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ml.chartshapes+xml"/>
  <Override PartName="/xl/ink/ink1.xml" ContentType="application/inkml+xml"/>
  <Override PartName="/xl/ink/ink2.xml" ContentType="application/inkml+xml"/>
  <Override PartName="/xl/ink/ink3.xml" ContentType="application/inkml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5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6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7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8.xml" ContentType="application/vnd.openxmlformats-officedocument.drawingml.chartshape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9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0.xml" ContentType="application/vnd.openxmlformats-officedocument.drawingml.chartshape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1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2.xml" ContentType="application/vnd.openxmlformats-officedocument.drawingml.chartshape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3.xml" ContentType="application/vnd.openxmlformats-officedocument.drawingml.chartshape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4.xml" ContentType="application/vnd.openxmlformats-officedocument.drawingml.chartshape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5.xml" ContentType="application/vnd.openxmlformats-officedocument.drawingml.chartshapes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6.xml" ContentType="application/vnd.openxmlformats-officedocument.drawingml.chartshape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7.xml" ContentType="application/vnd.openxmlformats-officedocument.drawingml.chartshapes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8.xml" ContentType="application/vnd.openxmlformats-officedocument.drawingml.chartshape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9.xml" ContentType="application/vnd.openxmlformats-officedocument.drawingml.chartshape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0.xml" ContentType="application/vnd.openxmlformats-officedocument.drawingml.chartshape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1.xml" ContentType="application/vnd.openxmlformats-officedocument.drawingml.chartshapes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2.xml" ContentType="application/vnd.openxmlformats-officedocument.drawingml.chartshape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33.xml" ContentType="application/vnd.openxmlformats-officedocument.drawingml.chartshapes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34.xml" ContentType="application/vnd.openxmlformats-officedocument.drawingml.chartshape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35.xml" ContentType="application/vnd.openxmlformats-officedocument.drawingml.chartshapes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36.xml" ContentType="application/vnd.openxmlformats-officedocument.drawingml.chartshapes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37.xml" ContentType="application/vnd.openxmlformats-officedocument.drawingml.chartshapes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38.xml" ContentType="application/vnd.openxmlformats-officedocument.drawingml.chartshapes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39.xml" ContentType="application/vnd.openxmlformats-officedocument.drawingml.chartshape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40.xml" ContentType="application/vnd.openxmlformats-officedocument.drawingml.chartshapes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41.xml" ContentType="application/vnd.openxmlformats-officedocument.drawingml.chartshapes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42.xml" ContentType="application/vnd.openxmlformats-officedocument.drawingml.chartshapes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43.xml" ContentType="application/vnd.openxmlformats-officedocument.drawingml.chartshapes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44.xml" ContentType="application/vnd.openxmlformats-officedocument.drawingml.chartshapes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45.xml" ContentType="application/vnd.openxmlformats-officedocument.drawingml.chartshapes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46.xml" ContentType="application/vnd.openxmlformats-officedocument.drawingml.chartshapes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47.xml" ContentType="application/vnd.openxmlformats-officedocument.drawingml.chartshapes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48.xml" ContentType="application/vnd.openxmlformats-officedocument.drawingml.chartshapes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49.xml" ContentType="application/vnd.openxmlformats-officedocument.drawingml.chartshapes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50.xml" ContentType="application/vnd.openxmlformats-officedocument.drawingml.chartshapes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51.xml" ContentType="application/vnd.openxmlformats-officedocument.drawingml.chartshapes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52.xml" ContentType="application/vnd.openxmlformats-officedocument.drawingml.chartshapes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53.xml" ContentType="application/vnd.openxmlformats-officedocument.drawingml.chartshapes+xml"/>
  <Override PartName="/xl/drawings/drawing54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55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56.xml" ContentType="application/vnd.openxmlformats-officedocument.drawingml.chartshapes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57.xml" ContentType="application/vnd.openxmlformats-officedocument.drawingml.chartshapes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58.xml" ContentType="application/vnd.openxmlformats-officedocument.drawingml.chartshapes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59.xml" ContentType="application/vnd.openxmlformats-officedocument.drawingml.chartshapes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60.xml" ContentType="application/vnd.openxmlformats-officedocument.drawingml.chartshapes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61.xml" ContentType="application/vnd.openxmlformats-officedocument.drawingml.chartshapes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62.xml" ContentType="application/vnd.openxmlformats-officedocument.drawingml.chartshapes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63.xml" ContentType="application/vnd.openxmlformats-officedocument.drawingml.chartshapes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64.xml" ContentType="application/vnd.openxmlformats-officedocument.drawingml.chartshapes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65.xml" ContentType="application/vnd.openxmlformats-officedocument.drawingml.chartshapes+xml"/>
  <Override PartName="/xl/drawings/drawing66.xml" ContentType="application/vnd.openxmlformats-officedocument.drawing+xml"/>
  <Override PartName="/xl/comments1.xml" ContentType="application/vnd.openxmlformats-officedocument.spreadsheetml.comments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drawings/drawing67.xml" ContentType="application/vnd.openxmlformats-officedocument.drawing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68.xml" ContentType="application/vnd.openxmlformats-officedocument.drawing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drawings/drawing69.xml" ContentType="application/vnd.openxmlformats-officedocument.drawing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omments2.xml" ContentType="application/vnd.openxmlformats-officedocument.spreadsheetml.comments+xml"/>
  <Override PartName="/xl/drawings/drawing70.xml" ContentType="application/vnd.openxmlformats-officedocument.drawing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drawings/drawing71.xml" ContentType="application/vnd.openxmlformats-officedocument.drawing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drawings/drawing72.xml" ContentType="application/vnd.openxmlformats-officedocument.drawing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drawings/drawing73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drawings/drawing74.xml" ContentType="application/vnd.openxmlformats-officedocument.drawingml.chartshapes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ken\Documents\TC_Comparison_Code\Not_Required_for_TC_Calcs\Ppts for Plots\"/>
    </mc:Choice>
  </mc:AlternateContent>
  <xr:revisionPtr revIDLastSave="0" documentId="13_ncr:1_{748ACA38-9420-4ABB-80DE-1968F89135C0}" xr6:coauthVersionLast="47" xr6:coauthVersionMax="47" xr10:uidLastSave="{00000000-0000-0000-0000-000000000000}"/>
  <bookViews>
    <workbookView xWindow="14295" yWindow="0" windowWidth="14610" windowHeight="15585" tabRatio="881" xr2:uid="{10FB8AA1-DB39-4795-9C33-1B799A6CE7BB}"/>
  </bookViews>
  <sheets>
    <sheet name="Figs" sheetId="1" r:id="rId1"/>
    <sheet name="SCM_parity_plot" sheetId="14" r:id="rId2"/>
    <sheet name="Fig1_Fig2 (2)" sheetId="3" r:id="rId3"/>
    <sheet name="MFP-rsum" sheetId="2" r:id="rId4"/>
    <sheet name="GUI_plotter_results" sheetId="11" r:id="rId5"/>
    <sheet name="GUI_plotter_results (2)" sheetId="16" r:id="rId6"/>
    <sheet name="GUI_plotter_results_Final_9-4-2" sheetId="10" r:id="rId7"/>
    <sheet name="ChargeCalcs" sheetId="5" r:id="rId8"/>
    <sheet name="WalzPDFpeaks" sheetId="4" r:id="rId9"/>
    <sheet name="1.0LiF_PLot_for_Figs" sheetId="6" r:id="rId10"/>
    <sheet name="1.0NaCl_PLot_for_Figs" sheetId="15" r:id="rId11"/>
    <sheet name="0.64NaCl_0.36UCl3_plot_data" sheetId="8" r:id="rId12"/>
    <sheet name="FLiNaK_plot_data" sheetId="12" r:id="rId13"/>
    <sheet name="1.0LiF_plot_data" sheetId="9" r:id="rId14"/>
    <sheet name="Sheet2" sheetId="13" r:id="rId15"/>
  </sheets>
  <externalReferences>
    <externalReference r:id="rId1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S6" i="1"/>
  <c r="R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6" i="1"/>
  <c r="W45" i="2"/>
  <c r="AM28" i="2"/>
  <c r="Y36" i="1" l="1"/>
  <c r="AU30" i="11"/>
  <c r="AU11" i="11" l="1"/>
  <c r="AG25" i="11"/>
  <c r="AG26" i="11"/>
  <c r="AG27" i="11"/>
  <c r="AG31" i="11"/>
  <c r="AG32" i="11"/>
  <c r="AG5" i="11"/>
  <c r="AG6" i="11"/>
  <c r="AG7" i="11"/>
  <c r="AG8" i="11"/>
  <c r="AG9" i="11"/>
  <c r="AG10" i="11"/>
  <c r="AG11" i="11"/>
  <c r="AG12" i="11"/>
  <c r="AG13" i="11"/>
  <c r="AG21" i="11"/>
  <c r="AG14" i="11"/>
  <c r="AG15" i="11"/>
  <c r="AG16" i="11"/>
  <c r="AG17" i="11"/>
  <c r="AG18" i="11"/>
  <c r="AG19" i="11"/>
  <c r="AG20" i="11"/>
  <c r="AG22" i="11"/>
  <c r="AG23" i="11"/>
  <c r="AG24" i="11"/>
  <c r="AC20" i="11"/>
  <c r="AC22" i="11"/>
  <c r="AC23" i="11"/>
  <c r="AC24" i="11"/>
  <c r="AC25" i="11"/>
  <c r="AC26" i="11"/>
  <c r="AC27" i="11"/>
  <c r="AC31" i="11"/>
  <c r="AC32" i="11"/>
  <c r="AK27" i="11"/>
  <c r="AL27" i="11" s="1"/>
  <c r="AS58" i="16"/>
  <c r="AS57" i="16"/>
  <c r="AT49" i="16"/>
  <c r="CH48" i="16"/>
  <c r="CE48" i="16"/>
  <c r="AT48" i="16"/>
  <c r="CH47" i="16"/>
  <c r="CE47" i="16"/>
  <c r="AT47" i="16"/>
  <c r="CH46" i="16"/>
  <c r="CE46" i="16"/>
  <c r="AT46" i="16"/>
  <c r="CH45" i="16"/>
  <c r="CE45" i="16"/>
  <c r="AT45" i="16"/>
  <c r="CH44" i="16"/>
  <c r="CE44" i="16"/>
  <c r="AT44" i="16"/>
  <c r="CH43" i="16"/>
  <c r="CE43" i="16"/>
  <c r="AT43" i="16"/>
  <c r="CH42" i="16"/>
  <c r="CE42" i="16"/>
  <c r="AT42" i="16"/>
  <c r="AC42" i="16"/>
  <c r="CH41" i="16"/>
  <c r="CE41" i="16"/>
  <c r="AT41" i="16"/>
  <c r="CH40" i="16"/>
  <c r="CE40" i="16"/>
  <c r="AS40" i="16"/>
  <c r="AT40" i="16" s="1"/>
  <c r="AP40" i="16"/>
  <c r="AO40" i="16"/>
  <c r="AH40" i="16"/>
  <c r="AG40" i="16"/>
  <c r="CH39" i="16"/>
  <c r="CE39" i="16"/>
  <c r="BI39" i="16"/>
  <c r="BC39" i="16"/>
  <c r="BB39" i="16"/>
  <c r="BA39" i="16"/>
  <c r="AZ39" i="16"/>
  <c r="AY39" i="16"/>
  <c r="AX39" i="16"/>
  <c r="AS39" i="16"/>
  <c r="AR39" i="16"/>
  <c r="AQ39" i="16"/>
  <c r="AP39" i="16"/>
  <c r="AJ39" i="16"/>
  <c r="AI39" i="16"/>
  <c r="AH39" i="16"/>
  <c r="Z39" i="16"/>
  <c r="Y39" i="16"/>
  <c r="CH38" i="16"/>
  <c r="CE38" i="16"/>
  <c r="BI38" i="16"/>
  <c r="BC38" i="16"/>
  <c r="BB38" i="16"/>
  <c r="BA38" i="16"/>
  <c r="AZ38" i="16"/>
  <c r="AY38" i="16"/>
  <c r="AX38" i="16"/>
  <c r="AS38" i="16"/>
  <c r="BG38" i="16" s="1"/>
  <c r="AR38" i="16"/>
  <c r="AQ38" i="16"/>
  <c r="AP38" i="16"/>
  <c r="AJ38" i="16"/>
  <c r="AI38" i="16"/>
  <c r="AH38" i="16"/>
  <c r="Z38" i="16"/>
  <c r="Y38" i="16"/>
  <c r="CH37" i="16"/>
  <c r="CE37" i="16"/>
  <c r="BI37" i="16"/>
  <c r="BC37" i="16"/>
  <c r="BB37" i="16"/>
  <c r="BA37" i="16"/>
  <c r="AZ37" i="16"/>
  <c r="AY37" i="16"/>
  <c r="AX37" i="16"/>
  <c r="AS37" i="16"/>
  <c r="AT37" i="16" s="1"/>
  <c r="BJ37" i="16" s="1"/>
  <c r="AR37" i="16"/>
  <c r="AQ37" i="16"/>
  <c r="AP37" i="16"/>
  <c r="AJ37" i="16"/>
  <c r="AI37" i="16"/>
  <c r="AH37" i="16"/>
  <c r="CH36" i="16"/>
  <c r="CE36" i="16"/>
  <c r="BI36" i="16"/>
  <c r="BC36" i="16"/>
  <c r="AS36" i="16"/>
  <c r="BG36" i="16" s="1"/>
  <c r="AR36" i="16"/>
  <c r="AQ36" i="16"/>
  <c r="AP36" i="16"/>
  <c r="AJ36" i="16"/>
  <c r="AI36" i="16"/>
  <c r="AH36" i="16"/>
  <c r="Z36" i="16"/>
  <c r="Y36" i="16"/>
  <c r="CH35" i="16"/>
  <c r="CE35" i="16"/>
  <c r="BI35" i="16"/>
  <c r="BC35" i="16"/>
  <c r="AS35" i="16"/>
  <c r="AT35" i="16" s="1"/>
  <c r="AR35" i="16"/>
  <c r="AQ35" i="16"/>
  <c r="AP35" i="16"/>
  <c r="AJ35" i="16"/>
  <c r="AI35" i="16"/>
  <c r="AH35" i="16"/>
  <c r="Z35" i="16"/>
  <c r="Y35" i="16"/>
  <c r="CH34" i="16"/>
  <c r="CE34" i="16"/>
  <c r="BK34" i="16"/>
  <c r="AS34" i="16"/>
  <c r="AT34" i="16" s="1"/>
  <c r="AR34" i="16"/>
  <c r="AQ34" i="16"/>
  <c r="AP34" i="16"/>
  <c r="AJ34" i="16"/>
  <c r="AI34" i="16"/>
  <c r="AH34" i="16"/>
  <c r="CH33" i="16"/>
  <c r="CE33" i="16"/>
  <c r="BK33" i="16"/>
  <c r="AS33" i="16"/>
  <c r="AT33" i="16" s="1"/>
  <c r="AR33" i="16"/>
  <c r="AQ33" i="16"/>
  <c r="AP33" i="16"/>
  <c r="AJ33" i="16"/>
  <c r="AI33" i="16"/>
  <c r="AH33" i="16"/>
  <c r="CH32" i="16"/>
  <c r="CE32" i="16"/>
  <c r="BI32" i="16"/>
  <c r="BC32" i="16"/>
  <c r="BB32" i="16"/>
  <c r="BA32" i="16"/>
  <c r="AZ32" i="16"/>
  <c r="AY32" i="16"/>
  <c r="AX32" i="16"/>
  <c r="AS32" i="16"/>
  <c r="AR32" i="16"/>
  <c r="AQ32" i="16"/>
  <c r="AP32" i="16"/>
  <c r="AJ32" i="16"/>
  <c r="AI32" i="16"/>
  <c r="AH32" i="16"/>
  <c r="Z32" i="16"/>
  <c r="Y32" i="16"/>
  <c r="CH31" i="16"/>
  <c r="CE31" i="16"/>
  <c r="BK31" i="16"/>
  <c r="AS31" i="16"/>
  <c r="AT31" i="16" s="1"/>
  <c r="AR31" i="16"/>
  <c r="AQ31" i="16"/>
  <c r="AP31" i="16"/>
  <c r="AJ31" i="16"/>
  <c r="AI31" i="16"/>
  <c r="AH31" i="16"/>
  <c r="CH30" i="16"/>
  <c r="CE30" i="16"/>
  <c r="BI30" i="16"/>
  <c r="BC30" i="16"/>
  <c r="BD30" i="16" s="1"/>
  <c r="BB30" i="16"/>
  <c r="BA30" i="16"/>
  <c r="AZ30" i="16"/>
  <c r="AY30" i="16"/>
  <c r="AX30" i="16"/>
  <c r="AS30" i="16"/>
  <c r="AR30" i="16"/>
  <c r="AQ30" i="16"/>
  <c r="AP30" i="16"/>
  <c r="AJ30" i="16"/>
  <c r="AI30" i="16"/>
  <c r="AH30" i="16"/>
  <c r="Z30" i="16"/>
  <c r="Y30" i="16"/>
  <c r="CH29" i="16"/>
  <c r="CE29" i="16"/>
  <c r="BK29" i="16"/>
  <c r="AS29" i="16"/>
  <c r="AT29" i="16" s="1"/>
  <c r="AR29" i="16"/>
  <c r="AQ29" i="16"/>
  <c r="AP29" i="16"/>
  <c r="AJ29" i="16"/>
  <c r="AI29" i="16"/>
  <c r="AH29" i="16"/>
  <c r="CH28" i="16"/>
  <c r="CE28" i="16"/>
  <c r="BK28" i="16"/>
  <c r="AS28" i="16"/>
  <c r="AT28" i="16" s="1"/>
  <c r="AR28" i="16"/>
  <c r="AQ28" i="16"/>
  <c r="AP28" i="16"/>
  <c r="AJ28" i="16"/>
  <c r="AI28" i="16"/>
  <c r="AH28" i="16"/>
  <c r="CH27" i="16"/>
  <c r="CE27" i="16"/>
  <c r="AS27" i="16"/>
  <c r="AT27" i="16" s="1"/>
  <c r="AP27" i="16"/>
  <c r="AO27" i="16"/>
  <c r="AH27" i="16"/>
  <c r="AG27" i="16"/>
  <c r="BK27" i="16" s="1"/>
  <c r="CH26" i="16"/>
  <c r="CE26" i="16"/>
  <c r="AS26" i="16"/>
  <c r="AT26" i="16" s="1"/>
  <c r="AP26" i="16"/>
  <c r="AO26" i="16"/>
  <c r="AH26" i="16"/>
  <c r="AG26" i="16"/>
  <c r="BK26" i="16" s="1"/>
  <c r="CH25" i="16"/>
  <c r="CE25" i="16"/>
  <c r="BK25" i="16"/>
  <c r="AS25" i="16"/>
  <c r="AT25" i="16" s="1"/>
  <c r="AR25" i="16"/>
  <c r="AQ25" i="16"/>
  <c r="AP25" i="16"/>
  <c r="AO25" i="16"/>
  <c r="AJ25" i="16"/>
  <c r="AI25" i="16"/>
  <c r="AH25" i="16"/>
  <c r="CH24" i="16"/>
  <c r="CE24" i="16"/>
  <c r="BC24" i="16"/>
  <c r="AS24" i="16"/>
  <c r="AT24" i="16" s="1"/>
  <c r="AR24" i="16"/>
  <c r="AQ24" i="16"/>
  <c r="AP24" i="16"/>
  <c r="AO24" i="16"/>
  <c r="BI24" i="16" s="1"/>
  <c r="AJ24" i="16"/>
  <c r="AI24" i="16"/>
  <c r="AH24" i="16"/>
  <c r="Z24" i="16"/>
  <c r="Y24" i="16"/>
  <c r="CH23" i="16"/>
  <c r="CE23" i="16"/>
  <c r="BK23" i="16"/>
  <c r="AS23" i="16"/>
  <c r="AT23" i="16" s="1"/>
  <c r="AP23" i="16"/>
  <c r="AO23" i="16"/>
  <c r="AH23" i="16"/>
  <c r="AG23" i="16"/>
  <c r="CH22" i="16"/>
  <c r="CE22" i="16"/>
  <c r="AS22" i="16"/>
  <c r="AT22" i="16" s="1"/>
  <c r="AP22" i="16"/>
  <c r="AO22" i="16"/>
  <c r="AH22" i="16"/>
  <c r="AG22" i="16"/>
  <c r="BK22" i="16" s="1"/>
  <c r="CH21" i="16"/>
  <c r="CE21" i="16"/>
  <c r="BI21" i="16"/>
  <c r="BC21" i="16"/>
  <c r="AS21" i="16"/>
  <c r="BG21" i="16" s="1"/>
  <c r="AR21" i="16"/>
  <c r="AQ21" i="16"/>
  <c r="AP21" i="16"/>
  <c r="AJ21" i="16"/>
  <c r="AI21" i="16"/>
  <c r="AH21" i="16"/>
  <c r="Z21" i="16"/>
  <c r="Y21" i="16"/>
  <c r="CH20" i="16"/>
  <c r="CE20" i="16"/>
  <c r="BJ20" i="16"/>
  <c r="BK20" i="16" s="1"/>
  <c r="BI20" i="16"/>
  <c r="AS20" i="16"/>
  <c r="AT20" i="16" s="1"/>
  <c r="BL20" i="16" s="1"/>
  <c r="AR20" i="16"/>
  <c r="AQ20" i="16"/>
  <c r="AP20" i="16"/>
  <c r="AJ20" i="16"/>
  <c r="AI20" i="16"/>
  <c r="AH20" i="16"/>
  <c r="Z20" i="16"/>
  <c r="Y20" i="16"/>
  <c r="CH19" i="16"/>
  <c r="CE19" i="16"/>
  <c r="BI19" i="16"/>
  <c r="AS19" i="16"/>
  <c r="AT19" i="16" s="1"/>
  <c r="BL19" i="16" s="1"/>
  <c r="AR19" i="16"/>
  <c r="AQ19" i="16"/>
  <c r="AP19" i="16"/>
  <c r="AJ19" i="16"/>
  <c r="AI19" i="16"/>
  <c r="AH19" i="16"/>
  <c r="Z19" i="16"/>
  <c r="Y19" i="16"/>
  <c r="CH18" i="16"/>
  <c r="CE18" i="16"/>
  <c r="BI18" i="16"/>
  <c r="BC18" i="16"/>
  <c r="BB18" i="16"/>
  <c r="BA18" i="16"/>
  <c r="AZ18" i="16"/>
  <c r="AY18" i="16"/>
  <c r="AX18" i="16"/>
  <c r="AS18" i="16"/>
  <c r="BH18" i="16" s="1"/>
  <c r="AR18" i="16"/>
  <c r="AQ18" i="16"/>
  <c r="AP18" i="16"/>
  <c r="AJ18" i="16"/>
  <c r="AI18" i="16"/>
  <c r="AH18" i="16"/>
  <c r="Z18" i="16"/>
  <c r="Y18" i="16"/>
  <c r="CH17" i="16"/>
  <c r="CE17" i="16"/>
  <c r="BI17" i="16"/>
  <c r="BC17" i="16"/>
  <c r="BD17" i="16" s="1"/>
  <c r="BB17" i="16"/>
  <c r="BA17" i="16"/>
  <c r="AZ17" i="16"/>
  <c r="AY17" i="16"/>
  <c r="AX17" i="16"/>
  <c r="AS17" i="16"/>
  <c r="BH17" i="16" s="1"/>
  <c r="AR17" i="16"/>
  <c r="AQ17" i="16"/>
  <c r="AP17" i="16"/>
  <c r="AJ17" i="16"/>
  <c r="AI17" i="16"/>
  <c r="AH17" i="16"/>
  <c r="Z17" i="16"/>
  <c r="Y17" i="16"/>
  <c r="CH16" i="16"/>
  <c r="CE16" i="16"/>
  <c r="AS16" i="16"/>
  <c r="AT16" i="16" s="1"/>
  <c r="AP16" i="16"/>
  <c r="AO16" i="16"/>
  <c r="AH16" i="16"/>
  <c r="AG16" i="16"/>
  <c r="BK16" i="16" s="1"/>
  <c r="CH15" i="16"/>
  <c r="CE15" i="16"/>
  <c r="BB15" i="16"/>
  <c r="BA15" i="16"/>
  <c r="AZ15" i="16"/>
  <c r="AY15" i="16"/>
  <c r="AX15" i="16"/>
  <c r="AS15" i="16"/>
  <c r="AT15" i="16" s="1"/>
  <c r="AP15" i="16"/>
  <c r="AO15" i="16"/>
  <c r="AH15" i="16"/>
  <c r="AG15" i="16"/>
  <c r="BK15" i="16" s="1"/>
  <c r="CH14" i="16"/>
  <c r="CE14" i="16"/>
  <c r="BK14" i="16"/>
  <c r="AS14" i="16"/>
  <c r="AT14" i="16" s="1"/>
  <c r="AP14" i="16"/>
  <c r="AO14" i="16"/>
  <c r="AH14" i="16"/>
  <c r="AG14" i="16"/>
  <c r="CH13" i="16"/>
  <c r="CE13" i="16"/>
  <c r="AS13" i="16"/>
  <c r="AT13" i="16" s="1"/>
  <c r="AP13" i="16"/>
  <c r="AO13" i="16"/>
  <c r="AH13" i="16"/>
  <c r="AG13" i="16"/>
  <c r="BK13" i="16" s="1"/>
  <c r="CH12" i="16"/>
  <c r="CE12" i="16"/>
  <c r="AS12" i="16"/>
  <c r="AT12" i="16" s="1"/>
  <c r="AP12" i="16"/>
  <c r="AO12" i="16"/>
  <c r="AH12" i="16"/>
  <c r="AG12" i="16"/>
  <c r="BK12" i="16" s="1"/>
  <c r="CH11" i="16"/>
  <c r="CE11" i="16"/>
  <c r="BC11" i="16"/>
  <c r="BB11" i="16"/>
  <c r="BA11" i="16"/>
  <c r="AZ11" i="16"/>
  <c r="AY11" i="16"/>
  <c r="AX11" i="16"/>
  <c r="AS11" i="16"/>
  <c r="BH11" i="16" s="1"/>
  <c r="AP11" i="16"/>
  <c r="AO11" i="16"/>
  <c r="AH11" i="16"/>
  <c r="AG11" i="16"/>
  <c r="Z11" i="16"/>
  <c r="Y11" i="16"/>
  <c r="CH10" i="16"/>
  <c r="CE10" i="16"/>
  <c r="BC10" i="16"/>
  <c r="BB10" i="16"/>
  <c r="BA10" i="16"/>
  <c r="AZ10" i="16"/>
  <c r="AY10" i="16"/>
  <c r="AX10" i="16"/>
  <c r="AS10" i="16"/>
  <c r="AP10" i="16"/>
  <c r="AO10" i="16"/>
  <c r="AH10" i="16"/>
  <c r="AG10" i="16"/>
  <c r="Z10" i="16"/>
  <c r="Y10" i="16"/>
  <c r="CH9" i="16"/>
  <c r="CE9" i="16"/>
  <c r="BH9" i="16"/>
  <c r="BC9" i="16"/>
  <c r="BB9" i="16"/>
  <c r="BA9" i="16"/>
  <c r="AZ9" i="16"/>
  <c r="AY9" i="16"/>
  <c r="AX9" i="16"/>
  <c r="AS9" i="16"/>
  <c r="BG9" i="16" s="1"/>
  <c r="AP9" i="16"/>
  <c r="AO9" i="16"/>
  <c r="AH9" i="16"/>
  <c r="AG9" i="16"/>
  <c r="Z9" i="16"/>
  <c r="Y9" i="16"/>
  <c r="CH8" i="16"/>
  <c r="CE8" i="16"/>
  <c r="AS8" i="16"/>
  <c r="AT8" i="16" s="1"/>
  <c r="AP8" i="16"/>
  <c r="AO8" i="16"/>
  <c r="AH8" i="16"/>
  <c r="AG8" i="16"/>
  <c r="BK8" i="16" s="1"/>
  <c r="CH7" i="16"/>
  <c r="CE7" i="16"/>
  <c r="BC7" i="16"/>
  <c r="BB7" i="16"/>
  <c r="BA7" i="16"/>
  <c r="AZ7" i="16"/>
  <c r="AY7" i="16"/>
  <c r="AX7" i="16"/>
  <c r="AS7" i="16"/>
  <c r="BG7" i="16" s="1"/>
  <c r="AP7" i="16"/>
  <c r="AO7" i="16"/>
  <c r="AH7" i="16"/>
  <c r="AG7" i="16"/>
  <c r="BI7" i="16" s="1"/>
  <c r="Z7" i="16"/>
  <c r="Y7" i="16"/>
  <c r="CH6" i="16"/>
  <c r="CE6" i="16"/>
  <c r="BC6" i="16"/>
  <c r="BB6" i="16"/>
  <c r="BA6" i="16"/>
  <c r="AZ6" i="16"/>
  <c r="AY6" i="16"/>
  <c r="AX6" i="16"/>
  <c r="AS6" i="16"/>
  <c r="BG6" i="16" s="1"/>
  <c r="AP6" i="16"/>
  <c r="AO6" i="16"/>
  <c r="AH6" i="16"/>
  <c r="AG6" i="16"/>
  <c r="Z6" i="16"/>
  <c r="Y6" i="16"/>
  <c r="CH5" i="16"/>
  <c r="CE5" i="16"/>
  <c r="BC5" i="16"/>
  <c r="BB5" i="16"/>
  <c r="BA5" i="16"/>
  <c r="AZ5" i="16"/>
  <c r="AY5" i="16"/>
  <c r="AX5" i="16"/>
  <c r="AS5" i="16"/>
  <c r="BH5" i="16" s="1"/>
  <c r="AP5" i="16"/>
  <c r="AO5" i="16"/>
  <c r="AH5" i="16"/>
  <c r="AG5" i="16"/>
  <c r="Z5" i="16"/>
  <c r="Y5" i="16"/>
  <c r="CH4" i="16"/>
  <c r="CE4" i="16"/>
  <c r="BC4" i="16"/>
  <c r="BB4" i="16"/>
  <c r="BA4" i="16"/>
  <c r="AZ4" i="16"/>
  <c r="AY4" i="16"/>
  <c r="AX4" i="16"/>
  <c r="AS4" i="16"/>
  <c r="AP4" i="16"/>
  <c r="AO4" i="16"/>
  <c r="AH4" i="16"/>
  <c r="AG4" i="16"/>
  <c r="Z4" i="16"/>
  <c r="Y4" i="16"/>
  <c r="I152" i="15"/>
  <c r="I153" i="15"/>
  <c r="I154" i="15"/>
  <c r="I155" i="15"/>
  <c r="I156" i="15"/>
  <c r="B151" i="15"/>
  <c r="I151" i="15" s="1"/>
  <c r="S153" i="15"/>
  <c r="R153" i="15" s="1"/>
  <c r="S154" i="15"/>
  <c r="R154" i="15" s="1"/>
  <c r="S155" i="15"/>
  <c r="R155" i="15" s="1"/>
  <c r="S156" i="15"/>
  <c r="R156" i="15" s="1"/>
  <c r="S157" i="15"/>
  <c r="R157" i="15" s="1"/>
  <c r="S158" i="15"/>
  <c r="R158" i="15" s="1"/>
  <c r="S159" i="15"/>
  <c r="R159" i="15" s="1"/>
  <c r="S160" i="15"/>
  <c r="R160" i="15" s="1"/>
  <c r="S161" i="15"/>
  <c r="R161" i="15" s="1"/>
  <c r="S162" i="15"/>
  <c r="R162" i="15" s="1"/>
  <c r="S163" i="15"/>
  <c r="R163" i="15" s="1"/>
  <c r="S164" i="15"/>
  <c r="R164" i="15" s="1"/>
  <c r="S165" i="15"/>
  <c r="R165" i="15" s="1"/>
  <c r="S166" i="15"/>
  <c r="R166" i="15" s="1"/>
  <c r="S167" i="15"/>
  <c r="R167" i="15" s="1"/>
  <c r="S168" i="15"/>
  <c r="R168" i="15" s="1"/>
  <c r="S169" i="15"/>
  <c r="R169" i="15" s="1"/>
  <c r="S170" i="15"/>
  <c r="R170" i="15" s="1"/>
  <c r="S171" i="15"/>
  <c r="R171" i="15" s="1"/>
  <c r="S172" i="15"/>
  <c r="R172" i="15" s="1"/>
  <c r="S173" i="15"/>
  <c r="R173" i="15" s="1"/>
  <c r="S174" i="15"/>
  <c r="R174" i="15" s="1"/>
  <c r="S175" i="15"/>
  <c r="R175" i="15" s="1"/>
  <c r="S176" i="15"/>
  <c r="R176" i="15" s="1"/>
  <c r="S177" i="15"/>
  <c r="R177" i="15" s="1"/>
  <c r="S178" i="15"/>
  <c r="R178" i="15" s="1"/>
  <c r="S179" i="15"/>
  <c r="R179" i="15" s="1"/>
  <c r="S180" i="15"/>
  <c r="R180" i="15" s="1"/>
  <c r="S181" i="15"/>
  <c r="R181" i="15" s="1"/>
  <c r="S182" i="15"/>
  <c r="R182" i="15" s="1"/>
  <c r="S183" i="15"/>
  <c r="R183" i="15" s="1"/>
  <c r="S184" i="15"/>
  <c r="R184" i="15" s="1"/>
  <c r="S185" i="15"/>
  <c r="R185" i="15" s="1"/>
  <c r="S186" i="15"/>
  <c r="R186" i="15" s="1"/>
  <c r="S187" i="15"/>
  <c r="R187" i="15" s="1"/>
  <c r="S188" i="15"/>
  <c r="R188" i="15" s="1"/>
  <c r="S189" i="15"/>
  <c r="R189" i="15" s="1"/>
  <c r="S190" i="15"/>
  <c r="R190" i="15" s="1"/>
  <c r="S191" i="15"/>
  <c r="R191" i="15" s="1"/>
  <c r="S192" i="15"/>
  <c r="R192" i="15" s="1"/>
  <c r="S193" i="15"/>
  <c r="R193" i="15" s="1"/>
  <c r="S194" i="15"/>
  <c r="R194" i="15" s="1"/>
  <c r="S195" i="15"/>
  <c r="R195" i="15" s="1"/>
  <c r="S196" i="15"/>
  <c r="R196" i="15" s="1"/>
  <c r="S197" i="15"/>
  <c r="R197" i="15" s="1"/>
  <c r="S198" i="15"/>
  <c r="R198" i="15" s="1"/>
  <c r="S199" i="15"/>
  <c r="R199" i="15" s="1"/>
  <c r="S200" i="15"/>
  <c r="R200" i="15" s="1"/>
  <c r="S201" i="15"/>
  <c r="R201" i="15" s="1"/>
  <c r="S202" i="15"/>
  <c r="R202" i="15" s="1"/>
  <c r="S203" i="15"/>
  <c r="R203" i="15" s="1"/>
  <c r="S204" i="15"/>
  <c r="R204" i="15" s="1"/>
  <c r="S205" i="15"/>
  <c r="R205" i="15" s="1"/>
  <c r="S206" i="15"/>
  <c r="R206" i="15" s="1"/>
  <c r="S207" i="15"/>
  <c r="R207" i="15" s="1"/>
  <c r="S208" i="15"/>
  <c r="R208" i="15" s="1"/>
  <c r="S209" i="15"/>
  <c r="R209" i="15" s="1"/>
  <c r="S210" i="15"/>
  <c r="R210" i="15" s="1"/>
  <c r="S211" i="15"/>
  <c r="R211" i="15" s="1"/>
  <c r="S212" i="15"/>
  <c r="R212" i="15" s="1"/>
  <c r="S213" i="15"/>
  <c r="R213" i="15" s="1"/>
  <c r="S214" i="15"/>
  <c r="R214" i="15" s="1"/>
  <c r="S215" i="15"/>
  <c r="R215" i="15" s="1"/>
  <c r="S216" i="15"/>
  <c r="R216" i="15" s="1"/>
  <c r="S217" i="15"/>
  <c r="R217" i="15" s="1"/>
  <c r="S218" i="15"/>
  <c r="R218" i="15" s="1"/>
  <c r="S219" i="15"/>
  <c r="R219" i="15" s="1"/>
  <c r="S220" i="15"/>
  <c r="R220" i="15" s="1"/>
  <c r="S221" i="15"/>
  <c r="R221" i="15" s="1"/>
  <c r="S222" i="15"/>
  <c r="R222" i="15" s="1"/>
  <c r="S223" i="15"/>
  <c r="R223" i="15" s="1"/>
  <c r="S224" i="15"/>
  <c r="R224" i="15" s="1"/>
  <c r="S225" i="15"/>
  <c r="R225" i="15" s="1"/>
  <c r="S226" i="15"/>
  <c r="R226" i="15" s="1"/>
  <c r="S227" i="15"/>
  <c r="R227" i="15" s="1"/>
  <c r="S228" i="15"/>
  <c r="R228" i="15" s="1"/>
  <c r="S229" i="15"/>
  <c r="R229" i="15" s="1"/>
  <c r="S230" i="15"/>
  <c r="R230" i="15" s="1"/>
  <c r="S231" i="15"/>
  <c r="R231" i="15" s="1"/>
  <c r="S232" i="15"/>
  <c r="R232" i="15" s="1"/>
  <c r="S233" i="15"/>
  <c r="R233" i="15" s="1"/>
  <c r="S234" i="15"/>
  <c r="R234" i="15" s="1"/>
  <c r="S235" i="15"/>
  <c r="R235" i="15" s="1"/>
  <c r="S236" i="15"/>
  <c r="R236" i="15" s="1"/>
  <c r="S237" i="15"/>
  <c r="R237" i="15" s="1"/>
  <c r="S238" i="15"/>
  <c r="R238" i="15" s="1"/>
  <c r="S239" i="15"/>
  <c r="R239" i="15" s="1"/>
  <c r="S240" i="15"/>
  <c r="R240" i="15" s="1"/>
  <c r="S241" i="15"/>
  <c r="R241" i="15" s="1"/>
  <c r="S242" i="15"/>
  <c r="R242" i="15" s="1"/>
  <c r="S243" i="15"/>
  <c r="R243" i="15" s="1"/>
  <c r="S244" i="15"/>
  <c r="R244" i="15" s="1"/>
  <c r="S245" i="15"/>
  <c r="R245" i="15" s="1"/>
  <c r="S246" i="15"/>
  <c r="R246" i="15" s="1"/>
  <c r="S247" i="15"/>
  <c r="R247" i="15" s="1"/>
  <c r="S248" i="15"/>
  <c r="R248" i="15" s="1"/>
  <c r="S249" i="15"/>
  <c r="R249" i="15" s="1"/>
  <c r="S250" i="15"/>
  <c r="R250" i="15" s="1"/>
  <c r="S251" i="15"/>
  <c r="R251" i="15" s="1"/>
  <c r="S252" i="15"/>
  <c r="R252" i="15" s="1"/>
  <c r="S253" i="15"/>
  <c r="R253" i="15" s="1"/>
  <c r="S254" i="15"/>
  <c r="R254" i="15" s="1"/>
  <c r="S255" i="15"/>
  <c r="R255" i="15" s="1"/>
  <c r="S256" i="15"/>
  <c r="R256" i="15" s="1"/>
  <c r="S257" i="15"/>
  <c r="R257" i="15" s="1"/>
  <c r="S258" i="15"/>
  <c r="R258" i="15" s="1"/>
  <c r="S259" i="15"/>
  <c r="R259" i="15" s="1"/>
  <c r="S260" i="15"/>
  <c r="R260" i="15" s="1"/>
  <c r="S261" i="15"/>
  <c r="R261" i="15" s="1"/>
  <c r="S262" i="15"/>
  <c r="R262" i="15" s="1"/>
  <c r="S263" i="15"/>
  <c r="R263" i="15" s="1"/>
  <c r="S264" i="15"/>
  <c r="R264" i="15" s="1"/>
  <c r="S265" i="15"/>
  <c r="R265" i="15" s="1"/>
  <c r="S266" i="15"/>
  <c r="R266" i="15" s="1"/>
  <c r="S267" i="15"/>
  <c r="R267" i="15" s="1"/>
  <c r="S268" i="15"/>
  <c r="R268" i="15" s="1"/>
  <c r="S269" i="15"/>
  <c r="R269" i="15" s="1"/>
  <c r="S270" i="15"/>
  <c r="R270" i="15" s="1"/>
  <c r="S271" i="15"/>
  <c r="R271" i="15" s="1"/>
  <c r="S272" i="15"/>
  <c r="R272" i="15" s="1"/>
  <c r="S273" i="15"/>
  <c r="R273" i="15" s="1"/>
  <c r="S274" i="15"/>
  <c r="R274" i="15" s="1"/>
  <c r="S275" i="15"/>
  <c r="R275" i="15" s="1"/>
  <c r="S276" i="15"/>
  <c r="R276" i="15" s="1"/>
  <c r="S277" i="15"/>
  <c r="R277" i="15" s="1"/>
  <c r="S278" i="15"/>
  <c r="R278" i="15" s="1"/>
  <c r="S279" i="15"/>
  <c r="R279" i="15" s="1"/>
  <c r="S280" i="15"/>
  <c r="R280" i="15" s="1"/>
  <c r="S281" i="15"/>
  <c r="R281" i="15" s="1"/>
  <c r="S282" i="15"/>
  <c r="R282" i="15" s="1"/>
  <c r="S283" i="15"/>
  <c r="R283" i="15" s="1"/>
  <c r="S284" i="15"/>
  <c r="R284" i="15" s="1"/>
  <c r="S285" i="15"/>
  <c r="R285" i="15" s="1"/>
  <c r="S286" i="15"/>
  <c r="R286" i="15" s="1"/>
  <c r="S287" i="15"/>
  <c r="R287" i="15" s="1"/>
  <c r="S288" i="15"/>
  <c r="R288" i="15" s="1"/>
  <c r="S289" i="15"/>
  <c r="R289" i="15" s="1"/>
  <c r="S290" i="15"/>
  <c r="R290" i="15" s="1"/>
  <c r="S291" i="15"/>
  <c r="R291" i="15" s="1"/>
  <c r="S292" i="15"/>
  <c r="R292" i="15" s="1"/>
  <c r="S293" i="15"/>
  <c r="R293" i="15" s="1"/>
  <c r="S294" i="15"/>
  <c r="R294" i="15" s="1"/>
  <c r="S295" i="15"/>
  <c r="R295" i="15" s="1"/>
  <c r="S296" i="15"/>
  <c r="R296" i="15" s="1"/>
  <c r="S297" i="15"/>
  <c r="R297" i="15" s="1"/>
  <c r="S298" i="15"/>
  <c r="R298" i="15" s="1"/>
  <c r="S299" i="15"/>
  <c r="R299" i="15" s="1"/>
  <c r="S300" i="15"/>
  <c r="R300" i="15" s="1"/>
  <c r="S301" i="15"/>
  <c r="R301" i="15" s="1"/>
  <c r="S302" i="15"/>
  <c r="R302" i="15" s="1"/>
  <c r="S303" i="15"/>
  <c r="R303" i="15" s="1"/>
  <c r="S304" i="15"/>
  <c r="R304" i="15" s="1"/>
  <c r="S305" i="15"/>
  <c r="R305" i="15" s="1"/>
  <c r="S306" i="15"/>
  <c r="R306" i="15" s="1"/>
  <c r="S307" i="15"/>
  <c r="R307" i="15" s="1"/>
  <c r="S308" i="15"/>
  <c r="R308" i="15" s="1"/>
  <c r="S309" i="15"/>
  <c r="R309" i="15" s="1"/>
  <c r="S310" i="15"/>
  <c r="R310" i="15" s="1"/>
  <c r="S311" i="15"/>
  <c r="R311" i="15" s="1"/>
  <c r="S312" i="15"/>
  <c r="R312" i="15" s="1"/>
  <c r="S313" i="15"/>
  <c r="R313" i="15" s="1"/>
  <c r="S314" i="15"/>
  <c r="R314" i="15" s="1"/>
  <c r="S315" i="15"/>
  <c r="R315" i="15" s="1"/>
  <c r="S316" i="15"/>
  <c r="R316" i="15" s="1"/>
  <c r="S317" i="15"/>
  <c r="R317" i="15" s="1"/>
  <c r="S318" i="15"/>
  <c r="R318" i="15" s="1"/>
  <c r="S319" i="15"/>
  <c r="R319" i="15" s="1"/>
  <c r="S320" i="15"/>
  <c r="R320" i="15" s="1"/>
  <c r="S321" i="15"/>
  <c r="R321" i="15" s="1"/>
  <c r="S322" i="15"/>
  <c r="R322" i="15" s="1"/>
  <c r="S323" i="15"/>
  <c r="R323" i="15" s="1"/>
  <c r="S324" i="15"/>
  <c r="R324" i="15" s="1"/>
  <c r="S325" i="15"/>
  <c r="R325" i="15" s="1"/>
  <c r="S326" i="15"/>
  <c r="R326" i="15" s="1"/>
  <c r="S327" i="15"/>
  <c r="R327" i="15" s="1"/>
  <c r="S328" i="15"/>
  <c r="R328" i="15" s="1"/>
  <c r="S329" i="15"/>
  <c r="R329" i="15" s="1"/>
  <c r="S330" i="15"/>
  <c r="R330" i="15" s="1"/>
  <c r="S331" i="15"/>
  <c r="R331" i="15" s="1"/>
  <c r="S332" i="15"/>
  <c r="R332" i="15" s="1"/>
  <c r="S333" i="15"/>
  <c r="R333" i="15" s="1"/>
  <c r="S334" i="15"/>
  <c r="R334" i="15" s="1"/>
  <c r="S335" i="15"/>
  <c r="R335" i="15" s="1"/>
  <c r="S336" i="15"/>
  <c r="R336" i="15" s="1"/>
  <c r="S337" i="15"/>
  <c r="R337" i="15" s="1"/>
  <c r="S338" i="15"/>
  <c r="R338" i="15" s="1"/>
  <c r="S339" i="15"/>
  <c r="R339" i="15" s="1"/>
  <c r="S340" i="15"/>
  <c r="R340" i="15" s="1"/>
  <c r="S341" i="15"/>
  <c r="R341" i="15" s="1"/>
  <c r="S342" i="15"/>
  <c r="R342" i="15" s="1"/>
  <c r="S343" i="15"/>
  <c r="R343" i="15" s="1"/>
  <c r="S344" i="15"/>
  <c r="R344" i="15" s="1"/>
  <c r="S345" i="15"/>
  <c r="R345" i="15" s="1"/>
  <c r="S346" i="15"/>
  <c r="R346" i="15" s="1"/>
  <c r="S347" i="15"/>
  <c r="R347" i="15" s="1"/>
  <c r="S348" i="15"/>
  <c r="R348" i="15" s="1"/>
  <c r="S349" i="15"/>
  <c r="R349" i="15" s="1"/>
  <c r="S350" i="15"/>
  <c r="R350" i="15" s="1"/>
  <c r="S351" i="15"/>
  <c r="R351" i="15" s="1"/>
  <c r="S352" i="15"/>
  <c r="R352" i="15" s="1"/>
  <c r="S353" i="15"/>
  <c r="R353" i="15" s="1"/>
  <c r="S354" i="15"/>
  <c r="R354" i="15" s="1"/>
  <c r="S355" i="15"/>
  <c r="R355" i="15" s="1"/>
  <c r="S356" i="15"/>
  <c r="R356" i="15" s="1"/>
  <c r="S357" i="15"/>
  <c r="R357" i="15" s="1"/>
  <c r="S358" i="15"/>
  <c r="R358" i="15" s="1"/>
  <c r="S359" i="15"/>
  <c r="R359" i="15" s="1"/>
  <c r="S360" i="15"/>
  <c r="R360" i="15" s="1"/>
  <c r="S361" i="15"/>
  <c r="R361" i="15" s="1"/>
  <c r="S362" i="15"/>
  <c r="R362" i="15" s="1"/>
  <c r="S363" i="15"/>
  <c r="R363" i="15" s="1"/>
  <c r="S364" i="15"/>
  <c r="R364" i="15" s="1"/>
  <c r="S365" i="15"/>
  <c r="R365" i="15" s="1"/>
  <c r="S366" i="15"/>
  <c r="R366" i="15" s="1"/>
  <c r="S367" i="15"/>
  <c r="R367" i="15" s="1"/>
  <c r="S368" i="15"/>
  <c r="R368" i="15" s="1"/>
  <c r="S369" i="15"/>
  <c r="R369" i="15" s="1"/>
  <c r="S370" i="15"/>
  <c r="R370" i="15" s="1"/>
  <c r="S371" i="15"/>
  <c r="R371" i="15" s="1"/>
  <c r="S372" i="15"/>
  <c r="R372" i="15" s="1"/>
  <c r="S373" i="15"/>
  <c r="R373" i="15" s="1"/>
  <c r="S374" i="15"/>
  <c r="R374" i="15" s="1"/>
  <c r="S375" i="15"/>
  <c r="R375" i="15" s="1"/>
  <c r="S376" i="15"/>
  <c r="R376" i="15" s="1"/>
  <c r="S377" i="15"/>
  <c r="R377" i="15" s="1"/>
  <c r="S378" i="15"/>
  <c r="R378" i="15" s="1"/>
  <c r="S379" i="15"/>
  <c r="R379" i="15" s="1"/>
  <c r="S380" i="15"/>
  <c r="R380" i="15" s="1"/>
  <c r="S381" i="15"/>
  <c r="R381" i="15" s="1"/>
  <c r="S382" i="15"/>
  <c r="R382" i="15" s="1"/>
  <c r="S383" i="15"/>
  <c r="R383" i="15" s="1"/>
  <c r="S384" i="15"/>
  <c r="R384" i="15" s="1"/>
  <c r="S385" i="15"/>
  <c r="R385" i="15" s="1"/>
  <c r="S386" i="15"/>
  <c r="R386" i="15" s="1"/>
  <c r="S387" i="15"/>
  <c r="R387" i="15" s="1"/>
  <c r="S388" i="15"/>
  <c r="R388" i="15" s="1"/>
  <c r="S389" i="15"/>
  <c r="R389" i="15" s="1"/>
  <c r="S390" i="15"/>
  <c r="R390" i="15" s="1"/>
  <c r="S391" i="15"/>
  <c r="R391" i="15" s="1"/>
  <c r="S392" i="15"/>
  <c r="R392" i="15" s="1"/>
  <c r="S393" i="15"/>
  <c r="R393" i="15" s="1"/>
  <c r="S394" i="15"/>
  <c r="R394" i="15" s="1"/>
  <c r="S395" i="15"/>
  <c r="R395" i="15" s="1"/>
  <c r="S396" i="15"/>
  <c r="R396" i="15" s="1"/>
  <c r="S397" i="15"/>
  <c r="R397" i="15" s="1"/>
  <c r="S398" i="15"/>
  <c r="R398" i="15" s="1"/>
  <c r="S399" i="15"/>
  <c r="R399" i="15" s="1"/>
  <c r="S400" i="15"/>
  <c r="R400" i="15" s="1"/>
  <c r="S401" i="15"/>
  <c r="R401" i="15" s="1"/>
  <c r="S402" i="15"/>
  <c r="R402" i="15" s="1"/>
  <c r="S403" i="15"/>
  <c r="R403" i="15" s="1"/>
  <c r="S404" i="15"/>
  <c r="R404" i="15" s="1"/>
  <c r="S405" i="15"/>
  <c r="R405" i="15" s="1"/>
  <c r="S406" i="15"/>
  <c r="R406" i="15" s="1"/>
  <c r="S407" i="15"/>
  <c r="R407" i="15" s="1"/>
  <c r="S408" i="15"/>
  <c r="R408" i="15" s="1"/>
  <c r="S409" i="15"/>
  <c r="R409" i="15" s="1"/>
  <c r="S410" i="15"/>
  <c r="R410" i="15" s="1"/>
  <c r="S411" i="15"/>
  <c r="R411" i="15" s="1"/>
  <c r="S412" i="15"/>
  <c r="R412" i="15" s="1"/>
  <c r="S413" i="15"/>
  <c r="R413" i="15" s="1"/>
  <c r="S414" i="15"/>
  <c r="R414" i="15" s="1"/>
  <c r="S415" i="15"/>
  <c r="R415" i="15" s="1"/>
  <c r="S416" i="15"/>
  <c r="R416" i="15" s="1"/>
  <c r="S417" i="15"/>
  <c r="R417" i="15" s="1"/>
  <c r="S418" i="15"/>
  <c r="R418" i="15" s="1"/>
  <c r="S419" i="15"/>
  <c r="R419" i="15" s="1"/>
  <c r="S420" i="15"/>
  <c r="R420" i="15" s="1"/>
  <c r="S421" i="15"/>
  <c r="R421" i="15" s="1"/>
  <c r="S422" i="15"/>
  <c r="R422" i="15" s="1"/>
  <c r="S423" i="15"/>
  <c r="R423" i="15" s="1"/>
  <c r="S424" i="15"/>
  <c r="R424" i="15" s="1"/>
  <c r="S425" i="15"/>
  <c r="R425" i="15" s="1"/>
  <c r="S426" i="15"/>
  <c r="R426" i="15" s="1"/>
  <c r="S427" i="15"/>
  <c r="R427" i="15" s="1"/>
  <c r="S428" i="15"/>
  <c r="R428" i="15" s="1"/>
  <c r="S429" i="15"/>
  <c r="R429" i="15" s="1"/>
  <c r="S430" i="15"/>
  <c r="R430" i="15" s="1"/>
  <c r="S431" i="15"/>
  <c r="R431" i="15" s="1"/>
  <c r="S432" i="15"/>
  <c r="R432" i="15" s="1"/>
  <c r="S433" i="15"/>
  <c r="R433" i="15" s="1"/>
  <c r="S434" i="15"/>
  <c r="R434" i="15" s="1"/>
  <c r="S435" i="15"/>
  <c r="R435" i="15" s="1"/>
  <c r="S436" i="15"/>
  <c r="R436" i="15" s="1"/>
  <c r="S437" i="15"/>
  <c r="R437" i="15" s="1"/>
  <c r="S438" i="15"/>
  <c r="R438" i="15" s="1"/>
  <c r="S439" i="15"/>
  <c r="R439" i="15" s="1"/>
  <c r="S440" i="15"/>
  <c r="R440" i="15" s="1"/>
  <c r="S441" i="15"/>
  <c r="R441" i="15" s="1"/>
  <c r="S442" i="15"/>
  <c r="R442" i="15" s="1"/>
  <c r="S443" i="15"/>
  <c r="R443" i="15" s="1"/>
  <c r="S444" i="15"/>
  <c r="R444" i="15" s="1"/>
  <c r="S445" i="15"/>
  <c r="R445" i="15" s="1"/>
  <c r="S446" i="15"/>
  <c r="R446" i="15" s="1"/>
  <c r="S447" i="15"/>
  <c r="R447" i="15" s="1"/>
  <c r="S448" i="15"/>
  <c r="R448" i="15" s="1"/>
  <c r="S449" i="15"/>
  <c r="R449" i="15" s="1"/>
  <c r="S450" i="15"/>
  <c r="R450" i="15" s="1"/>
  <c r="S451" i="15"/>
  <c r="R451" i="15" s="1"/>
  <c r="S452" i="15"/>
  <c r="R452" i="15" s="1"/>
  <c r="S453" i="15"/>
  <c r="R453" i="15" s="1"/>
  <c r="S454" i="15"/>
  <c r="R454" i="15" s="1"/>
  <c r="S455" i="15"/>
  <c r="R455" i="15" s="1"/>
  <c r="S456" i="15"/>
  <c r="R456" i="15" s="1"/>
  <c r="S457" i="15"/>
  <c r="R457" i="15" s="1"/>
  <c r="S458" i="15"/>
  <c r="R458" i="15" s="1"/>
  <c r="S459" i="15"/>
  <c r="R459" i="15" s="1"/>
  <c r="S460" i="15"/>
  <c r="R460" i="15" s="1"/>
  <c r="S461" i="15"/>
  <c r="R461" i="15" s="1"/>
  <c r="S462" i="15"/>
  <c r="R462" i="15" s="1"/>
  <c r="S463" i="15"/>
  <c r="R463" i="15" s="1"/>
  <c r="S464" i="15"/>
  <c r="R464" i="15" s="1"/>
  <c r="S465" i="15"/>
  <c r="R465" i="15" s="1"/>
  <c r="S466" i="15"/>
  <c r="R466" i="15" s="1"/>
  <c r="S467" i="15"/>
  <c r="R467" i="15" s="1"/>
  <c r="S468" i="15"/>
  <c r="R468" i="15" s="1"/>
  <c r="S469" i="15"/>
  <c r="R469" i="15" s="1"/>
  <c r="S470" i="15"/>
  <c r="R470" i="15" s="1"/>
  <c r="S471" i="15"/>
  <c r="R471" i="15" s="1"/>
  <c r="S472" i="15"/>
  <c r="R472" i="15" s="1"/>
  <c r="S473" i="15"/>
  <c r="R473" i="15" s="1"/>
  <c r="S474" i="15"/>
  <c r="R474" i="15" s="1"/>
  <c r="S475" i="15"/>
  <c r="R475" i="15" s="1"/>
  <c r="S476" i="15"/>
  <c r="R476" i="15" s="1"/>
  <c r="S477" i="15"/>
  <c r="R477" i="15" s="1"/>
  <c r="S478" i="15"/>
  <c r="R478" i="15" s="1"/>
  <c r="S479" i="15"/>
  <c r="R479" i="15" s="1"/>
  <c r="S480" i="15"/>
  <c r="R480" i="15" s="1"/>
  <c r="S481" i="15"/>
  <c r="R481" i="15" s="1"/>
  <c r="S482" i="15"/>
  <c r="R482" i="15" s="1"/>
  <c r="S483" i="15"/>
  <c r="R483" i="15" s="1"/>
  <c r="S484" i="15"/>
  <c r="R484" i="15" s="1"/>
  <c r="S485" i="15"/>
  <c r="R485" i="15" s="1"/>
  <c r="S486" i="15"/>
  <c r="R486" i="15" s="1"/>
  <c r="S487" i="15"/>
  <c r="R487" i="15" s="1"/>
  <c r="S488" i="15"/>
  <c r="R488" i="15" s="1"/>
  <c r="S489" i="15"/>
  <c r="R489" i="15" s="1"/>
  <c r="S490" i="15"/>
  <c r="R490" i="15" s="1"/>
  <c r="S491" i="15"/>
  <c r="R491" i="15" s="1"/>
  <c r="S492" i="15"/>
  <c r="R492" i="15" s="1"/>
  <c r="S493" i="15"/>
  <c r="R493" i="15" s="1"/>
  <c r="S494" i="15"/>
  <c r="R494" i="15" s="1"/>
  <c r="S495" i="15"/>
  <c r="R495" i="15" s="1"/>
  <c r="S496" i="15"/>
  <c r="R496" i="15" s="1"/>
  <c r="S497" i="15"/>
  <c r="R497" i="15" s="1"/>
  <c r="S498" i="15"/>
  <c r="R498" i="15" s="1"/>
  <c r="S499" i="15"/>
  <c r="R499" i="15" s="1"/>
  <c r="S500" i="15"/>
  <c r="R500" i="15" s="1"/>
  <c r="S501" i="15"/>
  <c r="R501" i="15" s="1"/>
  <c r="S502" i="15"/>
  <c r="R502" i="15" s="1"/>
  <c r="S503" i="15"/>
  <c r="R503" i="15" s="1"/>
  <c r="S504" i="15"/>
  <c r="R504" i="15" s="1"/>
  <c r="S505" i="15"/>
  <c r="R505" i="15" s="1"/>
  <c r="S506" i="15"/>
  <c r="R506" i="15" s="1"/>
  <c r="S507" i="15"/>
  <c r="R507" i="15" s="1"/>
  <c r="S508" i="15"/>
  <c r="R508" i="15" s="1"/>
  <c r="S509" i="15"/>
  <c r="R509" i="15" s="1"/>
  <c r="S510" i="15"/>
  <c r="R510" i="15" s="1"/>
  <c r="S511" i="15"/>
  <c r="R511" i="15" s="1"/>
  <c r="S512" i="15"/>
  <c r="R512" i="15" s="1"/>
  <c r="S513" i="15"/>
  <c r="R513" i="15" s="1"/>
  <c r="S514" i="15"/>
  <c r="R514" i="15" s="1"/>
  <c r="S515" i="15"/>
  <c r="R515" i="15" s="1"/>
  <c r="S516" i="15"/>
  <c r="R516" i="15" s="1"/>
  <c r="S517" i="15"/>
  <c r="R517" i="15" s="1"/>
  <c r="S518" i="15"/>
  <c r="R518" i="15" s="1"/>
  <c r="S519" i="15"/>
  <c r="R519" i="15" s="1"/>
  <c r="S520" i="15"/>
  <c r="R520" i="15" s="1"/>
  <c r="S521" i="15"/>
  <c r="R521" i="15" s="1"/>
  <c r="S522" i="15"/>
  <c r="R522" i="15" s="1"/>
  <c r="S523" i="15"/>
  <c r="R523" i="15" s="1"/>
  <c r="S524" i="15"/>
  <c r="R524" i="15" s="1"/>
  <c r="S525" i="15"/>
  <c r="R525" i="15" s="1"/>
  <c r="S526" i="15"/>
  <c r="R526" i="15" s="1"/>
  <c r="S527" i="15"/>
  <c r="R527" i="15" s="1"/>
  <c r="S528" i="15"/>
  <c r="R528" i="15" s="1"/>
  <c r="S529" i="15"/>
  <c r="R529" i="15" s="1"/>
  <c r="S530" i="15"/>
  <c r="R530" i="15" s="1"/>
  <c r="S531" i="15"/>
  <c r="R531" i="15" s="1"/>
  <c r="S532" i="15"/>
  <c r="R532" i="15" s="1"/>
  <c r="S533" i="15"/>
  <c r="R533" i="15" s="1"/>
  <c r="S534" i="15"/>
  <c r="R534" i="15" s="1"/>
  <c r="S535" i="15"/>
  <c r="R535" i="15" s="1"/>
  <c r="S536" i="15"/>
  <c r="R536" i="15" s="1"/>
  <c r="S537" i="15"/>
  <c r="R537" i="15" s="1"/>
  <c r="S538" i="15"/>
  <c r="R538" i="15" s="1"/>
  <c r="S539" i="15"/>
  <c r="R539" i="15" s="1"/>
  <c r="S540" i="15"/>
  <c r="R540" i="15" s="1"/>
  <c r="S541" i="15"/>
  <c r="R541" i="15" s="1"/>
  <c r="S542" i="15"/>
  <c r="R542" i="15" s="1"/>
  <c r="S543" i="15"/>
  <c r="R543" i="15" s="1"/>
  <c r="S544" i="15"/>
  <c r="R544" i="15" s="1"/>
  <c r="S545" i="15"/>
  <c r="R545" i="15" s="1"/>
  <c r="S546" i="15"/>
  <c r="R546" i="15" s="1"/>
  <c r="S547" i="15"/>
  <c r="R547" i="15" s="1"/>
  <c r="S548" i="15"/>
  <c r="R548" i="15" s="1"/>
  <c r="S549" i="15"/>
  <c r="R549" i="15" s="1"/>
  <c r="S550" i="15"/>
  <c r="R550" i="15" s="1"/>
  <c r="S551" i="15"/>
  <c r="R551" i="15" s="1"/>
  <c r="S552" i="15"/>
  <c r="R552" i="15" s="1"/>
  <c r="S553" i="15"/>
  <c r="R553" i="15" s="1"/>
  <c r="S554" i="15"/>
  <c r="R554" i="15" s="1"/>
  <c r="S555" i="15"/>
  <c r="R555" i="15" s="1"/>
  <c r="S556" i="15"/>
  <c r="R556" i="15" s="1"/>
  <c r="S557" i="15"/>
  <c r="R557" i="15" s="1"/>
  <c r="S558" i="15"/>
  <c r="R558" i="15" s="1"/>
  <c r="S559" i="15"/>
  <c r="R559" i="15" s="1"/>
  <c r="S560" i="15"/>
  <c r="R560" i="15" s="1"/>
  <c r="S561" i="15"/>
  <c r="R561" i="15" s="1"/>
  <c r="S562" i="15"/>
  <c r="R562" i="15" s="1"/>
  <c r="S563" i="15"/>
  <c r="R563" i="15" s="1"/>
  <c r="S564" i="15"/>
  <c r="R564" i="15" s="1"/>
  <c r="S565" i="15"/>
  <c r="R565" i="15" s="1"/>
  <c r="S566" i="15"/>
  <c r="R566" i="15" s="1"/>
  <c r="S567" i="15"/>
  <c r="R567" i="15" s="1"/>
  <c r="S568" i="15"/>
  <c r="R568" i="15" s="1"/>
  <c r="S569" i="15"/>
  <c r="R569" i="15" s="1"/>
  <c r="S570" i="15"/>
  <c r="R570" i="15" s="1"/>
  <c r="S571" i="15"/>
  <c r="R571" i="15" s="1"/>
  <c r="S572" i="15"/>
  <c r="R572" i="15" s="1"/>
  <c r="S573" i="15"/>
  <c r="R573" i="15" s="1"/>
  <c r="S574" i="15"/>
  <c r="R574" i="15" s="1"/>
  <c r="S575" i="15"/>
  <c r="R575" i="15" s="1"/>
  <c r="S576" i="15"/>
  <c r="R576" i="15" s="1"/>
  <c r="S577" i="15"/>
  <c r="R577" i="15" s="1"/>
  <c r="S578" i="15"/>
  <c r="R578" i="15" s="1"/>
  <c r="S579" i="15"/>
  <c r="R579" i="15" s="1"/>
  <c r="S580" i="15"/>
  <c r="R580" i="15" s="1"/>
  <c r="S581" i="15"/>
  <c r="R581" i="15" s="1"/>
  <c r="S582" i="15"/>
  <c r="R582" i="15" s="1"/>
  <c r="S583" i="15"/>
  <c r="R583" i="15" s="1"/>
  <c r="S584" i="15"/>
  <c r="R584" i="15" s="1"/>
  <c r="S585" i="15"/>
  <c r="R585" i="15" s="1"/>
  <c r="S586" i="15"/>
  <c r="R586" i="15" s="1"/>
  <c r="S587" i="15"/>
  <c r="R587" i="15" s="1"/>
  <c r="S588" i="15"/>
  <c r="R588" i="15" s="1"/>
  <c r="S589" i="15"/>
  <c r="R589" i="15" s="1"/>
  <c r="S590" i="15"/>
  <c r="R590" i="15" s="1"/>
  <c r="S591" i="15"/>
  <c r="R591" i="15" s="1"/>
  <c r="S592" i="15"/>
  <c r="R592" i="15" s="1"/>
  <c r="S593" i="15"/>
  <c r="R593" i="15" s="1"/>
  <c r="S594" i="15"/>
  <c r="R594" i="15" s="1"/>
  <c r="S595" i="15"/>
  <c r="R595" i="15" s="1"/>
  <c r="S596" i="15"/>
  <c r="R596" i="15" s="1"/>
  <c r="S597" i="15"/>
  <c r="R597" i="15" s="1"/>
  <c r="S598" i="15"/>
  <c r="R598" i="15" s="1"/>
  <c r="S599" i="15"/>
  <c r="R599" i="15" s="1"/>
  <c r="S600" i="15"/>
  <c r="R600" i="15" s="1"/>
  <c r="S601" i="15"/>
  <c r="R601" i="15" s="1"/>
  <c r="S602" i="15"/>
  <c r="R602" i="15" s="1"/>
  <c r="S603" i="15"/>
  <c r="R603" i="15" s="1"/>
  <c r="S604" i="15"/>
  <c r="R604" i="15" s="1"/>
  <c r="S605" i="15"/>
  <c r="R605" i="15" s="1"/>
  <c r="S606" i="15"/>
  <c r="R606" i="15" s="1"/>
  <c r="S607" i="15"/>
  <c r="R607" i="15" s="1"/>
  <c r="S608" i="15"/>
  <c r="R608" i="15" s="1"/>
  <c r="S609" i="15"/>
  <c r="R609" i="15" s="1"/>
  <c r="S610" i="15"/>
  <c r="R610" i="15" s="1"/>
  <c r="S611" i="15"/>
  <c r="R611" i="15" s="1"/>
  <c r="S612" i="15"/>
  <c r="R612" i="15" s="1"/>
  <c r="S613" i="15"/>
  <c r="R613" i="15" s="1"/>
  <c r="S614" i="15"/>
  <c r="R614" i="15" s="1"/>
  <c r="S615" i="15"/>
  <c r="R615" i="15" s="1"/>
  <c r="S616" i="15"/>
  <c r="R616" i="15" s="1"/>
  <c r="S617" i="15"/>
  <c r="R617" i="15" s="1"/>
  <c r="S618" i="15"/>
  <c r="R618" i="15" s="1"/>
  <c r="S619" i="15"/>
  <c r="R619" i="15" s="1"/>
  <c r="S620" i="15"/>
  <c r="R620" i="15" s="1"/>
  <c r="S621" i="15"/>
  <c r="R621" i="15" s="1"/>
  <c r="S622" i="15"/>
  <c r="R622" i="15" s="1"/>
  <c r="S623" i="15"/>
  <c r="R623" i="15" s="1"/>
  <c r="S624" i="15"/>
  <c r="R624" i="15" s="1"/>
  <c r="S625" i="15"/>
  <c r="R625" i="15" s="1"/>
  <c r="S626" i="15"/>
  <c r="R626" i="15" s="1"/>
  <c r="S627" i="15"/>
  <c r="R627" i="15" s="1"/>
  <c r="S628" i="15"/>
  <c r="R628" i="15" s="1"/>
  <c r="S629" i="15"/>
  <c r="R629" i="15" s="1"/>
  <c r="S630" i="15"/>
  <c r="R630" i="15" s="1"/>
  <c r="S631" i="15"/>
  <c r="R631" i="15" s="1"/>
  <c r="S632" i="15"/>
  <c r="R632" i="15" s="1"/>
  <c r="S633" i="15"/>
  <c r="R633" i="15" s="1"/>
  <c r="S634" i="15"/>
  <c r="R634" i="15" s="1"/>
  <c r="S635" i="15"/>
  <c r="R635" i="15" s="1"/>
  <c r="S636" i="15"/>
  <c r="R636" i="15" s="1"/>
  <c r="S637" i="15"/>
  <c r="R637" i="15" s="1"/>
  <c r="S638" i="15"/>
  <c r="R638" i="15" s="1"/>
  <c r="S639" i="15"/>
  <c r="R639" i="15" s="1"/>
  <c r="S640" i="15"/>
  <c r="R640" i="15" s="1"/>
  <c r="S641" i="15"/>
  <c r="R641" i="15" s="1"/>
  <c r="S642" i="15"/>
  <c r="R642" i="15" s="1"/>
  <c r="S643" i="15"/>
  <c r="R643" i="15" s="1"/>
  <c r="S644" i="15"/>
  <c r="R644" i="15" s="1"/>
  <c r="S645" i="15"/>
  <c r="R645" i="15" s="1"/>
  <c r="S646" i="15"/>
  <c r="R646" i="15" s="1"/>
  <c r="S647" i="15"/>
  <c r="R647" i="15" s="1"/>
  <c r="S648" i="15"/>
  <c r="R648" i="15" s="1"/>
  <c r="S649" i="15"/>
  <c r="R649" i="15" s="1"/>
  <c r="S650" i="15"/>
  <c r="R650" i="15" s="1"/>
  <c r="S651" i="15"/>
  <c r="R651" i="15" s="1"/>
  <c r="S652" i="15"/>
  <c r="R652" i="15" s="1"/>
  <c r="S653" i="15"/>
  <c r="R653" i="15" s="1"/>
  <c r="S654" i="15"/>
  <c r="R654" i="15" s="1"/>
  <c r="S655" i="15"/>
  <c r="R655" i="15" s="1"/>
  <c r="S656" i="15"/>
  <c r="R656" i="15" s="1"/>
  <c r="S657" i="15"/>
  <c r="R657" i="15" s="1"/>
  <c r="S658" i="15"/>
  <c r="R658" i="15" s="1"/>
  <c r="S659" i="15"/>
  <c r="R659" i="15" s="1"/>
  <c r="S660" i="15"/>
  <c r="R660" i="15" s="1"/>
  <c r="S661" i="15"/>
  <c r="R661" i="15" s="1"/>
  <c r="S662" i="15"/>
  <c r="R662" i="15" s="1"/>
  <c r="S663" i="15"/>
  <c r="R663" i="15" s="1"/>
  <c r="S664" i="15"/>
  <c r="R664" i="15" s="1"/>
  <c r="S665" i="15"/>
  <c r="R665" i="15" s="1"/>
  <c r="S666" i="15"/>
  <c r="R666" i="15" s="1"/>
  <c r="S667" i="15"/>
  <c r="R667" i="15" s="1"/>
  <c r="S668" i="15"/>
  <c r="R668" i="15" s="1"/>
  <c r="S669" i="15"/>
  <c r="R669" i="15" s="1"/>
  <c r="S670" i="15"/>
  <c r="R670" i="15" s="1"/>
  <c r="S671" i="15"/>
  <c r="R671" i="15" s="1"/>
  <c r="S672" i="15"/>
  <c r="R672" i="15" s="1"/>
  <c r="S673" i="15"/>
  <c r="R673" i="15" s="1"/>
  <c r="S674" i="15"/>
  <c r="R674" i="15" s="1"/>
  <c r="S675" i="15"/>
  <c r="R675" i="15" s="1"/>
  <c r="S676" i="15"/>
  <c r="R676" i="15" s="1"/>
  <c r="S677" i="15"/>
  <c r="R677" i="15" s="1"/>
  <c r="S678" i="15"/>
  <c r="R678" i="15" s="1"/>
  <c r="S679" i="15"/>
  <c r="R679" i="15" s="1"/>
  <c r="S680" i="15"/>
  <c r="R680" i="15" s="1"/>
  <c r="S681" i="15"/>
  <c r="R681" i="15" s="1"/>
  <c r="S682" i="15"/>
  <c r="R682" i="15" s="1"/>
  <c r="S683" i="15"/>
  <c r="R683" i="15" s="1"/>
  <c r="S684" i="15"/>
  <c r="R684" i="15" s="1"/>
  <c r="S685" i="15"/>
  <c r="R685" i="15" s="1"/>
  <c r="S686" i="15"/>
  <c r="R686" i="15" s="1"/>
  <c r="S687" i="15"/>
  <c r="R687" i="15" s="1"/>
  <c r="S688" i="15"/>
  <c r="R688" i="15" s="1"/>
  <c r="S689" i="15"/>
  <c r="R689" i="15" s="1"/>
  <c r="S690" i="15"/>
  <c r="R690" i="15" s="1"/>
  <c r="S691" i="15"/>
  <c r="R691" i="15" s="1"/>
  <c r="S692" i="15"/>
  <c r="R692" i="15" s="1"/>
  <c r="S693" i="15"/>
  <c r="R693" i="15" s="1"/>
  <c r="S694" i="15"/>
  <c r="R694" i="15" s="1"/>
  <c r="S695" i="15"/>
  <c r="R695" i="15" s="1"/>
  <c r="S696" i="15"/>
  <c r="R696" i="15" s="1"/>
  <c r="S697" i="15"/>
  <c r="R697" i="15" s="1"/>
  <c r="S698" i="15"/>
  <c r="R698" i="15" s="1"/>
  <c r="S699" i="15"/>
  <c r="R699" i="15" s="1"/>
  <c r="S700" i="15"/>
  <c r="R700" i="15" s="1"/>
  <c r="S701" i="15"/>
  <c r="R701" i="15" s="1"/>
  <c r="S702" i="15"/>
  <c r="R702" i="15" s="1"/>
  <c r="S703" i="15"/>
  <c r="R703" i="15" s="1"/>
  <c r="S704" i="15"/>
  <c r="R704" i="15" s="1"/>
  <c r="S705" i="15"/>
  <c r="R705" i="15" s="1"/>
  <c r="S706" i="15"/>
  <c r="R706" i="15" s="1"/>
  <c r="S707" i="15"/>
  <c r="R707" i="15" s="1"/>
  <c r="S708" i="15"/>
  <c r="R708" i="15" s="1"/>
  <c r="S709" i="15"/>
  <c r="R709" i="15" s="1"/>
  <c r="S710" i="15"/>
  <c r="R710" i="15" s="1"/>
  <c r="S711" i="15"/>
  <c r="R711" i="15" s="1"/>
  <c r="S712" i="15"/>
  <c r="R712" i="15" s="1"/>
  <c r="S713" i="15"/>
  <c r="R713" i="15" s="1"/>
  <c r="S714" i="15"/>
  <c r="R714" i="15" s="1"/>
  <c r="S715" i="15"/>
  <c r="R715" i="15" s="1"/>
  <c r="S716" i="15"/>
  <c r="R716" i="15" s="1"/>
  <c r="S717" i="15"/>
  <c r="R717" i="15" s="1"/>
  <c r="S718" i="15"/>
  <c r="R718" i="15" s="1"/>
  <c r="S719" i="15"/>
  <c r="R719" i="15" s="1"/>
  <c r="S720" i="15"/>
  <c r="R720" i="15" s="1"/>
  <c r="S721" i="15"/>
  <c r="R721" i="15" s="1"/>
  <c r="S722" i="15"/>
  <c r="R722" i="15" s="1"/>
  <c r="S723" i="15"/>
  <c r="R723" i="15" s="1"/>
  <c r="S724" i="15"/>
  <c r="R724" i="15" s="1"/>
  <c r="S725" i="15"/>
  <c r="R725" i="15" s="1"/>
  <c r="S726" i="15"/>
  <c r="R726" i="15" s="1"/>
  <c r="S727" i="15"/>
  <c r="R727" i="15" s="1"/>
  <c r="S728" i="15"/>
  <c r="R728" i="15" s="1"/>
  <c r="S729" i="15"/>
  <c r="R729" i="15" s="1"/>
  <c r="S730" i="15"/>
  <c r="R730" i="15" s="1"/>
  <c r="S731" i="15"/>
  <c r="R731" i="15" s="1"/>
  <c r="S732" i="15"/>
  <c r="R732" i="15" s="1"/>
  <c r="S733" i="15"/>
  <c r="R733" i="15" s="1"/>
  <c r="S734" i="15"/>
  <c r="R734" i="15" s="1"/>
  <c r="S735" i="15"/>
  <c r="R735" i="15" s="1"/>
  <c r="S736" i="15"/>
  <c r="R736" i="15" s="1"/>
  <c r="S737" i="15"/>
  <c r="R737" i="15" s="1"/>
  <c r="S738" i="15"/>
  <c r="R738" i="15" s="1"/>
  <c r="S739" i="15"/>
  <c r="R739" i="15" s="1"/>
  <c r="S740" i="15"/>
  <c r="R740" i="15" s="1"/>
  <c r="S741" i="15"/>
  <c r="R741" i="15" s="1"/>
  <c r="S742" i="15"/>
  <c r="R742" i="15" s="1"/>
  <c r="S743" i="15"/>
  <c r="R743" i="15" s="1"/>
  <c r="S744" i="15"/>
  <c r="R744" i="15" s="1"/>
  <c r="S745" i="15"/>
  <c r="R745" i="15" s="1"/>
  <c r="S746" i="15"/>
  <c r="R746" i="15" s="1"/>
  <c r="S747" i="15"/>
  <c r="R747" i="15" s="1"/>
  <c r="S748" i="15"/>
  <c r="R748" i="15" s="1"/>
  <c r="S749" i="15"/>
  <c r="R749" i="15" s="1"/>
  <c r="S750" i="15"/>
  <c r="R750" i="15" s="1"/>
  <c r="S751" i="15"/>
  <c r="R751" i="15" s="1"/>
  <c r="S752" i="15"/>
  <c r="R752" i="15" s="1"/>
  <c r="S753" i="15"/>
  <c r="R753" i="15" s="1"/>
  <c r="S754" i="15"/>
  <c r="R754" i="15" s="1"/>
  <c r="S755" i="15"/>
  <c r="R755" i="15" s="1"/>
  <c r="S756" i="15"/>
  <c r="R756" i="15" s="1"/>
  <c r="S757" i="15"/>
  <c r="R757" i="15" s="1"/>
  <c r="S758" i="15"/>
  <c r="R758" i="15" s="1"/>
  <c r="S759" i="15"/>
  <c r="R759" i="15" s="1"/>
  <c r="S760" i="15"/>
  <c r="R760" i="15" s="1"/>
  <c r="S761" i="15"/>
  <c r="R761" i="15" s="1"/>
  <c r="S762" i="15"/>
  <c r="R762" i="15" s="1"/>
  <c r="S763" i="15"/>
  <c r="R763" i="15" s="1"/>
  <c r="S764" i="15"/>
  <c r="R764" i="15" s="1"/>
  <c r="S765" i="15"/>
  <c r="R765" i="15" s="1"/>
  <c r="S766" i="15"/>
  <c r="R766" i="15" s="1"/>
  <c r="S767" i="15"/>
  <c r="R767" i="15" s="1"/>
  <c r="S768" i="15"/>
  <c r="R768" i="15" s="1"/>
  <c r="S769" i="15"/>
  <c r="R769" i="15" s="1"/>
  <c r="S770" i="15"/>
  <c r="R770" i="15" s="1"/>
  <c r="S771" i="15"/>
  <c r="R771" i="15" s="1"/>
  <c r="S772" i="15"/>
  <c r="R772" i="15" s="1"/>
  <c r="S773" i="15"/>
  <c r="R773" i="15" s="1"/>
  <c r="S774" i="15"/>
  <c r="R774" i="15" s="1"/>
  <c r="S775" i="15"/>
  <c r="R775" i="15" s="1"/>
  <c r="S776" i="15"/>
  <c r="R776" i="15" s="1"/>
  <c r="S777" i="15"/>
  <c r="R777" i="15" s="1"/>
  <c r="S778" i="15"/>
  <c r="R778" i="15" s="1"/>
  <c r="S779" i="15"/>
  <c r="R779" i="15" s="1"/>
  <c r="S780" i="15"/>
  <c r="R780" i="15" s="1"/>
  <c r="S781" i="15"/>
  <c r="R781" i="15" s="1"/>
  <c r="S782" i="15"/>
  <c r="R782" i="15" s="1"/>
  <c r="S783" i="15"/>
  <c r="R783" i="15" s="1"/>
  <c r="S784" i="15"/>
  <c r="R784" i="15" s="1"/>
  <c r="S785" i="15"/>
  <c r="R785" i="15" s="1"/>
  <c r="S786" i="15"/>
  <c r="R786" i="15" s="1"/>
  <c r="S787" i="15"/>
  <c r="R787" i="15" s="1"/>
  <c r="S788" i="15"/>
  <c r="R788" i="15" s="1"/>
  <c r="S789" i="15"/>
  <c r="R789" i="15" s="1"/>
  <c r="S790" i="15"/>
  <c r="R790" i="15" s="1"/>
  <c r="S791" i="15"/>
  <c r="R791" i="15" s="1"/>
  <c r="S792" i="15"/>
  <c r="R792" i="15" s="1"/>
  <c r="S793" i="15"/>
  <c r="R793" i="15" s="1"/>
  <c r="S794" i="15"/>
  <c r="R794" i="15" s="1"/>
  <c r="S795" i="15"/>
  <c r="R795" i="15" s="1"/>
  <c r="S796" i="15"/>
  <c r="R796" i="15" s="1"/>
  <c r="S797" i="15"/>
  <c r="R797" i="15" s="1"/>
  <c r="S798" i="15"/>
  <c r="R798" i="15" s="1"/>
  <c r="S799" i="15"/>
  <c r="R799" i="15" s="1"/>
  <c r="S800" i="15"/>
  <c r="R800" i="15" s="1"/>
  <c r="S801" i="15"/>
  <c r="R801" i="15" s="1"/>
  <c r="S802" i="15"/>
  <c r="R802" i="15" s="1"/>
  <c r="S803" i="15"/>
  <c r="R803" i="15" s="1"/>
  <c r="S804" i="15"/>
  <c r="R804" i="15" s="1"/>
  <c r="S805" i="15"/>
  <c r="R805" i="15" s="1"/>
  <c r="S806" i="15"/>
  <c r="R806" i="15" s="1"/>
  <c r="S807" i="15"/>
  <c r="R807" i="15" s="1"/>
  <c r="S808" i="15"/>
  <c r="R808" i="15" s="1"/>
  <c r="S809" i="15"/>
  <c r="R809" i="15" s="1"/>
  <c r="S810" i="15"/>
  <c r="R810" i="15" s="1"/>
  <c r="S811" i="15"/>
  <c r="R811" i="15" s="1"/>
  <c r="S812" i="15"/>
  <c r="R812" i="15" s="1"/>
  <c r="S813" i="15"/>
  <c r="R813" i="15" s="1"/>
  <c r="S814" i="15"/>
  <c r="R814" i="15" s="1"/>
  <c r="S815" i="15"/>
  <c r="R815" i="15" s="1"/>
  <c r="S816" i="15"/>
  <c r="R816" i="15" s="1"/>
  <c r="S817" i="15"/>
  <c r="R817" i="15" s="1"/>
  <c r="S818" i="15"/>
  <c r="R818" i="15" s="1"/>
  <c r="S819" i="15"/>
  <c r="R819" i="15" s="1"/>
  <c r="S820" i="15"/>
  <c r="R820" i="15" s="1"/>
  <c r="S821" i="15"/>
  <c r="R821" i="15" s="1"/>
  <c r="S822" i="15"/>
  <c r="R822" i="15" s="1"/>
  <c r="S823" i="15"/>
  <c r="R823" i="15" s="1"/>
  <c r="S824" i="15"/>
  <c r="R824" i="15" s="1"/>
  <c r="S825" i="15"/>
  <c r="R825" i="15" s="1"/>
  <c r="S826" i="15"/>
  <c r="R826" i="15" s="1"/>
  <c r="S827" i="15"/>
  <c r="R827" i="15" s="1"/>
  <c r="S828" i="15"/>
  <c r="R828" i="15" s="1"/>
  <c r="S829" i="15"/>
  <c r="R829" i="15" s="1"/>
  <c r="S830" i="15"/>
  <c r="R830" i="15" s="1"/>
  <c r="S831" i="15"/>
  <c r="R831" i="15" s="1"/>
  <c r="S832" i="15"/>
  <c r="R832" i="15" s="1"/>
  <c r="S833" i="15"/>
  <c r="R833" i="15" s="1"/>
  <c r="S834" i="15"/>
  <c r="R834" i="15" s="1"/>
  <c r="S835" i="15"/>
  <c r="R835" i="15" s="1"/>
  <c r="S836" i="15"/>
  <c r="R836" i="15" s="1"/>
  <c r="S837" i="15"/>
  <c r="R837" i="15" s="1"/>
  <c r="S838" i="15"/>
  <c r="R838" i="15" s="1"/>
  <c r="S839" i="15"/>
  <c r="R839" i="15" s="1"/>
  <c r="S840" i="15"/>
  <c r="R840" i="15" s="1"/>
  <c r="S841" i="15"/>
  <c r="R841" i="15" s="1"/>
  <c r="S842" i="15"/>
  <c r="R842" i="15" s="1"/>
  <c r="S843" i="15"/>
  <c r="R843" i="15" s="1"/>
  <c r="S844" i="15"/>
  <c r="R844" i="15" s="1"/>
  <c r="S845" i="15"/>
  <c r="R845" i="15" s="1"/>
  <c r="S846" i="15"/>
  <c r="R846" i="15" s="1"/>
  <c r="S847" i="15"/>
  <c r="R847" i="15" s="1"/>
  <c r="S848" i="15"/>
  <c r="R848" i="15" s="1"/>
  <c r="S849" i="15"/>
  <c r="R849" i="15" s="1"/>
  <c r="S850" i="15"/>
  <c r="R850" i="15" s="1"/>
  <c r="S851" i="15"/>
  <c r="R851" i="15" s="1"/>
  <c r="S852" i="15"/>
  <c r="R852" i="15" s="1"/>
  <c r="S853" i="15"/>
  <c r="R853" i="15" s="1"/>
  <c r="S854" i="15"/>
  <c r="R854" i="15" s="1"/>
  <c r="S855" i="15"/>
  <c r="R855" i="15" s="1"/>
  <c r="S856" i="15"/>
  <c r="R856" i="15" s="1"/>
  <c r="S857" i="15"/>
  <c r="R857" i="15" s="1"/>
  <c r="S858" i="15"/>
  <c r="R858" i="15" s="1"/>
  <c r="S859" i="15"/>
  <c r="R859" i="15" s="1"/>
  <c r="S860" i="15"/>
  <c r="R860" i="15" s="1"/>
  <c r="S861" i="15"/>
  <c r="R861" i="15" s="1"/>
  <c r="S862" i="15"/>
  <c r="R862" i="15" s="1"/>
  <c r="S863" i="15"/>
  <c r="R863" i="15" s="1"/>
  <c r="S864" i="15"/>
  <c r="R864" i="15" s="1"/>
  <c r="S865" i="15"/>
  <c r="R865" i="15" s="1"/>
  <c r="S866" i="15"/>
  <c r="R866" i="15" s="1"/>
  <c r="S867" i="15"/>
  <c r="R867" i="15" s="1"/>
  <c r="S868" i="15"/>
  <c r="R868" i="15" s="1"/>
  <c r="S869" i="15"/>
  <c r="R869" i="15" s="1"/>
  <c r="S870" i="15"/>
  <c r="R870" i="15" s="1"/>
  <c r="S871" i="15"/>
  <c r="R871" i="15" s="1"/>
  <c r="S872" i="15"/>
  <c r="R872" i="15" s="1"/>
  <c r="S873" i="15"/>
  <c r="R873" i="15" s="1"/>
  <c r="S874" i="15"/>
  <c r="R874" i="15" s="1"/>
  <c r="S875" i="15"/>
  <c r="R875" i="15" s="1"/>
  <c r="S876" i="15"/>
  <c r="R876" i="15" s="1"/>
  <c r="S877" i="15"/>
  <c r="R877" i="15" s="1"/>
  <c r="S878" i="15"/>
  <c r="R878" i="15" s="1"/>
  <c r="S879" i="15"/>
  <c r="R879" i="15" s="1"/>
  <c r="S880" i="15"/>
  <c r="R880" i="15" s="1"/>
  <c r="S881" i="15"/>
  <c r="R881" i="15" s="1"/>
  <c r="S882" i="15"/>
  <c r="R882" i="15" s="1"/>
  <c r="S883" i="15"/>
  <c r="R883" i="15" s="1"/>
  <c r="S884" i="15"/>
  <c r="R884" i="15" s="1"/>
  <c r="S885" i="15"/>
  <c r="R885" i="15" s="1"/>
  <c r="S886" i="15"/>
  <c r="R886" i="15" s="1"/>
  <c r="S887" i="15"/>
  <c r="R887" i="15" s="1"/>
  <c r="S888" i="15"/>
  <c r="R888" i="15" s="1"/>
  <c r="S889" i="15"/>
  <c r="R889" i="15" s="1"/>
  <c r="S890" i="15"/>
  <c r="R890" i="15" s="1"/>
  <c r="S891" i="15"/>
  <c r="R891" i="15" s="1"/>
  <c r="S892" i="15"/>
  <c r="R892" i="15" s="1"/>
  <c r="S893" i="15"/>
  <c r="R893" i="15" s="1"/>
  <c r="S894" i="15"/>
  <c r="R894" i="15" s="1"/>
  <c r="S895" i="15"/>
  <c r="R895" i="15" s="1"/>
  <c r="S896" i="15"/>
  <c r="R896" i="15" s="1"/>
  <c r="S897" i="15"/>
  <c r="R897" i="15" s="1"/>
  <c r="S898" i="15"/>
  <c r="R898" i="15" s="1"/>
  <c r="S899" i="15"/>
  <c r="R899" i="15" s="1"/>
  <c r="S900" i="15"/>
  <c r="R900" i="15" s="1"/>
  <c r="S901" i="15"/>
  <c r="R901" i="15" s="1"/>
  <c r="S902" i="15"/>
  <c r="R902" i="15" s="1"/>
  <c r="S903" i="15"/>
  <c r="R903" i="15" s="1"/>
  <c r="S904" i="15"/>
  <c r="R904" i="15" s="1"/>
  <c r="S905" i="15"/>
  <c r="R905" i="15" s="1"/>
  <c r="S906" i="15"/>
  <c r="R906" i="15" s="1"/>
  <c r="S907" i="15"/>
  <c r="R907" i="15" s="1"/>
  <c r="S908" i="15"/>
  <c r="R908" i="15" s="1"/>
  <c r="S909" i="15"/>
  <c r="R909" i="15" s="1"/>
  <c r="S910" i="15"/>
  <c r="R910" i="15" s="1"/>
  <c r="S911" i="15"/>
  <c r="R911" i="15" s="1"/>
  <c r="S912" i="15"/>
  <c r="R912" i="15" s="1"/>
  <c r="S913" i="15"/>
  <c r="R913" i="15" s="1"/>
  <c r="S914" i="15"/>
  <c r="R914" i="15" s="1"/>
  <c r="S915" i="15"/>
  <c r="R915" i="15" s="1"/>
  <c r="S916" i="15"/>
  <c r="R916" i="15" s="1"/>
  <c r="S917" i="15"/>
  <c r="R917" i="15" s="1"/>
  <c r="S918" i="15"/>
  <c r="R918" i="15" s="1"/>
  <c r="S919" i="15"/>
  <c r="R919" i="15" s="1"/>
  <c r="S920" i="15"/>
  <c r="R920" i="15" s="1"/>
  <c r="S921" i="15"/>
  <c r="R921" i="15" s="1"/>
  <c r="S922" i="15"/>
  <c r="R922" i="15" s="1"/>
  <c r="S923" i="15"/>
  <c r="R923" i="15" s="1"/>
  <c r="S924" i="15"/>
  <c r="R924" i="15" s="1"/>
  <c r="S925" i="15"/>
  <c r="R925" i="15" s="1"/>
  <c r="S926" i="15"/>
  <c r="R926" i="15" s="1"/>
  <c r="S927" i="15"/>
  <c r="R927" i="15" s="1"/>
  <c r="S928" i="15"/>
  <c r="R928" i="15" s="1"/>
  <c r="S929" i="15"/>
  <c r="R929" i="15" s="1"/>
  <c r="S930" i="15"/>
  <c r="R930" i="15" s="1"/>
  <c r="S931" i="15"/>
  <c r="R931" i="15" s="1"/>
  <c r="S932" i="15"/>
  <c r="R932" i="15" s="1"/>
  <c r="S933" i="15"/>
  <c r="R933" i="15" s="1"/>
  <c r="S934" i="15"/>
  <c r="R934" i="15" s="1"/>
  <c r="S935" i="15"/>
  <c r="R935" i="15" s="1"/>
  <c r="S936" i="15"/>
  <c r="R936" i="15" s="1"/>
  <c r="S937" i="15"/>
  <c r="R937" i="15" s="1"/>
  <c r="S938" i="15"/>
  <c r="R938" i="15" s="1"/>
  <c r="S939" i="15"/>
  <c r="R939" i="15" s="1"/>
  <c r="S940" i="15"/>
  <c r="R940" i="15" s="1"/>
  <c r="S941" i="15"/>
  <c r="R941" i="15" s="1"/>
  <c r="S942" i="15"/>
  <c r="R942" i="15" s="1"/>
  <c r="S943" i="15"/>
  <c r="R943" i="15" s="1"/>
  <c r="S944" i="15"/>
  <c r="R944" i="15" s="1"/>
  <c r="S945" i="15"/>
  <c r="R945" i="15" s="1"/>
  <c r="S946" i="15"/>
  <c r="R946" i="15" s="1"/>
  <c r="S947" i="15"/>
  <c r="R947" i="15" s="1"/>
  <c r="S948" i="15"/>
  <c r="R948" i="15" s="1"/>
  <c r="S949" i="15"/>
  <c r="R949" i="15" s="1"/>
  <c r="S950" i="15"/>
  <c r="R950" i="15" s="1"/>
  <c r="S951" i="15"/>
  <c r="R951" i="15" s="1"/>
  <c r="S952" i="15"/>
  <c r="R952" i="15" s="1"/>
  <c r="S953" i="15"/>
  <c r="R953" i="15" s="1"/>
  <c r="S954" i="15"/>
  <c r="R954" i="15" s="1"/>
  <c r="S955" i="15"/>
  <c r="R955" i="15" s="1"/>
  <c r="S956" i="15"/>
  <c r="R956" i="15" s="1"/>
  <c r="S957" i="15"/>
  <c r="R957" i="15" s="1"/>
  <c r="S958" i="15"/>
  <c r="R958" i="15" s="1"/>
  <c r="S959" i="15"/>
  <c r="R959" i="15" s="1"/>
  <c r="S960" i="15"/>
  <c r="R960" i="15" s="1"/>
  <c r="S961" i="15"/>
  <c r="R961" i="15" s="1"/>
  <c r="S962" i="15"/>
  <c r="R962" i="15" s="1"/>
  <c r="S963" i="15"/>
  <c r="R963" i="15" s="1"/>
  <c r="S964" i="15"/>
  <c r="R964" i="15" s="1"/>
  <c r="S965" i="15"/>
  <c r="R965" i="15" s="1"/>
  <c r="S966" i="15"/>
  <c r="R966" i="15" s="1"/>
  <c r="S967" i="15"/>
  <c r="R967" i="15" s="1"/>
  <c r="S968" i="15"/>
  <c r="R968" i="15" s="1"/>
  <c r="S969" i="15"/>
  <c r="R969" i="15" s="1"/>
  <c r="S970" i="15"/>
  <c r="R970" i="15" s="1"/>
  <c r="S971" i="15"/>
  <c r="R971" i="15" s="1"/>
  <c r="S972" i="15"/>
  <c r="R972" i="15" s="1"/>
  <c r="S973" i="15"/>
  <c r="R973" i="15" s="1"/>
  <c r="S974" i="15"/>
  <c r="R974" i="15" s="1"/>
  <c r="S975" i="15"/>
  <c r="R975" i="15" s="1"/>
  <c r="S976" i="15"/>
  <c r="R976" i="15" s="1"/>
  <c r="S977" i="15"/>
  <c r="R977" i="15" s="1"/>
  <c r="S978" i="15"/>
  <c r="R978" i="15" s="1"/>
  <c r="S979" i="15"/>
  <c r="R979" i="15" s="1"/>
  <c r="S980" i="15"/>
  <c r="R980" i="15" s="1"/>
  <c r="S981" i="15"/>
  <c r="R981" i="15" s="1"/>
  <c r="S982" i="15"/>
  <c r="R982" i="15" s="1"/>
  <c r="S983" i="15"/>
  <c r="R983" i="15" s="1"/>
  <c r="S984" i="15"/>
  <c r="R984" i="15" s="1"/>
  <c r="S985" i="15"/>
  <c r="R985" i="15" s="1"/>
  <c r="S986" i="15"/>
  <c r="R986" i="15" s="1"/>
  <c r="S987" i="15"/>
  <c r="R987" i="15" s="1"/>
  <c r="S988" i="15"/>
  <c r="R988" i="15" s="1"/>
  <c r="S989" i="15"/>
  <c r="R989" i="15" s="1"/>
  <c r="S990" i="15"/>
  <c r="R990" i="15" s="1"/>
  <c r="S991" i="15"/>
  <c r="R991" i="15" s="1"/>
  <c r="S992" i="15"/>
  <c r="R992" i="15" s="1"/>
  <c r="S993" i="15"/>
  <c r="R993" i="15" s="1"/>
  <c r="S994" i="15"/>
  <c r="R994" i="15" s="1"/>
  <c r="S995" i="15"/>
  <c r="R995" i="15" s="1"/>
  <c r="S996" i="15"/>
  <c r="R996" i="15" s="1"/>
  <c r="S997" i="15"/>
  <c r="R997" i="15" s="1"/>
  <c r="S998" i="15"/>
  <c r="R998" i="15" s="1"/>
  <c r="S999" i="15"/>
  <c r="R999" i="15" s="1"/>
  <c r="S1000" i="15"/>
  <c r="R1000" i="15" s="1"/>
  <c r="S1001" i="15"/>
  <c r="R1001" i="15" s="1"/>
  <c r="S1002" i="15"/>
  <c r="R1002" i="15" s="1"/>
  <c r="S1003" i="15"/>
  <c r="R1003" i="15" s="1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I352" i="15"/>
  <c r="I353" i="15"/>
  <c r="I354" i="15"/>
  <c r="I355" i="15"/>
  <c r="I356" i="15"/>
  <c r="I357" i="15"/>
  <c r="I358" i="15"/>
  <c r="I359" i="15"/>
  <c r="I360" i="15"/>
  <c r="I361" i="15"/>
  <c r="I362" i="15"/>
  <c r="I363" i="15"/>
  <c r="I364" i="15"/>
  <c r="I365" i="15"/>
  <c r="I366" i="15"/>
  <c r="I367" i="15"/>
  <c r="I368" i="15"/>
  <c r="I369" i="15"/>
  <c r="I370" i="15"/>
  <c r="I371" i="15"/>
  <c r="I372" i="15"/>
  <c r="I373" i="15"/>
  <c r="I374" i="15"/>
  <c r="I375" i="15"/>
  <c r="I376" i="15"/>
  <c r="I377" i="15"/>
  <c r="I378" i="15"/>
  <c r="I379" i="15"/>
  <c r="I380" i="15"/>
  <c r="I381" i="15"/>
  <c r="I382" i="15"/>
  <c r="I383" i="15"/>
  <c r="I384" i="15"/>
  <c r="I385" i="15"/>
  <c r="I386" i="15"/>
  <c r="I387" i="15"/>
  <c r="I388" i="15"/>
  <c r="I389" i="15"/>
  <c r="I390" i="15"/>
  <c r="I391" i="15"/>
  <c r="I392" i="15"/>
  <c r="I393" i="15"/>
  <c r="I394" i="15"/>
  <c r="I395" i="15"/>
  <c r="I396" i="15"/>
  <c r="I397" i="15"/>
  <c r="I398" i="15"/>
  <c r="I399" i="15"/>
  <c r="I400" i="15"/>
  <c r="I401" i="15"/>
  <c r="I402" i="15"/>
  <c r="I403" i="15"/>
  <c r="I404" i="15"/>
  <c r="I405" i="15"/>
  <c r="I406" i="15"/>
  <c r="I407" i="15"/>
  <c r="I408" i="15"/>
  <c r="I409" i="15"/>
  <c r="I410" i="15"/>
  <c r="I411" i="15"/>
  <c r="I412" i="15"/>
  <c r="I413" i="15"/>
  <c r="I414" i="15"/>
  <c r="I415" i="15"/>
  <c r="I416" i="15"/>
  <c r="I417" i="15"/>
  <c r="I418" i="15"/>
  <c r="I419" i="15"/>
  <c r="I420" i="15"/>
  <c r="I421" i="15"/>
  <c r="I422" i="15"/>
  <c r="I423" i="15"/>
  <c r="I424" i="15"/>
  <c r="I425" i="15"/>
  <c r="I426" i="15"/>
  <c r="I427" i="15"/>
  <c r="I428" i="15"/>
  <c r="I429" i="15"/>
  <c r="I430" i="15"/>
  <c r="I431" i="15"/>
  <c r="I432" i="15"/>
  <c r="I433" i="15"/>
  <c r="I434" i="15"/>
  <c r="I435" i="15"/>
  <c r="I436" i="15"/>
  <c r="I437" i="15"/>
  <c r="I438" i="15"/>
  <c r="I439" i="15"/>
  <c r="I440" i="15"/>
  <c r="I441" i="15"/>
  <c r="I442" i="15"/>
  <c r="I443" i="15"/>
  <c r="I444" i="15"/>
  <c r="I445" i="15"/>
  <c r="I446" i="15"/>
  <c r="I447" i="15"/>
  <c r="I448" i="15"/>
  <c r="I449" i="15"/>
  <c r="I450" i="15"/>
  <c r="I451" i="15"/>
  <c r="I452" i="15"/>
  <c r="I453" i="15"/>
  <c r="I454" i="15"/>
  <c r="I455" i="15"/>
  <c r="I456" i="15"/>
  <c r="I457" i="15"/>
  <c r="I458" i="15"/>
  <c r="I459" i="15"/>
  <c r="I460" i="15"/>
  <c r="I461" i="15"/>
  <c r="I462" i="15"/>
  <c r="I463" i="15"/>
  <c r="I464" i="15"/>
  <c r="I465" i="15"/>
  <c r="I466" i="15"/>
  <c r="I467" i="15"/>
  <c r="I468" i="15"/>
  <c r="I469" i="15"/>
  <c r="I470" i="15"/>
  <c r="I471" i="15"/>
  <c r="I472" i="15"/>
  <c r="I473" i="15"/>
  <c r="I474" i="15"/>
  <c r="I475" i="15"/>
  <c r="I476" i="15"/>
  <c r="I477" i="15"/>
  <c r="I478" i="15"/>
  <c r="I479" i="15"/>
  <c r="I480" i="15"/>
  <c r="I481" i="15"/>
  <c r="I482" i="15"/>
  <c r="I483" i="15"/>
  <c r="I484" i="15"/>
  <c r="I485" i="15"/>
  <c r="I486" i="15"/>
  <c r="I487" i="15"/>
  <c r="I488" i="15"/>
  <c r="I489" i="15"/>
  <c r="I490" i="15"/>
  <c r="I491" i="15"/>
  <c r="I492" i="15"/>
  <c r="I493" i="15"/>
  <c r="I494" i="15"/>
  <c r="I495" i="15"/>
  <c r="I496" i="15"/>
  <c r="I497" i="15"/>
  <c r="I498" i="15"/>
  <c r="I499" i="15"/>
  <c r="I500" i="15"/>
  <c r="I501" i="15"/>
  <c r="I502" i="15"/>
  <c r="I503" i="15"/>
  <c r="I504" i="15"/>
  <c r="I505" i="15"/>
  <c r="I506" i="15"/>
  <c r="I507" i="15"/>
  <c r="I508" i="15"/>
  <c r="I509" i="15"/>
  <c r="I510" i="15"/>
  <c r="I511" i="15"/>
  <c r="I512" i="15"/>
  <c r="I513" i="15"/>
  <c r="I514" i="15"/>
  <c r="I515" i="15"/>
  <c r="I516" i="15"/>
  <c r="I517" i="15"/>
  <c r="I518" i="15"/>
  <c r="I519" i="15"/>
  <c r="I520" i="15"/>
  <c r="I521" i="15"/>
  <c r="I522" i="15"/>
  <c r="I523" i="15"/>
  <c r="I524" i="15"/>
  <c r="I525" i="15"/>
  <c r="I526" i="15"/>
  <c r="I527" i="15"/>
  <c r="I528" i="15"/>
  <c r="I529" i="15"/>
  <c r="I530" i="15"/>
  <c r="I531" i="15"/>
  <c r="I532" i="15"/>
  <c r="I533" i="15"/>
  <c r="I534" i="15"/>
  <c r="I535" i="15"/>
  <c r="I536" i="15"/>
  <c r="I537" i="15"/>
  <c r="I538" i="15"/>
  <c r="I539" i="15"/>
  <c r="I540" i="15"/>
  <c r="I541" i="15"/>
  <c r="I542" i="15"/>
  <c r="I543" i="15"/>
  <c r="I544" i="15"/>
  <c r="I545" i="15"/>
  <c r="I546" i="15"/>
  <c r="I547" i="15"/>
  <c r="I548" i="15"/>
  <c r="I549" i="15"/>
  <c r="I550" i="15"/>
  <c r="I551" i="15"/>
  <c r="I552" i="15"/>
  <c r="I553" i="15"/>
  <c r="I554" i="15"/>
  <c r="I555" i="15"/>
  <c r="I556" i="15"/>
  <c r="I557" i="15"/>
  <c r="I558" i="15"/>
  <c r="I559" i="15"/>
  <c r="I560" i="15"/>
  <c r="I561" i="15"/>
  <c r="I562" i="15"/>
  <c r="I563" i="15"/>
  <c r="I564" i="15"/>
  <c r="I565" i="15"/>
  <c r="I566" i="15"/>
  <c r="I567" i="15"/>
  <c r="I568" i="15"/>
  <c r="I569" i="15"/>
  <c r="I570" i="15"/>
  <c r="I571" i="15"/>
  <c r="I572" i="15"/>
  <c r="I573" i="15"/>
  <c r="I574" i="15"/>
  <c r="I575" i="15"/>
  <c r="I576" i="15"/>
  <c r="I577" i="15"/>
  <c r="I578" i="15"/>
  <c r="I579" i="15"/>
  <c r="I580" i="15"/>
  <c r="I581" i="15"/>
  <c r="I582" i="15"/>
  <c r="I583" i="15"/>
  <c r="I584" i="15"/>
  <c r="I585" i="15"/>
  <c r="I586" i="15"/>
  <c r="I587" i="15"/>
  <c r="I588" i="15"/>
  <c r="I589" i="15"/>
  <c r="I590" i="15"/>
  <c r="I591" i="15"/>
  <c r="I592" i="15"/>
  <c r="I593" i="15"/>
  <c r="I594" i="15"/>
  <c r="I595" i="15"/>
  <c r="I596" i="15"/>
  <c r="I597" i="15"/>
  <c r="I598" i="15"/>
  <c r="I599" i="15"/>
  <c r="I600" i="15"/>
  <c r="I601" i="15"/>
  <c r="I602" i="15"/>
  <c r="I603" i="15"/>
  <c r="I604" i="15"/>
  <c r="I605" i="15"/>
  <c r="I606" i="15"/>
  <c r="I607" i="15"/>
  <c r="I608" i="15"/>
  <c r="I609" i="15"/>
  <c r="I610" i="15"/>
  <c r="I611" i="15"/>
  <c r="I612" i="15"/>
  <c r="I613" i="15"/>
  <c r="I614" i="15"/>
  <c r="I615" i="15"/>
  <c r="I616" i="15"/>
  <c r="I617" i="15"/>
  <c r="I618" i="15"/>
  <c r="I619" i="15"/>
  <c r="I620" i="15"/>
  <c r="I621" i="15"/>
  <c r="I622" i="15"/>
  <c r="I623" i="15"/>
  <c r="I624" i="15"/>
  <c r="I625" i="15"/>
  <c r="I626" i="15"/>
  <c r="I627" i="15"/>
  <c r="I628" i="15"/>
  <c r="I629" i="15"/>
  <c r="I630" i="15"/>
  <c r="I631" i="15"/>
  <c r="I632" i="15"/>
  <c r="I633" i="15"/>
  <c r="I634" i="15"/>
  <c r="I635" i="15"/>
  <c r="I636" i="15"/>
  <c r="I637" i="15"/>
  <c r="I638" i="15"/>
  <c r="I639" i="15"/>
  <c r="I640" i="15"/>
  <c r="I641" i="15"/>
  <c r="I642" i="15"/>
  <c r="I643" i="15"/>
  <c r="I644" i="15"/>
  <c r="I645" i="15"/>
  <c r="I646" i="15"/>
  <c r="I647" i="15"/>
  <c r="I648" i="15"/>
  <c r="I649" i="15"/>
  <c r="I650" i="15"/>
  <c r="I651" i="15"/>
  <c r="I652" i="15"/>
  <c r="I653" i="15"/>
  <c r="I654" i="15"/>
  <c r="I655" i="15"/>
  <c r="I656" i="15"/>
  <c r="I657" i="15"/>
  <c r="I658" i="15"/>
  <c r="I659" i="15"/>
  <c r="I660" i="15"/>
  <c r="I661" i="15"/>
  <c r="I662" i="15"/>
  <c r="I663" i="15"/>
  <c r="I664" i="15"/>
  <c r="I665" i="15"/>
  <c r="I666" i="15"/>
  <c r="I667" i="15"/>
  <c r="I668" i="15"/>
  <c r="I669" i="15"/>
  <c r="I670" i="15"/>
  <c r="I671" i="15"/>
  <c r="I672" i="15"/>
  <c r="I673" i="15"/>
  <c r="I674" i="15"/>
  <c r="I675" i="15"/>
  <c r="I676" i="15"/>
  <c r="I677" i="15"/>
  <c r="I678" i="15"/>
  <c r="I679" i="15"/>
  <c r="I680" i="15"/>
  <c r="I681" i="15"/>
  <c r="I682" i="15"/>
  <c r="I683" i="15"/>
  <c r="I684" i="15"/>
  <c r="I685" i="15"/>
  <c r="I686" i="15"/>
  <c r="I687" i="15"/>
  <c r="I688" i="15"/>
  <c r="I689" i="15"/>
  <c r="I690" i="15"/>
  <c r="I691" i="15"/>
  <c r="I692" i="15"/>
  <c r="I693" i="15"/>
  <c r="I694" i="15"/>
  <c r="I695" i="15"/>
  <c r="I696" i="15"/>
  <c r="I697" i="15"/>
  <c r="I698" i="15"/>
  <c r="I699" i="15"/>
  <c r="I700" i="15"/>
  <c r="I701" i="15"/>
  <c r="I702" i="15"/>
  <c r="I703" i="15"/>
  <c r="I704" i="15"/>
  <c r="I705" i="15"/>
  <c r="I706" i="15"/>
  <c r="I707" i="15"/>
  <c r="I708" i="15"/>
  <c r="I709" i="15"/>
  <c r="I710" i="15"/>
  <c r="I711" i="15"/>
  <c r="I712" i="15"/>
  <c r="I713" i="15"/>
  <c r="I714" i="15"/>
  <c r="I715" i="15"/>
  <c r="I716" i="15"/>
  <c r="I717" i="15"/>
  <c r="I718" i="15"/>
  <c r="I719" i="15"/>
  <c r="I720" i="15"/>
  <c r="I721" i="15"/>
  <c r="I722" i="15"/>
  <c r="I723" i="15"/>
  <c r="I724" i="15"/>
  <c r="I725" i="15"/>
  <c r="I726" i="15"/>
  <c r="I727" i="15"/>
  <c r="I728" i="15"/>
  <c r="I729" i="15"/>
  <c r="I730" i="15"/>
  <c r="I731" i="15"/>
  <c r="I732" i="15"/>
  <c r="I733" i="15"/>
  <c r="I734" i="15"/>
  <c r="I735" i="15"/>
  <c r="I736" i="15"/>
  <c r="I737" i="15"/>
  <c r="I738" i="15"/>
  <c r="I739" i="15"/>
  <c r="I740" i="15"/>
  <c r="I741" i="15"/>
  <c r="I742" i="15"/>
  <c r="I743" i="15"/>
  <c r="I744" i="15"/>
  <c r="I745" i="15"/>
  <c r="I746" i="15"/>
  <c r="I747" i="15"/>
  <c r="I748" i="15"/>
  <c r="I749" i="15"/>
  <c r="I750" i="15"/>
  <c r="I751" i="15"/>
  <c r="I752" i="15"/>
  <c r="I753" i="15"/>
  <c r="I754" i="15"/>
  <c r="I755" i="15"/>
  <c r="I756" i="15"/>
  <c r="I757" i="15"/>
  <c r="I758" i="15"/>
  <c r="I759" i="15"/>
  <c r="I760" i="15"/>
  <c r="I761" i="15"/>
  <c r="I762" i="15"/>
  <c r="I763" i="15"/>
  <c r="I764" i="15"/>
  <c r="I765" i="15"/>
  <c r="I766" i="15"/>
  <c r="I767" i="15"/>
  <c r="I768" i="15"/>
  <c r="I769" i="15"/>
  <c r="I770" i="15"/>
  <c r="I771" i="15"/>
  <c r="I772" i="15"/>
  <c r="I773" i="15"/>
  <c r="I774" i="15"/>
  <c r="I775" i="15"/>
  <c r="I776" i="15"/>
  <c r="I777" i="15"/>
  <c r="I778" i="15"/>
  <c r="I779" i="15"/>
  <c r="I780" i="15"/>
  <c r="I781" i="15"/>
  <c r="I782" i="15"/>
  <c r="I783" i="15"/>
  <c r="I784" i="15"/>
  <c r="I785" i="15"/>
  <c r="I786" i="15"/>
  <c r="I787" i="15"/>
  <c r="I788" i="15"/>
  <c r="I789" i="15"/>
  <c r="I790" i="15"/>
  <c r="I791" i="15"/>
  <c r="I792" i="15"/>
  <c r="I793" i="15"/>
  <c r="I794" i="15"/>
  <c r="I795" i="15"/>
  <c r="I796" i="15"/>
  <c r="I797" i="15"/>
  <c r="I798" i="15"/>
  <c r="I799" i="15"/>
  <c r="I800" i="15"/>
  <c r="I801" i="15"/>
  <c r="I802" i="15"/>
  <c r="I803" i="15"/>
  <c r="I804" i="15"/>
  <c r="I805" i="15"/>
  <c r="I806" i="15"/>
  <c r="I807" i="15"/>
  <c r="I808" i="15"/>
  <c r="I809" i="15"/>
  <c r="I810" i="15"/>
  <c r="I811" i="15"/>
  <c r="I812" i="15"/>
  <c r="I813" i="15"/>
  <c r="I814" i="15"/>
  <c r="I815" i="15"/>
  <c r="I816" i="15"/>
  <c r="I817" i="15"/>
  <c r="I818" i="15"/>
  <c r="I819" i="15"/>
  <c r="I820" i="15"/>
  <c r="I821" i="15"/>
  <c r="I822" i="15"/>
  <c r="I823" i="15"/>
  <c r="I824" i="15"/>
  <c r="I825" i="15"/>
  <c r="I826" i="15"/>
  <c r="I827" i="15"/>
  <c r="I828" i="15"/>
  <c r="I829" i="15"/>
  <c r="I830" i="15"/>
  <c r="I831" i="15"/>
  <c r="I832" i="15"/>
  <c r="I833" i="15"/>
  <c r="I834" i="15"/>
  <c r="I835" i="15"/>
  <c r="I836" i="15"/>
  <c r="I837" i="15"/>
  <c r="I838" i="15"/>
  <c r="I839" i="15"/>
  <c r="I840" i="15"/>
  <c r="I841" i="15"/>
  <c r="I842" i="15"/>
  <c r="I843" i="15"/>
  <c r="I844" i="15"/>
  <c r="I845" i="15"/>
  <c r="I846" i="15"/>
  <c r="I847" i="15"/>
  <c r="I848" i="15"/>
  <c r="I849" i="15"/>
  <c r="I850" i="15"/>
  <c r="I851" i="15"/>
  <c r="I852" i="15"/>
  <c r="I853" i="15"/>
  <c r="I854" i="15"/>
  <c r="I855" i="15"/>
  <c r="I856" i="15"/>
  <c r="I857" i="15"/>
  <c r="I858" i="15"/>
  <c r="I859" i="15"/>
  <c r="I860" i="15"/>
  <c r="I861" i="15"/>
  <c r="I862" i="15"/>
  <c r="I863" i="15"/>
  <c r="I864" i="15"/>
  <c r="I865" i="15"/>
  <c r="I866" i="15"/>
  <c r="I867" i="15"/>
  <c r="I868" i="15"/>
  <c r="I869" i="15"/>
  <c r="I870" i="15"/>
  <c r="I871" i="15"/>
  <c r="I872" i="15"/>
  <c r="I873" i="15"/>
  <c r="I874" i="15"/>
  <c r="I875" i="15"/>
  <c r="I876" i="15"/>
  <c r="I877" i="15"/>
  <c r="I878" i="15"/>
  <c r="I879" i="15"/>
  <c r="I880" i="15"/>
  <c r="I881" i="15"/>
  <c r="I882" i="15"/>
  <c r="I883" i="15"/>
  <c r="I884" i="15"/>
  <c r="I885" i="15"/>
  <c r="I886" i="15"/>
  <c r="I887" i="15"/>
  <c r="I888" i="15"/>
  <c r="I889" i="15"/>
  <c r="I890" i="15"/>
  <c r="I891" i="15"/>
  <c r="I892" i="15"/>
  <c r="I893" i="15"/>
  <c r="I894" i="15"/>
  <c r="I895" i="15"/>
  <c r="I896" i="15"/>
  <c r="I897" i="15"/>
  <c r="I898" i="15"/>
  <c r="I899" i="15"/>
  <c r="I900" i="15"/>
  <c r="I901" i="15"/>
  <c r="I902" i="15"/>
  <c r="I903" i="15"/>
  <c r="I904" i="15"/>
  <c r="I905" i="15"/>
  <c r="I906" i="15"/>
  <c r="I907" i="15"/>
  <c r="I908" i="15"/>
  <c r="I909" i="15"/>
  <c r="I910" i="15"/>
  <c r="I911" i="15"/>
  <c r="I912" i="15"/>
  <c r="I913" i="15"/>
  <c r="I914" i="15"/>
  <c r="I915" i="15"/>
  <c r="I916" i="15"/>
  <c r="I917" i="15"/>
  <c r="I918" i="15"/>
  <c r="I919" i="15"/>
  <c r="I920" i="15"/>
  <c r="I921" i="15"/>
  <c r="I922" i="15"/>
  <c r="I923" i="15"/>
  <c r="I924" i="15"/>
  <c r="I925" i="15"/>
  <c r="I926" i="15"/>
  <c r="I927" i="15"/>
  <c r="I928" i="15"/>
  <c r="I9" i="6"/>
  <c r="I4" i="6"/>
  <c r="I1001" i="15"/>
  <c r="I1000" i="15"/>
  <c r="I999" i="15"/>
  <c r="I998" i="15"/>
  <c r="I997" i="15"/>
  <c r="I996" i="15"/>
  <c r="I995" i="15"/>
  <c r="I994" i="15"/>
  <c r="I993" i="15"/>
  <c r="I992" i="15"/>
  <c r="I991" i="15"/>
  <c r="I990" i="15"/>
  <c r="I989" i="15"/>
  <c r="I988" i="15"/>
  <c r="I987" i="15"/>
  <c r="I967" i="15"/>
  <c r="I966" i="15"/>
  <c r="I965" i="15"/>
  <c r="I964" i="15"/>
  <c r="I963" i="15"/>
  <c r="I962" i="15"/>
  <c r="I961" i="15"/>
  <c r="I960" i="15"/>
  <c r="I959" i="15"/>
  <c r="I958" i="15"/>
  <c r="I957" i="15"/>
  <c r="I956" i="15"/>
  <c r="I955" i="15"/>
  <c r="I954" i="15"/>
  <c r="I953" i="15"/>
  <c r="I952" i="15"/>
  <c r="I951" i="15"/>
  <c r="I950" i="15"/>
  <c r="I949" i="15"/>
  <c r="I948" i="15"/>
  <c r="I947" i="15"/>
  <c r="I946" i="15"/>
  <c r="I945" i="15"/>
  <c r="I944" i="15"/>
  <c r="I943" i="15"/>
  <c r="I942" i="15"/>
  <c r="I941" i="15"/>
  <c r="I940" i="15"/>
  <c r="I939" i="15"/>
  <c r="I938" i="15"/>
  <c r="I937" i="15"/>
  <c r="I936" i="15"/>
  <c r="I935" i="15"/>
  <c r="I934" i="15"/>
  <c r="I933" i="15"/>
  <c r="I932" i="15"/>
  <c r="I931" i="15"/>
  <c r="I930" i="15"/>
  <c r="I929" i="15"/>
  <c r="Q4" i="15"/>
  <c r="N673" i="15" s="1"/>
  <c r="J2" i="15"/>
  <c r="Z49" i="16" l="1"/>
  <c r="BI9" i="16"/>
  <c r="BL37" i="16"/>
  <c r="BG35" i="16"/>
  <c r="BD39" i="16"/>
  <c r="BD7" i="16"/>
  <c r="BD9" i="16"/>
  <c r="BD10" i="16"/>
  <c r="AT38" i="16"/>
  <c r="BH6" i="16"/>
  <c r="BG24" i="16"/>
  <c r="BD37" i="16"/>
  <c r="S152" i="15"/>
  <c r="R152" i="15" s="1"/>
  <c r="AT6" i="16"/>
  <c r="BJ6" i="16" s="1"/>
  <c r="BK6" i="16" s="1"/>
  <c r="BG37" i="16"/>
  <c r="BH38" i="16"/>
  <c r="BD27" i="11"/>
  <c r="N927" i="15"/>
  <c r="N904" i="15"/>
  <c r="N884" i="15"/>
  <c r="N863" i="15"/>
  <c r="N840" i="15"/>
  <c r="N820" i="15"/>
  <c r="N796" i="15"/>
  <c r="N765" i="15"/>
  <c r="N738" i="15"/>
  <c r="N710" i="15"/>
  <c r="N662" i="15"/>
  <c r="N832" i="15"/>
  <c r="N919" i="15"/>
  <c r="N896" i="15"/>
  <c r="N876" i="15"/>
  <c r="N855" i="15"/>
  <c r="N812" i="15"/>
  <c r="N785" i="15"/>
  <c r="N754" i="15"/>
  <c r="N728" i="15"/>
  <c r="N700" i="15"/>
  <c r="N916" i="15"/>
  <c r="N895" i="15"/>
  <c r="N872" i="15"/>
  <c r="N852" i="15"/>
  <c r="N831" i="15"/>
  <c r="N808" i="15"/>
  <c r="N781" i="15"/>
  <c r="N753" i="15"/>
  <c r="N722" i="15"/>
  <c r="N694" i="15"/>
  <c r="N928" i="15"/>
  <c r="N908" i="15"/>
  <c r="N887" i="15"/>
  <c r="N864" i="15"/>
  <c r="N844" i="15"/>
  <c r="N823" i="15"/>
  <c r="N797" i="15"/>
  <c r="N770" i="15"/>
  <c r="N742" i="15"/>
  <c r="N712" i="15"/>
  <c r="BI5" i="16"/>
  <c r="BI11" i="16"/>
  <c r="Y50" i="16"/>
  <c r="BD24" i="16"/>
  <c r="BD32" i="16"/>
  <c r="B150" i="15"/>
  <c r="BI4" i="16"/>
  <c r="BI6" i="16"/>
  <c r="BL6" i="16"/>
  <c r="Z50" i="16"/>
  <c r="BH7" i="16"/>
  <c r="BI10" i="16"/>
  <c r="BG17" i="16"/>
  <c r="BD6" i="16"/>
  <c r="AT17" i="16"/>
  <c r="BJ17" i="16" s="1"/>
  <c r="BK17" i="16" s="1"/>
  <c r="BD35" i="16"/>
  <c r="BH37" i="16"/>
  <c r="BD38" i="16"/>
  <c r="BE37" i="16" s="1"/>
  <c r="BJ24" i="16"/>
  <c r="BK24" i="16" s="1"/>
  <c r="BL24" i="16"/>
  <c r="BJ35" i="16"/>
  <c r="BK35" i="16" s="1"/>
  <c r="BL35" i="16"/>
  <c r="BH4" i="16"/>
  <c r="BG4" i="16"/>
  <c r="AT11" i="16"/>
  <c r="BH30" i="16"/>
  <c r="BG30" i="16"/>
  <c r="AT30" i="16"/>
  <c r="AT36" i="16"/>
  <c r="BJ38" i="16"/>
  <c r="BK38" i="16" s="1"/>
  <c r="BL38" i="16"/>
  <c r="AT4" i="16"/>
  <c r="AT5" i="16"/>
  <c r="BG5" i="16"/>
  <c r="BH10" i="16"/>
  <c r="BG10" i="16"/>
  <c r="AT10" i="16"/>
  <c r="BD18" i="16"/>
  <c r="BH24" i="16"/>
  <c r="BH35" i="16"/>
  <c r="BD36" i="16"/>
  <c r="BE29" i="16" s="1"/>
  <c r="BH39" i="16"/>
  <c r="BG39" i="16"/>
  <c r="AT39" i="16"/>
  <c r="BD11" i="16"/>
  <c r="BH32" i="16"/>
  <c r="BG32" i="16"/>
  <c r="AT32" i="16"/>
  <c r="BH36" i="16"/>
  <c r="BD4" i="16"/>
  <c r="BD5" i="16"/>
  <c r="BG11" i="16"/>
  <c r="BH21" i="16"/>
  <c r="AT21" i="16"/>
  <c r="Y49" i="16"/>
  <c r="AT18" i="16"/>
  <c r="BG18" i="16"/>
  <c r="BJ19" i="16"/>
  <c r="BK19" i="16" s="1"/>
  <c r="BD21" i="16"/>
  <c r="AT7" i="16"/>
  <c r="AT9" i="16"/>
  <c r="K4" i="15"/>
  <c r="J631" i="15" s="1"/>
  <c r="S151" i="15"/>
  <c r="R151" i="15" s="1"/>
  <c r="J368" i="15"/>
  <c r="J696" i="15"/>
  <c r="J724" i="15"/>
  <c r="J152" i="15"/>
  <c r="J228" i="15"/>
  <c r="J348" i="15"/>
  <c r="J420" i="15"/>
  <c r="J500" i="15"/>
  <c r="J596" i="15"/>
  <c r="J153" i="15"/>
  <c r="J248" i="15"/>
  <c r="J281" i="15"/>
  <c r="J384" i="15"/>
  <c r="J405" i="15"/>
  <c r="J480" i="15"/>
  <c r="J485" i="15"/>
  <c r="J517" i="15"/>
  <c r="J533" i="15"/>
  <c r="J581" i="15"/>
  <c r="J592" i="15"/>
  <c r="J645" i="15"/>
  <c r="J656" i="15"/>
  <c r="J172" i="15"/>
  <c r="J205" i="15"/>
  <c r="J324" i="15"/>
  <c r="J340" i="15"/>
  <c r="J400" i="15"/>
  <c r="J421" i="15"/>
  <c r="J464" i="15"/>
  <c r="J560" i="15"/>
  <c r="J661" i="15"/>
  <c r="J685" i="15"/>
  <c r="J896" i="15"/>
  <c r="J880" i="15"/>
  <c r="J808" i="15"/>
  <c r="J784" i="15"/>
  <c r="J713" i="15"/>
  <c r="J702" i="15"/>
  <c r="J615" i="15"/>
  <c r="J593" i="15"/>
  <c r="J497" i="15"/>
  <c r="J444" i="15"/>
  <c r="J360" i="15"/>
  <c r="J325" i="15"/>
  <c r="J190" i="15"/>
  <c r="J156" i="15"/>
  <c r="J895" i="15"/>
  <c r="J879" i="15"/>
  <c r="J847" i="15"/>
  <c r="J835" i="15"/>
  <c r="J811" i="15"/>
  <c r="J807" i="15"/>
  <c r="J791" i="15"/>
  <c r="J783" i="15"/>
  <c r="J767" i="15"/>
  <c r="J759" i="15"/>
  <c r="J743" i="15"/>
  <c r="J731" i="15"/>
  <c r="J699" i="15"/>
  <c r="J683" i="15"/>
  <c r="J655" i="15"/>
  <c r="J651" i="15"/>
  <c r="J619" i="15"/>
  <c r="J607" i="15"/>
  <c r="J575" i="15"/>
  <c r="J559" i="15"/>
  <c r="J527" i="15"/>
  <c r="J523" i="15"/>
  <c r="J491" i="15"/>
  <c r="J479" i="15"/>
  <c r="J447" i="15"/>
  <c r="J431" i="15"/>
  <c r="J399" i="15"/>
  <c r="J395" i="15"/>
  <c r="J371" i="15"/>
  <c r="J367" i="15"/>
  <c r="J351" i="15"/>
  <c r="J343" i="15"/>
  <c r="J327" i="15"/>
  <c r="J323" i="15"/>
  <c r="J307" i="15"/>
  <c r="J303" i="15"/>
  <c r="J287" i="15"/>
  <c r="J279" i="15"/>
  <c r="J263" i="15"/>
  <c r="J259" i="15"/>
  <c r="J243" i="15"/>
  <c r="J239" i="15"/>
  <c r="J223" i="15"/>
  <c r="J215" i="15"/>
  <c r="J199" i="15"/>
  <c r="J195" i="15"/>
  <c r="J179" i="15"/>
  <c r="J175" i="15"/>
  <c r="J159" i="15"/>
  <c r="J920" i="15"/>
  <c r="J856" i="15"/>
  <c r="J840" i="15"/>
  <c r="J776" i="15"/>
  <c r="J760" i="15"/>
  <c r="J670" i="15"/>
  <c r="J625" i="15"/>
  <c r="J551" i="15"/>
  <c r="J529" i="15"/>
  <c r="J455" i="15"/>
  <c r="J433" i="15"/>
  <c r="J308" i="15"/>
  <c r="J274" i="15"/>
  <c r="J173" i="15"/>
  <c r="J927" i="15"/>
  <c r="J907" i="15"/>
  <c r="J899" i="15"/>
  <c r="J875" i="15"/>
  <c r="J867" i="15"/>
  <c r="J843" i="15"/>
  <c r="J839" i="15"/>
  <c r="J763" i="15"/>
  <c r="J925" i="15"/>
  <c r="J901" i="15"/>
  <c r="J893" i="15"/>
  <c r="J869" i="15"/>
  <c r="J861" i="15"/>
  <c r="J837" i="15"/>
  <c r="J829" i="15"/>
  <c r="J805" i="15"/>
  <c r="J797" i="15"/>
  <c r="J773" i="15"/>
  <c r="J765" i="15"/>
  <c r="J741" i="15"/>
  <c r="J730" i="15"/>
  <c r="J677" i="15"/>
  <c r="J665" i="15"/>
  <c r="J621" i="15"/>
  <c r="J600" i="15"/>
  <c r="J568" i="15"/>
  <c r="J557" i="15"/>
  <c r="J525" i="15"/>
  <c r="J515" i="15"/>
  <c r="J483" i="15"/>
  <c r="J472" i="15"/>
  <c r="J440" i="15"/>
  <c r="J429" i="15"/>
  <c r="J397" i="15"/>
  <c r="J387" i="15"/>
  <c r="J337" i="15"/>
  <c r="J320" i="15"/>
  <c r="J269" i="15"/>
  <c r="J252" i="15"/>
  <c r="J200" i="15"/>
  <c r="J184" i="15"/>
  <c r="J922" i="15"/>
  <c r="J918" i="15"/>
  <c r="J906" i="15"/>
  <c r="J902" i="15"/>
  <c r="J890" i="15"/>
  <c r="J886" i="15"/>
  <c r="J874" i="15"/>
  <c r="J870" i="15"/>
  <c r="J866" i="15"/>
  <c r="J862" i="15"/>
  <c r="J858" i="15"/>
  <c r="J854" i="15"/>
  <c r="J850" i="15"/>
  <c r="J846" i="15"/>
  <c r="J842" i="15"/>
  <c r="J838" i="15"/>
  <c r="J834" i="15"/>
  <c r="J830" i="15"/>
  <c r="J826" i="15"/>
  <c r="J822" i="15"/>
  <c r="J818" i="15"/>
  <c r="J814" i="15"/>
  <c r="J810" i="15"/>
  <c r="J806" i="15"/>
  <c r="J802" i="15"/>
  <c r="J798" i="15"/>
  <c r="J794" i="15"/>
  <c r="J790" i="15"/>
  <c r="J786" i="15"/>
  <c r="J782" i="15"/>
  <c r="J778" i="15"/>
  <c r="J774" i="15"/>
  <c r="J770" i="15"/>
  <c r="J766" i="15"/>
  <c r="J762" i="15"/>
  <c r="J758" i="15"/>
  <c r="J754" i="15"/>
  <c r="J750" i="15"/>
  <c r="J746" i="15"/>
  <c r="J742" i="15"/>
  <c r="J738" i="15"/>
  <c r="J726" i="15"/>
  <c r="J722" i="15"/>
  <c r="J710" i="15"/>
  <c r="J706" i="15"/>
  <c r="J694" i="15"/>
  <c r="J690" i="15"/>
  <c r="J678" i="15"/>
  <c r="J674" i="15"/>
  <c r="J666" i="15"/>
  <c r="J662" i="15"/>
  <c r="J658" i="15"/>
  <c r="J654" i="15"/>
  <c r="J650" i="15"/>
  <c r="J646" i="15"/>
  <c r="J642" i="15"/>
  <c r="J638" i="15"/>
  <c r="J634" i="15"/>
  <c r="J630" i="15"/>
  <c r="J626" i="15"/>
  <c r="J622" i="15"/>
  <c r="J618" i="15"/>
  <c r="J614" i="15"/>
  <c r="J610" i="15"/>
  <c r="J606" i="15"/>
  <c r="J602" i="15"/>
  <c r="J598" i="15"/>
  <c r="J594" i="15"/>
  <c r="J590" i="15"/>
  <c r="J586" i="15"/>
  <c r="J582" i="15"/>
  <c r="J578" i="15"/>
  <c r="J574" i="15"/>
  <c r="J570" i="15"/>
  <c r="J566" i="15"/>
  <c r="J562" i="15"/>
  <c r="J558" i="15"/>
  <c r="J554" i="15"/>
  <c r="J550" i="15"/>
  <c r="J546" i="15"/>
  <c r="J542" i="15"/>
  <c r="J538" i="15"/>
  <c r="J534" i="15"/>
  <c r="J530" i="15"/>
  <c r="J526" i="15"/>
  <c r="J522" i="15"/>
  <c r="J518" i="15"/>
  <c r="J514" i="15"/>
  <c r="J510" i="15"/>
  <c r="J506" i="15"/>
  <c r="J502" i="15"/>
  <c r="J498" i="15"/>
  <c r="J494" i="15"/>
  <c r="J490" i="15"/>
  <c r="J486" i="15"/>
  <c r="J482" i="15"/>
  <c r="J478" i="15"/>
  <c r="J474" i="15"/>
  <c r="J470" i="15"/>
  <c r="J466" i="15"/>
  <c r="J462" i="15"/>
  <c r="J458" i="15"/>
  <c r="J454" i="15"/>
  <c r="J450" i="15"/>
  <c r="J446" i="15"/>
  <c r="J442" i="15"/>
  <c r="J438" i="15"/>
  <c r="J434" i="15"/>
  <c r="J430" i="15"/>
  <c r="J426" i="15"/>
  <c r="J422" i="15"/>
  <c r="J418" i="15"/>
  <c r="J414" i="15"/>
  <c r="J410" i="15"/>
  <c r="J406" i="15"/>
  <c r="J402" i="15"/>
  <c r="J398" i="15"/>
  <c r="J382" i="15"/>
  <c r="J366" i="15"/>
  <c r="J350" i="15"/>
  <c r="J338" i="15"/>
  <c r="J306" i="15"/>
  <c r="J270" i="15"/>
  <c r="J254" i="15"/>
  <c r="J238" i="15"/>
  <c r="J222" i="15"/>
  <c r="J210" i="15"/>
  <c r="J178" i="15"/>
  <c r="J394" i="15"/>
  <c r="J386" i="15"/>
  <c r="J378" i="15"/>
  <c r="J362" i="15"/>
  <c r="J354" i="15"/>
  <c r="J342" i="15"/>
  <c r="J330" i="15"/>
  <c r="J322" i="15"/>
  <c r="J314" i="15"/>
  <c r="J290" i="15"/>
  <c r="J278" i="15"/>
  <c r="J266" i="15"/>
  <c r="J262" i="15"/>
  <c r="J250" i="15"/>
  <c r="J390" i="15"/>
  <c r="J374" i="15"/>
  <c r="J358" i="15"/>
  <c r="J346" i="15"/>
  <c r="J326" i="15"/>
  <c r="J310" i="15"/>
  <c r="J298" i="15"/>
  <c r="J294" i="15"/>
  <c r="J282" i="15"/>
  <c r="J258" i="15"/>
  <c r="J246" i="15"/>
  <c r="J234" i="15"/>
  <c r="J230" i="15"/>
  <c r="J226" i="15"/>
  <c r="J218" i="15"/>
  <c r="J214" i="15"/>
  <c r="J202" i="15"/>
  <c r="J198" i="15"/>
  <c r="J194" i="15"/>
  <c r="J186" i="15"/>
  <c r="J182" i="15"/>
  <c r="J170" i="15"/>
  <c r="J166" i="15"/>
  <c r="J162" i="15"/>
  <c r="J154" i="15"/>
  <c r="N1001" i="15"/>
  <c r="N153" i="15"/>
  <c r="N157" i="15"/>
  <c r="N161" i="15"/>
  <c r="N165" i="15"/>
  <c r="N169" i="15"/>
  <c r="N173" i="15"/>
  <c r="N177" i="15"/>
  <c r="N181" i="15"/>
  <c r="N185" i="15"/>
  <c r="N189" i="15"/>
  <c r="N193" i="15"/>
  <c r="N197" i="15"/>
  <c r="N201" i="15"/>
  <c r="N205" i="15"/>
  <c r="N209" i="15"/>
  <c r="N213" i="15"/>
  <c r="N217" i="15"/>
  <c r="N221" i="15"/>
  <c r="N225" i="15"/>
  <c r="N229" i="15"/>
  <c r="N233" i="15"/>
  <c r="N237" i="15"/>
  <c r="N241" i="15"/>
  <c r="N245" i="15"/>
  <c r="N249" i="15"/>
  <c r="N253" i="15"/>
  <c r="N257" i="15"/>
  <c r="N261" i="15"/>
  <c r="N265" i="15"/>
  <c r="N269" i="15"/>
  <c r="N273" i="15"/>
  <c r="N277" i="15"/>
  <c r="N281" i="15"/>
  <c r="N285" i="15"/>
  <c r="N289" i="15"/>
  <c r="N293" i="15"/>
  <c r="N297" i="15"/>
  <c r="N301" i="15"/>
  <c r="N305" i="15"/>
  <c r="N309" i="15"/>
  <c r="N313" i="15"/>
  <c r="N317" i="15"/>
  <c r="N321" i="15"/>
  <c r="N325" i="15"/>
  <c r="N329" i="15"/>
  <c r="N333" i="15"/>
  <c r="N337" i="15"/>
  <c r="N341" i="15"/>
  <c r="N345" i="15"/>
  <c r="N349" i="15"/>
  <c r="N353" i="15"/>
  <c r="N357" i="15"/>
  <c r="N361" i="15"/>
  <c r="N365" i="15"/>
  <c r="N369" i="15"/>
  <c r="N373" i="15"/>
  <c r="N377" i="15"/>
  <c r="N381" i="15"/>
  <c r="N154" i="15"/>
  <c r="N159" i="15"/>
  <c r="N164" i="15"/>
  <c r="N170" i="15"/>
  <c r="N175" i="15"/>
  <c r="N180" i="15"/>
  <c r="N186" i="15"/>
  <c r="N191" i="15"/>
  <c r="N196" i="15"/>
  <c r="N202" i="15"/>
  <c r="N207" i="15"/>
  <c r="N212" i="15"/>
  <c r="N218" i="15"/>
  <c r="N223" i="15"/>
  <c r="N228" i="15"/>
  <c r="N234" i="15"/>
  <c r="N239" i="15"/>
  <c r="N244" i="15"/>
  <c r="N250" i="15"/>
  <c r="N255" i="15"/>
  <c r="N260" i="15"/>
  <c r="N266" i="15"/>
  <c r="N271" i="15"/>
  <c r="N276" i="15"/>
  <c r="N282" i="15"/>
  <c r="N287" i="15"/>
  <c r="N292" i="15"/>
  <c r="N298" i="15"/>
  <c r="N303" i="15"/>
  <c r="N308" i="15"/>
  <c r="N314" i="15"/>
  <c r="N319" i="15"/>
  <c r="N324" i="15"/>
  <c r="N330" i="15"/>
  <c r="N335" i="15"/>
  <c r="N340" i="15"/>
  <c r="N346" i="15"/>
  <c r="N351" i="15"/>
  <c r="N356" i="15"/>
  <c r="N362" i="15"/>
  <c r="N367" i="15"/>
  <c r="N372" i="15"/>
  <c r="N378" i="15"/>
  <c r="N383" i="15"/>
  <c r="N387" i="15"/>
  <c r="N391" i="15"/>
  <c r="N395" i="15"/>
  <c r="N399" i="15"/>
  <c r="N403" i="15"/>
  <c r="N407" i="15"/>
  <c r="N411" i="15"/>
  <c r="N415" i="15"/>
  <c r="N419" i="15"/>
  <c r="N423" i="15"/>
  <c r="N427" i="15"/>
  <c r="N431" i="15"/>
  <c r="N435" i="15"/>
  <c r="N439" i="15"/>
  <c r="N443" i="15"/>
  <c r="N447" i="15"/>
  <c r="N451" i="15"/>
  <c r="N455" i="15"/>
  <c r="N459" i="15"/>
  <c r="N463" i="15"/>
  <c r="N467" i="15"/>
  <c r="N471" i="15"/>
  <c r="N475" i="15"/>
  <c r="N479" i="15"/>
  <c r="N483" i="15"/>
  <c r="N487" i="15"/>
  <c r="N491" i="15"/>
  <c r="N495" i="15"/>
  <c r="N499" i="15"/>
  <c r="N503" i="15"/>
  <c r="N507" i="15"/>
  <c r="N511" i="15"/>
  <c r="N515" i="15"/>
  <c r="N519" i="15"/>
  <c r="N523" i="15"/>
  <c r="N527" i="15"/>
  <c r="N531" i="15"/>
  <c r="N535" i="15"/>
  <c r="N539" i="15"/>
  <c r="N543" i="15"/>
  <c r="N547" i="15"/>
  <c r="N551" i="15"/>
  <c r="N555" i="15"/>
  <c r="N559" i="15"/>
  <c r="N563" i="15"/>
  <c r="N567" i="15"/>
  <c r="N571" i="15"/>
  <c r="N575" i="15"/>
  <c r="N579" i="15"/>
  <c r="N583" i="15"/>
  <c r="N587" i="15"/>
  <c r="N591" i="15"/>
  <c r="N595" i="15"/>
  <c r="N599" i="15"/>
  <c r="N603" i="15"/>
  <c r="N607" i="15"/>
  <c r="N611" i="15"/>
  <c r="N615" i="15"/>
  <c r="N619" i="15"/>
  <c r="N623" i="15"/>
  <c r="N627" i="15"/>
  <c r="N631" i="15"/>
  <c r="N635" i="15"/>
  <c r="N639" i="15"/>
  <c r="N643" i="15"/>
  <c r="N647" i="15"/>
  <c r="N651" i="15"/>
  <c r="N655" i="15"/>
  <c r="N659" i="15"/>
  <c r="N663" i="15"/>
  <c r="N667" i="15"/>
  <c r="N671" i="15"/>
  <c r="N675" i="15"/>
  <c r="N679" i="15"/>
  <c r="N683" i="15"/>
  <c r="N687" i="15"/>
  <c r="N691" i="15"/>
  <c r="N695" i="15"/>
  <c r="N699" i="15"/>
  <c r="N703" i="15"/>
  <c r="N707" i="15"/>
  <c r="N711" i="15"/>
  <c r="N715" i="15"/>
  <c r="N719" i="15"/>
  <c r="N723" i="15"/>
  <c r="N727" i="15"/>
  <c r="N731" i="15"/>
  <c r="N735" i="15"/>
  <c r="N739" i="15"/>
  <c r="N743" i="15"/>
  <c r="N747" i="15"/>
  <c r="N751" i="15"/>
  <c r="N755" i="15"/>
  <c r="N759" i="15"/>
  <c r="N763" i="15"/>
  <c r="N767" i="15"/>
  <c r="N771" i="15"/>
  <c r="N775" i="15"/>
  <c r="N779" i="15"/>
  <c r="N783" i="15"/>
  <c r="N787" i="15"/>
  <c r="N791" i="15"/>
  <c r="N795" i="15"/>
  <c r="N799" i="15"/>
  <c r="N803" i="15"/>
  <c r="N807" i="15"/>
  <c r="N152" i="15"/>
  <c r="N160" i="15"/>
  <c r="N167" i="15"/>
  <c r="N174" i="15"/>
  <c r="N182" i="15"/>
  <c r="N188" i="15"/>
  <c r="N195" i="15"/>
  <c r="N203" i="15"/>
  <c r="N210" i="15"/>
  <c r="N216" i="15"/>
  <c r="N224" i="15"/>
  <c r="N231" i="15"/>
  <c r="N238" i="15"/>
  <c r="N246" i="15"/>
  <c r="N252" i="15"/>
  <c r="N259" i="15"/>
  <c r="N267" i="15"/>
  <c r="N274" i="15"/>
  <c r="N280" i="15"/>
  <c r="N288" i="15"/>
  <c r="N295" i="15"/>
  <c r="N302" i="15"/>
  <c r="N310" i="15"/>
  <c r="N316" i="15"/>
  <c r="N323" i="15"/>
  <c r="N331" i="15"/>
  <c r="N338" i="15"/>
  <c r="N344" i="15"/>
  <c r="N352" i="15"/>
  <c r="N359" i="15"/>
  <c r="N366" i="15"/>
  <c r="N374" i="15"/>
  <c r="N380" i="15"/>
  <c r="N386" i="15"/>
  <c r="N392" i="15"/>
  <c r="N397" i="15"/>
  <c r="N402" i="15"/>
  <c r="N408" i="15"/>
  <c r="N413" i="15"/>
  <c r="N418" i="15"/>
  <c r="N424" i="15"/>
  <c r="N429" i="15"/>
  <c r="N434" i="15"/>
  <c r="N440" i="15"/>
  <c r="N445" i="15"/>
  <c r="N450" i="15"/>
  <c r="N456" i="15"/>
  <c r="N461" i="15"/>
  <c r="N466" i="15"/>
  <c r="N472" i="15"/>
  <c r="N477" i="15"/>
  <c r="N482" i="15"/>
  <c r="N488" i="15"/>
  <c r="N493" i="15"/>
  <c r="N498" i="15"/>
  <c r="N504" i="15"/>
  <c r="N509" i="15"/>
  <c r="N514" i="15"/>
  <c r="N520" i="15"/>
  <c r="N525" i="15"/>
  <c r="N530" i="15"/>
  <c r="N536" i="15"/>
  <c r="N541" i="15"/>
  <c r="N546" i="15"/>
  <c r="N552" i="15"/>
  <c r="N557" i="15"/>
  <c r="N562" i="15"/>
  <c r="N568" i="15"/>
  <c r="N573" i="15"/>
  <c r="N578" i="15"/>
  <c r="N151" i="15"/>
  <c r="N162" i="15"/>
  <c r="N171" i="15"/>
  <c r="N179" i="15"/>
  <c r="N190" i="15"/>
  <c r="N199" i="15"/>
  <c r="N208" i="15"/>
  <c r="N219" i="15"/>
  <c r="N227" i="15"/>
  <c r="N236" i="15"/>
  <c r="N247" i="15"/>
  <c r="N256" i="15"/>
  <c r="N264" i="15"/>
  <c r="N275" i="15"/>
  <c r="N284" i="15"/>
  <c r="N294" i="15"/>
  <c r="N304" i="15"/>
  <c r="N312" i="15"/>
  <c r="N322" i="15"/>
  <c r="N332" i="15"/>
  <c r="N342" i="15"/>
  <c r="N350" i="15"/>
  <c r="N360" i="15"/>
  <c r="N370" i="15"/>
  <c r="N379" i="15"/>
  <c r="N388" i="15"/>
  <c r="N394" i="15"/>
  <c r="N401" i="15"/>
  <c r="N409" i="15"/>
  <c r="N416" i="15"/>
  <c r="N422" i="15"/>
  <c r="N430" i="15"/>
  <c r="N437" i="15"/>
  <c r="N444" i="15"/>
  <c r="N452" i="15"/>
  <c r="N458" i="15"/>
  <c r="N465" i="15"/>
  <c r="N473" i="15"/>
  <c r="N480" i="15"/>
  <c r="N486" i="15"/>
  <c r="N494" i="15"/>
  <c r="N501" i="15"/>
  <c r="N508" i="15"/>
  <c r="N516" i="15"/>
  <c r="N522" i="15"/>
  <c r="N529" i="15"/>
  <c r="N537" i="15"/>
  <c r="N544" i="15"/>
  <c r="N550" i="15"/>
  <c r="N558" i="15"/>
  <c r="N565" i="15"/>
  <c r="N572" i="15"/>
  <c r="N580" i="15"/>
  <c r="N585" i="15"/>
  <c r="N590" i="15"/>
  <c r="N596" i="15"/>
  <c r="N601" i="15"/>
  <c r="N606" i="15"/>
  <c r="N612" i="15"/>
  <c r="N617" i="15"/>
  <c r="N622" i="15"/>
  <c r="N628" i="15"/>
  <c r="N633" i="15"/>
  <c r="N638" i="15"/>
  <c r="N644" i="15"/>
  <c r="N649" i="15"/>
  <c r="N654" i="15"/>
  <c r="N660" i="15"/>
  <c r="N665" i="15"/>
  <c r="N670" i="15"/>
  <c r="N676" i="15"/>
  <c r="N681" i="15"/>
  <c r="N686" i="15"/>
  <c r="N692" i="15"/>
  <c r="N697" i="15"/>
  <c r="N702" i="15"/>
  <c r="N708" i="15"/>
  <c r="N713" i="15"/>
  <c r="N718" i="15"/>
  <c r="N724" i="15"/>
  <c r="N729" i="15"/>
  <c r="N734" i="15"/>
  <c r="N740" i="15"/>
  <c r="N745" i="15"/>
  <c r="N750" i="15"/>
  <c r="N756" i="15"/>
  <c r="N761" i="15"/>
  <c r="N766" i="15"/>
  <c r="N772" i="15"/>
  <c r="N777" i="15"/>
  <c r="N782" i="15"/>
  <c r="N788" i="15"/>
  <c r="N793" i="15"/>
  <c r="N798" i="15"/>
  <c r="N804" i="15"/>
  <c r="N809" i="15"/>
  <c r="N813" i="15"/>
  <c r="N817" i="15"/>
  <c r="N821" i="15"/>
  <c r="N825" i="15"/>
  <c r="N829" i="15"/>
  <c r="N833" i="15"/>
  <c r="N837" i="15"/>
  <c r="N841" i="15"/>
  <c r="N845" i="15"/>
  <c r="N849" i="15"/>
  <c r="N853" i="15"/>
  <c r="N857" i="15"/>
  <c r="N861" i="15"/>
  <c r="N865" i="15"/>
  <c r="N869" i="15"/>
  <c r="N873" i="15"/>
  <c r="N877" i="15"/>
  <c r="N881" i="15"/>
  <c r="N885" i="15"/>
  <c r="N889" i="15"/>
  <c r="N893" i="15"/>
  <c r="N897" i="15"/>
  <c r="N901" i="15"/>
  <c r="N905" i="15"/>
  <c r="N909" i="15"/>
  <c r="N913" i="15"/>
  <c r="N917" i="15"/>
  <c r="N921" i="15"/>
  <c r="N925" i="15"/>
  <c r="N155" i="15"/>
  <c r="N163" i="15"/>
  <c r="N172" i="15"/>
  <c r="N183" i="15"/>
  <c r="N192" i="15"/>
  <c r="N200" i="15"/>
  <c r="N211" i="15"/>
  <c r="N220" i="15"/>
  <c r="N230" i="15"/>
  <c r="N240" i="15"/>
  <c r="N248" i="15"/>
  <c r="N258" i="15"/>
  <c r="N268" i="15"/>
  <c r="N278" i="15"/>
  <c r="N286" i="15"/>
  <c r="N296" i="15"/>
  <c r="N306" i="15"/>
  <c r="N315" i="15"/>
  <c r="N326" i="15"/>
  <c r="N334" i="15"/>
  <c r="N343" i="15"/>
  <c r="N354" i="15"/>
  <c r="N363" i="15"/>
  <c r="N371" i="15"/>
  <c r="N382" i="15"/>
  <c r="N389" i="15"/>
  <c r="N396" i="15"/>
  <c r="N404" i="15"/>
  <c r="N410" i="15"/>
  <c r="N417" i="15"/>
  <c r="N425" i="15"/>
  <c r="N432" i="15"/>
  <c r="N438" i="15"/>
  <c r="N446" i="15"/>
  <c r="N453" i="15"/>
  <c r="N460" i="15"/>
  <c r="N468" i="15"/>
  <c r="N474" i="15"/>
  <c r="N481" i="15"/>
  <c r="N489" i="15"/>
  <c r="N496" i="15"/>
  <c r="N502" i="15"/>
  <c r="N510" i="15"/>
  <c r="N517" i="15"/>
  <c r="N524" i="15"/>
  <c r="N532" i="15"/>
  <c r="N538" i="15"/>
  <c r="N545" i="15"/>
  <c r="N553" i="15"/>
  <c r="N560" i="15"/>
  <c r="N566" i="15"/>
  <c r="N574" i="15"/>
  <c r="N581" i="15"/>
  <c r="N586" i="15"/>
  <c r="N592" i="15"/>
  <c r="N597" i="15"/>
  <c r="N602" i="15"/>
  <c r="N608" i="15"/>
  <c r="N613" i="15"/>
  <c r="N618" i="15"/>
  <c r="N624" i="15"/>
  <c r="N629" i="15"/>
  <c r="N634" i="15"/>
  <c r="N640" i="15"/>
  <c r="N645" i="15"/>
  <c r="N650" i="15"/>
  <c r="N656" i="15"/>
  <c r="N661" i="15"/>
  <c r="N666" i="15"/>
  <c r="N672" i="15"/>
  <c r="N677" i="15"/>
  <c r="N682" i="15"/>
  <c r="N688" i="15"/>
  <c r="N693" i="15"/>
  <c r="N698" i="15"/>
  <c r="N704" i="15"/>
  <c r="N709" i="15"/>
  <c r="N714" i="15"/>
  <c r="N720" i="15"/>
  <c r="N725" i="15"/>
  <c r="N730" i="15"/>
  <c r="N736" i="15"/>
  <c r="N741" i="15"/>
  <c r="N746" i="15"/>
  <c r="N752" i="15"/>
  <c r="N757" i="15"/>
  <c r="N762" i="15"/>
  <c r="N768" i="15"/>
  <c r="N773" i="15"/>
  <c r="N778" i="15"/>
  <c r="N784" i="15"/>
  <c r="N789" i="15"/>
  <c r="N794" i="15"/>
  <c r="N800" i="15"/>
  <c r="N805" i="15"/>
  <c r="N810" i="15"/>
  <c r="N814" i="15"/>
  <c r="N818" i="15"/>
  <c r="N822" i="15"/>
  <c r="N826" i="15"/>
  <c r="N830" i="15"/>
  <c r="N834" i="15"/>
  <c r="N838" i="15"/>
  <c r="N842" i="15"/>
  <c r="N846" i="15"/>
  <c r="N850" i="15"/>
  <c r="N854" i="15"/>
  <c r="N858" i="15"/>
  <c r="N862" i="15"/>
  <c r="N866" i="15"/>
  <c r="N870" i="15"/>
  <c r="N874" i="15"/>
  <c r="N878" i="15"/>
  <c r="N882" i="15"/>
  <c r="N886" i="15"/>
  <c r="N890" i="15"/>
  <c r="N894" i="15"/>
  <c r="N898" i="15"/>
  <c r="N902" i="15"/>
  <c r="N906" i="15"/>
  <c r="N910" i="15"/>
  <c r="N914" i="15"/>
  <c r="N918" i="15"/>
  <c r="N922" i="15"/>
  <c r="N926" i="15"/>
  <c r="N156" i="15"/>
  <c r="N166" i="15"/>
  <c r="N176" i="15"/>
  <c r="N184" i="15"/>
  <c r="N194" i="15"/>
  <c r="N204" i="15"/>
  <c r="N214" i="15"/>
  <c r="N222" i="15"/>
  <c r="N232" i="15"/>
  <c r="N242" i="15"/>
  <c r="N251" i="15"/>
  <c r="N262" i="15"/>
  <c r="N270" i="15"/>
  <c r="N279" i="15"/>
  <c r="N290" i="15"/>
  <c r="N299" i="15"/>
  <c r="N307" i="15"/>
  <c r="N318" i="15"/>
  <c r="N327" i="15"/>
  <c r="N336" i="15"/>
  <c r="N347" i="15"/>
  <c r="N355" i="15"/>
  <c r="N364" i="15"/>
  <c r="N375" i="15"/>
  <c r="N384" i="15"/>
  <c r="N390" i="15"/>
  <c r="N398" i="15"/>
  <c r="N405" i="15"/>
  <c r="N412" i="15"/>
  <c r="N420" i="15"/>
  <c r="N426" i="15"/>
  <c r="N433" i="15"/>
  <c r="N441" i="15"/>
  <c r="N448" i="15"/>
  <c r="N454" i="15"/>
  <c r="N462" i="15"/>
  <c r="N469" i="15"/>
  <c r="N476" i="15"/>
  <c r="N484" i="15"/>
  <c r="N490" i="15"/>
  <c r="N497" i="15"/>
  <c r="N505" i="15"/>
  <c r="N512" i="15"/>
  <c r="N518" i="15"/>
  <c r="N526" i="15"/>
  <c r="N533" i="15"/>
  <c r="N540" i="15"/>
  <c r="N548" i="15"/>
  <c r="N554" i="15"/>
  <c r="N561" i="15"/>
  <c r="N569" i="15"/>
  <c r="N576" i="15"/>
  <c r="N582" i="15"/>
  <c r="N588" i="15"/>
  <c r="N593" i="15"/>
  <c r="N598" i="15"/>
  <c r="N604" i="15"/>
  <c r="N609" i="15"/>
  <c r="N614" i="15"/>
  <c r="N620" i="15"/>
  <c r="N625" i="15"/>
  <c r="N630" i="15"/>
  <c r="N636" i="15"/>
  <c r="N641" i="15"/>
  <c r="N150" i="15"/>
  <c r="N158" i="15"/>
  <c r="N168" i="15"/>
  <c r="N178" i="15"/>
  <c r="N187" i="15"/>
  <c r="N198" i="15"/>
  <c r="N206" i="15"/>
  <c r="N215" i="15"/>
  <c r="N226" i="15"/>
  <c r="N235" i="15"/>
  <c r="N243" i="15"/>
  <c r="N254" i="15"/>
  <c r="N263" i="15"/>
  <c r="N272" i="15"/>
  <c r="N283" i="15"/>
  <c r="N291" i="15"/>
  <c r="N300" i="15"/>
  <c r="N311" i="15"/>
  <c r="N320" i="15"/>
  <c r="N328" i="15"/>
  <c r="N339" i="15"/>
  <c r="N348" i="15"/>
  <c r="N358" i="15"/>
  <c r="N368" i="15"/>
  <c r="N376" i="15"/>
  <c r="N385" i="15"/>
  <c r="N393" i="15"/>
  <c r="N400" i="15"/>
  <c r="N406" i="15"/>
  <c r="N414" i="15"/>
  <c r="N421" i="15"/>
  <c r="N428" i="15"/>
  <c r="N436" i="15"/>
  <c r="N442" i="15"/>
  <c r="N449" i="15"/>
  <c r="N457" i="15"/>
  <c r="N464" i="15"/>
  <c r="N470" i="15"/>
  <c r="N478" i="15"/>
  <c r="N485" i="15"/>
  <c r="N492" i="15"/>
  <c r="N500" i="15"/>
  <c r="N506" i="15"/>
  <c r="N513" i="15"/>
  <c r="N521" i="15"/>
  <c r="N528" i="15"/>
  <c r="N534" i="15"/>
  <c r="N542" i="15"/>
  <c r="N549" i="15"/>
  <c r="N556" i="15"/>
  <c r="N564" i="15"/>
  <c r="N570" i="15"/>
  <c r="N577" i="15"/>
  <c r="N584" i="15"/>
  <c r="N589" i="15"/>
  <c r="N594" i="15"/>
  <c r="N600" i="15"/>
  <c r="N605" i="15"/>
  <c r="N610" i="15"/>
  <c r="N616" i="15"/>
  <c r="N621" i="15"/>
  <c r="N626" i="15"/>
  <c r="N632" i="15"/>
  <c r="N637" i="15"/>
  <c r="N642" i="15"/>
  <c r="N648" i="15"/>
  <c r="N653" i="15"/>
  <c r="N658" i="15"/>
  <c r="N664" i="15"/>
  <c r="N669" i="15"/>
  <c r="N674" i="15"/>
  <c r="N680" i="15"/>
  <c r="N685" i="15"/>
  <c r="N690" i="15"/>
  <c r="N696" i="15"/>
  <c r="N646" i="15"/>
  <c r="N668" i="15"/>
  <c r="N689" i="15"/>
  <c r="N705" i="15"/>
  <c r="N716" i="15"/>
  <c r="N726" i="15"/>
  <c r="N737" i="15"/>
  <c r="N748" i="15"/>
  <c r="N758" i="15"/>
  <c r="N769" i="15"/>
  <c r="N780" i="15"/>
  <c r="N790" i="15"/>
  <c r="N801" i="15"/>
  <c r="N811" i="15"/>
  <c r="N819" i="15"/>
  <c r="N827" i="15"/>
  <c r="N835" i="15"/>
  <c r="N843" i="15"/>
  <c r="N851" i="15"/>
  <c r="N859" i="15"/>
  <c r="N867" i="15"/>
  <c r="N875" i="15"/>
  <c r="N883" i="15"/>
  <c r="N891" i="15"/>
  <c r="N899" i="15"/>
  <c r="N907" i="15"/>
  <c r="N915" i="15"/>
  <c r="N923" i="15"/>
  <c r="J381" i="15"/>
  <c r="J373" i="15"/>
  <c r="J361" i="15"/>
  <c r="J349" i="15"/>
  <c r="J341" i="15"/>
  <c r="J329" i="15"/>
  <c r="J317" i="15"/>
  <c r="J309" i="15"/>
  <c r="J297" i="15"/>
  <c r="J285" i="15"/>
  <c r="J277" i="15"/>
  <c r="J265" i="15"/>
  <c r="J253" i="15"/>
  <c r="J245" i="15"/>
  <c r="J233" i="15"/>
  <c r="J221" i="15"/>
  <c r="J213" i="15"/>
  <c r="J201" i="15"/>
  <c r="J189" i="15"/>
  <c r="J181" i="15"/>
  <c r="J169" i="15"/>
  <c r="J157" i="15"/>
  <c r="N924" i="15"/>
  <c r="N912" i="15"/>
  <c r="N903" i="15"/>
  <c r="N892" i="15"/>
  <c r="N880" i="15"/>
  <c r="N871" i="15"/>
  <c r="N860" i="15"/>
  <c r="N848" i="15"/>
  <c r="N839" i="15"/>
  <c r="N828" i="15"/>
  <c r="N816" i="15"/>
  <c r="N806" i="15"/>
  <c r="N792" i="15"/>
  <c r="N776" i="15"/>
  <c r="N764" i="15"/>
  <c r="N749" i="15"/>
  <c r="N733" i="15"/>
  <c r="N721" i="15"/>
  <c r="N706" i="15"/>
  <c r="N684" i="15"/>
  <c r="N657" i="15"/>
  <c r="N920" i="15"/>
  <c r="N911" i="15"/>
  <c r="N900" i="15"/>
  <c r="N888" i="15"/>
  <c r="N879" i="15"/>
  <c r="N868" i="15"/>
  <c r="N856" i="15"/>
  <c r="N847" i="15"/>
  <c r="N836" i="15"/>
  <c r="N824" i="15"/>
  <c r="N815" i="15"/>
  <c r="N802" i="15"/>
  <c r="N786" i="15"/>
  <c r="N774" i="15"/>
  <c r="N760" i="15"/>
  <c r="N744" i="15"/>
  <c r="N732" i="15"/>
  <c r="N717" i="15"/>
  <c r="N701" i="15"/>
  <c r="N678" i="15"/>
  <c r="N652" i="15"/>
  <c r="J929" i="15"/>
  <c r="J930" i="15"/>
  <c r="J931" i="15"/>
  <c r="J932" i="15"/>
  <c r="J933" i="15"/>
  <c r="J934" i="15"/>
  <c r="J935" i="15"/>
  <c r="J936" i="15"/>
  <c r="J937" i="15"/>
  <c r="J938" i="15"/>
  <c r="J939" i="15"/>
  <c r="J940" i="15"/>
  <c r="J941" i="15"/>
  <c r="J942" i="15"/>
  <c r="J943" i="15"/>
  <c r="J944" i="15"/>
  <c r="J945" i="15"/>
  <c r="J946" i="15"/>
  <c r="J947" i="15"/>
  <c r="J948" i="15"/>
  <c r="J949" i="15"/>
  <c r="J950" i="15"/>
  <c r="J951" i="15"/>
  <c r="J952" i="15"/>
  <c r="J953" i="15"/>
  <c r="J954" i="15"/>
  <c r="J955" i="15"/>
  <c r="J956" i="15"/>
  <c r="J957" i="15"/>
  <c r="J958" i="15"/>
  <c r="J959" i="15"/>
  <c r="J960" i="15"/>
  <c r="J961" i="15"/>
  <c r="J962" i="15"/>
  <c r="J963" i="15"/>
  <c r="J964" i="15"/>
  <c r="J965" i="15"/>
  <c r="J966" i="15"/>
  <c r="J967" i="15"/>
  <c r="J987" i="15"/>
  <c r="J988" i="15"/>
  <c r="J989" i="15"/>
  <c r="J990" i="15"/>
  <c r="J991" i="15"/>
  <c r="J992" i="15"/>
  <c r="J993" i="15"/>
  <c r="J994" i="15"/>
  <c r="J995" i="15"/>
  <c r="J996" i="15"/>
  <c r="J997" i="15"/>
  <c r="J998" i="15"/>
  <c r="J999" i="15"/>
  <c r="J1000" i="15"/>
  <c r="J1001" i="15"/>
  <c r="N929" i="15"/>
  <c r="N930" i="15"/>
  <c r="N931" i="15"/>
  <c r="N932" i="15"/>
  <c r="N933" i="15"/>
  <c r="N934" i="15"/>
  <c r="N935" i="15"/>
  <c r="N936" i="15"/>
  <c r="N937" i="15"/>
  <c r="N938" i="15"/>
  <c r="N939" i="15"/>
  <c r="N940" i="15"/>
  <c r="N941" i="15"/>
  <c r="N942" i="15"/>
  <c r="N943" i="15"/>
  <c r="N944" i="15"/>
  <c r="N945" i="15"/>
  <c r="N946" i="15"/>
  <c r="N947" i="15"/>
  <c r="N948" i="15"/>
  <c r="N949" i="15"/>
  <c r="N950" i="15"/>
  <c r="N951" i="15"/>
  <c r="N952" i="15"/>
  <c r="N953" i="15"/>
  <c r="N954" i="15"/>
  <c r="N955" i="15"/>
  <c r="N956" i="15"/>
  <c r="N957" i="15"/>
  <c r="N958" i="15"/>
  <c r="N959" i="15"/>
  <c r="N960" i="15"/>
  <c r="N961" i="15"/>
  <c r="N962" i="15"/>
  <c r="N963" i="15"/>
  <c r="N964" i="15"/>
  <c r="N965" i="15"/>
  <c r="N966" i="15"/>
  <c r="N967" i="15"/>
  <c r="N987" i="15"/>
  <c r="N988" i="15"/>
  <c r="N989" i="15"/>
  <c r="N990" i="15"/>
  <c r="N991" i="15"/>
  <c r="N992" i="15"/>
  <c r="N993" i="15"/>
  <c r="N994" i="15"/>
  <c r="N995" i="15"/>
  <c r="N996" i="15"/>
  <c r="N997" i="15"/>
  <c r="N998" i="15"/>
  <c r="N999" i="15"/>
  <c r="N1000" i="15"/>
  <c r="Q33" i="2"/>
  <c r="BC20" i="11"/>
  <c r="BC22" i="11"/>
  <c r="BC25" i="11"/>
  <c r="BA13" i="11"/>
  <c r="BA21" i="11"/>
  <c r="BA15" i="11"/>
  <c r="BA16" i="11"/>
  <c r="BA23" i="11"/>
  <c r="BA24" i="11"/>
  <c r="BA27" i="11"/>
  <c r="BA31" i="11"/>
  <c r="BA32" i="11"/>
  <c r="AU4" i="11"/>
  <c r="AL33" i="11"/>
  <c r="AH5" i="11"/>
  <c r="AH6" i="11"/>
  <c r="AH7" i="11"/>
  <c r="AH8" i="11"/>
  <c r="AH9" i="11"/>
  <c r="AH10" i="11"/>
  <c r="AH11" i="11"/>
  <c r="AH12" i="11"/>
  <c r="AH13" i="11"/>
  <c r="AI13" i="11"/>
  <c r="AJ13" i="11"/>
  <c r="AH21" i="11"/>
  <c r="AI21" i="11"/>
  <c r="AJ21" i="11"/>
  <c r="AH14" i="11"/>
  <c r="AI14" i="11"/>
  <c r="AJ14" i="11"/>
  <c r="AH15" i="11"/>
  <c r="AI15" i="11"/>
  <c r="AJ15" i="11"/>
  <c r="AH16" i="11"/>
  <c r="AI16" i="11"/>
  <c r="AJ16" i="11"/>
  <c r="AH17" i="11"/>
  <c r="BA18" i="11"/>
  <c r="AH18" i="11"/>
  <c r="AI18" i="11"/>
  <c r="AJ18" i="11"/>
  <c r="AH19" i="11"/>
  <c r="AH20" i="11"/>
  <c r="AI20" i="11"/>
  <c r="AJ20" i="11"/>
  <c r="AH22" i="11"/>
  <c r="AI22" i="11"/>
  <c r="AJ22" i="11"/>
  <c r="AH23" i="11"/>
  <c r="AI23" i="11"/>
  <c r="AJ23" i="11"/>
  <c r="AH24" i="11"/>
  <c r="AI24" i="11"/>
  <c r="AJ24" i="11"/>
  <c r="AH25" i="11"/>
  <c r="AI25" i="11"/>
  <c r="AJ25" i="11"/>
  <c r="AH26" i="11"/>
  <c r="AI26" i="11"/>
  <c r="AJ26" i="11"/>
  <c r="AH27" i="11"/>
  <c r="AI27" i="11"/>
  <c r="AJ27" i="11"/>
  <c r="AH31" i="11"/>
  <c r="AI31" i="11"/>
  <c r="AJ31" i="11"/>
  <c r="AH32" i="11"/>
  <c r="AI32" i="11"/>
  <c r="AJ32" i="11"/>
  <c r="AH4" i="11"/>
  <c r="AG4" i="11"/>
  <c r="AC5" i="11"/>
  <c r="AD5" i="11"/>
  <c r="AC6" i="11"/>
  <c r="AD6" i="11"/>
  <c r="AC7" i="11"/>
  <c r="AD7" i="11"/>
  <c r="AC8" i="11"/>
  <c r="AD8" i="11"/>
  <c r="AC9" i="11"/>
  <c r="AD9" i="11"/>
  <c r="AC10" i="11"/>
  <c r="AD10" i="11"/>
  <c r="AC11" i="11"/>
  <c r="BC11" i="11" s="1"/>
  <c r="AD11" i="11"/>
  <c r="AC12" i="11"/>
  <c r="BC12" i="11" s="1"/>
  <c r="AD12" i="11"/>
  <c r="AD13" i="11"/>
  <c r="AE13" i="11"/>
  <c r="AF13" i="11"/>
  <c r="AD21" i="11"/>
  <c r="AE21" i="11"/>
  <c r="AF21" i="11"/>
  <c r="AD14" i="11"/>
  <c r="AE14" i="11"/>
  <c r="AF14" i="11"/>
  <c r="AD15" i="11"/>
  <c r="AE15" i="11"/>
  <c r="AF15" i="11"/>
  <c r="AD16" i="11"/>
  <c r="AE16" i="11"/>
  <c r="AF16" i="11"/>
  <c r="AC17" i="11"/>
  <c r="BC17" i="11" s="1"/>
  <c r="AD17" i="11"/>
  <c r="AD18" i="11"/>
  <c r="AE18" i="11"/>
  <c r="AF18" i="11"/>
  <c r="AC19" i="11"/>
  <c r="BC19" i="11" s="1"/>
  <c r="AD19" i="11"/>
  <c r="AD20" i="11"/>
  <c r="AE20" i="11"/>
  <c r="AF20" i="11"/>
  <c r="AD22" i="11"/>
  <c r="AE22" i="11"/>
  <c r="AF22" i="11"/>
  <c r="AD23" i="11"/>
  <c r="AE23" i="11"/>
  <c r="AF23" i="11"/>
  <c r="AD24" i="11"/>
  <c r="AE24" i="11"/>
  <c r="AF24" i="11"/>
  <c r="AD25" i="11"/>
  <c r="AE25" i="11"/>
  <c r="AF25" i="11"/>
  <c r="AD26" i="11"/>
  <c r="AE26" i="11"/>
  <c r="AF26" i="11"/>
  <c r="AD27" i="11"/>
  <c r="AE27" i="11"/>
  <c r="AF27" i="11"/>
  <c r="AD31" i="11"/>
  <c r="AE31" i="11"/>
  <c r="AF31" i="11"/>
  <c r="AD32" i="11"/>
  <c r="AE32" i="11"/>
  <c r="AF32" i="11"/>
  <c r="AD4" i="11"/>
  <c r="AC4" i="11"/>
  <c r="BZ32" i="11"/>
  <c r="BZ31" i="11"/>
  <c r="BZ27" i="11"/>
  <c r="BZ26" i="11"/>
  <c r="BZ25" i="11"/>
  <c r="BZ24" i="11"/>
  <c r="BZ23" i="11"/>
  <c r="BZ22" i="11"/>
  <c r="BZ20" i="11"/>
  <c r="BZ19" i="11"/>
  <c r="BZ18" i="11"/>
  <c r="BZ17" i="11"/>
  <c r="BZ16" i="11"/>
  <c r="BZ15" i="11"/>
  <c r="BZ14" i="11"/>
  <c r="BZ21" i="11"/>
  <c r="BZ13" i="11"/>
  <c r="BZ12" i="11"/>
  <c r="BZ11" i="11"/>
  <c r="BZ10" i="11"/>
  <c r="BZ9" i="11"/>
  <c r="BZ8" i="11"/>
  <c r="BZ7" i="11"/>
  <c r="BZ6" i="11"/>
  <c r="BZ5" i="11"/>
  <c r="BZ4" i="11"/>
  <c r="BW5" i="11"/>
  <c r="BW6" i="11"/>
  <c r="BW7" i="11"/>
  <c r="BW8" i="11"/>
  <c r="BW9" i="11"/>
  <c r="BW10" i="11"/>
  <c r="BW11" i="11"/>
  <c r="BW12" i="11"/>
  <c r="BW13" i="11"/>
  <c r="BW21" i="11"/>
  <c r="BW14" i="11"/>
  <c r="BW15" i="11"/>
  <c r="BW16" i="11"/>
  <c r="BW17" i="11"/>
  <c r="BW18" i="11"/>
  <c r="BW19" i="11"/>
  <c r="BW20" i="11"/>
  <c r="BW22" i="11"/>
  <c r="BW23" i="11"/>
  <c r="BW24" i="11"/>
  <c r="BW25" i="11"/>
  <c r="BW26" i="11"/>
  <c r="BW27" i="11"/>
  <c r="BW31" i="11"/>
  <c r="BW32" i="11"/>
  <c r="BW4" i="11"/>
  <c r="AA5" i="11"/>
  <c r="AA6" i="11"/>
  <c r="AA7" i="11"/>
  <c r="AA8" i="11"/>
  <c r="AA9" i="11"/>
  <c r="AA10" i="11"/>
  <c r="AA13" i="11"/>
  <c r="AA21" i="11"/>
  <c r="AA15" i="11"/>
  <c r="AA16" i="11"/>
  <c r="AA18" i="11"/>
  <c r="AA23" i="11"/>
  <c r="AA24" i="11"/>
  <c r="AA27" i="11"/>
  <c r="AA31" i="11"/>
  <c r="AA32" i="11"/>
  <c r="AA4" i="11"/>
  <c r="AB4" i="11"/>
  <c r="E2" i="14"/>
  <c r="H2" i="14" s="1"/>
  <c r="J735" i="15" l="1"/>
  <c r="J878" i="15"/>
  <c r="J894" i="15"/>
  <c r="J910" i="15"/>
  <c r="J926" i="15"/>
  <c r="J217" i="15"/>
  <c r="J286" i="15"/>
  <c r="J353" i="15"/>
  <c r="J408" i="15"/>
  <c r="J451" i="15"/>
  <c r="J493" i="15"/>
  <c r="J536" i="15"/>
  <c r="J579" i="15"/>
  <c r="J632" i="15"/>
  <c r="J698" i="15"/>
  <c r="J749" i="15"/>
  <c r="J781" i="15"/>
  <c r="J813" i="15"/>
  <c r="J845" i="15"/>
  <c r="J877" i="15"/>
  <c r="J909" i="15"/>
  <c r="J819" i="15"/>
  <c r="J851" i="15"/>
  <c r="J883" i="15"/>
  <c r="J915" i="15"/>
  <c r="J206" i="15"/>
  <c r="J344" i="15"/>
  <c r="J476" i="15"/>
  <c r="J583" i="15"/>
  <c r="J691" i="15"/>
  <c r="J800" i="15"/>
  <c r="J888" i="15"/>
  <c r="J163" i="15"/>
  <c r="J183" i="15"/>
  <c r="J207" i="15"/>
  <c r="J227" i="15"/>
  <c r="J247" i="15"/>
  <c r="J271" i="15"/>
  <c r="J291" i="15"/>
  <c r="J311" i="15"/>
  <c r="J335" i="15"/>
  <c r="J355" i="15"/>
  <c r="J375" i="15"/>
  <c r="J415" i="15"/>
  <c r="J459" i="15"/>
  <c r="J495" i="15"/>
  <c r="J543" i="15"/>
  <c r="J587" i="15"/>
  <c r="J623" i="15"/>
  <c r="J667" i="15"/>
  <c r="J711" i="15"/>
  <c r="J747" i="15"/>
  <c r="J775" i="15"/>
  <c r="J795" i="15"/>
  <c r="J815" i="15"/>
  <c r="J863" i="15"/>
  <c r="J903" i="15"/>
  <c r="J224" i="15"/>
  <c r="J412" i="15"/>
  <c r="J519" i="15"/>
  <c r="J636" i="15"/>
  <c r="J752" i="15"/>
  <c r="J824" i="15"/>
  <c r="J912" i="15"/>
  <c r="J608" i="15"/>
  <c r="J453" i="15"/>
  <c r="J389" i="15"/>
  <c r="J273" i="15"/>
  <c r="J717" i="15"/>
  <c r="J629" i="15"/>
  <c r="J565" i="15"/>
  <c r="J512" i="15"/>
  <c r="J469" i="15"/>
  <c r="J316" i="15"/>
  <c r="J229" i="15"/>
  <c r="J660" i="15"/>
  <c r="J564" i="15"/>
  <c r="J484" i="15"/>
  <c r="J404" i="15"/>
  <c r="J296" i="15"/>
  <c r="J220" i="15"/>
  <c r="J740" i="15"/>
  <c r="J716" i="15"/>
  <c r="J692" i="15"/>
  <c r="J336" i="15"/>
  <c r="J185" i="15"/>
  <c r="J882" i="15"/>
  <c r="J898" i="15"/>
  <c r="J914" i="15"/>
  <c r="J165" i="15"/>
  <c r="J236" i="15"/>
  <c r="J302" i="15"/>
  <c r="J370" i="15"/>
  <c r="J419" i="15"/>
  <c r="J461" i="15"/>
  <c r="J504" i="15"/>
  <c r="J547" i="15"/>
  <c r="J589" i="15"/>
  <c r="J653" i="15"/>
  <c r="J709" i="15"/>
  <c r="J757" i="15"/>
  <c r="J789" i="15"/>
  <c r="J821" i="15"/>
  <c r="J853" i="15"/>
  <c r="J885" i="15"/>
  <c r="J917" i="15"/>
  <c r="J831" i="15"/>
  <c r="J859" i="15"/>
  <c r="J891" i="15"/>
  <c r="J923" i="15"/>
  <c r="J241" i="15"/>
  <c r="J377" i="15"/>
  <c r="J508" i="15"/>
  <c r="J604" i="15"/>
  <c r="J723" i="15"/>
  <c r="J832" i="15"/>
  <c r="J904" i="15"/>
  <c r="J167" i="15"/>
  <c r="J191" i="15"/>
  <c r="J211" i="15"/>
  <c r="J231" i="15"/>
  <c r="J255" i="15"/>
  <c r="J275" i="15"/>
  <c r="J295" i="15"/>
  <c r="J319" i="15"/>
  <c r="J339" i="15"/>
  <c r="J359" i="15"/>
  <c r="J383" i="15"/>
  <c r="J427" i="15"/>
  <c r="J463" i="15"/>
  <c r="J511" i="15"/>
  <c r="J555" i="15"/>
  <c r="J591" i="15"/>
  <c r="J639" i="15"/>
  <c r="J679" i="15"/>
  <c r="J715" i="15"/>
  <c r="J755" i="15"/>
  <c r="J779" i="15"/>
  <c r="J799" i="15"/>
  <c r="J827" i="15"/>
  <c r="J871" i="15"/>
  <c r="J911" i="15"/>
  <c r="J292" i="15"/>
  <c r="J423" i="15"/>
  <c r="J540" i="15"/>
  <c r="J681" i="15"/>
  <c r="J768" i="15"/>
  <c r="J848" i="15"/>
  <c r="J733" i="15"/>
  <c r="J597" i="15"/>
  <c r="J448" i="15"/>
  <c r="J357" i="15"/>
  <c r="J256" i="15"/>
  <c r="J701" i="15"/>
  <c r="J613" i="15"/>
  <c r="J544" i="15"/>
  <c r="J501" i="15"/>
  <c r="J416" i="15"/>
  <c r="J300" i="15"/>
  <c r="J212" i="15"/>
  <c r="J628" i="15"/>
  <c r="J548" i="15"/>
  <c r="J468" i="15"/>
  <c r="J372" i="15"/>
  <c r="J288" i="15"/>
  <c r="J204" i="15"/>
  <c r="J732" i="15"/>
  <c r="J712" i="15"/>
  <c r="J684" i="15"/>
  <c r="J208" i="15"/>
  <c r="J305" i="15"/>
  <c r="J161" i="15"/>
  <c r="J612" i="15"/>
  <c r="J532" i="15"/>
  <c r="J436" i="15"/>
  <c r="J356" i="15"/>
  <c r="J280" i="15"/>
  <c r="J160" i="15"/>
  <c r="J728" i="15"/>
  <c r="J708" i="15"/>
  <c r="J676" i="15"/>
  <c r="J521" i="15"/>
  <c r="J585" i="15"/>
  <c r="J675" i="15"/>
  <c r="BL17" i="16"/>
  <c r="AA33" i="11"/>
  <c r="B149" i="15"/>
  <c r="S150" i="15" s="1"/>
  <c r="I150" i="15"/>
  <c r="J393" i="15"/>
  <c r="J649" i="15"/>
  <c r="J471" i="15"/>
  <c r="J401" i="15"/>
  <c r="J487" i="15"/>
  <c r="J561" i="15"/>
  <c r="J647" i="15"/>
  <c r="J744" i="15"/>
  <c r="J816" i="15"/>
  <c r="J872" i="15"/>
  <c r="J155" i="15"/>
  <c r="J171" i="15"/>
  <c r="J187" i="15"/>
  <c r="J203" i="15"/>
  <c r="J219" i="15"/>
  <c r="J235" i="15"/>
  <c r="J251" i="15"/>
  <c r="J267" i="15"/>
  <c r="J283" i="15"/>
  <c r="J299" i="15"/>
  <c r="J315" i="15"/>
  <c r="J331" i="15"/>
  <c r="J347" i="15"/>
  <c r="J363" i="15"/>
  <c r="J379" i="15"/>
  <c r="J411" i="15"/>
  <c r="J443" i="15"/>
  <c r="J475" i="15"/>
  <c r="J507" i="15"/>
  <c r="J539" i="15"/>
  <c r="J571" i="15"/>
  <c r="J603" i="15"/>
  <c r="J635" i="15"/>
  <c r="J663" i="15"/>
  <c r="J695" i="15"/>
  <c r="J727" i="15"/>
  <c r="J751" i="15"/>
  <c r="J771" i="15"/>
  <c r="J787" i="15"/>
  <c r="J803" i="15"/>
  <c r="J823" i="15"/>
  <c r="J855" i="15"/>
  <c r="J887" i="15"/>
  <c r="J919" i="15"/>
  <c r="J257" i="15"/>
  <c r="J391" i="15"/>
  <c r="J465" i="15"/>
  <c r="J572" i="15"/>
  <c r="J657" i="15"/>
  <c r="J734" i="15"/>
  <c r="J792" i="15"/>
  <c r="J864" i="15"/>
  <c r="J928" i="15"/>
  <c r="J640" i="15"/>
  <c r="J549" i="15"/>
  <c r="J432" i="15"/>
  <c r="J376" i="15"/>
  <c r="J289" i="15"/>
  <c r="J188" i="15"/>
  <c r="J669" i="15"/>
  <c r="J624" i="15"/>
  <c r="J576" i="15"/>
  <c r="J528" i="15"/>
  <c r="J496" i="15"/>
  <c r="J437" i="15"/>
  <c r="J333" i="15"/>
  <c r="J264" i="15"/>
  <c r="J196" i="15"/>
  <c r="J644" i="15"/>
  <c r="J580" i="15"/>
  <c r="J516" i="15"/>
  <c r="J452" i="15"/>
  <c r="J388" i="15"/>
  <c r="J332" i="15"/>
  <c r="J244" i="15"/>
  <c r="J168" i="15"/>
  <c r="J736" i="15"/>
  <c r="J720" i="15"/>
  <c r="J700" i="15"/>
  <c r="J680" i="15"/>
  <c r="J240" i="15"/>
  <c r="J611" i="15"/>
  <c r="J457" i="15"/>
  <c r="J721" i="15"/>
  <c r="J563" i="15"/>
  <c r="BL10" i="16"/>
  <c r="BJ10" i="16"/>
  <c r="BK10" i="16" s="1"/>
  <c r="BL5" i="16"/>
  <c r="BJ5" i="16"/>
  <c r="BK5" i="16" s="1"/>
  <c r="BJ36" i="16"/>
  <c r="BK36" i="16" s="1"/>
  <c r="BL36" i="16"/>
  <c r="BL11" i="16"/>
  <c r="BJ11" i="16"/>
  <c r="BK11" i="16" s="1"/>
  <c r="BL39" i="16"/>
  <c r="BJ39" i="16"/>
  <c r="BK39" i="16" s="1"/>
  <c r="BL30" i="16"/>
  <c r="BJ30" i="16"/>
  <c r="BK30" i="16" s="1"/>
  <c r="BL18" i="16"/>
  <c r="BJ18" i="16"/>
  <c r="BK18" i="16" s="1"/>
  <c r="BL32" i="16"/>
  <c r="BJ32" i="16"/>
  <c r="BK32" i="16" s="1"/>
  <c r="BL4" i="16"/>
  <c r="BJ4" i="16"/>
  <c r="BK4" i="16" s="1"/>
  <c r="BJ9" i="16"/>
  <c r="BK9" i="16" s="1"/>
  <c r="BL9" i="16"/>
  <c r="BJ7" i="16"/>
  <c r="BK7" i="16" s="1"/>
  <c r="BL7" i="16"/>
  <c r="BL21" i="16"/>
  <c r="BJ21" i="16"/>
  <c r="BK21" i="16" s="1"/>
  <c r="BD40" i="16"/>
  <c r="BD41" i="16" s="1"/>
  <c r="BE4" i="16"/>
  <c r="BA4" i="11"/>
  <c r="BA10" i="11"/>
  <c r="BA8" i="11"/>
  <c r="BA7" i="11"/>
  <c r="BA5" i="11"/>
  <c r="BA6" i="11"/>
  <c r="J704" i="15"/>
  <c r="J688" i="15"/>
  <c r="J672" i="15"/>
  <c r="J304" i="15"/>
  <c r="J176" i="15"/>
  <c r="J643" i="15"/>
  <c r="J193" i="15"/>
  <c r="J313" i="15"/>
  <c r="J409" i="15"/>
  <c r="J473" i="15"/>
  <c r="J537" i="15"/>
  <c r="J601" i="15"/>
  <c r="J673" i="15"/>
  <c r="J737" i="15"/>
  <c r="J707" i="15"/>
  <c r="J407" i="15"/>
  <c r="J499" i="15"/>
  <c r="J567" i="15"/>
  <c r="J668" i="15"/>
  <c r="J272" i="15"/>
  <c r="J687" i="15"/>
  <c r="J237" i="15"/>
  <c r="J321" i="15"/>
  <c r="J425" i="15"/>
  <c r="J489" i="15"/>
  <c r="J553" i="15"/>
  <c r="J617" i="15"/>
  <c r="J689" i="15"/>
  <c r="J719" i="15"/>
  <c r="J627" i="15"/>
  <c r="J435" i="15"/>
  <c r="J503" i="15"/>
  <c r="J180" i="15"/>
  <c r="J216" i="15"/>
  <c r="J249" i="15"/>
  <c r="J284" i="15"/>
  <c r="J318" i="15"/>
  <c r="J352" i="15"/>
  <c r="J385" i="15"/>
  <c r="J428" i="15"/>
  <c r="J449" i="15"/>
  <c r="J492" i="15"/>
  <c r="J513" i="15"/>
  <c r="J556" i="15"/>
  <c r="J577" i="15"/>
  <c r="J620" i="15"/>
  <c r="J641" i="15"/>
  <c r="J664" i="15"/>
  <c r="J686" i="15"/>
  <c r="J729" i="15"/>
  <c r="J748" i="15"/>
  <c r="J764" i="15"/>
  <c r="J780" i="15"/>
  <c r="J796" i="15"/>
  <c r="J812" i="15"/>
  <c r="J828" i="15"/>
  <c r="J844" i="15"/>
  <c r="J860" i="15"/>
  <c r="J876" i="15"/>
  <c r="J892" i="15"/>
  <c r="J908" i="15"/>
  <c r="J924" i="15"/>
  <c r="J232" i="15"/>
  <c r="J301" i="15"/>
  <c r="J396" i="15"/>
  <c r="J545" i="15"/>
  <c r="J588" i="15"/>
  <c r="J697" i="15"/>
  <c r="J804" i="15"/>
  <c r="J836" i="15"/>
  <c r="J884" i="15"/>
  <c r="J916" i="15"/>
  <c r="J209" i="15"/>
  <c r="J312" i="15"/>
  <c r="J403" i="15"/>
  <c r="J467" i="15"/>
  <c r="J531" i="15"/>
  <c r="J595" i="15"/>
  <c r="J637" i="15"/>
  <c r="J158" i="15"/>
  <c r="J192" i="15"/>
  <c r="J225" i="15"/>
  <c r="J260" i="15"/>
  <c r="J293" i="15"/>
  <c r="J328" i="15"/>
  <c r="J364" i="15"/>
  <c r="J392" i="15"/>
  <c r="J413" i="15"/>
  <c r="J456" i="15"/>
  <c r="J477" i="15"/>
  <c r="J520" i="15"/>
  <c r="J541" i="15"/>
  <c r="J584" i="15"/>
  <c r="J605" i="15"/>
  <c r="J648" i="15"/>
  <c r="J693" i="15"/>
  <c r="J714" i="15"/>
  <c r="J753" i="15"/>
  <c r="J769" i="15"/>
  <c r="J785" i="15"/>
  <c r="J801" i="15"/>
  <c r="J817" i="15"/>
  <c r="J833" i="15"/>
  <c r="J849" i="15"/>
  <c r="J865" i="15"/>
  <c r="J881" i="15"/>
  <c r="J897" i="15"/>
  <c r="J913" i="15"/>
  <c r="J197" i="15"/>
  <c r="J334" i="15"/>
  <c r="J417" i="15"/>
  <c r="J481" i="15"/>
  <c r="J524" i="15"/>
  <c r="J609" i="15"/>
  <c r="J652" i="15"/>
  <c r="J718" i="15"/>
  <c r="J756" i="15"/>
  <c r="J788" i="15"/>
  <c r="J820" i="15"/>
  <c r="J868" i="15"/>
  <c r="J900" i="15"/>
  <c r="J242" i="15"/>
  <c r="J345" i="15"/>
  <c r="J424" i="15"/>
  <c r="J488" i="15"/>
  <c r="J552" i="15"/>
  <c r="J151" i="15"/>
  <c r="J164" i="15"/>
  <c r="J268" i="15"/>
  <c r="J369" i="15"/>
  <c r="J460" i="15"/>
  <c r="J772" i="15"/>
  <c r="J852" i="15"/>
  <c r="J174" i="15"/>
  <c r="J276" i="15"/>
  <c r="J380" i="15"/>
  <c r="J445" i="15"/>
  <c r="J509" i="15"/>
  <c r="J573" i="15"/>
  <c r="J659" i="15"/>
  <c r="J616" i="15"/>
  <c r="J745" i="15"/>
  <c r="J809" i="15"/>
  <c r="J873" i="15"/>
  <c r="J777" i="15"/>
  <c r="J725" i="15"/>
  <c r="J921" i="15"/>
  <c r="J682" i="15"/>
  <c r="J761" i="15"/>
  <c r="J825" i="15"/>
  <c r="J889" i="15"/>
  <c r="J703" i="15"/>
  <c r="J905" i="15"/>
  <c r="J793" i="15"/>
  <c r="J857" i="15"/>
  <c r="J841" i="15"/>
  <c r="J177" i="15"/>
  <c r="J261" i="15"/>
  <c r="J365" i="15"/>
  <c r="J441" i="15"/>
  <c r="J505" i="15"/>
  <c r="J569" i="15"/>
  <c r="J633" i="15"/>
  <c r="J705" i="15"/>
  <c r="J599" i="15"/>
  <c r="J671" i="15"/>
  <c r="J439" i="15"/>
  <c r="J535" i="15"/>
  <c r="J739" i="15"/>
  <c r="N149" i="15"/>
  <c r="J150" i="15"/>
  <c r="BA9" i="11"/>
  <c r="AA34" i="11"/>
  <c r="F2" i="14"/>
  <c r="G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AU16" i="11"/>
  <c r="AB31" i="11"/>
  <c r="AB32" i="11"/>
  <c r="AB27" i="11"/>
  <c r="AB24" i="11"/>
  <c r="AB23" i="11"/>
  <c r="AB18" i="11"/>
  <c r="AB13" i="11"/>
  <c r="AB21" i="11"/>
  <c r="AB15" i="11"/>
  <c r="AB16" i="11"/>
  <c r="AB8" i="11"/>
  <c r="AB9" i="11"/>
  <c r="AB10" i="11"/>
  <c r="AB5" i="11"/>
  <c r="AB6" i="11"/>
  <c r="AB7" i="11"/>
  <c r="AB33" i="11" l="1"/>
  <c r="AA226" i="1" s="1"/>
  <c r="B148" i="15"/>
  <c r="B147" i="15" s="1"/>
  <c r="B146" i="15" s="1"/>
  <c r="B145" i="15" s="1"/>
  <c r="B144" i="15" s="1"/>
  <c r="B143" i="15" s="1"/>
  <c r="B142" i="15" s="1"/>
  <c r="B141" i="15" s="1"/>
  <c r="B140" i="15" s="1"/>
  <c r="B139" i="15" s="1"/>
  <c r="B138" i="15" s="1"/>
  <c r="I149" i="15"/>
  <c r="J149" i="15" s="1"/>
  <c r="BK40" i="16"/>
  <c r="I148" i="15"/>
  <c r="R150" i="15"/>
  <c r="I147" i="15"/>
  <c r="N148" i="15"/>
  <c r="J148" i="15"/>
  <c r="AB34" i="11"/>
  <c r="H17" i="14"/>
  <c r="G17" i="14"/>
  <c r="F17" i="14"/>
  <c r="H13" i="14"/>
  <c r="F13" i="14"/>
  <c r="G13" i="14"/>
  <c r="H9" i="14"/>
  <c r="G9" i="14"/>
  <c r="F9" i="14"/>
  <c r="H5" i="14"/>
  <c r="F5" i="14"/>
  <c r="G5" i="14"/>
  <c r="M20" i="14"/>
  <c r="L20" i="14"/>
  <c r="K20" i="14"/>
  <c r="M16" i="14"/>
  <c r="L16" i="14"/>
  <c r="K16" i="14"/>
  <c r="M12" i="14"/>
  <c r="L12" i="14"/>
  <c r="K12" i="14"/>
  <c r="M8" i="14"/>
  <c r="L8" i="14"/>
  <c r="K8" i="14"/>
  <c r="M4" i="14"/>
  <c r="L4" i="14"/>
  <c r="K4" i="14"/>
  <c r="H20" i="14"/>
  <c r="G20" i="14"/>
  <c r="F20" i="14"/>
  <c r="H16" i="14"/>
  <c r="G16" i="14"/>
  <c r="F16" i="14"/>
  <c r="H12" i="14"/>
  <c r="G12" i="14"/>
  <c r="F12" i="14"/>
  <c r="H8" i="14"/>
  <c r="G8" i="14"/>
  <c r="F8" i="14"/>
  <c r="H4" i="14"/>
  <c r="G4" i="14"/>
  <c r="F4" i="14"/>
  <c r="M19" i="14"/>
  <c r="L19" i="14"/>
  <c r="K19" i="14"/>
  <c r="M15" i="14"/>
  <c r="L15" i="14"/>
  <c r="K15" i="14"/>
  <c r="M11" i="14"/>
  <c r="L11" i="14"/>
  <c r="K11" i="14"/>
  <c r="M7" i="14"/>
  <c r="L7" i="14"/>
  <c r="K7" i="14"/>
  <c r="M3" i="14"/>
  <c r="L3" i="14"/>
  <c r="K3" i="14"/>
  <c r="H19" i="14"/>
  <c r="G19" i="14"/>
  <c r="F19" i="14"/>
  <c r="H15" i="14"/>
  <c r="G15" i="14"/>
  <c r="F15" i="14"/>
  <c r="H11" i="14"/>
  <c r="G11" i="14"/>
  <c r="F11" i="14"/>
  <c r="H7" i="14"/>
  <c r="G7" i="14"/>
  <c r="F7" i="14"/>
  <c r="H3" i="14"/>
  <c r="G3" i="14"/>
  <c r="F3" i="14"/>
  <c r="M18" i="14"/>
  <c r="L18" i="14"/>
  <c r="K18" i="14"/>
  <c r="M14" i="14"/>
  <c r="L14" i="14"/>
  <c r="K14" i="14"/>
  <c r="M10" i="14"/>
  <c r="L10" i="14"/>
  <c r="K10" i="14"/>
  <c r="M6" i="14"/>
  <c r="L6" i="14"/>
  <c r="K6" i="14"/>
  <c r="H18" i="14"/>
  <c r="F18" i="14"/>
  <c r="G18" i="14"/>
  <c r="H14" i="14"/>
  <c r="G14" i="14"/>
  <c r="F14" i="14"/>
  <c r="H10" i="14"/>
  <c r="F10" i="14"/>
  <c r="G10" i="14"/>
  <c r="H6" i="14"/>
  <c r="G6" i="14"/>
  <c r="F6" i="14"/>
  <c r="M2" i="14"/>
  <c r="L2" i="14"/>
  <c r="K2" i="14"/>
  <c r="M17" i="14"/>
  <c r="L17" i="14"/>
  <c r="K17" i="14"/>
  <c r="M13" i="14"/>
  <c r="L13" i="14"/>
  <c r="K13" i="14"/>
  <c r="M9" i="14"/>
  <c r="L9" i="14"/>
  <c r="K9" i="14"/>
  <c r="M5" i="14"/>
  <c r="L5" i="14"/>
  <c r="K5" i="14"/>
  <c r="AA225" i="1"/>
  <c r="S149" i="15" l="1"/>
  <c r="R149" i="15" s="1"/>
  <c r="F27" i="14"/>
  <c r="F29" i="14"/>
  <c r="B137" i="15"/>
  <c r="I138" i="15"/>
  <c r="J138" i="15" s="1"/>
  <c r="N138" i="15"/>
  <c r="S148" i="15"/>
  <c r="R148" i="15" s="1"/>
  <c r="J147" i="15"/>
  <c r="I146" i="15"/>
  <c r="N147" i="15"/>
  <c r="G27" i="14"/>
  <c r="I27" i="14" s="1"/>
  <c r="G26" i="14"/>
  <c r="I26" i="14" s="1"/>
  <c r="H28" i="14"/>
  <c r="J28" i="14" s="1"/>
  <c r="H29" i="14"/>
  <c r="J29" i="14" s="1"/>
  <c r="H27" i="14"/>
  <c r="J27" i="14" s="1"/>
  <c r="F28" i="14"/>
  <c r="F30" i="14"/>
  <c r="G23" i="14"/>
  <c r="I23" i="14" s="1"/>
  <c r="G31" i="14"/>
  <c r="I31" i="14" s="1"/>
  <c r="G32" i="14"/>
  <c r="I32" i="14" s="1"/>
  <c r="G24" i="14"/>
  <c r="I24" i="14" s="1"/>
  <c r="H23" i="14"/>
  <c r="J23" i="14" s="1"/>
  <c r="H31" i="14"/>
  <c r="J31" i="14" s="1"/>
  <c r="G25" i="14"/>
  <c r="I25" i="14" s="1"/>
  <c r="H26" i="14"/>
  <c r="J26" i="14" s="1"/>
  <c r="H32" i="14"/>
  <c r="J32" i="14" s="1"/>
  <c r="H24" i="14"/>
  <c r="J24" i="14" s="1"/>
  <c r="F23" i="14"/>
  <c r="F31" i="14"/>
  <c r="H25" i="14"/>
  <c r="J25" i="14" s="1"/>
  <c r="F26" i="14"/>
  <c r="G30" i="14"/>
  <c r="I30" i="14" s="1"/>
  <c r="F32" i="14"/>
  <c r="F24" i="14"/>
  <c r="F25" i="14"/>
  <c r="G28" i="14"/>
  <c r="I28" i="14" s="1"/>
  <c r="G29" i="14"/>
  <c r="I29" i="14" s="1"/>
  <c r="H30" i="14"/>
  <c r="J30" i="14" s="1"/>
  <c r="I103" i="6"/>
  <c r="E103" i="6"/>
  <c r="I102" i="6"/>
  <c r="E102" i="6"/>
  <c r="I101" i="6"/>
  <c r="E101" i="6"/>
  <c r="I100" i="6"/>
  <c r="E100" i="6"/>
  <c r="I99" i="6"/>
  <c r="E99" i="6"/>
  <c r="I98" i="6"/>
  <c r="E98" i="6"/>
  <c r="I97" i="6"/>
  <c r="E97" i="6"/>
  <c r="I96" i="6"/>
  <c r="E96" i="6"/>
  <c r="I95" i="6"/>
  <c r="E95" i="6"/>
  <c r="I94" i="6"/>
  <c r="E94" i="6"/>
  <c r="I93" i="6"/>
  <c r="E93" i="6"/>
  <c r="I92" i="6"/>
  <c r="E92" i="6"/>
  <c r="I91" i="6"/>
  <c r="E91" i="6"/>
  <c r="I90" i="6"/>
  <c r="E90" i="6"/>
  <c r="I89" i="6"/>
  <c r="E89" i="6"/>
  <c r="I88" i="6"/>
  <c r="E88" i="6"/>
  <c r="I87" i="6"/>
  <c r="E87" i="6"/>
  <c r="I86" i="6"/>
  <c r="E86" i="6"/>
  <c r="I85" i="6"/>
  <c r="E85" i="6"/>
  <c r="I84" i="6"/>
  <c r="E84" i="6"/>
  <c r="I83" i="6"/>
  <c r="E83" i="6"/>
  <c r="I82" i="6"/>
  <c r="K4" i="6" s="1"/>
  <c r="E82" i="6"/>
  <c r="I81" i="6"/>
  <c r="E81" i="6"/>
  <c r="I80" i="6"/>
  <c r="E80" i="6"/>
  <c r="I79" i="6"/>
  <c r="E79" i="6"/>
  <c r="I78" i="6"/>
  <c r="E78" i="6"/>
  <c r="I77" i="6"/>
  <c r="E77" i="6"/>
  <c r="I76" i="6"/>
  <c r="E76" i="6"/>
  <c r="I75" i="6"/>
  <c r="E75" i="6"/>
  <c r="I74" i="6"/>
  <c r="E74" i="6"/>
  <c r="I73" i="6"/>
  <c r="E73" i="6"/>
  <c r="I72" i="6"/>
  <c r="E72" i="6"/>
  <c r="I71" i="6"/>
  <c r="E71" i="6"/>
  <c r="I70" i="6"/>
  <c r="E70" i="6"/>
  <c r="I69" i="6"/>
  <c r="E69" i="6"/>
  <c r="I68" i="6"/>
  <c r="E68" i="6"/>
  <c r="I67" i="6"/>
  <c r="E67" i="6"/>
  <c r="I66" i="6"/>
  <c r="E66" i="6"/>
  <c r="I65" i="6"/>
  <c r="E65" i="6"/>
  <c r="I64" i="6"/>
  <c r="E64" i="6"/>
  <c r="I63" i="6"/>
  <c r="E63" i="6"/>
  <c r="I62" i="6"/>
  <c r="E62" i="6"/>
  <c r="I61" i="6"/>
  <c r="E61" i="6"/>
  <c r="I60" i="6"/>
  <c r="E60" i="6"/>
  <c r="I59" i="6"/>
  <c r="E59" i="6"/>
  <c r="I58" i="6"/>
  <c r="E58" i="6"/>
  <c r="I57" i="6"/>
  <c r="E57" i="6"/>
  <c r="I56" i="6"/>
  <c r="E56" i="6"/>
  <c r="I55" i="6"/>
  <c r="E55" i="6"/>
  <c r="I54" i="6"/>
  <c r="E54" i="6"/>
  <c r="I53" i="6"/>
  <c r="E53" i="6"/>
  <c r="I52" i="6"/>
  <c r="E52" i="6"/>
  <c r="I51" i="6"/>
  <c r="E51" i="6"/>
  <c r="I50" i="6"/>
  <c r="E50" i="6"/>
  <c r="I49" i="6"/>
  <c r="E49" i="6"/>
  <c r="I48" i="6"/>
  <c r="E48" i="6"/>
  <c r="I47" i="6"/>
  <c r="E47" i="6"/>
  <c r="I46" i="6"/>
  <c r="E46" i="6"/>
  <c r="I45" i="6"/>
  <c r="E45" i="6"/>
  <c r="I44" i="6"/>
  <c r="E44" i="6"/>
  <c r="I43" i="6"/>
  <c r="E43" i="6"/>
  <c r="I42" i="6"/>
  <c r="E42" i="6"/>
  <c r="I41" i="6"/>
  <c r="E41" i="6"/>
  <c r="I40" i="6"/>
  <c r="E40" i="6"/>
  <c r="I39" i="6"/>
  <c r="E39" i="6"/>
  <c r="I38" i="6"/>
  <c r="E38" i="6"/>
  <c r="I37" i="6"/>
  <c r="E37" i="6"/>
  <c r="S36" i="6"/>
  <c r="I36" i="6"/>
  <c r="E36" i="6"/>
  <c r="S35" i="6"/>
  <c r="I35" i="6"/>
  <c r="E35" i="6"/>
  <c r="S34" i="6"/>
  <c r="I34" i="6"/>
  <c r="E34" i="6"/>
  <c r="S33" i="6"/>
  <c r="I33" i="6"/>
  <c r="E33" i="6"/>
  <c r="S32" i="6"/>
  <c r="I32" i="6"/>
  <c r="E32" i="6"/>
  <c r="S31" i="6"/>
  <c r="I31" i="6"/>
  <c r="E31" i="6"/>
  <c r="S30" i="6"/>
  <c r="I30" i="6"/>
  <c r="E30" i="6"/>
  <c r="S29" i="6"/>
  <c r="I29" i="6"/>
  <c r="E29" i="6"/>
  <c r="S28" i="6"/>
  <c r="I28" i="6"/>
  <c r="E28" i="6"/>
  <c r="I27" i="6"/>
  <c r="E27" i="6"/>
  <c r="R26" i="6"/>
  <c r="I26" i="6"/>
  <c r="E26" i="6"/>
  <c r="R25" i="6"/>
  <c r="I25" i="6"/>
  <c r="E25" i="6"/>
  <c r="R24" i="6"/>
  <c r="I24" i="6"/>
  <c r="E24" i="6"/>
  <c r="R23" i="6"/>
  <c r="I23" i="6"/>
  <c r="E23" i="6"/>
  <c r="R22" i="6"/>
  <c r="I22" i="6"/>
  <c r="E22" i="6"/>
  <c r="R21" i="6"/>
  <c r="I21" i="6"/>
  <c r="E21" i="6"/>
  <c r="R20" i="6"/>
  <c r="I20" i="6"/>
  <c r="E20" i="6"/>
  <c r="R19" i="6"/>
  <c r="I19" i="6"/>
  <c r="E19" i="6"/>
  <c r="R18" i="6"/>
  <c r="I18" i="6"/>
  <c r="E18" i="6"/>
  <c r="I17" i="6"/>
  <c r="E17" i="6"/>
  <c r="I16" i="6"/>
  <c r="E16" i="6"/>
  <c r="I15" i="6"/>
  <c r="E15" i="6"/>
  <c r="I14" i="6"/>
  <c r="E14" i="6"/>
  <c r="I13" i="6"/>
  <c r="E13" i="6"/>
  <c r="I12" i="6"/>
  <c r="E12" i="6"/>
  <c r="I11" i="6"/>
  <c r="E11" i="6"/>
  <c r="I10" i="6"/>
  <c r="E10" i="6"/>
  <c r="E9" i="6"/>
  <c r="I8" i="6"/>
  <c r="E8" i="6"/>
  <c r="I7" i="6"/>
  <c r="E7" i="6"/>
  <c r="I6" i="6"/>
  <c r="E6" i="6"/>
  <c r="I5" i="6"/>
  <c r="E5" i="6"/>
  <c r="Q4" i="6"/>
  <c r="N103" i="6" s="1"/>
  <c r="J2" i="6"/>
  <c r="U22" i="4"/>
  <c r="R22" i="4"/>
  <c r="K22" i="4"/>
  <c r="M22" i="4" s="1"/>
  <c r="U21" i="4"/>
  <c r="R21" i="4"/>
  <c r="K21" i="4"/>
  <c r="M21" i="4" s="1"/>
  <c r="U20" i="4"/>
  <c r="R20" i="4"/>
  <c r="K20" i="4"/>
  <c r="M20" i="4" s="1"/>
  <c r="U19" i="4"/>
  <c r="R19" i="4"/>
  <c r="K19" i="4"/>
  <c r="M19" i="4" s="1"/>
  <c r="U18" i="4"/>
  <c r="R18" i="4"/>
  <c r="K18" i="4"/>
  <c r="M18" i="4" s="1"/>
  <c r="U17" i="4"/>
  <c r="R17" i="4"/>
  <c r="K17" i="4"/>
  <c r="M17" i="4" s="1"/>
  <c r="U16" i="4"/>
  <c r="R16" i="4"/>
  <c r="K16" i="4"/>
  <c r="M16" i="4" s="1"/>
  <c r="U15" i="4"/>
  <c r="R15" i="4"/>
  <c r="K15" i="4"/>
  <c r="M15" i="4" s="1"/>
  <c r="U14" i="4"/>
  <c r="R14" i="4"/>
  <c r="K14" i="4"/>
  <c r="M14" i="4" s="1"/>
  <c r="U13" i="4"/>
  <c r="R13" i="4"/>
  <c r="K13" i="4"/>
  <c r="M13" i="4" s="1"/>
  <c r="U12" i="4"/>
  <c r="R12" i="4"/>
  <c r="K12" i="4"/>
  <c r="M12" i="4" s="1"/>
  <c r="U11" i="4"/>
  <c r="R11" i="4"/>
  <c r="K11" i="4"/>
  <c r="M11" i="4" s="1"/>
  <c r="U10" i="4"/>
  <c r="R10" i="4"/>
  <c r="K10" i="4"/>
  <c r="M10" i="4" s="1"/>
  <c r="U9" i="4"/>
  <c r="R9" i="4"/>
  <c r="K9" i="4"/>
  <c r="M9" i="4" s="1"/>
  <c r="U8" i="4"/>
  <c r="R8" i="4"/>
  <c r="K8" i="4"/>
  <c r="M8" i="4" s="1"/>
  <c r="U7" i="4"/>
  <c r="R7" i="4"/>
  <c r="K7" i="4"/>
  <c r="M7" i="4" s="1"/>
  <c r="U6" i="4"/>
  <c r="R6" i="4"/>
  <c r="K6" i="4"/>
  <c r="M6" i="4" s="1"/>
  <c r="U5" i="4"/>
  <c r="R5" i="4"/>
  <c r="K5" i="4"/>
  <c r="M5" i="4" s="1"/>
  <c r="U4" i="4"/>
  <c r="R4" i="4"/>
  <c r="K4" i="4"/>
  <c r="M4" i="4" s="1"/>
  <c r="AA3" i="4"/>
  <c r="U3" i="4"/>
  <c r="R3" i="4"/>
  <c r="K3" i="4"/>
  <c r="M3" i="4" s="1"/>
  <c r="BC42" i="5"/>
  <c r="V42" i="5"/>
  <c r="P42" i="5"/>
  <c r="M42" i="5"/>
  <c r="I42" i="5"/>
  <c r="G42" i="5"/>
  <c r="F42" i="5"/>
  <c r="J42" i="5" s="1"/>
  <c r="AD41" i="5"/>
  <c r="X41" i="5"/>
  <c r="P41" i="5"/>
  <c r="L41" i="5"/>
  <c r="AD40" i="5"/>
  <c r="X40" i="5"/>
  <c r="P40" i="5"/>
  <c r="L40" i="5"/>
  <c r="AD39" i="5"/>
  <c r="X39" i="5"/>
  <c r="P39" i="5"/>
  <c r="L39" i="5"/>
  <c r="AD38" i="5"/>
  <c r="P38" i="5"/>
  <c r="M38" i="5"/>
  <c r="L38" i="5"/>
  <c r="BC38" i="5" s="1"/>
  <c r="I38" i="5"/>
  <c r="G38" i="5"/>
  <c r="F38" i="5"/>
  <c r="AD37" i="5"/>
  <c r="P37" i="5"/>
  <c r="M37" i="5"/>
  <c r="L37" i="5"/>
  <c r="BC37" i="5" s="1"/>
  <c r="I37" i="5"/>
  <c r="G37" i="5"/>
  <c r="F37" i="5"/>
  <c r="AD36" i="5"/>
  <c r="P36" i="5"/>
  <c r="M36" i="5"/>
  <c r="L36" i="5"/>
  <c r="BC36" i="5" s="1"/>
  <c r="I36" i="5"/>
  <c r="G36" i="5"/>
  <c r="F36" i="5"/>
  <c r="AD35" i="5"/>
  <c r="P35" i="5"/>
  <c r="M35" i="5"/>
  <c r="L35" i="5"/>
  <c r="BC35" i="5" s="1"/>
  <c r="I35" i="5"/>
  <c r="G35" i="5"/>
  <c r="F35" i="5"/>
  <c r="AD34" i="5"/>
  <c r="P34" i="5"/>
  <c r="M34" i="5"/>
  <c r="I34" i="5"/>
  <c r="G34" i="5"/>
  <c r="F34" i="5"/>
  <c r="AD33" i="5"/>
  <c r="P33" i="5"/>
  <c r="M33" i="5"/>
  <c r="I33" i="5"/>
  <c r="G33" i="5"/>
  <c r="F33" i="5"/>
  <c r="AD32" i="5"/>
  <c r="P32" i="5"/>
  <c r="M32" i="5"/>
  <c r="I32" i="5"/>
  <c r="G32" i="5"/>
  <c r="F32" i="5"/>
  <c r="AD31" i="5"/>
  <c r="P31" i="5"/>
  <c r="M31" i="5"/>
  <c r="L31" i="5"/>
  <c r="BC31" i="5" s="1"/>
  <c r="I31" i="5"/>
  <c r="G31" i="5"/>
  <c r="F31" i="5"/>
  <c r="J31" i="5" s="1"/>
  <c r="AD30" i="5"/>
  <c r="P30" i="5"/>
  <c r="M30" i="5"/>
  <c r="L30" i="5"/>
  <c r="BC30" i="5" s="1"/>
  <c r="I30" i="5"/>
  <c r="G30" i="5"/>
  <c r="F30" i="5"/>
  <c r="AD29" i="5"/>
  <c r="P29" i="5"/>
  <c r="M29" i="5"/>
  <c r="L29" i="5"/>
  <c r="BC29" i="5" s="1"/>
  <c r="I29" i="5"/>
  <c r="H29" i="5"/>
  <c r="G29" i="5"/>
  <c r="F29" i="5"/>
  <c r="AD28" i="5"/>
  <c r="P28" i="5"/>
  <c r="M28" i="5"/>
  <c r="I28" i="5"/>
  <c r="G28" i="5"/>
  <c r="F28" i="5"/>
  <c r="AD27" i="5"/>
  <c r="P27" i="5"/>
  <c r="M27" i="5"/>
  <c r="L27" i="5"/>
  <c r="BC27" i="5" s="1"/>
  <c r="I27" i="5"/>
  <c r="G27" i="5"/>
  <c r="F27" i="5"/>
  <c r="AD26" i="5"/>
  <c r="P26" i="5"/>
  <c r="M26" i="5"/>
  <c r="L26" i="5"/>
  <c r="BC26" i="5" s="1"/>
  <c r="I26" i="5"/>
  <c r="G26" i="5"/>
  <c r="F26" i="5"/>
  <c r="J26" i="5" s="1"/>
  <c r="AD25" i="5"/>
  <c r="P25" i="5"/>
  <c r="M25" i="5"/>
  <c r="L25" i="5"/>
  <c r="BC25" i="5" s="1"/>
  <c r="I25" i="5"/>
  <c r="G25" i="5"/>
  <c r="F25" i="5"/>
  <c r="AD24" i="5"/>
  <c r="P24" i="5"/>
  <c r="M24" i="5"/>
  <c r="L24" i="5"/>
  <c r="BC24" i="5" s="1"/>
  <c r="I24" i="5"/>
  <c r="G24" i="5"/>
  <c r="F24" i="5"/>
  <c r="U23" i="5"/>
  <c r="V23" i="5" s="1"/>
  <c r="O23" i="5"/>
  <c r="M23" i="5"/>
  <c r="L23" i="5"/>
  <c r="BC23" i="5" s="1"/>
  <c r="I23" i="5"/>
  <c r="G23" i="5"/>
  <c r="F23" i="5"/>
  <c r="U22" i="5"/>
  <c r="O22" i="5"/>
  <c r="AE22" i="5" s="1"/>
  <c r="M22" i="5"/>
  <c r="L22" i="5"/>
  <c r="BC22" i="5" s="1"/>
  <c r="I22" i="5"/>
  <c r="G22" i="5"/>
  <c r="F22" i="5"/>
  <c r="V21" i="5"/>
  <c r="U21" i="5"/>
  <c r="P21" i="5"/>
  <c r="O21" i="5"/>
  <c r="AE21" i="5" s="1"/>
  <c r="M21" i="5"/>
  <c r="I21" i="5"/>
  <c r="G21" i="5"/>
  <c r="F21" i="5"/>
  <c r="W20" i="5"/>
  <c r="O20" i="5" s="1"/>
  <c r="U20" i="5"/>
  <c r="V20" i="5" s="1"/>
  <c r="M20" i="5"/>
  <c r="I20" i="5"/>
  <c r="G20" i="5"/>
  <c r="F20" i="5"/>
  <c r="AR19" i="5"/>
  <c r="AF19" i="5" s="1"/>
  <c r="AD19" i="5"/>
  <c r="W19" i="5"/>
  <c r="U19" i="5"/>
  <c r="V19" i="5" s="1"/>
  <c r="P19" i="5"/>
  <c r="M19" i="5"/>
  <c r="I19" i="5"/>
  <c r="G19" i="5"/>
  <c r="F19" i="5"/>
  <c r="AR18" i="5"/>
  <c r="AD18" i="5"/>
  <c r="W18" i="5"/>
  <c r="V18" i="5"/>
  <c r="U18" i="5"/>
  <c r="P18" i="5"/>
  <c r="M18" i="5"/>
  <c r="I18" i="5"/>
  <c r="G18" i="5"/>
  <c r="F18" i="5"/>
  <c r="AE17" i="5"/>
  <c r="AD17" i="5"/>
  <c r="W17" i="5"/>
  <c r="U17" i="5"/>
  <c r="V17" i="5" s="1"/>
  <c r="P17" i="5"/>
  <c r="O17" i="5"/>
  <c r="AF17" i="5" s="1"/>
  <c r="M17" i="5"/>
  <c r="L17" i="5"/>
  <c r="BC17" i="5" s="1"/>
  <c r="I17" i="5"/>
  <c r="G17" i="5"/>
  <c r="F17" i="5"/>
  <c r="AD16" i="5"/>
  <c r="W16" i="5"/>
  <c r="O16" i="5" s="1"/>
  <c r="U16" i="5"/>
  <c r="V16" i="5" s="1"/>
  <c r="M16" i="5"/>
  <c r="L16" i="5"/>
  <c r="I16" i="5"/>
  <c r="G16" i="5"/>
  <c r="F16" i="5"/>
  <c r="AD15" i="5"/>
  <c r="W15" i="5"/>
  <c r="O15" i="5" s="1"/>
  <c r="AE15" i="5" s="1"/>
  <c r="V15" i="5"/>
  <c r="U15" i="5"/>
  <c r="M15" i="5"/>
  <c r="L15" i="5"/>
  <c r="BC15" i="5" s="1"/>
  <c r="I15" i="5"/>
  <c r="G15" i="5"/>
  <c r="F15" i="5"/>
  <c r="H15" i="5" s="1"/>
  <c r="AD14" i="5"/>
  <c r="W14" i="5"/>
  <c r="U14" i="5"/>
  <c r="V14" i="5" s="1"/>
  <c r="O14" i="5"/>
  <c r="P14" i="5" s="1"/>
  <c r="M14" i="5"/>
  <c r="L14" i="5"/>
  <c r="I14" i="5"/>
  <c r="G14" i="5"/>
  <c r="F14" i="5"/>
  <c r="AD13" i="5"/>
  <c r="W13" i="5"/>
  <c r="O13" i="5" s="1"/>
  <c r="AF13" i="5" s="1"/>
  <c r="V13" i="5"/>
  <c r="U13" i="5"/>
  <c r="M13" i="5"/>
  <c r="L13" i="5"/>
  <c r="I13" i="5"/>
  <c r="G13" i="5"/>
  <c r="F13" i="5"/>
  <c r="AD12" i="5"/>
  <c r="W12" i="5"/>
  <c r="U12" i="5"/>
  <c r="V12" i="5" s="1"/>
  <c r="P12" i="5"/>
  <c r="O12" i="5"/>
  <c r="AF12" i="5" s="1"/>
  <c r="M12" i="5"/>
  <c r="L12" i="5"/>
  <c r="I12" i="5"/>
  <c r="G12" i="5"/>
  <c r="F12" i="5"/>
  <c r="H12" i="5" s="1"/>
  <c r="AF11" i="5"/>
  <c r="AE11" i="5"/>
  <c r="AD11" i="5"/>
  <c r="U11" i="5"/>
  <c r="V11" i="5" s="1"/>
  <c r="P11" i="5"/>
  <c r="M11" i="5"/>
  <c r="L11" i="5"/>
  <c r="I11" i="5"/>
  <c r="H11" i="5"/>
  <c r="G11" i="5"/>
  <c r="F11" i="5"/>
  <c r="AR10" i="5"/>
  <c r="AK10" i="5"/>
  <c r="AJ10" i="5"/>
  <c r="AI10" i="5"/>
  <c r="AF10" i="5"/>
  <c r="AD10" i="5"/>
  <c r="U10" i="5"/>
  <c r="P10" i="5"/>
  <c r="M10" i="5"/>
  <c r="L10" i="5"/>
  <c r="BC10" i="5" s="1"/>
  <c r="I10" i="5"/>
  <c r="G10" i="5"/>
  <c r="F10" i="5"/>
  <c r="J10" i="5" s="1"/>
  <c r="AR9" i="5"/>
  <c r="AK9" i="5"/>
  <c r="AJ9" i="5"/>
  <c r="AI9" i="5"/>
  <c r="AF9" i="5"/>
  <c r="AD9" i="5"/>
  <c r="U9" i="5"/>
  <c r="U37" i="5" s="1"/>
  <c r="V37" i="5" s="1"/>
  <c r="P9" i="5"/>
  <c r="M9" i="5"/>
  <c r="L9" i="5"/>
  <c r="BC9" i="5" s="1"/>
  <c r="I9" i="5"/>
  <c r="G9" i="5"/>
  <c r="F9" i="5"/>
  <c r="AR8" i="5"/>
  <c r="AK8" i="5"/>
  <c r="AJ8" i="5"/>
  <c r="AI8" i="5"/>
  <c r="AD8" i="5"/>
  <c r="U8" i="5"/>
  <c r="V8" i="5" s="1"/>
  <c r="O8" i="5"/>
  <c r="M8" i="5"/>
  <c r="L8" i="5"/>
  <c r="BC8" i="5" s="1"/>
  <c r="I8" i="5"/>
  <c r="G8" i="5"/>
  <c r="H8" i="5" s="1"/>
  <c r="F8" i="5"/>
  <c r="AR7" i="5"/>
  <c r="AK7" i="5"/>
  <c r="AJ7" i="5"/>
  <c r="AI7" i="5"/>
  <c r="AF7" i="5"/>
  <c r="U7" i="5"/>
  <c r="V7" i="5" s="1"/>
  <c r="P7" i="5"/>
  <c r="M7" i="5"/>
  <c r="L7" i="5"/>
  <c r="BC7" i="5" s="1"/>
  <c r="I7" i="5"/>
  <c r="G7" i="5"/>
  <c r="F7" i="5"/>
  <c r="AR6" i="5"/>
  <c r="AE6" i="5" s="1"/>
  <c r="AK6" i="5"/>
  <c r="AJ6" i="5"/>
  <c r="AI6" i="5"/>
  <c r="AF6" i="5"/>
  <c r="W6" i="5"/>
  <c r="Z6" i="5" s="1"/>
  <c r="U6" i="5"/>
  <c r="V6" i="5" s="1"/>
  <c r="P6" i="5"/>
  <c r="M6" i="5"/>
  <c r="L6" i="5"/>
  <c r="BC6" i="5" s="1"/>
  <c r="I6" i="5"/>
  <c r="G6" i="5"/>
  <c r="F6" i="5"/>
  <c r="AR5" i="5"/>
  <c r="AK5" i="5"/>
  <c r="AJ5" i="5"/>
  <c r="AI5" i="5"/>
  <c r="AF5" i="5"/>
  <c r="AD5" i="5"/>
  <c r="U5" i="5"/>
  <c r="V5" i="5" s="1"/>
  <c r="P5" i="5"/>
  <c r="M5" i="5"/>
  <c r="L5" i="5"/>
  <c r="BC5" i="5" s="1"/>
  <c r="I5" i="5"/>
  <c r="G5" i="5"/>
  <c r="F5" i="5"/>
  <c r="AR4" i="5"/>
  <c r="AE4" i="5" s="1"/>
  <c r="AK4" i="5"/>
  <c r="AJ4" i="5"/>
  <c r="AI4" i="5"/>
  <c r="AF4" i="5"/>
  <c r="AD4" i="5"/>
  <c r="U4" i="5"/>
  <c r="U41" i="5" s="1"/>
  <c r="V41" i="5" s="1"/>
  <c r="P4" i="5"/>
  <c r="M4" i="5"/>
  <c r="L4" i="5"/>
  <c r="BC4" i="5" s="1"/>
  <c r="I4" i="5"/>
  <c r="G4" i="5"/>
  <c r="F4" i="5"/>
  <c r="AR3" i="5"/>
  <c r="AK3" i="5"/>
  <c r="AJ3" i="5"/>
  <c r="AI3" i="5"/>
  <c r="AF3" i="5"/>
  <c r="AE3" i="5"/>
  <c r="AS3" i="5" s="1"/>
  <c r="AU3" i="5" s="1"/>
  <c r="AD3" i="5"/>
  <c r="U3" i="5"/>
  <c r="P3" i="5"/>
  <c r="M3" i="5"/>
  <c r="L3" i="5"/>
  <c r="BC3" i="5" s="1"/>
  <c r="I3" i="5"/>
  <c r="G3" i="5"/>
  <c r="F3" i="5"/>
  <c r="J3" i="5" s="1"/>
  <c r="AK34" i="10"/>
  <c r="AK33" i="10"/>
  <c r="U33" i="10"/>
  <c r="AK32" i="10"/>
  <c r="U32" i="10"/>
  <c r="T32" i="10"/>
  <c r="AK30" i="10"/>
  <c r="U30" i="10"/>
  <c r="T30" i="10"/>
  <c r="AK29" i="10"/>
  <c r="U29" i="10"/>
  <c r="T29" i="10"/>
  <c r="AK26" i="10"/>
  <c r="U26" i="10"/>
  <c r="T26" i="10"/>
  <c r="AK25" i="10"/>
  <c r="U25" i="10"/>
  <c r="T25" i="10"/>
  <c r="AK21" i="10"/>
  <c r="U21" i="10"/>
  <c r="T21" i="10"/>
  <c r="AK20" i="10"/>
  <c r="U20" i="10"/>
  <c r="T20" i="10"/>
  <c r="AK19" i="10"/>
  <c r="U19" i="10"/>
  <c r="T19" i="10"/>
  <c r="AK18" i="10"/>
  <c r="U18" i="10"/>
  <c r="T18" i="10"/>
  <c r="AK17" i="10"/>
  <c r="U17" i="10"/>
  <c r="T17" i="10"/>
  <c r="AK16" i="10"/>
  <c r="U16" i="10"/>
  <c r="T16" i="10"/>
  <c r="AK15" i="10"/>
  <c r="AK14" i="10"/>
  <c r="AL14" i="10" s="1"/>
  <c r="U14" i="10"/>
  <c r="T14" i="10"/>
  <c r="AK13" i="10"/>
  <c r="AL13" i="10" s="1"/>
  <c r="U13" i="10"/>
  <c r="T13" i="10"/>
  <c r="AK12" i="10"/>
  <c r="AL12" i="10" s="1"/>
  <c r="U12" i="10"/>
  <c r="T12" i="10"/>
  <c r="AK11" i="10"/>
  <c r="AL11" i="10" s="1"/>
  <c r="U11" i="10"/>
  <c r="T11" i="10"/>
  <c r="AK10" i="10"/>
  <c r="AL10" i="10" s="1"/>
  <c r="U10" i="10"/>
  <c r="T10" i="10"/>
  <c r="AK9" i="10"/>
  <c r="AJ9" i="10"/>
  <c r="AK8" i="10"/>
  <c r="AL8" i="10" s="1"/>
  <c r="U8" i="10"/>
  <c r="T8" i="10"/>
  <c r="AK7" i="10"/>
  <c r="AJ7" i="10"/>
  <c r="AK6" i="10"/>
  <c r="AL6" i="10" s="1"/>
  <c r="AJ6" i="10"/>
  <c r="U6" i="10" s="1"/>
  <c r="AK5" i="10"/>
  <c r="AJ5" i="10"/>
  <c r="U5" i="10" s="1"/>
  <c r="AK4" i="10"/>
  <c r="AJ4" i="10"/>
  <c r="AK3" i="10"/>
  <c r="AJ3" i="10"/>
  <c r="AK42" i="11"/>
  <c r="AK41" i="11"/>
  <c r="AU32" i="11"/>
  <c r="AT32" i="11"/>
  <c r="AS32" i="11"/>
  <c r="AR32" i="11"/>
  <c r="AQ32" i="11"/>
  <c r="AP32" i="11"/>
  <c r="AK32" i="11"/>
  <c r="AU31" i="11"/>
  <c r="AT31" i="11"/>
  <c r="AS31" i="11"/>
  <c r="AR31" i="11"/>
  <c r="AQ31" i="11"/>
  <c r="AP31" i="11"/>
  <c r="AK31" i="11"/>
  <c r="AL31" i="11" s="1"/>
  <c r="AU27" i="11"/>
  <c r="AK26" i="11"/>
  <c r="AK25" i="11"/>
  <c r="AL25" i="11" s="1"/>
  <c r="AU24" i="11"/>
  <c r="AT24" i="11"/>
  <c r="AS24" i="11"/>
  <c r="AR24" i="11"/>
  <c r="AQ24" i="11"/>
  <c r="AP24" i="11"/>
  <c r="AK24" i="11"/>
  <c r="AL24" i="11" s="1"/>
  <c r="AU23" i="11"/>
  <c r="AT23" i="11"/>
  <c r="AS23" i="11"/>
  <c r="AR23" i="11"/>
  <c r="AQ23" i="11"/>
  <c r="AP23" i="11"/>
  <c r="AK23" i="11"/>
  <c r="AY23" i="11" s="1"/>
  <c r="AK22" i="11"/>
  <c r="AL22" i="11" s="1"/>
  <c r="AK20" i="11"/>
  <c r="AL20" i="11" s="1"/>
  <c r="AK19" i="11"/>
  <c r="AL19" i="11" s="1"/>
  <c r="AU18" i="11"/>
  <c r="AK18" i="11"/>
  <c r="AK17" i="11"/>
  <c r="AL17" i="11" s="1"/>
  <c r="AK16" i="11"/>
  <c r="AK15" i="11"/>
  <c r="AL15" i="11" s="1"/>
  <c r="AK14" i="11"/>
  <c r="AL14" i="11" s="1"/>
  <c r="AU21" i="11"/>
  <c r="AT21" i="11"/>
  <c r="AS21" i="11"/>
  <c r="AR21" i="11"/>
  <c r="AQ21" i="11"/>
  <c r="AP21" i="11"/>
  <c r="AK21" i="11"/>
  <c r="AU13" i="11"/>
  <c r="AT13" i="11"/>
  <c r="AS13" i="11"/>
  <c r="AR13" i="11"/>
  <c r="AQ13" i="11"/>
  <c r="AP13" i="11"/>
  <c r="AK13" i="11"/>
  <c r="AK12" i="11"/>
  <c r="AL12" i="11" s="1"/>
  <c r="AT11" i="11"/>
  <c r="AS11" i="11"/>
  <c r="AR11" i="11"/>
  <c r="AQ11" i="11"/>
  <c r="AP11" i="11"/>
  <c r="AK11" i="11"/>
  <c r="AL11" i="11" s="1"/>
  <c r="AU10" i="11"/>
  <c r="AT10" i="11"/>
  <c r="AS10" i="11"/>
  <c r="AR10" i="11"/>
  <c r="AQ10" i="11"/>
  <c r="AP10" i="11"/>
  <c r="AK10" i="11"/>
  <c r="AU9" i="11"/>
  <c r="AT9" i="11"/>
  <c r="AS9" i="11"/>
  <c r="AR9" i="11"/>
  <c r="AQ9" i="11"/>
  <c r="AP9" i="11"/>
  <c r="AK9" i="11"/>
  <c r="AL9" i="11" s="1"/>
  <c r="AU8" i="11"/>
  <c r="AT8" i="11"/>
  <c r="AS8" i="11"/>
  <c r="AR8" i="11"/>
  <c r="AQ8" i="11"/>
  <c r="AP8" i="11"/>
  <c r="AK8" i="11"/>
  <c r="AU7" i="11"/>
  <c r="AT7" i="11"/>
  <c r="AS7" i="11"/>
  <c r="AR7" i="11"/>
  <c r="AQ7" i="11"/>
  <c r="AP7" i="11"/>
  <c r="AK7" i="11"/>
  <c r="AU6" i="11"/>
  <c r="AT6" i="11"/>
  <c r="AS6" i="11"/>
  <c r="AR6" i="11"/>
  <c r="AQ6" i="11"/>
  <c r="AP6" i="11"/>
  <c r="AK6" i="11"/>
  <c r="AL6" i="11" s="1"/>
  <c r="AU5" i="11"/>
  <c r="AT5" i="11"/>
  <c r="AS5" i="11"/>
  <c r="AR5" i="11"/>
  <c r="AQ5" i="11"/>
  <c r="AP5" i="11"/>
  <c r="AK5" i="11"/>
  <c r="AT4" i="11"/>
  <c r="AS4" i="11"/>
  <c r="AR4" i="11"/>
  <c r="AQ4" i="11"/>
  <c r="AP4" i="11"/>
  <c r="AK4" i="11"/>
  <c r="BG59" i="2"/>
  <c r="BG58" i="2"/>
  <c r="BG57" i="2"/>
  <c r="BG56" i="2"/>
  <c r="BG55" i="2"/>
  <c r="BG54" i="2"/>
  <c r="BG53" i="2"/>
  <c r="BG52" i="2"/>
  <c r="BG51" i="2"/>
  <c r="BG50" i="2"/>
  <c r="BG49" i="2"/>
  <c r="BG48" i="2"/>
  <c r="BG47" i="2"/>
  <c r="BG46" i="2"/>
  <c r="CQ45" i="2"/>
  <c r="BY45" i="2"/>
  <c r="BX45" i="2" s="1"/>
  <c r="BP45" i="2" s="1"/>
  <c r="BR45" i="2" s="1"/>
  <c r="BH45" i="2"/>
  <c r="AW45" i="2" s="1"/>
  <c r="BD45" i="2"/>
  <c r="AZ45" i="2"/>
  <c r="AY45" i="2"/>
  <c r="AU45" i="2" s="1"/>
  <c r="BL45" i="2" s="1"/>
  <c r="BZ45" i="2" s="1"/>
  <c r="CA45" i="2" s="1"/>
  <c r="AA45" i="2"/>
  <c r="Q45" i="2"/>
  <c r="M45" i="2"/>
  <c r="I45" i="2"/>
  <c r="G45" i="2"/>
  <c r="F45" i="2"/>
  <c r="CL44" i="2"/>
  <c r="BY44" i="2"/>
  <c r="BL44" i="2"/>
  <c r="BZ44" i="2" s="1"/>
  <c r="CA44" i="2" s="1"/>
  <c r="BG44" i="2"/>
  <c r="BF44" i="2"/>
  <c r="BJ44" i="2" s="1"/>
  <c r="BK44" i="2" s="1"/>
  <c r="BD44" i="2"/>
  <c r="AZ44" i="2"/>
  <c r="AV44" i="2"/>
  <c r="AM44" i="2"/>
  <c r="AC44" i="2"/>
  <c r="Q44" i="2"/>
  <c r="BN44" i="2" s="1"/>
  <c r="L44" i="2"/>
  <c r="CL43" i="2"/>
  <c r="BY43" i="2"/>
  <c r="BL43" i="2"/>
  <c r="BZ43" i="2" s="1"/>
  <c r="CA43" i="2" s="1"/>
  <c r="BG43" i="2"/>
  <c r="BF43" i="2"/>
  <c r="BJ43" i="2" s="1"/>
  <c r="BK43" i="2" s="1"/>
  <c r="BD43" i="2"/>
  <c r="AZ43" i="2"/>
  <c r="AV43" i="2"/>
  <c r="AM43" i="2"/>
  <c r="AC43" i="2"/>
  <c r="Q43" i="2"/>
  <c r="L43" i="2"/>
  <c r="CL42" i="2"/>
  <c r="BY42" i="2"/>
  <c r="BX42" i="2" s="1"/>
  <c r="BP42" i="2" s="1"/>
  <c r="CB42" i="2" s="1"/>
  <c r="CC42" i="2" s="1"/>
  <c r="BL42" i="2"/>
  <c r="BZ42" i="2" s="1"/>
  <c r="CA42" i="2" s="1"/>
  <c r="BG42" i="2"/>
  <c r="BF42" i="2"/>
  <c r="BJ42" i="2" s="1"/>
  <c r="BK42" i="2" s="1"/>
  <c r="BD42" i="2"/>
  <c r="AZ42" i="2"/>
  <c r="AV42" i="2"/>
  <c r="AM42" i="2"/>
  <c r="AC42" i="2"/>
  <c r="Q42" i="2"/>
  <c r="L42" i="2"/>
  <c r="CL41" i="2"/>
  <c r="CK41" i="2"/>
  <c r="BY41" i="2"/>
  <c r="BL41" i="2"/>
  <c r="BZ41" i="2" s="1"/>
  <c r="CA41" i="2" s="1"/>
  <c r="BH41" i="2"/>
  <c r="BF41" i="2" s="1"/>
  <c r="BJ41" i="2" s="1"/>
  <c r="BK41" i="2" s="1"/>
  <c r="BD41" i="2"/>
  <c r="AZ41" i="2"/>
  <c r="AV41" i="2"/>
  <c r="AM41" i="2"/>
  <c r="Q41" i="2"/>
  <c r="M41" i="2"/>
  <c r="L41" i="2"/>
  <c r="CQ41" i="2" s="1"/>
  <c r="I41" i="2"/>
  <c r="G41" i="2"/>
  <c r="F41" i="2"/>
  <c r="CL40" i="2"/>
  <c r="CK40" i="2"/>
  <c r="BY40" i="2"/>
  <c r="BL40" i="2"/>
  <c r="BZ40" i="2" s="1"/>
  <c r="CA40" i="2" s="1"/>
  <c r="BH40" i="2"/>
  <c r="BD40" i="2"/>
  <c r="AZ40" i="2"/>
  <c r="AV40" i="2"/>
  <c r="AM40" i="2"/>
  <c r="Q40" i="2"/>
  <c r="BN40" i="2" s="1"/>
  <c r="M40" i="2"/>
  <c r="L40" i="2"/>
  <c r="CQ40" i="2" s="1"/>
  <c r="I40" i="2"/>
  <c r="G40" i="2"/>
  <c r="F40" i="2"/>
  <c r="CL39" i="2"/>
  <c r="CK39" i="2"/>
  <c r="BY39" i="2"/>
  <c r="BL39" i="2"/>
  <c r="BZ39" i="2" s="1"/>
  <c r="CA39" i="2" s="1"/>
  <c r="BH39" i="2"/>
  <c r="BD39" i="2"/>
  <c r="AZ39" i="2"/>
  <c r="AV39" i="2"/>
  <c r="AM39" i="2"/>
  <c r="Q39" i="2"/>
  <c r="BN39" i="2" s="1"/>
  <c r="M39" i="2"/>
  <c r="L39" i="2"/>
  <c r="CQ39" i="2" s="1"/>
  <c r="I39" i="2"/>
  <c r="G39" i="2"/>
  <c r="F39" i="2"/>
  <c r="CL38" i="2"/>
  <c r="CK38" i="2"/>
  <c r="BY38" i="2"/>
  <c r="BX38" i="2" s="1"/>
  <c r="BP38" i="2" s="1"/>
  <c r="BR38" i="2" s="1"/>
  <c r="BL38" i="2"/>
  <c r="BZ38" i="2" s="1"/>
  <c r="CA38" i="2" s="1"/>
  <c r="BH38" i="2"/>
  <c r="BD38" i="2"/>
  <c r="AZ38" i="2"/>
  <c r="AV38" i="2"/>
  <c r="AM38" i="2"/>
  <c r="Q38" i="2"/>
  <c r="BN38" i="2" s="1"/>
  <c r="M38" i="2"/>
  <c r="L38" i="2"/>
  <c r="CQ38" i="2" s="1"/>
  <c r="I38" i="2"/>
  <c r="G38" i="2"/>
  <c r="F38" i="2"/>
  <c r="CL37" i="2"/>
  <c r="BY37" i="2"/>
  <c r="BX37" i="2" s="1"/>
  <c r="BP37" i="2" s="1"/>
  <c r="BR37" i="2" s="1"/>
  <c r="BL37" i="2"/>
  <c r="BZ37" i="2" s="1"/>
  <c r="CA37" i="2" s="1"/>
  <c r="BH37" i="2"/>
  <c r="BF37" i="2" s="1"/>
  <c r="BJ37" i="2" s="1"/>
  <c r="BK37" i="2" s="1"/>
  <c r="BD37" i="2"/>
  <c r="AZ37" i="2"/>
  <c r="AV37" i="2"/>
  <c r="AM37" i="2"/>
  <c r="Q37" i="2"/>
  <c r="M37" i="2"/>
  <c r="L37" i="2"/>
  <c r="CQ37" i="2" s="1"/>
  <c r="I37" i="2"/>
  <c r="G37" i="2"/>
  <c r="F37" i="2"/>
  <c r="CL36" i="2"/>
  <c r="CK36" i="2"/>
  <c r="BY36" i="2"/>
  <c r="BL36" i="2"/>
  <c r="BZ36" i="2" s="1"/>
  <c r="CA36" i="2" s="1"/>
  <c r="BH36" i="2"/>
  <c r="BG36" i="2" s="1"/>
  <c r="BD36" i="2"/>
  <c r="AZ36" i="2"/>
  <c r="AV36" i="2"/>
  <c r="AM36" i="2"/>
  <c r="Q36" i="2"/>
  <c r="Z36" i="2" s="1"/>
  <c r="M36" i="2"/>
  <c r="I36" i="2"/>
  <c r="G36" i="2"/>
  <c r="F36" i="2"/>
  <c r="CL33" i="2"/>
  <c r="BY33" i="2"/>
  <c r="BX33" i="2" s="1"/>
  <c r="BP33" i="2" s="1"/>
  <c r="BR33" i="2" s="1"/>
  <c r="BL33" i="2"/>
  <c r="BZ33" i="2" s="1"/>
  <c r="CA33" i="2" s="1"/>
  <c r="BH33" i="2"/>
  <c r="BF33" i="2" s="1"/>
  <c r="BJ33" i="2" s="1"/>
  <c r="BK33" i="2" s="1"/>
  <c r="BD33" i="2"/>
  <c r="AZ33" i="2"/>
  <c r="AV33" i="2"/>
  <c r="AM33" i="2"/>
  <c r="Z33" i="2"/>
  <c r="M33" i="2"/>
  <c r="I33" i="2"/>
  <c r="G33" i="2"/>
  <c r="F33" i="2"/>
  <c r="CL32" i="2"/>
  <c r="BY32" i="2"/>
  <c r="BL32" i="2"/>
  <c r="BZ32" i="2" s="1"/>
  <c r="CA32" i="2" s="1"/>
  <c r="BH32" i="2"/>
  <c r="BF32" i="2" s="1"/>
  <c r="BJ32" i="2" s="1"/>
  <c r="BK32" i="2" s="1"/>
  <c r="BD32" i="2"/>
  <c r="AZ32" i="2"/>
  <c r="AV32" i="2"/>
  <c r="AM32" i="2"/>
  <c r="Q32" i="2"/>
  <c r="Z32" i="2" s="1"/>
  <c r="M32" i="2"/>
  <c r="I32" i="2"/>
  <c r="G32" i="2"/>
  <c r="F32" i="2"/>
  <c r="CL31" i="2"/>
  <c r="CK31" i="2"/>
  <c r="BY31" i="2"/>
  <c r="BX31" i="2" s="1"/>
  <c r="BP31" i="2" s="1"/>
  <c r="BR31" i="2" s="1"/>
  <c r="BL31" i="2"/>
  <c r="BZ31" i="2" s="1"/>
  <c r="CA31" i="2" s="1"/>
  <c r="BH31" i="2"/>
  <c r="BF31" i="2" s="1"/>
  <c r="BJ31" i="2" s="1"/>
  <c r="BK31" i="2" s="1"/>
  <c r="BD31" i="2"/>
  <c r="AZ31" i="2"/>
  <c r="AV31" i="2"/>
  <c r="AM31" i="2"/>
  <c r="Q31" i="2"/>
  <c r="M31" i="2"/>
  <c r="L31" i="2"/>
  <c r="CQ31" i="2" s="1"/>
  <c r="I31" i="2"/>
  <c r="G31" i="2"/>
  <c r="F31" i="2"/>
  <c r="CL30" i="2"/>
  <c r="CK30" i="2"/>
  <c r="BY30" i="2"/>
  <c r="BL30" i="2"/>
  <c r="BZ30" i="2" s="1"/>
  <c r="CA30" i="2" s="1"/>
  <c r="BH30" i="2"/>
  <c r="BG30" i="2" s="1"/>
  <c r="BD30" i="2"/>
  <c r="AZ30" i="2"/>
  <c r="AV30" i="2"/>
  <c r="AM30" i="2"/>
  <c r="Q30" i="2"/>
  <c r="BN30" i="2" s="1"/>
  <c r="M30" i="2"/>
  <c r="L30" i="2"/>
  <c r="CQ30" i="2" s="1"/>
  <c r="I30" i="2"/>
  <c r="G30" i="2"/>
  <c r="F30" i="2"/>
  <c r="CL29" i="2"/>
  <c r="CK29" i="2"/>
  <c r="BY29" i="2"/>
  <c r="BL29" i="2"/>
  <c r="BZ29" i="2" s="1"/>
  <c r="CA29" i="2" s="1"/>
  <c r="BH29" i="2"/>
  <c r="BF29" i="2" s="1"/>
  <c r="BJ29" i="2" s="1"/>
  <c r="BK29" i="2" s="1"/>
  <c r="BD29" i="2"/>
  <c r="AZ29" i="2"/>
  <c r="AV29" i="2"/>
  <c r="AM29" i="2"/>
  <c r="Q29" i="2"/>
  <c r="BN29" i="2" s="1"/>
  <c r="M29" i="2"/>
  <c r="L29" i="2"/>
  <c r="CQ29" i="2" s="1"/>
  <c r="I29" i="2"/>
  <c r="G29" i="2"/>
  <c r="F29" i="2"/>
  <c r="CL28" i="2"/>
  <c r="CK28" i="2"/>
  <c r="BY28" i="2"/>
  <c r="BX28" i="2" s="1"/>
  <c r="BP28" i="2" s="1"/>
  <c r="BR28" i="2" s="1"/>
  <c r="BL28" i="2"/>
  <c r="BZ28" i="2" s="1"/>
  <c r="CA28" i="2" s="1"/>
  <c r="BH28" i="2"/>
  <c r="BD28" i="2"/>
  <c r="AZ28" i="2"/>
  <c r="AV28" i="2"/>
  <c r="Q28" i="2"/>
  <c r="BN28" i="2" s="1"/>
  <c r="M28" i="2"/>
  <c r="I28" i="2"/>
  <c r="G28" i="2"/>
  <c r="F28" i="2"/>
  <c r="CL27" i="2"/>
  <c r="CK27" i="2"/>
  <c r="BY27" i="2"/>
  <c r="BL27" i="2"/>
  <c r="BZ27" i="2" s="1"/>
  <c r="CA27" i="2" s="1"/>
  <c r="BH27" i="2"/>
  <c r="BD27" i="2"/>
  <c r="AZ27" i="2"/>
  <c r="AV27" i="2"/>
  <c r="AM27" i="2"/>
  <c r="Q27" i="2"/>
  <c r="M27" i="2"/>
  <c r="L27" i="2"/>
  <c r="CQ27" i="2" s="1"/>
  <c r="I27" i="2"/>
  <c r="G27" i="2"/>
  <c r="F27" i="2"/>
  <c r="CL26" i="2"/>
  <c r="CK26" i="2"/>
  <c r="BY26" i="2"/>
  <c r="BX26" i="2" s="1"/>
  <c r="BP26" i="2" s="1"/>
  <c r="BR26" i="2" s="1"/>
  <c r="BL26" i="2"/>
  <c r="BZ26" i="2" s="1"/>
  <c r="CA26" i="2" s="1"/>
  <c r="BH26" i="2"/>
  <c r="BD26" i="2"/>
  <c r="AZ26" i="2"/>
  <c r="AV26" i="2"/>
  <c r="AM26" i="2"/>
  <c r="Q26" i="2"/>
  <c r="M26" i="2"/>
  <c r="L26" i="2"/>
  <c r="CQ26" i="2" s="1"/>
  <c r="I26" i="2"/>
  <c r="G26" i="2"/>
  <c r="F26" i="2"/>
  <c r="CL25" i="2"/>
  <c r="CK25" i="2"/>
  <c r="BY25" i="2"/>
  <c r="BL25" i="2"/>
  <c r="BZ25" i="2" s="1"/>
  <c r="CA25" i="2" s="1"/>
  <c r="BH25" i="2"/>
  <c r="BF25" i="2" s="1"/>
  <c r="BJ25" i="2" s="1"/>
  <c r="BK25" i="2" s="1"/>
  <c r="BD25" i="2"/>
  <c r="AZ25" i="2"/>
  <c r="AV25" i="2"/>
  <c r="AM25" i="2"/>
  <c r="Q25" i="2"/>
  <c r="M25" i="2"/>
  <c r="L25" i="2"/>
  <c r="CQ25" i="2" s="1"/>
  <c r="I25" i="2"/>
  <c r="G25" i="2"/>
  <c r="F25" i="2"/>
  <c r="CO23" i="2"/>
  <c r="CL23" i="2"/>
  <c r="BL23" i="2"/>
  <c r="BH23" i="2"/>
  <c r="AN23" i="2"/>
  <c r="AM23" i="2"/>
  <c r="AJ23" i="2"/>
  <c r="AI23" i="2"/>
  <c r="Y23" i="2"/>
  <c r="R23" i="2"/>
  <c r="O23" i="2"/>
  <c r="M23" i="2"/>
  <c r="L23" i="2"/>
  <c r="CQ23" i="2" s="1"/>
  <c r="I23" i="2"/>
  <c r="G23" i="2"/>
  <c r="F23" i="2"/>
  <c r="CO22" i="2"/>
  <c r="CL22" i="2"/>
  <c r="BL22" i="2"/>
  <c r="BH22" i="2"/>
  <c r="BG22" i="2" s="1"/>
  <c r="AN22" i="2"/>
  <c r="AM22" i="2"/>
  <c r="AJ22" i="2"/>
  <c r="AI22" i="2"/>
  <c r="Y22" i="2"/>
  <c r="R22" i="2"/>
  <c r="O22" i="2"/>
  <c r="M22" i="2"/>
  <c r="L22" i="2"/>
  <c r="CQ22" i="2" s="1"/>
  <c r="I22" i="2"/>
  <c r="G22" i="2"/>
  <c r="F22" i="2"/>
  <c r="CO21" i="2"/>
  <c r="CL21" i="2"/>
  <c r="BL21" i="2"/>
  <c r="BH21" i="2"/>
  <c r="AN21" i="2"/>
  <c r="AM21" i="2"/>
  <c r="AJ21" i="2"/>
  <c r="AI21" i="2"/>
  <c r="Y21" i="2"/>
  <c r="R21" i="2"/>
  <c r="CN21" i="2" s="1"/>
  <c r="O21" i="2"/>
  <c r="M21" i="2"/>
  <c r="I21" i="2"/>
  <c r="G21" i="2"/>
  <c r="F21" i="2"/>
  <c r="CO20" i="2"/>
  <c r="CL20" i="2"/>
  <c r="BL20" i="2"/>
  <c r="BH20" i="2"/>
  <c r="AN20" i="2"/>
  <c r="AM20" i="2"/>
  <c r="AJ20" i="2"/>
  <c r="AI20" i="2"/>
  <c r="AB20" i="2"/>
  <c r="O20" i="2" s="1"/>
  <c r="Y20" i="2"/>
  <c r="R20" i="2"/>
  <c r="M20" i="2"/>
  <c r="I20" i="2"/>
  <c r="G20" i="2"/>
  <c r="F20" i="2"/>
  <c r="CO19" i="2"/>
  <c r="CL19" i="2"/>
  <c r="BY19" i="2"/>
  <c r="BX19" i="2" s="1"/>
  <c r="BP19" i="2" s="1"/>
  <c r="BR19" i="2" s="1"/>
  <c r="BL19" i="2"/>
  <c r="BZ19" i="2" s="1"/>
  <c r="CA19" i="2" s="1"/>
  <c r="BH19" i="2"/>
  <c r="BG19" i="2" s="1"/>
  <c r="BD19" i="2"/>
  <c r="AZ19" i="2"/>
  <c r="AV19" i="2"/>
  <c r="AN19" i="2"/>
  <c r="AM19" i="2"/>
  <c r="Q19" i="2" s="1"/>
  <c r="BN19" i="2" s="1"/>
  <c r="AJ19" i="2"/>
  <c r="AI19" i="2"/>
  <c r="AB19" i="2"/>
  <c r="Y19" i="2"/>
  <c r="R19" i="2"/>
  <c r="CN19" i="2" s="1"/>
  <c r="M19" i="2"/>
  <c r="I19" i="2"/>
  <c r="G19" i="2"/>
  <c r="F19" i="2"/>
  <c r="CO18" i="2"/>
  <c r="CL18" i="2"/>
  <c r="BY18" i="2"/>
  <c r="BL18" i="2"/>
  <c r="BZ18" i="2" s="1"/>
  <c r="CA18" i="2" s="1"/>
  <c r="BH18" i="2"/>
  <c r="BF18" i="2" s="1"/>
  <c r="BJ18" i="2" s="1"/>
  <c r="BK18" i="2" s="1"/>
  <c r="BD18" i="2"/>
  <c r="AZ18" i="2"/>
  <c r="AV18" i="2"/>
  <c r="AN18" i="2"/>
  <c r="AM18" i="2"/>
  <c r="Q18" i="2" s="1"/>
  <c r="AJ18" i="2"/>
  <c r="AI18" i="2"/>
  <c r="AB18" i="2"/>
  <c r="Y18" i="2"/>
  <c r="R18" i="2"/>
  <c r="W18" i="2" s="1"/>
  <c r="M18" i="2"/>
  <c r="I18" i="2"/>
  <c r="G18" i="2"/>
  <c r="F18" i="2"/>
  <c r="CO17" i="2"/>
  <c r="CN17" i="2"/>
  <c r="CL17" i="2"/>
  <c r="CK17" i="2"/>
  <c r="BL17" i="2"/>
  <c r="BZ17" i="2" s="1"/>
  <c r="CA17" i="2" s="1"/>
  <c r="BH17" i="2"/>
  <c r="BF17" i="2" s="1"/>
  <c r="BJ17" i="2" s="1"/>
  <c r="BK17" i="2" s="1"/>
  <c r="BD17" i="2"/>
  <c r="AZ17" i="2"/>
  <c r="AV17" i="2"/>
  <c r="AN17" i="2"/>
  <c r="AM17" i="2"/>
  <c r="AJ17" i="2"/>
  <c r="AI17" i="2"/>
  <c r="AB17" i="2"/>
  <c r="O17" i="2" s="1"/>
  <c r="Y17" i="2"/>
  <c r="R17" i="2"/>
  <c r="AA17" i="2" s="1"/>
  <c r="M17" i="2"/>
  <c r="L17" i="2"/>
  <c r="I17" i="2"/>
  <c r="G17" i="2"/>
  <c r="F17" i="2"/>
  <c r="CO16" i="2"/>
  <c r="CN16" i="2"/>
  <c r="CL16" i="2"/>
  <c r="CK16" i="2"/>
  <c r="BL16" i="2"/>
  <c r="BH16" i="2"/>
  <c r="BG16" i="2" s="1"/>
  <c r="AN16" i="2"/>
  <c r="AM16" i="2"/>
  <c r="AJ16" i="2"/>
  <c r="AI16" i="2"/>
  <c r="AB16" i="2"/>
  <c r="O16" i="2" s="1"/>
  <c r="Y16" i="2"/>
  <c r="R16" i="2"/>
  <c r="M16" i="2"/>
  <c r="L16" i="2"/>
  <c r="I16" i="2"/>
  <c r="G16" i="2"/>
  <c r="F16" i="2"/>
  <c r="CO15" i="2"/>
  <c r="CN15" i="2"/>
  <c r="CL15" i="2"/>
  <c r="CK15" i="2"/>
  <c r="BL15" i="2"/>
  <c r="BZ15" i="2" s="1"/>
  <c r="CA15" i="2" s="1"/>
  <c r="BH15" i="2"/>
  <c r="BF15" i="2" s="1"/>
  <c r="BJ15" i="2" s="1"/>
  <c r="BK15" i="2" s="1"/>
  <c r="BD15" i="2"/>
  <c r="AZ15" i="2"/>
  <c r="AV15" i="2"/>
  <c r="AN15" i="2"/>
  <c r="AM15" i="2"/>
  <c r="AJ15" i="2"/>
  <c r="AI15" i="2"/>
  <c r="AB15" i="2"/>
  <c r="O15" i="2" s="1"/>
  <c r="Y15" i="2"/>
  <c r="R15" i="2"/>
  <c r="M15" i="2"/>
  <c r="L15" i="2"/>
  <c r="I15" i="2"/>
  <c r="G15" i="2"/>
  <c r="F15" i="2"/>
  <c r="CO14" i="2"/>
  <c r="CL14" i="2"/>
  <c r="BL14" i="2"/>
  <c r="BZ14" i="2" s="1"/>
  <c r="CA14" i="2" s="1"/>
  <c r="BH14" i="2"/>
  <c r="BF14" i="2" s="1"/>
  <c r="BJ14" i="2" s="1"/>
  <c r="BK14" i="2" s="1"/>
  <c r="BD14" i="2"/>
  <c r="AZ14" i="2"/>
  <c r="AV14" i="2"/>
  <c r="AN14" i="2"/>
  <c r="AM14" i="2"/>
  <c r="AJ14" i="2"/>
  <c r="AI14" i="2"/>
  <c r="AB14" i="2"/>
  <c r="O14" i="2" s="1"/>
  <c r="Y14" i="2"/>
  <c r="R14" i="2"/>
  <c r="AA14" i="2" s="1"/>
  <c r="M14" i="2"/>
  <c r="L14" i="2"/>
  <c r="I14" i="2"/>
  <c r="G14" i="2"/>
  <c r="F14" i="2"/>
  <c r="CO13" i="2"/>
  <c r="CL13" i="2"/>
  <c r="BL13" i="2"/>
  <c r="BZ13" i="2" s="1"/>
  <c r="CA13" i="2" s="1"/>
  <c r="BH13" i="2"/>
  <c r="BD13" i="2"/>
  <c r="AZ13" i="2"/>
  <c r="AV13" i="2"/>
  <c r="AN13" i="2"/>
  <c r="AM13" i="2"/>
  <c r="AJ13" i="2"/>
  <c r="AI13" i="2"/>
  <c r="AB13" i="2"/>
  <c r="O13" i="2" s="1"/>
  <c r="Y13" i="2"/>
  <c r="R13" i="2"/>
  <c r="M13" i="2"/>
  <c r="L13" i="2"/>
  <c r="I13" i="2"/>
  <c r="G13" i="2"/>
  <c r="F13" i="2"/>
  <c r="CO12" i="2"/>
  <c r="CL12" i="2"/>
  <c r="BL12" i="2"/>
  <c r="BZ12" i="2" s="1"/>
  <c r="CA12" i="2" s="1"/>
  <c r="BH12" i="2"/>
  <c r="BG12" i="2" s="1"/>
  <c r="BD12" i="2"/>
  <c r="AZ12" i="2"/>
  <c r="AV12" i="2"/>
  <c r="AN12" i="2"/>
  <c r="AM12" i="2"/>
  <c r="AJ12" i="2"/>
  <c r="AI12" i="2"/>
  <c r="AB12" i="2"/>
  <c r="Y12" i="2"/>
  <c r="R12" i="2"/>
  <c r="M12" i="2"/>
  <c r="L12" i="2"/>
  <c r="I12" i="2"/>
  <c r="G12" i="2"/>
  <c r="F12" i="2"/>
  <c r="CO11" i="2"/>
  <c r="CL11" i="2"/>
  <c r="BY11" i="2"/>
  <c r="BX11" i="2" s="1"/>
  <c r="BP11" i="2" s="1"/>
  <c r="BR11" i="2" s="1"/>
  <c r="BL11" i="2"/>
  <c r="BZ11" i="2" s="1"/>
  <c r="CA11" i="2" s="1"/>
  <c r="BH11" i="2"/>
  <c r="BD11" i="2"/>
  <c r="AZ11" i="2"/>
  <c r="AV11" i="2"/>
  <c r="AN11" i="2"/>
  <c r="AM11" i="2"/>
  <c r="Q11" i="2" s="1"/>
  <c r="AJ11" i="2"/>
  <c r="AI11" i="2"/>
  <c r="Y11" i="2"/>
  <c r="R11" i="2"/>
  <c r="W11" i="2" s="1"/>
  <c r="M11" i="2"/>
  <c r="L11" i="2"/>
  <c r="I11" i="2"/>
  <c r="G11" i="2"/>
  <c r="F11" i="2"/>
  <c r="CO10" i="2"/>
  <c r="CN10" i="2"/>
  <c r="CL10" i="2"/>
  <c r="CK10" i="2"/>
  <c r="BY10" i="2"/>
  <c r="BX10" i="2" s="1"/>
  <c r="BP10" i="2" s="1"/>
  <c r="BL10" i="2"/>
  <c r="BZ10" i="2" s="1"/>
  <c r="CA10" i="2" s="1"/>
  <c r="BH10" i="2"/>
  <c r="BD10" i="2"/>
  <c r="AZ10" i="2"/>
  <c r="AV10" i="2"/>
  <c r="AN10" i="2"/>
  <c r="AM10" i="2"/>
  <c r="Q10" i="2" s="1"/>
  <c r="BN10" i="2" s="1"/>
  <c r="AJ10" i="2"/>
  <c r="AI10" i="2"/>
  <c r="Y10" i="2"/>
  <c r="R10" i="2"/>
  <c r="M10" i="2"/>
  <c r="L10" i="2"/>
  <c r="CQ10" i="2" s="1"/>
  <c r="I10" i="2"/>
  <c r="G10" i="2"/>
  <c r="F10" i="2"/>
  <c r="CO9" i="2"/>
  <c r="CN9" i="2"/>
  <c r="CL9" i="2"/>
  <c r="CK9" i="2"/>
  <c r="BY9" i="2"/>
  <c r="BX9" i="2" s="1"/>
  <c r="BP9" i="2" s="1"/>
  <c r="BR9" i="2" s="1"/>
  <c r="BL9" i="2"/>
  <c r="BZ9" i="2" s="1"/>
  <c r="CA9" i="2" s="1"/>
  <c r="BH9" i="2"/>
  <c r="BF9" i="2" s="1"/>
  <c r="BJ9" i="2" s="1"/>
  <c r="BK9" i="2" s="1"/>
  <c r="BD9" i="2"/>
  <c r="AZ9" i="2"/>
  <c r="AV9" i="2"/>
  <c r="AN9" i="2"/>
  <c r="AM9" i="2"/>
  <c r="Q9" i="2" s="1"/>
  <c r="AJ9" i="2"/>
  <c r="AI9" i="2"/>
  <c r="Y9" i="2"/>
  <c r="R9" i="2"/>
  <c r="W9" i="2" s="1"/>
  <c r="M9" i="2"/>
  <c r="L9" i="2"/>
  <c r="CQ9" i="2" s="1"/>
  <c r="I9" i="2"/>
  <c r="G9" i="2"/>
  <c r="F9" i="2"/>
  <c r="CO8" i="2"/>
  <c r="CN8" i="2"/>
  <c r="CL8" i="2"/>
  <c r="CK8" i="2"/>
  <c r="BL8" i="2"/>
  <c r="BZ8" i="2" s="1"/>
  <c r="CA8" i="2" s="1"/>
  <c r="BH8" i="2"/>
  <c r="BD8" i="2"/>
  <c r="AZ8" i="2"/>
  <c r="AV8" i="2"/>
  <c r="AN8" i="2"/>
  <c r="AM8" i="2"/>
  <c r="AJ8" i="2"/>
  <c r="AI8" i="2"/>
  <c r="Y8" i="2"/>
  <c r="R8" i="2"/>
  <c r="AA8" i="2" s="1"/>
  <c r="O8" i="2"/>
  <c r="M8" i="2"/>
  <c r="L8" i="2"/>
  <c r="CQ8" i="2" s="1"/>
  <c r="I8" i="2"/>
  <c r="G8" i="2"/>
  <c r="F8" i="2"/>
  <c r="CO7" i="2"/>
  <c r="CL7" i="2"/>
  <c r="BY7" i="2"/>
  <c r="BL7" i="2"/>
  <c r="BH7" i="2"/>
  <c r="AN7" i="2"/>
  <c r="AM7" i="2"/>
  <c r="Q7" i="2" s="1"/>
  <c r="AJ7" i="2"/>
  <c r="AI7" i="2"/>
  <c r="Y7" i="2"/>
  <c r="R7" i="2"/>
  <c r="W7" i="2" s="1"/>
  <c r="M7" i="2"/>
  <c r="L7" i="2"/>
  <c r="CQ7" i="2" s="1"/>
  <c r="I7" i="2"/>
  <c r="G7" i="2"/>
  <c r="F7" i="2"/>
  <c r="CO6" i="2"/>
  <c r="CL6" i="2"/>
  <c r="BY6" i="2"/>
  <c r="BX6" i="2" s="1"/>
  <c r="BP6" i="2" s="1"/>
  <c r="BR6" i="2" s="1"/>
  <c r="BL6" i="2"/>
  <c r="BH6" i="2"/>
  <c r="AN6" i="2"/>
  <c r="AM6" i="2"/>
  <c r="Q6" i="2" s="1"/>
  <c r="Z6" i="2" s="1"/>
  <c r="AJ6" i="2"/>
  <c r="AI6" i="2"/>
  <c r="AB6" i="2"/>
  <c r="AE6" i="2" s="1"/>
  <c r="Y6" i="2"/>
  <c r="R6" i="2"/>
  <c r="W6" i="2" s="1"/>
  <c r="M6" i="2"/>
  <c r="L6" i="2"/>
  <c r="I6" i="2"/>
  <c r="G6" i="2"/>
  <c r="F6" i="2"/>
  <c r="CO5" i="2"/>
  <c r="CN5" i="2"/>
  <c r="CL5" i="2"/>
  <c r="CK5" i="2"/>
  <c r="BY5" i="2"/>
  <c r="BL5" i="2"/>
  <c r="BZ5" i="2" s="1"/>
  <c r="CA5" i="2" s="1"/>
  <c r="BH5" i="2"/>
  <c r="CP5" i="2" s="1"/>
  <c r="BD5" i="2"/>
  <c r="AZ5" i="2"/>
  <c r="AV5" i="2"/>
  <c r="AN5" i="2"/>
  <c r="AM5" i="2"/>
  <c r="Q5" i="2" s="1"/>
  <c r="AJ5" i="2"/>
  <c r="AI5" i="2"/>
  <c r="Y5" i="2"/>
  <c r="R5" i="2"/>
  <c r="M5" i="2"/>
  <c r="L5" i="2"/>
  <c r="CQ5" i="2" s="1"/>
  <c r="I5" i="2"/>
  <c r="G5" i="2"/>
  <c r="F5" i="2"/>
  <c r="CO4" i="2"/>
  <c r="CN4" i="2"/>
  <c r="CL4" i="2"/>
  <c r="CK4" i="2"/>
  <c r="BY4" i="2"/>
  <c r="BX4" i="2" s="1"/>
  <c r="BP4" i="2" s="1"/>
  <c r="BR4" i="2" s="1"/>
  <c r="BL4" i="2"/>
  <c r="BZ4" i="2" s="1"/>
  <c r="CA4" i="2" s="1"/>
  <c r="BH4" i="2"/>
  <c r="CP4" i="2" s="1"/>
  <c r="BD4" i="2"/>
  <c r="AZ4" i="2"/>
  <c r="AV4" i="2"/>
  <c r="AN4" i="2"/>
  <c r="AM4" i="2"/>
  <c r="Q4" i="2" s="1"/>
  <c r="AJ4" i="2"/>
  <c r="AI4" i="2"/>
  <c r="Y4" i="2"/>
  <c r="R4" i="2"/>
  <c r="W4" i="2" s="1"/>
  <c r="M4" i="2"/>
  <c r="L4" i="2"/>
  <c r="CQ4" i="2" s="1"/>
  <c r="I4" i="2"/>
  <c r="G4" i="2"/>
  <c r="F4" i="2"/>
  <c r="CO3" i="2"/>
  <c r="CN3" i="2"/>
  <c r="CL3" i="2"/>
  <c r="CK3" i="2"/>
  <c r="BY3" i="2"/>
  <c r="BL3" i="2"/>
  <c r="BZ3" i="2" s="1"/>
  <c r="CA3" i="2" s="1"/>
  <c r="BH3" i="2"/>
  <c r="BG3" i="2" s="1"/>
  <c r="BD3" i="2"/>
  <c r="AZ3" i="2"/>
  <c r="AV3" i="2"/>
  <c r="AN3" i="2"/>
  <c r="AM3" i="2"/>
  <c r="Q3" i="2" s="1"/>
  <c r="BN3" i="2" s="1"/>
  <c r="AJ3" i="2"/>
  <c r="AI3" i="2"/>
  <c r="Y3" i="2"/>
  <c r="R3" i="2"/>
  <c r="W3" i="2" s="1"/>
  <c r="M3" i="2"/>
  <c r="L3" i="2"/>
  <c r="CQ3" i="2" s="1"/>
  <c r="I3" i="2"/>
  <c r="G3" i="2"/>
  <c r="F3" i="2"/>
  <c r="Z30" i="3"/>
  <c r="W30" i="3"/>
  <c r="Z29" i="3"/>
  <c r="W29" i="3"/>
  <c r="Z28" i="3"/>
  <c r="W28" i="3"/>
  <c r="Z27" i="3"/>
  <c r="W27" i="3"/>
  <c r="Z26" i="3"/>
  <c r="W26" i="3"/>
  <c r="Z25" i="3"/>
  <c r="W25" i="3"/>
  <c r="Z24" i="3"/>
  <c r="W24" i="3"/>
  <c r="Z23" i="3"/>
  <c r="W23" i="3"/>
  <c r="Z22" i="3"/>
  <c r="W22" i="3"/>
  <c r="Z21" i="3"/>
  <c r="W21" i="3"/>
  <c r="Z20" i="3"/>
  <c r="W20" i="3"/>
  <c r="Z19" i="3"/>
  <c r="W19" i="3"/>
  <c r="AH18" i="3"/>
  <c r="Z17" i="3"/>
  <c r="W17" i="3"/>
  <c r="Z16" i="3"/>
  <c r="W16" i="3"/>
  <c r="Z15" i="3"/>
  <c r="W15" i="3"/>
  <c r="Z14" i="3"/>
  <c r="W14" i="3"/>
  <c r="Z13" i="3"/>
  <c r="W13" i="3"/>
  <c r="Z12" i="3"/>
  <c r="W12" i="3"/>
  <c r="Z11" i="3"/>
  <c r="W11" i="3"/>
  <c r="Z10" i="3"/>
  <c r="W10" i="3"/>
  <c r="Z9" i="3"/>
  <c r="W9" i="3"/>
  <c r="Z8" i="3"/>
  <c r="W8" i="3"/>
  <c r="Z7" i="3"/>
  <c r="W7" i="3"/>
  <c r="Z6" i="3"/>
  <c r="W6" i="3"/>
  <c r="U36" i="3" s="1"/>
  <c r="Y41" i="1"/>
  <c r="Y40" i="1"/>
  <c r="Y37" i="1"/>
  <c r="AC28" i="1"/>
  <c r="Z28" i="1"/>
  <c r="AC27" i="1"/>
  <c r="Z27" i="1"/>
  <c r="AC26" i="1"/>
  <c r="Z26" i="1"/>
  <c r="AC25" i="1"/>
  <c r="Z25" i="1"/>
  <c r="AC24" i="1"/>
  <c r="Z24" i="1"/>
  <c r="AC23" i="1"/>
  <c r="Z23" i="1"/>
  <c r="AC22" i="1"/>
  <c r="Z22" i="1"/>
  <c r="AC21" i="1"/>
  <c r="Z21" i="1"/>
  <c r="AC20" i="1"/>
  <c r="Z20" i="1"/>
  <c r="AC19" i="1"/>
  <c r="Z19" i="1"/>
  <c r="AC18" i="1"/>
  <c r="Z18" i="1"/>
  <c r="AC17" i="1"/>
  <c r="Z17" i="1"/>
  <c r="AC16" i="1"/>
  <c r="Z16" i="1"/>
  <c r="AC15" i="1"/>
  <c r="Z15" i="1"/>
  <c r="AC14" i="1"/>
  <c r="Z14" i="1"/>
  <c r="AC13" i="1"/>
  <c r="Z13" i="1"/>
  <c r="AC12" i="1"/>
  <c r="Z12" i="1"/>
  <c r="AC11" i="1"/>
  <c r="Z11" i="1"/>
  <c r="AC10" i="1"/>
  <c r="Z10" i="1"/>
  <c r="AC9" i="1"/>
  <c r="Z9" i="1"/>
  <c r="AC8" i="1"/>
  <c r="Z8" i="1"/>
  <c r="AC7" i="1"/>
  <c r="Z7" i="1"/>
  <c r="AC6" i="1"/>
  <c r="Z6" i="1"/>
  <c r="V36" i="3" l="1"/>
  <c r="V35" i="1"/>
  <c r="BO3" i="2"/>
  <c r="AS6" i="5"/>
  <c r="AU6" i="5" s="1"/>
  <c r="H13" i="5"/>
  <c r="J16" i="5"/>
  <c r="BC39" i="5"/>
  <c r="BC41" i="5"/>
  <c r="J7" i="5"/>
  <c r="H5" i="5"/>
  <c r="H32" i="5"/>
  <c r="H34" i="5"/>
  <c r="BE29" i="2"/>
  <c r="BE31" i="2"/>
  <c r="U35" i="1"/>
  <c r="U34" i="1"/>
  <c r="CP23" i="2"/>
  <c r="AT38" i="2"/>
  <c r="CQ6" i="2"/>
  <c r="W14" i="2"/>
  <c r="BE18" i="2"/>
  <c r="BC42" i="2"/>
  <c r="AX42" i="2" s="1"/>
  <c r="J7" i="2"/>
  <c r="W15" i="2"/>
  <c r="BE19" i="2"/>
  <c r="J23" i="2"/>
  <c r="BE25" i="2"/>
  <c r="BE27" i="2"/>
  <c r="BE9" i="2"/>
  <c r="CQ15" i="2"/>
  <c r="BO19" i="2"/>
  <c r="BS19" i="2" s="1"/>
  <c r="AA5" i="2"/>
  <c r="W5" i="2"/>
  <c r="BY8" i="2"/>
  <c r="BX8" i="2" s="1"/>
  <c r="BP8" i="2" s="1"/>
  <c r="BR8" i="2" s="1"/>
  <c r="W8" i="2"/>
  <c r="AA10" i="2"/>
  <c r="W10" i="2"/>
  <c r="O34" i="2"/>
  <c r="Q34" i="2" s="1"/>
  <c r="W16" i="2"/>
  <c r="BY17" i="2"/>
  <c r="AQ17" i="2" s="1"/>
  <c r="AR17" i="2" s="1"/>
  <c r="W17" i="2"/>
  <c r="AW17" i="2"/>
  <c r="BY22" i="2"/>
  <c r="BX22" i="2" s="1"/>
  <c r="BP22" i="2" s="1"/>
  <c r="CB22" i="2" s="1"/>
  <c r="CF22" i="2" s="1"/>
  <c r="W22" i="2"/>
  <c r="BY21" i="2"/>
  <c r="BX21" i="2" s="1"/>
  <c r="BP21" i="2" s="1"/>
  <c r="BR21" i="2" s="1"/>
  <c r="W21" i="2"/>
  <c r="AN33" i="2"/>
  <c r="W13" i="2"/>
  <c r="J14" i="2"/>
  <c r="AW15" i="2"/>
  <c r="BY20" i="2"/>
  <c r="BX20" i="2" s="1"/>
  <c r="BP20" i="2" s="1"/>
  <c r="BR20" i="2" s="1"/>
  <c r="W20" i="2"/>
  <c r="BE28" i="2"/>
  <c r="AA19" i="2"/>
  <c r="W19" i="2"/>
  <c r="BY23" i="2"/>
  <c r="BC23" i="2" s="1"/>
  <c r="AX23" i="2" s="1"/>
  <c r="W23" i="2"/>
  <c r="AN25" i="2"/>
  <c r="AN28" i="2"/>
  <c r="BO28" i="2" s="1"/>
  <c r="BE4" i="2"/>
  <c r="AW10" i="2"/>
  <c r="CQ13" i="2"/>
  <c r="CQ16" i="2"/>
  <c r="H36" i="2"/>
  <c r="BC39" i="2"/>
  <c r="CQ43" i="2"/>
  <c r="CQ44" i="2"/>
  <c r="O35" i="2"/>
  <c r="Q35" i="2" s="1"/>
  <c r="BG17" i="2"/>
  <c r="H29" i="2"/>
  <c r="R35" i="2"/>
  <c r="R33" i="2"/>
  <c r="W33" i="2" s="1"/>
  <c r="AA16" i="2"/>
  <c r="R34" i="2"/>
  <c r="S34" i="2" s="1"/>
  <c r="AN34" i="2"/>
  <c r="AN35" i="2"/>
  <c r="J12" i="2"/>
  <c r="BG18" i="2"/>
  <c r="J19" i="2"/>
  <c r="J21" i="2"/>
  <c r="J38" i="2"/>
  <c r="Q16" i="2"/>
  <c r="Z16" i="2" s="1"/>
  <c r="T5" i="10"/>
  <c r="T6" i="10"/>
  <c r="U26" i="5"/>
  <c r="V26" i="5" s="1"/>
  <c r="H4" i="5"/>
  <c r="J6" i="5"/>
  <c r="BC14" i="5"/>
  <c r="AE14" i="5"/>
  <c r="AF15" i="5"/>
  <c r="AS15" i="5" s="1"/>
  <c r="AU15" i="5" s="1"/>
  <c r="H17" i="5"/>
  <c r="BG15" i="2"/>
  <c r="BE30" i="2"/>
  <c r="AS4" i="5"/>
  <c r="AT4" i="5" s="1"/>
  <c r="AF14" i="5"/>
  <c r="AS14" i="5" s="1"/>
  <c r="J19" i="5"/>
  <c r="AE19" i="5"/>
  <c r="H22" i="5"/>
  <c r="H23" i="5"/>
  <c r="H24" i="5"/>
  <c r="J28" i="5"/>
  <c r="J4" i="6"/>
  <c r="H10" i="2"/>
  <c r="H22" i="2"/>
  <c r="BC16" i="5"/>
  <c r="U23" i="4"/>
  <c r="J3" i="2"/>
  <c r="AW3" i="2"/>
  <c r="H14" i="2"/>
  <c r="Q20" i="2"/>
  <c r="S20" i="2" s="1"/>
  <c r="AW22" i="2"/>
  <c r="AS26" i="2"/>
  <c r="J28" i="2"/>
  <c r="H32" i="2"/>
  <c r="BE38" i="2"/>
  <c r="Z39" i="2"/>
  <c r="BE39" i="2"/>
  <c r="AL5" i="10"/>
  <c r="V4" i="5"/>
  <c r="J18" i="5"/>
  <c r="H20" i="5"/>
  <c r="P22" i="5"/>
  <c r="H30" i="5"/>
  <c r="V34" i="1"/>
  <c r="BF5" i="2"/>
  <c r="BJ5" i="2" s="1"/>
  <c r="BK5" i="2" s="1"/>
  <c r="T19" i="2"/>
  <c r="AQ19" i="2"/>
  <c r="AR19" i="2" s="1"/>
  <c r="H21" i="2"/>
  <c r="Q23" i="2"/>
  <c r="S23" i="2" s="1"/>
  <c r="BG25" i="2"/>
  <c r="H26" i="2"/>
  <c r="BE26" i="2"/>
  <c r="BG29" i="2"/>
  <c r="BF36" i="2"/>
  <c r="BJ36" i="2" s="1"/>
  <c r="BK36" i="2" s="1"/>
  <c r="J37" i="2"/>
  <c r="BE37" i="2"/>
  <c r="H39" i="2"/>
  <c r="H41" i="2"/>
  <c r="BE41" i="2"/>
  <c r="BE42" i="2"/>
  <c r="AS19" i="5"/>
  <c r="H42" i="5"/>
  <c r="J20" i="6"/>
  <c r="J27" i="6"/>
  <c r="J36" i="6"/>
  <c r="AW5" i="2"/>
  <c r="BG5" i="2"/>
  <c r="J8" i="2"/>
  <c r="AS9" i="2"/>
  <c r="H12" i="2"/>
  <c r="CN14" i="2"/>
  <c r="BF26" i="2"/>
  <c r="BJ26" i="2" s="1"/>
  <c r="BK26" i="2" s="1"/>
  <c r="BG41" i="2"/>
  <c r="CQ42" i="2"/>
  <c r="AQ45" i="2"/>
  <c r="AR45" i="2" s="1"/>
  <c r="BC45" i="2"/>
  <c r="AX45" i="2" s="1"/>
  <c r="H7" i="5"/>
  <c r="J9" i="5"/>
  <c r="J11" i="5"/>
  <c r="BC12" i="5"/>
  <c r="U34" i="5"/>
  <c r="V34" i="5" s="1"/>
  <c r="AE12" i="5"/>
  <c r="AS12" i="5" s="1"/>
  <c r="P13" i="5"/>
  <c r="H14" i="5"/>
  <c r="H16" i="5"/>
  <c r="AF22" i="5"/>
  <c r="AS22" i="5" s="1"/>
  <c r="J32" i="5"/>
  <c r="H35" i="5"/>
  <c r="J36" i="5"/>
  <c r="J38" i="5"/>
  <c r="J34" i="6"/>
  <c r="J9" i="6"/>
  <c r="J19" i="6"/>
  <c r="N20" i="6"/>
  <c r="N21" i="6"/>
  <c r="J29" i="6"/>
  <c r="N30" i="6"/>
  <c r="J38" i="6"/>
  <c r="J40" i="6"/>
  <c r="J42" i="6"/>
  <c r="J44" i="6"/>
  <c r="J46" i="6"/>
  <c r="J48" i="6"/>
  <c r="J50" i="6"/>
  <c r="J52" i="6"/>
  <c r="J54" i="6"/>
  <c r="J56" i="6"/>
  <c r="J58" i="6"/>
  <c r="J60" i="6"/>
  <c r="J62" i="6"/>
  <c r="J64" i="6"/>
  <c r="J66" i="6"/>
  <c r="J68" i="6"/>
  <c r="J70" i="6"/>
  <c r="J72" i="6"/>
  <c r="J74" i="6"/>
  <c r="J76" i="6"/>
  <c r="J78" i="6"/>
  <c r="J80" i="6"/>
  <c r="J82" i="6"/>
  <c r="J84" i="6"/>
  <c r="J86" i="6"/>
  <c r="J88" i="6"/>
  <c r="J90" i="6"/>
  <c r="J92" i="6"/>
  <c r="J94" i="6"/>
  <c r="J96" i="6"/>
  <c r="J98" i="6"/>
  <c r="J100" i="6"/>
  <c r="J102" i="6"/>
  <c r="J30" i="2"/>
  <c r="H33" i="2"/>
  <c r="H40" i="2"/>
  <c r="H45" i="2"/>
  <c r="H6" i="5"/>
  <c r="J8" i="5"/>
  <c r="H10" i="5"/>
  <c r="BC13" i="5"/>
  <c r="AE13" i="5"/>
  <c r="H18" i="5"/>
  <c r="J29" i="5"/>
  <c r="H31" i="5"/>
  <c r="J34" i="5"/>
  <c r="M2" i="4"/>
  <c r="N4" i="6"/>
  <c r="J24" i="6"/>
  <c r="N25" i="6"/>
  <c r="J28" i="6"/>
  <c r="J33" i="6"/>
  <c r="N34" i="6"/>
  <c r="N137" i="15"/>
  <c r="I137" i="15"/>
  <c r="J137" i="15" s="1"/>
  <c r="B136" i="15"/>
  <c r="AA4" i="2"/>
  <c r="AN36" i="2"/>
  <c r="BF4" i="2"/>
  <c r="BJ4" i="2" s="1"/>
  <c r="BK4" i="2" s="1"/>
  <c r="H7" i="2"/>
  <c r="BE8" i="2"/>
  <c r="T9" i="2"/>
  <c r="AW9" i="2"/>
  <c r="AT9" i="2"/>
  <c r="J10" i="2"/>
  <c r="AN32" i="2"/>
  <c r="BE13" i="2"/>
  <c r="BE14" i="2"/>
  <c r="CQ17" i="2"/>
  <c r="Q17" i="2"/>
  <c r="T17" i="2" s="1"/>
  <c r="CP17" i="2"/>
  <c r="AA22" i="2"/>
  <c r="AN31" i="2"/>
  <c r="BR22" i="2"/>
  <c r="H3" i="5"/>
  <c r="J4" i="5"/>
  <c r="J5" i="5"/>
  <c r="AS11" i="5"/>
  <c r="J17" i="5"/>
  <c r="H19" i="5"/>
  <c r="J20" i="5"/>
  <c r="H21" i="5"/>
  <c r="AF21" i="5"/>
  <c r="AS21" i="5" s="1"/>
  <c r="J22" i="5"/>
  <c r="J23" i="5"/>
  <c r="J24" i="5"/>
  <c r="H26" i="5"/>
  <c r="H28" i="5"/>
  <c r="J30" i="5"/>
  <c r="J23" i="6"/>
  <c r="J32" i="6"/>
  <c r="J37" i="6"/>
  <c r="J39" i="6"/>
  <c r="J41" i="6"/>
  <c r="J43" i="6"/>
  <c r="J45" i="6"/>
  <c r="J47" i="6"/>
  <c r="J49" i="6"/>
  <c r="J51" i="6"/>
  <c r="J53" i="6"/>
  <c r="J55" i="6"/>
  <c r="J57" i="6"/>
  <c r="J59" i="6"/>
  <c r="J61" i="6"/>
  <c r="J63" i="6"/>
  <c r="J65" i="6"/>
  <c r="J67" i="6"/>
  <c r="J69" i="6"/>
  <c r="J71" i="6"/>
  <c r="J73" i="6"/>
  <c r="J75" i="6"/>
  <c r="J77" i="6"/>
  <c r="J79" i="6"/>
  <c r="J81" i="6"/>
  <c r="J83" i="6"/>
  <c r="J85" i="6"/>
  <c r="J87" i="6"/>
  <c r="J89" i="6"/>
  <c r="J91" i="6"/>
  <c r="J93" i="6"/>
  <c r="J95" i="6"/>
  <c r="J97" i="6"/>
  <c r="J99" i="6"/>
  <c r="J101" i="6"/>
  <c r="J103" i="6"/>
  <c r="J146" i="15"/>
  <c r="I145" i="15"/>
  <c r="N146" i="15"/>
  <c r="S147" i="15"/>
  <c r="R147" i="15" s="1"/>
  <c r="BN7" i="2"/>
  <c r="BO7" i="2" s="1"/>
  <c r="BU7" i="2" s="1"/>
  <c r="CP10" i="2"/>
  <c r="BF10" i="2"/>
  <c r="BJ10" i="2" s="1"/>
  <c r="BK10" i="2" s="1"/>
  <c r="CB11" i="2"/>
  <c r="CF11" i="2" s="1"/>
  <c r="BF11" i="2"/>
  <c r="BJ11" i="2" s="1"/>
  <c r="BK11" i="2" s="1"/>
  <c r="J17" i="2"/>
  <c r="H17" i="2"/>
  <c r="AQ18" i="2"/>
  <c r="AR18" i="2" s="1"/>
  <c r="AS18" i="2"/>
  <c r="AT4" i="2"/>
  <c r="AS4" i="2"/>
  <c r="Z9" i="2"/>
  <c r="J11" i="2"/>
  <c r="H11" i="2"/>
  <c r="CN12" i="2"/>
  <c r="AA12" i="2"/>
  <c r="BY14" i="2"/>
  <c r="BE15" i="2"/>
  <c r="H16" i="2"/>
  <c r="J16" i="2"/>
  <c r="J25" i="2"/>
  <c r="H25" i="2"/>
  <c r="BN27" i="2"/>
  <c r="Z27" i="2"/>
  <c r="J4" i="2"/>
  <c r="H4" i="2"/>
  <c r="H5" i="2"/>
  <c r="J5" i="2"/>
  <c r="J9" i="2"/>
  <c r="H9" i="2"/>
  <c r="Q14" i="2"/>
  <c r="T14" i="2" s="1"/>
  <c r="BC18" i="2"/>
  <c r="AX18" i="2" s="1"/>
  <c r="BF27" i="2"/>
  <c r="BJ27" i="2" s="1"/>
  <c r="BK27" i="2" s="1"/>
  <c r="BG27" i="2"/>
  <c r="AW6" i="2"/>
  <c r="Q8" i="2"/>
  <c r="T8" i="2" s="1"/>
  <c r="BG10" i="2"/>
  <c r="CB10" i="2"/>
  <c r="CF10" i="2" s="1"/>
  <c r="BG11" i="2"/>
  <c r="BF13" i="2"/>
  <c r="BJ13" i="2" s="1"/>
  <c r="BK13" i="2" s="1"/>
  <c r="BG13" i="2"/>
  <c r="H18" i="2"/>
  <c r="AW18" i="2"/>
  <c r="CN18" i="2"/>
  <c r="AA18" i="2"/>
  <c r="BX18" i="2"/>
  <c r="BP18" i="2" s="1"/>
  <c r="BR18" i="2" s="1"/>
  <c r="CP18" i="2"/>
  <c r="CP22" i="2"/>
  <c r="BE10" i="2"/>
  <c r="AS10" i="2"/>
  <c r="H3" i="2"/>
  <c r="BE3" i="2"/>
  <c r="BC3" i="2"/>
  <c r="AX3" i="2" s="1"/>
  <c r="BE5" i="2"/>
  <c r="H6" i="2"/>
  <c r="BC7" i="2"/>
  <c r="AX7" i="2" s="1"/>
  <c r="H8" i="2"/>
  <c r="AW13" i="2"/>
  <c r="H19" i="2"/>
  <c r="J22" i="2"/>
  <c r="CN22" i="2"/>
  <c r="H23" i="2"/>
  <c r="AT26" i="2"/>
  <c r="H27" i="2"/>
  <c r="H28" i="2"/>
  <c r="Z28" i="2"/>
  <c r="BC28" i="2"/>
  <c r="AX28" i="2" s="1"/>
  <c r="J29" i="2"/>
  <c r="Z29" i="2"/>
  <c r="H30" i="2"/>
  <c r="J32" i="2"/>
  <c r="BG32" i="2"/>
  <c r="BG33" i="2"/>
  <c r="BN36" i="2"/>
  <c r="BR42" i="2"/>
  <c r="BE45" i="2"/>
  <c r="H38" i="2"/>
  <c r="J41" i="2"/>
  <c r="BE11" i="2"/>
  <c r="H13" i="2"/>
  <c r="CQ14" i="2"/>
  <c r="J31" i="2"/>
  <c r="BN32" i="2"/>
  <c r="BN33" i="2"/>
  <c r="AZ4" i="11"/>
  <c r="AL4" i="11"/>
  <c r="AY7" i="11"/>
  <c r="AL7" i="11"/>
  <c r="AZ8" i="11"/>
  <c r="AL8" i="11"/>
  <c r="AZ27" i="11"/>
  <c r="AY32" i="11"/>
  <c r="AL32" i="11"/>
  <c r="BD6" i="11"/>
  <c r="BB6" i="11"/>
  <c r="BC6" i="11" s="1"/>
  <c r="BC14" i="11"/>
  <c r="AZ23" i="11"/>
  <c r="AL23" i="11"/>
  <c r="BD24" i="11"/>
  <c r="BB24" i="11"/>
  <c r="BC24" i="11" s="1"/>
  <c r="BD31" i="11"/>
  <c r="BB31" i="11"/>
  <c r="BC31" i="11" s="1"/>
  <c r="BB9" i="11"/>
  <c r="BC9" i="11" s="1"/>
  <c r="BD9" i="11"/>
  <c r="AZ13" i="11"/>
  <c r="AL13" i="11"/>
  <c r="AZ5" i="11"/>
  <c r="AL5" i="11"/>
  <c r="AY10" i="11"/>
  <c r="AL10" i="11"/>
  <c r="AY21" i="11"/>
  <c r="AL21" i="11"/>
  <c r="BD15" i="11"/>
  <c r="BB15" i="11"/>
  <c r="BC15" i="11" s="1"/>
  <c r="AY18" i="11"/>
  <c r="AL18" i="11"/>
  <c r="AL26" i="11"/>
  <c r="AV16" i="11"/>
  <c r="AL16" i="11"/>
  <c r="AV4" i="11"/>
  <c r="AV9" i="11"/>
  <c r="AY9" i="11"/>
  <c r="AZ9" i="11"/>
  <c r="AV18" i="11"/>
  <c r="AV5" i="11"/>
  <c r="AV10" i="11"/>
  <c r="AV21" i="11"/>
  <c r="AZ18" i="11"/>
  <c r="AV27" i="11"/>
  <c r="AV7" i="11"/>
  <c r="AV8" i="11"/>
  <c r="AV13" i="11"/>
  <c r="AV32" i="11"/>
  <c r="AV6" i="11"/>
  <c r="AV23" i="11"/>
  <c r="AV24" i="11"/>
  <c r="AV26" i="11"/>
  <c r="AV31" i="11"/>
  <c r="AZ21" i="11"/>
  <c r="AZ32" i="11"/>
  <c r="AZ16" i="11"/>
  <c r="AY16" i="11"/>
  <c r="AY4" i="11"/>
  <c r="AY27" i="11"/>
  <c r="Z18" i="3"/>
  <c r="V37" i="3" s="1"/>
  <c r="W18" i="3"/>
  <c r="BN4" i="2"/>
  <c r="BO4" i="2" s="1"/>
  <c r="CD4" i="2" s="1"/>
  <c r="AT5" i="2"/>
  <c r="AS5" i="2"/>
  <c r="CN7" i="2"/>
  <c r="AQ7" i="2"/>
  <c r="AR7" i="2" s="1"/>
  <c r="CN11" i="2"/>
  <c r="AA11" i="2"/>
  <c r="AW11" i="2"/>
  <c r="BY15" i="2"/>
  <c r="H20" i="2"/>
  <c r="J20" i="2"/>
  <c r="BG21" i="2"/>
  <c r="CP21" i="2"/>
  <c r="AW21" i="2"/>
  <c r="CB6" i="2"/>
  <c r="BG6" i="2"/>
  <c r="CP6" i="2"/>
  <c r="AN39" i="2"/>
  <c r="BO39" i="2" s="1"/>
  <c r="CD39" i="2" s="1"/>
  <c r="AN37" i="2"/>
  <c r="T11" i="2"/>
  <c r="BN11" i="2"/>
  <c r="BO11" i="2" s="1"/>
  <c r="BU11" i="2" s="1"/>
  <c r="S11" i="2"/>
  <c r="BV11" i="2" s="1"/>
  <c r="O12" i="2"/>
  <c r="W12" i="2" s="1"/>
  <c r="CQ12" i="2"/>
  <c r="R38" i="2"/>
  <c r="R30" i="2"/>
  <c r="W30" i="2" s="1"/>
  <c r="R26" i="2"/>
  <c r="T26" i="2" s="1"/>
  <c r="R31" i="2"/>
  <c r="R28" i="2"/>
  <c r="W28" i="2" s="1"/>
  <c r="R25" i="2"/>
  <c r="W25" i="2" s="1"/>
  <c r="R27" i="2"/>
  <c r="AA3" i="2"/>
  <c r="R29" i="2"/>
  <c r="W29" i="2" s="1"/>
  <c r="R32" i="2"/>
  <c r="AQ10" i="2"/>
  <c r="AR10" i="2" s="1"/>
  <c r="BR10" i="2"/>
  <c r="Z11" i="2"/>
  <c r="CC11" i="2"/>
  <c r="BN18" i="2"/>
  <c r="BO18" i="2" s="1"/>
  <c r="T18" i="2"/>
  <c r="Z18" i="2"/>
  <c r="S18" i="2"/>
  <c r="BG20" i="2"/>
  <c r="CP20" i="2"/>
  <c r="AW20" i="2"/>
  <c r="U37" i="3"/>
  <c r="BX3" i="2"/>
  <c r="AT3" i="2"/>
  <c r="AS3" i="2"/>
  <c r="Z4" i="2"/>
  <c r="H15" i="2"/>
  <c r="J15" i="2"/>
  <c r="T3" i="2"/>
  <c r="Z3" i="2"/>
  <c r="S3" i="2"/>
  <c r="AQ3" i="2"/>
  <c r="AR3" i="2" s="1"/>
  <c r="BF3" i="2"/>
  <c r="BJ3" i="2" s="1"/>
  <c r="BK3" i="2" s="1"/>
  <c r="CP3" i="2"/>
  <c r="S4" i="2"/>
  <c r="BV4" i="2" s="1"/>
  <c r="BN5" i="2"/>
  <c r="BO5" i="2" s="1"/>
  <c r="BU5" i="2" s="1"/>
  <c r="T5" i="2"/>
  <c r="Z5" i="2"/>
  <c r="S5" i="2"/>
  <c r="AQ5" i="2"/>
  <c r="AR5" i="2" s="1"/>
  <c r="BN6" i="2"/>
  <c r="BO6" i="2" s="1"/>
  <c r="BU6" i="2" s="1"/>
  <c r="T6" i="2"/>
  <c r="T7" i="2"/>
  <c r="AS7" i="2"/>
  <c r="BX7" i="2"/>
  <c r="BP7" i="2" s="1"/>
  <c r="BY16" i="2"/>
  <c r="T4" i="2"/>
  <c r="BC5" i="2"/>
  <c r="AX5" i="2" s="1"/>
  <c r="AA6" i="2"/>
  <c r="BU3" i="2"/>
  <c r="CB4" i="2"/>
  <c r="BX5" i="2"/>
  <c r="BP5" i="2" s="1"/>
  <c r="J6" i="2"/>
  <c r="S6" i="2"/>
  <c r="BV6" i="2" s="1"/>
  <c r="AS6" i="2"/>
  <c r="CN6" i="2"/>
  <c r="AA7" i="2"/>
  <c r="R39" i="2"/>
  <c r="W39" i="2" s="1"/>
  <c r="R37" i="2"/>
  <c r="BG8" i="2"/>
  <c r="CP8" i="2"/>
  <c r="BF8" i="2"/>
  <c r="BJ8" i="2" s="1"/>
  <c r="BK8" i="2" s="1"/>
  <c r="AW8" i="2"/>
  <c r="T10" i="2"/>
  <c r="AA15" i="2"/>
  <c r="Q15" i="2"/>
  <c r="AA23" i="2"/>
  <c r="CN23" i="2"/>
  <c r="AW23" i="2"/>
  <c r="AS25" i="2"/>
  <c r="BX25" i="2"/>
  <c r="BP25" i="2" s="1"/>
  <c r="BC25" i="2"/>
  <c r="AX25" i="2" s="1"/>
  <c r="AT25" i="2"/>
  <c r="BX30" i="2"/>
  <c r="BP30" i="2" s="1"/>
  <c r="BR30" i="2" s="1"/>
  <c r="BC30" i="2"/>
  <c r="AX30" i="2" s="1"/>
  <c r="BN37" i="2"/>
  <c r="Z37" i="2"/>
  <c r="BF40" i="2"/>
  <c r="BJ40" i="2" s="1"/>
  <c r="BK40" i="2" s="1"/>
  <c r="AT40" i="2"/>
  <c r="BG40" i="2"/>
  <c r="BC40" i="2"/>
  <c r="AX40" i="2" s="1"/>
  <c r="BN42" i="2"/>
  <c r="Z42" i="2"/>
  <c r="AY6" i="11"/>
  <c r="AZ6" i="11"/>
  <c r="V10" i="5"/>
  <c r="U32" i="5"/>
  <c r="V32" i="5" s="1"/>
  <c r="U35" i="5"/>
  <c r="V35" i="5" s="1"/>
  <c r="U24" i="5"/>
  <c r="V24" i="5" s="1"/>
  <c r="CP13" i="2"/>
  <c r="CP14" i="2"/>
  <c r="BG14" i="2"/>
  <c r="CP15" i="2"/>
  <c r="CP16" i="2"/>
  <c r="J18" i="2"/>
  <c r="AN44" i="2"/>
  <c r="BO44" i="2" s="1"/>
  <c r="AN43" i="2"/>
  <c r="AN42" i="2"/>
  <c r="BN31" i="2"/>
  <c r="Z31" i="2"/>
  <c r="BC33" i="2"/>
  <c r="AX33" i="2" s="1"/>
  <c r="AL9" i="10"/>
  <c r="T9" i="10"/>
  <c r="U9" i="10"/>
  <c r="AQ4" i="2"/>
  <c r="AR4" i="2" s="1"/>
  <c r="BC4" i="2"/>
  <c r="AX4" i="2" s="1"/>
  <c r="BG4" i="2"/>
  <c r="BC6" i="2"/>
  <c r="AX6" i="2" s="1"/>
  <c r="CP7" i="2"/>
  <c r="BG7" i="2"/>
  <c r="R41" i="2"/>
  <c r="R40" i="2"/>
  <c r="BG9" i="2"/>
  <c r="BC9" i="2"/>
  <c r="AX9" i="2" s="1"/>
  <c r="AQ9" i="2"/>
  <c r="AR9" i="2" s="1"/>
  <c r="BN9" i="2"/>
  <c r="BO9" i="2" s="1"/>
  <c r="CD9" i="2" s="1"/>
  <c r="CB9" i="2"/>
  <c r="CP9" i="2"/>
  <c r="BO10" i="2"/>
  <c r="BU10" i="2" s="1"/>
  <c r="AQ11" i="2"/>
  <c r="AR11" i="2" s="1"/>
  <c r="BE12" i="2"/>
  <c r="AW16" i="2"/>
  <c r="Z19" i="2"/>
  <c r="S19" i="2"/>
  <c r="BV19" i="2" s="1"/>
  <c r="BC19" i="2"/>
  <c r="AX19" i="2" s="1"/>
  <c r="CB19" i="2"/>
  <c r="BF19" i="2"/>
  <c r="BJ19" i="2" s="1"/>
  <c r="BK19" i="2" s="1"/>
  <c r="CN20" i="2"/>
  <c r="AA20" i="2"/>
  <c r="Q21" i="2"/>
  <c r="Z26" i="2"/>
  <c r="BN26" i="2"/>
  <c r="BC27" i="2"/>
  <c r="AX27" i="2" s="1"/>
  <c r="J36" i="2"/>
  <c r="AF23" i="5"/>
  <c r="P23" i="5"/>
  <c r="AE23" i="5"/>
  <c r="H37" i="5"/>
  <c r="J37" i="5"/>
  <c r="AN29" i="2"/>
  <c r="BO29" i="2" s="1"/>
  <c r="AN27" i="2"/>
  <c r="AN38" i="2"/>
  <c r="BO38" i="2" s="1"/>
  <c r="BU38" i="2" s="1"/>
  <c r="AN30" i="2"/>
  <c r="BO30" i="2" s="1"/>
  <c r="AN26" i="2"/>
  <c r="R36" i="2"/>
  <c r="R43" i="2"/>
  <c r="W43" i="2" s="1"/>
  <c r="R44" i="2"/>
  <c r="W44" i="2" s="1"/>
  <c r="R42" i="2"/>
  <c r="W42" i="2" s="1"/>
  <c r="AW4" i="2"/>
  <c r="AQ6" i="2"/>
  <c r="AR6" i="2" s="1"/>
  <c r="Z7" i="2"/>
  <c r="S7" i="2"/>
  <c r="AW7" i="2"/>
  <c r="S9" i="2"/>
  <c r="BV9" i="2" s="1"/>
  <c r="AA9" i="2"/>
  <c r="AN40" i="2"/>
  <c r="BO40" i="2" s="1"/>
  <c r="AN41" i="2"/>
  <c r="Z10" i="2"/>
  <c r="S10" i="2"/>
  <c r="BV10" i="2" s="1"/>
  <c r="AT10" i="2"/>
  <c r="BC10" i="2"/>
  <c r="AX10" i="2" s="1"/>
  <c r="BC11" i="2"/>
  <c r="AX11" i="2" s="1"/>
  <c r="CP11" i="2"/>
  <c r="AW12" i="2"/>
  <c r="BF12" i="2"/>
  <c r="BJ12" i="2" s="1"/>
  <c r="BK12" i="2" s="1"/>
  <c r="J13" i="2"/>
  <c r="AA13" i="2"/>
  <c r="Q13" i="2"/>
  <c r="BY13" i="2"/>
  <c r="CN13" i="2"/>
  <c r="AW14" i="2"/>
  <c r="BE17" i="2"/>
  <c r="AW19" i="2"/>
  <c r="CP19" i="2"/>
  <c r="AA21" i="2"/>
  <c r="Q22" i="2"/>
  <c r="J27" i="2"/>
  <c r="BX27" i="2"/>
  <c r="BP27" i="2" s="1"/>
  <c r="AV15" i="5"/>
  <c r="H33" i="5"/>
  <c r="J33" i="5"/>
  <c r="J26" i="2"/>
  <c r="CB28" i="2"/>
  <c r="BF28" i="2"/>
  <c r="BJ28" i="2" s="1"/>
  <c r="BK28" i="2" s="1"/>
  <c r="BC32" i="2"/>
  <c r="AX32" i="2" s="1"/>
  <c r="BC36" i="2"/>
  <c r="AX36" i="2" s="1"/>
  <c r="BG38" i="2"/>
  <c r="BC38" i="2"/>
  <c r="AX38" i="2" s="1"/>
  <c r="BF38" i="2"/>
  <c r="BJ38" i="2" s="1"/>
  <c r="BK38" i="2" s="1"/>
  <c r="AS38" i="2"/>
  <c r="BX41" i="2"/>
  <c r="BP41" i="2" s="1"/>
  <c r="BC41" i="2"/>
  <c r="AX41" i="2" s="1"/>
  <c r="AT41" i="2"/>
  <c r="AS41" i="2"/>
  <c r="BX43" i="2"/>
  <c r="BP43" i="2" s="1"/>
  <c r="BC43" i="2"/>
  <c r="AX43" i="2" s="1"/>
  <c r="BX44" i="2"/>
  <c r="BP44" i="2" s="1"/>
  <c r="BC44" i="2"/>
  <c r="AX44" i="2" s="1"/>
  <c r="AZ10" i="11"/>
  <c r="AF20" i="5"/>
  <c r="AE20" i="5"/>
  <c r="AS20" i="5" s="1"/>
  <c r="P20" i="5"/>
  <c r="CB38" i="2"/>
  <c r="J39" i="2"/>
  <c r="J40" i="2"/>
  <c r="AL4" i="10"/>
  <c r="T4" i="10"/>
  <c r="U4" i="10"/>
  <c r="AT3" i="5"/>
  <c r="AV3" i="5"/>
  <c r="BG23" i="2"/>
  <c r="BN25" i="2"/>
  <c r="Z25" i="2"/>
  <c r="BG26" i="2"/>
  <c r="BC26" i="2"/>
  <c r="AX26" i="2" s="1"/>
  <c r="CB26" i="2"/>
  <c r="BG28" i="2"/>
  <c r="BX29" i="2"/>
  <c r="BP29" i="2" s="1"/>
  <c r="BC29" i="2"/>
  <c r="AX29" i="2" s="1"/>
  <c r="BX32" i="2"/>
  <c r="BP32" i="2" s="1"/>
  <c r="BR32" i="2" s="1"/>
  <c r="J33" i="2"/>
  <c r="BX36" i="2"/>
  <c r="BP36" i="2" s="1"/>
  <c r="BR36" i="2" s="1"/>
  <c r="BF39" i="2"/>
  <c r="BJ39" i="2" s="1"/>
  <c r="BK39" i="2" s="1"/>
  <c r="BG39" i="2"/>
  <c r="AS39" i="2"/>
  <c r="AX39" i="2"/>
  <c r="AS40" i="2"/>
  <c r="BX40" i="2"/>
  <c r="BP40" i="2" s="1"/>
  <c r="BR40" i="2" s="1"/>
  <c r="J45" i="2"/>
  <c r="AZ7" i="11"/>
  <c r="AY24" i="11"/>
  <c r="AZ24" i="11"/>
  <c r="AS17" i="5"/>
  <c r="Z30" i="2"/>
  <c r="BF30" i="2"/>
  <c r="BJ30" i="2" s="1"/>
  <c r="BK30" i="2" s="1"/>
  <c r="BG31" i="2"/>
  <c r="BC31" i="2"/>
  <c r="AX31" i="2" s="1"/>
  <c r="CB31" i="2"/>
  <c r="BG37" i="2"/>
  <c r="BC37" i="2"/>
  <c r="AX37" i="2" s="1"/>
  <c r="CB37" i="2"/>
  <c r="BE40" i="2"/>
  <c r="BN41" i="2"/>
  <c r="Z41" i="2"/>
  <c r="Z43" i="2"/>
  <c r="S45" i="2"/>
  <c r="BV45" i="2" s="1"/>
  <c r="BN45" i="2"/>
  <c r="BO45" i="2" s="1"/>
  <c r="Z45" i="2"/>
  <c r="BF45" i="2"/>
  <c r="BJ45" i="2" s="1"/>
  <c r="BK45" i="2" s="1"/>
  <c r="AV45" i="2"/>
  <c r="U3" i="10"/>
  <c r="AL3" i="10"/>
  <c r="T3" i="10"/>
  <c r="AE9" i="5"/>
  <c r="AS9" i="5" s="1"/>
  <c r="AU9" i="5" s="1"/>
  <c r="AE10" i="5"/>
  <c r="AS10" i="5" s="1"/>
  <c r="AU10" i="5" s="1"/>
  <c r="AF16" i="5"/>
  <c r="AE16" i="5"/>
  <c r="AF18" i="5"/>
  <c r="AE18" i="5"/>
  <c r="J21" i="5"/>
  <c r="V22" i="5"/>
  <c r="U39" i="5"/>
  <c r="V39" i="5" s="1"/>
  <c r="H25" i="5"/>
  <c r="J25" i="5"/>
  <c r="J35" i="5"/>
  <c r="H31" i="2"/>
  <c r="BE32" i="2"/>
  <c r="BE33" i="2"/>
  <c r="CB33" i="2"/>
  <c r="BE36" i="2"/>
  <c r="H37" i="2"/>
  <c r="Z38" i="2"/>
  <c r="BX39" i="2"/>
  <c r="BP39" i="2" s="1"/>
  <c r="BR39" i="2" s="1"/>
  <c r="AT39" i="2"/>
  <c r="Z40" i="2"/>
  <c r="BE43" i="2"/>
  <c r="BN43" i="2"/>
  <c r="BE44" i="2"/>
  <c r="T45" i="2"/>
  <c r="CB45" i="2"/>
  <c r="BG45" i="2"/>
  <c r="AY31" i="11"/>
  <c r="AZ31" i="11"/>
  <c r="AV4" i="5"/>
  <c r="AT6" i="5"/>
  <c r="AV6" i="5"/>
  <c r="AE7" i="5"/>
  <c r="AS7" i="5" s="1"/>
  <c r="AU7" i="5" s="1"/>
  <c r="P16" i="5"/>
  <c r="H27" i="5"/>
  <c r="J27" i="5"/>
  <c r="Z44" i="2"/>
  <c r="U7" i="10"/>
  <c r="AL7" i="10"/>
  <c r="T7" i="10"/>
  <c r="U28" i="5"/>
  <c r="V28" i="5" s="1"/>
  <c r="U31" i="5"/>
  <c r="V31" i="5" s="1"/>
  <c r="U30" i="5"/>
  <c r="V30" i="5" s="1"/>
  <c r="U29" i="5"/>
  <c r="V29" i="5" s="1"/>
  <c r="V3" i="5"/>
  <c r="U33" i="5"/>
  <c r="V33" i="5" s="1"/>
  <c r="U36" i="5"/>
  <c r="V36" i="5" s="1"/>
  <c r="U38" i="5"/>
  <c r="V38" i="5" s="1"/>
  <c r="AF8" i="5"/>
  <c r="AE8" i="5"/>
  <c r="P8" i="5"/>
  <c r="H9" i="5"/>
  <c r="V9" i="5"/>
  <c r="J12" i="5"/>
  <c r="J13" i="5"/>
  <c r="AS13" i="5"/>
  <c r="J14" i="5"/>
  <c r="J15" i="5"/>
  <c r="U25" i="5"/>
  <c r="V25" i="5" s="1"/>
  <c r="U27" i="5"/>
  <c r="V27" i="5" s="1"/>
  <c r="H36" i="5"/>
  <c r="H38" i="5"/>
  <c r="AY5" i="11"/>
  <c r="AY8" i="11"/>
  <c r="AY13" i="11"/>
  <c r="U40" i="5"/>
  <c r="V40" i="5" s="1"/>
  <c r="AE5" i="5"/>
  <c r="AS5" i="5" s="1"/>
  <c r="AV5" i="5" s="1"/>
  <c r="BC40" i="5"/>
  <c r="R23" i="4"/>
  <c r="J5" i="6"/>
  <c r="J6" i="6"/>
  <c r="J7" i="6"/>
  <c r="J8" i="6"/>
  <c r="J10" i="6"/>
  <c r="J11" i="6"/>
  <c r="J12" i="6"/>
  <c r="J13" i="6"/>
  <c r="J14" i="6"/>
  <c r="J15" i="6"/>
  <c r="J16" i="6"/>
  <c r="J17" i="6"/>
  <c r="J18" i="6"/>
  <c r="J22" i="6"/>
  <c r="J26" i="6"/>
  <c r="J31" i="6"/>
  <c r="J35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22" i="6"/>
  <c r="N26" i="6"/>
  <c r="N31" i="6"/>
  <c r="N35" i="6"/>
  <c r="N19" i="6"/>
  <c r="N23" i="6"/>
  <c r="N27" i="6"/>
  <c r="N28" i="6"/>
  <c r="N32" i="6"/>
  <c r="N36" i="6"/>
  <c r="J21" i="6"/>
  <c r="N24" i="6"/>
  <c r="J25" i="6"/>
  <c r="N29" i="6"/>
  <c r="J30" i="6"/>
  <c r="N33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BP3" i="2" l="1"/>
  <c r="BR3" i="2" s="1"/>
  <c r="AS23" i="5"/>
  <c r="AU4" i="5"/>
  <c r="BO32" i="2"/>
  <c r="BQ32" i="2" s="1"/>
  <c r="BV7" i="2"/>
  <c r="BW7" i="2" s="1"/>
  <c r="BC20" i="2"/>
  <c r="AX20" i="2" s="1"/>
  <c r="BQ19" i="2"/>
  <c r="S30" i="2"/>
  <c r="AQ30" i="2"/>
  <c r="AR30" i="2" s="1"/>
  <c r="BC21" i="2"/>
  <c r="AX21" i="2" s="1"/>
  <c r="CB20" i="2"/>
  <c r="CC20" i="2" s="1"/>
  <c r="S16" i="2"/>
  <c r="BN23" i="2"/>
  <c r="BO23" i="2" s="1"/>
  <c r="CD23" i="2" s="1"/>
  <c r="CE23" i="2" s="1"/>
  <c r="AQ44" i="2"/>
  <c r="AR44" i="2" s="1"/>
  <c r="AQ43" i="2"/>
  <c r="AR43" i="2" s="1"/>
  <c r="BT19" i="2"/>
  <c r="T16" i="2"/>
  <c r="BO25" i="2"/>
  <c r="CD25" i="2" s="1"/>
  <c r="CE25" i="2" s="1"/>
  <c r="AQ21" i="2"/>
  <c r="AT8" i="2"/>
  <c r="CB21" i="2"/>
  <c r="CC21" i="2" s="1"/>
  <c r="BN16" i="2"/>
  <c r="BO16" i="2" s="1"/>
  <c r="CD16" i="2" s="1"/>
  <c r="CE16" i="2" s="1"/>
  <c r="T43" i="2"/>
  <c r="BC22" i="2"/>
  <c r="AX22" i="2" s="1"/>
  <c r="S14" i="2"/>
  <c r="BO27" i="2"/>
  <c r="BS27" i="2" s="1"/>
  <c r="BU19" i="2"/>
  <c r="Z17" i="2"/>
  <c r="BO31" i="2"/>
  <c r="CD31" i="2" s="1"/>
  <c r="CD19" i="2"/>
  <c r="CG19" i="2" s="1"/>
  <c r="AQ20" i="2"/>
  <c r="BV20" i="2"/>
  <c r="BX23" i="2"/>
  <c r="BP23" i="2" s="1"/>
  <c r="BR23" i="2" s="1"/>
  <c r="AQ25" i="2"/>
  <c r="AR25" i="2" s="1"/>
  <c r="BN20" i="2"/>
  <c r="BO20" i="2" s="1"/>
  <c r="CD20" i="2" s="1"/>
  <c r="AQ23" i="2"/>
  <c r="BN8" i="2"/>
  <c r="BO8" i="2" s="1"/>
  <c r="CD8" i="2" s="1"/>
  <c r="CE8" i="2" s="1"/>
  <c r="S25" i="2"/>
  <c r="BV25" i="2" s="1"/>
  <c r="Z20" i="2"/>
  <c r="S44" i="2"/>
  <c r="AQ22" i="2"/>
  <c r="T20" i="2"/>
  <c r="BC8" i="2"/>
  <c r="AX8" i="2" s="1"/>
  <c r="AS8" i="2"/>
  <c r="AS17" i="2"/>
  <c r="AQ36" i="2"/>
  <c r="AR36" i="2" s="1"/>
  <c r="W36" i="2"/>
  <c r="S41" i="2"/>
  <c r="BV41" i="2" s="1"/>
  <c r="W41" i="2"/>
  <c r="BO43" i="2"/>
  <c r="BU43" i="2" s="1"/>
  <c r="AQ27" i="2"/>
  <c r="AR27" i="2" s="1"/>
  <c r="W27" i="2"/>
  <c r="AW38" i="2"/>
  <c r="W38" i="2"/>
  <c r="T34" i="2"/>
  <c r="CP12" i="2"/>
  <c r="AW30" i="2"/>
  <c r="BO41" i="2"/>
  <c r="CD41" i="2" s="1"/>
  <c r="CG41" i="2" s="1"/>
  <c r="AQ32" i="2"/>
  <c r="AR32" i="2" s="1"/>
  <c r="W32" i="2"/>
  <c r="BO36" i="2"/>
  <c r="BQ36" i="2" s="1"/>
  <c r="BC17" i="2"/>
  <c r="AX17" i="2" s="1"/>
  <c r="S37" i="2"/>
  <c r="BV37" i="2" s="1"/>
  <c r="W37" i="2"/>
  <c r="T31" i="2"/>
  <c r="W31" i="2"/>
  <c r="AQ8" i="2"/>
  <c r="AR8" i="2" s="1"/>
  <c r="BX17" i="2"/>
  <c r="BP17" i="2" s="1"/>
  <c r="BR17" i="2" s="1"/>
  <c r="CB32" i="2"/>
  <c r="CF32" i="2" s="1"/>
  <c r="AT17" i="2"/>
  <c r="AW40" i="2"/>
  <c r="W40" i="2"/>
  <c r="AQ26" i="2"/>
  <c r="AR26" i="2" s="1"/>
  <c r="W26" i="2"/>
  <c r="BW19" i="2"/>
  <c r="T37" i="2"/>
  <c r="S26" i="2"/>
  <c r="BV26" i="2" s="1"/>
  <c r="CB18" i="2"/>
  <c r="CF18" i="2" s="1"/>
  <c r="CB3" i="2"/>
  <c r="CF3" i="2" s="1"/>
  <c r="CC10" i="2"/>
  <c r="S35" i="2"/>
  <c r="T35" i="2"/>
  <c r="S31" i="2"/>
  <c r="BV31" i="2" s="1"/>
  <c r="S8" i="2"/>
  <c r="BV8" i="2" s="1"/>
  <c r="BN17" i="2"/>
  <c r="BO17" i="2" s="1"/>
  <c r="BU17" i="2" s="1"/>
  <c r="Z8" i="2"/>
  <c r="S17" i="2"/>
  <c r="CD7" i="2"/>
  <c r="CG7" i="2" s="1"/>
  <c r="BN14" i="2"/>
  <c r="BO14" i="2" s="1"/>
  <c r="CD14" i="2" s="1"/>
  <c r="CG14" i="2" s="1"/>
  <c r="BQ7" i="2"/>
  <c r="AT15" i="5"/>
  <c r="CC22" i="2"/>
  <c r="AS8" i="5"/>
  <c r="AT8" i="5" s="1"/>
  <c r="AS18" i="5"/>
  <c r="AV10" i="5"/>
  <c r="Z23" i="2"/>
  <c r="T23" i="2"/>
  <c r="CD5" i="2"/>
  <c r="CE5" i="2" s="1"/>
  <c r="CB40" i="2"/>
  <c r="CC40" i="2" s="1"/>
  <c r="BO33" i="2"/>
  <c r="CD33" i="2" s="1"/>
  <c r="I136" i="15"/>
  <c r="J136" i="15" s="1"/>
  <c r="N136" i="15"/>
  <c r="B135" i="15"/>
  <c r="S136" i="15" s="1"/>
  <c r="R136" i="15" s="1"/>
  <c r="CB30" i="2"/>
  <c r="CF30" i="2" s="1"/>
  <c r="CB36" i="2"/>
  <c r="CC36" i="2" s="1"/>
  <c r="AT10" i="5"/>
  <c r="BV30" i="2"/>
  <c r="AQ38" i="2"/>
  <c r="AR38" i="2" s="1"/>
  <c r="BW10" i="2"/>
  <c r="CB8" i="2"/>
  <c r="CC8" i="2" s="1"/>
  <c r="BU4" i="2"/>
  <c r="BW4" i="2" s="1"/>
  <c r="S137" i="15"/>
  <c r="R137" i="15" s="1"/>
  <c r="I144" i="15"/>
  <c r="J145" i="15"/>
  <c r="N145" i="15"/>
  <c r="S146" i="15"/>
  <c r="R146" i="15" s="1"/>
  <c r="AQ40" i="2"/>
  <c r="AR40" i="2" s="1"/>
  <c r="BX14" i="2"/>
  <c r="BP14" i="2" s="1"/>
  <c r="AQ14" i="2"/>
  <c r="AR14" i="2" s="1"/>
  <c r="BV18" i="2"/>
  <c r="Z14" i="2"/>
  <c r="T40" i="2"/>
  <c r="CD38" i="2"/>
  <c r="CE38" i="2" s="1"/>
  <c r="BC14" i="2"/>
  <c r="AX14" i="2" s="1"/>
  <c r="BC26" i="11"/>
  <c r="BD10" i="11"/>
  <c r="BB10" i="11"/>
  <c r="BC10" i="11" s="1"/>
  <c r="BB13" i="11"/>
  <c r="BC13" i="11" s="1"/>
  <c r="BD13" i="11"/>
  <c r="BB23" i="11"/>
  <c r="BC23" i="11" s="1"/>
  <c r="BD23" i="11"/>
  <c r="BB27" i="11"/>
  <c r="BC27" i="11" s="1"/>
  <c r="BB18" i="11"/>
  <c r="BC18" i="11" s="1"/>
  <c r="BD18" i="11"/>
  <c r="BB21" i="11"/>
  <c r="BC21" i="11" s="1"/>
  <c r="BD21" i="11"/>
  <c r="BB5" i="11"/>
  <c r="BC5" i="11" s="1"/>
  <c r="BD5" i="11"/>
  <c r="BB32" i="11"/>
  <c r="BC32" i="11" s="1"/>
  <c r="BD32" i="11"/>
  <c r="BB8" i="11"/>
  <c r="BC8" i="11" s="1"/>
  <c r="BD8" i="11"/>
  <c r="BD4" i="11"/>
  <c r="BB4" i="11"/>
  <c r="BC4" i="11" s="1"/>
  <c r="BB16" i="11"/>
  <c r="BC16" i="11" s="1"/>
  <c r="BD16" i="11"/>
  <c r="BB7" i="11"/>
  <c r="BC7" i="11" s="1"/>
  <c r="BD7" i="11"/>
  <c r="AW4" i="11"/>
  <c r="AW22" i="11"/>
  <c r="BT30" i="2"/>
  <c r="BQ30" i="2"/>
  <c r="CD30" i="2"/>
  <c r="BS30" i="2"/>
  <c r="BU30" i="2"/>
  <c r="BS29" i="2"/>
  <c r="BQ29" i="2"/>
  <c r="CD29" i="2"/>
  <c r="BT29" i="2"/>
  <c r="BU29" i="2"/>
  <c r="AM52" i="5"/>
  <c r="AU8" i="5"/>
  <c r="CC26" i="2"/>
  <c r="CF26" i="2"/>
  <c r="CE41" i="2"/>
  <c r="CN39" i="2"/>
  <c r="AA39" i="2"/>
  <c r="AW39" i="2"/>
  <c r="T39" i="2"/>
  <c r="S39" i="2"/>
  <c r="BV39" i="2" s="1"/>
  <c r="AQ39" i="2"/>
  <c r="AR39" i="2" s="1"/>
  <c r="BR7" i="2"/>
  <c r="CB7" i="2"/>
  <c r="BT18" i="2"/>
  <c r="BS18" i="2"/>
  <c r="BQ18" i="2"/>
  <c r="AW29" i="2"/>
  <c r="T29" i="2"/>
  <c r="AA29" i="2"/>
  <c r="CN29" i="2"/>
  <c r="S29" i="2"/>
  <c r="BV29" i="2" s="1"/>
  <c r="AQ29" i="2"/>
  <c r="AR29" i="2" s="1"/>
  <c r="CN28" i="2"/>
  <c r="AA28" i="2"/>
  <c r="AQ28" i="2"/>
  <c r="AR28" i="2" s="1"/>
  <c r="AA38" i="2"/>
  <c r="CN38" i="2"/>
  <c r="S38" i="2"/>
  <c r="BV38" i="2" s="1"/>
  <c r="BW38" i="2" s="1"/>
  <c r="T38" i="2"/>
  <c r="AV8" i="5"/>
  <c r="BV44" i="2"/>
  <c r="CC37" i="2"/>
  <c r="CF37" i="2"/>
  <c r="BS40" i="2"/>
  <c r="BQ40" i="2"/>
  <c r="BU40" i="2"/>
  <c r="BT40" i="2"/>
  <c r="CG39" i="2"/>
  <c r="CE39" i="2"/>
  <c r="BR29" i="2"/>
  <c r="CB29" i="2"/>
  <c r="Z22" i="2"/>
  <c r="BN22" i="2"/>
  <c r="BO22" i="2" s="1"/>
  <c r="BU22" i="2" s="1"/>
  <c r="T22" i="2"/>
  <c r="S22" i="2"/>
  <c r="BV22" i="2" s="1"/>
  <c r="BX13" i="2"/>
  <c r="BP13" i="2" s="1"/>
  <c r="BC13" i="2"/>
  <c r="AX13" i="2" s="1"/>
  <c r="AQ13" i="2"/>
  <c r="AR13" i="2" s="1"/>
  <c r="CG9" i="2"/>
  <c r="CE9" i="2"/>
  <c r="CN42" i="2"/>
  <c r="AW42" i="2"/>
  <c r="AQ42" i="2"/>
  <c r="AR42" i="2" s="1"/>
  <c r="AA42" i="2"/>
  <c r="CF42" i="2"/>
  <c r="BU27" i="2"/>
  <c r="CD40" i="2"/>
  <c r="T28" i="2"/>
  <c r="BT20" i="2"/>
  <c r="CC9" i="2"/>
  <c r="CF9" i="2"/>
  <c r="AW41" i="2"/>
  <c r="AA41" i="2"/>
  <c r="CN41" i="2"/>
  <c r="AQ41" i="2"/>
  <c r="AR41" i="2" s="1"/>
  <c r="T41" i="2"/>
  <c r="AT5" i="5"/>
  <c r="S42" i="2"/>
  <c r="BV42" i="2" s="1"/>
  <c r="BO37" i="2"/>
  <c r="BN15" i="2"/>
  <c r="BO15" i="2" s="1"/>
  <c r="Z15" i="2"/>
  <c r="S15" i="2"/>
  <c r="T15" i="2"/>
  <c r="BT7" i="2"/>
  <c r="CC4" i="2"/>
  <c r="CF4" i="2"/>
  <c r="BT6" i="2"/>
  <c r="BQ6" i="2"/>
  <c r="BS6" i="2"/>
  <c r="CD6" i="2"/>
  <c r="AA31" i="2"/>
  <c r="AW31" i="2"/>
  <c r="AQ31" i="2"/>
  <c r="AR31" i="2" s="1"/>
  <c r="CN31" i="2"/>
  <c r="BS11" i="2"/>
  <c r="CD11" i="2"/>
  <c r="BT11" i="2"/>
  <c r="BQ11" i="2"/>
  <c r="BT39" i="2"/>
  <c r="BS39" i="2"/>
  <c r="BQ39" i="2"/>
  <c r="BU39" i="2"/>
  <c r="BQ4" i="2"/>
  <c r="BT4" i="2"/>
  <c r="BS4" i="2"/>
  <c r="BS45" i="2"/>
  <c r="BT45" i="2"/>
  <c r="AA36" i="2"/>
  <c r="CN36" i="2"/>
  <c r="S36" i="2"/>
  <c r="BV36" i="2" s="1"/>
  <c r="T36" i="2"/>
  <c r="AW36" i="2"/>
  <c r="BT28" i="2"/>
  <c r="BS28" i="2"/>
  <c r="BQ28" i="2"/>
  <c r="CD28" i="2"/>
  <c r="AU5" i="5"/>
  <c r="AV7" i="5"/>
  <c r="AT7" i="5"/>
  <c r="CF45" i="2"/>
  <c r="CC45" i="2"/>
  <c r="CF33" i="2"/>
  <c r="CC33" i="2"/>
  <c r="AV9" i="5"/>
  <c r="BU45" i="2"/>
  <c r="BW45" i="2" s="1"/>
  <c r="BU28" i="2"/>
  <c r="AA44" i="2"/>
  <c r="CN44" i="2"/>
  <c r="T44" i="2"/>
  <c r="AW44" i="2"/>
  <c r="S28" i="2"/>
  <c r="BV28" i="2" s="1"/>
  <c r="BQ9" i="2"/>
  <c r="BT9" i="2"/>
  <c r="BS9" i="2"/>
  <c r="BU9" i="2"/>
  <c r="BW9" i="2" s="1"/>
  <c r="CN33" i="2"/>
  <c r="AA33" i="2"/>
  <c r="AW33" i="2"/>
  <c r="T33" i="2"/>
  <c r="S33" i="2"/>
  <c r="BV33" i="2" s="1"/>
  <c r="AQ33" i="2"/>
  <c r="AR33" i="2" s="1"/>
  <c r="BO42" i="2"/>
  <c r="CD3" i="2"/>
  <c r="BX16" i="2"/>
  <c r="BP16" i="2" s="1"/>
  <c r="BC16" i="2"/>
  <c r="AX16" i="2" s="1"/>
  <c r="AQ16" i="2"/>
  <c r="AR16" i="2" s="1"/>
  <c r="AT16" i="2"/>
  <c r="AS16" i="2"/>
  <c r="BV3" i="2"/>
  <c r="BW3" i="2" s="1"/>
  <c r="CN32" i="2"/>
  <c r="AA32" i="2"/>
  <c r="S32" i="2"/>
  <c r="BV32" i="2" s="1"/>
  <c r="T32" i="2"/>
  <c r="AW32" i="2"/>
  <c r="AW27" i="2"/>
  <c r="CN27" i="2"/>
  <c r="S27" i="2"/>
  <c r="BV27" i="2" s="1"/>
  <c r="T27" i="2"/>
  <c r="AA27" i="2"/>
  <c r="CN26" i="2"/>
  <c r="AW26" i="2"/>
  <c r="AA26" i="2"/>
  <c r="BY12" i="2"/>
  <c r="Q12" i="2"/>
  <c r="BS7" i="2"/>
  <c r="CF6" i="2"/>
  <c r="CC6" i="2"/>
  <c r="CB44" i="2"/>
  <c r="BR44" i="2"/>
  <c r="BS32" i="2"/>
  <c r="BT32" i="2"/>
  <c r="CD32" i="2"/>
  <c r="BQ38" i="2"/>
  <c r="BT38" i="2"/>
  <c r="BS38" i="2"/>
  <c r="Z21" i="2"/>
  <c r="S21" i="2"/>
  <c r="BV21" i="2" s="1"/>
  <c r="BN21" i="2"/>
  <c r="BO21" i="2" s="1"/>
  <c r="BU21" i="2" s="1"/>
  <c r="T21" i="2"/>
  <c r="BQ17" i="2"/>
  <c r="AS16" i="5"/>
  <c r="AT9" i="5"/>
  <c r="AL2" i="10"/>
  <c r="BQ41" i="2"/>
  <c r="BU41" i="2"/>
  <c r="CC31" i="2"/>
  <c r="CF31" i="2"/>
  <c r="AV17" i="5"/>
  <c r="AU17" i="5"/>
  <c r="AT17" i="5"/>
  <c r="CB39" i="2"/>
  <c r="AW28" i="2"/>
  <c r="CC38" i="2"/>
  <c r="CF38" i="2"/>
  <c r="CB43" i="2"/>
  <c r="BR43" i="2"/>
  <c r="BR41" i="2"/>
  <c r="CB41" i="2"/>
  <c r="CF28" i="2"/>
  <c r="CC28" i="2"/>
  <c r="BR27" i="2"/>
  <c r="CB27" i="2"/>
  <c r="BN13" i="2"/>
  <c r="BO13" i="2" s="1"/>
  <c r="BU13" i="2" s="1"/>
  <c r="S13" i="2"/>
  <c r="Z13" i="2"/>
  <c r="T13" i="2"/>
  <c r="CG4" i="2"/>
  <c r="CE4" i="2"/>
  <c r="CN43" i="2"/>
  <c r="AA43" i="2"/>
  <c r="AW43" i="2"/>
  <c r="S43" i="2"/>
  <c r="BV43" i="2" s="1"/>
  <c r="BO26" i="2"/>
  <c r="CF19" i="2"/>
  <c r="CC19" i="2"/>
  <c r="CD18" i="2"/>
  <c r="BS10" i="2"/>
  <c r="CD10" i="2"/>
  <c r="BT10" i="2"/>
  <c r="BQ10" i="2"/>
  <c r="S40" i="2"/>
  <c r="BV40" i="2" s="1"/>
  <c r="AA40" i="2"/>
  <c r="CN40" i="2"/>
  <c r="BT44" i="2"/>
  <c r="BQ44" i="2"/>
  <c r="BU44" i="2"/>
  <c r="BS44" i="2"/>
  <c r="CD44" i="2"/>
  <c r="T42" i="2"/>
  <c r="BR25" i="2"/>
  <c r="CB25" i="2"/>
  <c r="CN37" i="2"/>
  <c r="AA37" i="2"/>
  <c r="AQ37" i="2"/>
  <c r="AR37" i="2" s="1"/>
  <c r="AW37" i="2"/>
  <c r="BR5" i="2"/>
  <c r="CB5" i="2"/>
  <c r="BT3" i="2"/>
  <c r="BS3" i="2"/>
  <c r="BQ3" i="2"/>
  <c r="BW6" i="2"/>
  <c r="BV5" i="2"/>
  <c r="BW5" i="2" s="1"/>
  <c r="BQ5" i="2"/>
  <c r="BT5" i="2"/>
  <c r="BS5" i="2"/>
  <c r="BU18" i="2"/>
  <c r="AW25" i="2"/>
  <c r="AA25" i="2"/>
  <c r="CN25" i="2"/>
  <c r="T25" i="2"/>
  <c r="CN30" i="2"/>
  <c r="AA30" i="2"/>
  <c r="T30" i="2"/>
  <c r="BW11" i="2"/>
  <c r="CF21" i="2"/>
  <c r="AS15" i="2"/>
  <c r="AQ15" i="2"/>
  <c r="AR15" i="2" s="1"/>
  <c r="AT15" i="2"/>
  <c r="BX15" i="2"/>
  <c r="BP15" i="2" s="1"/>
  <c r="BC15" i="2"/>
  <c r="AX15" i="2" s="1"/>
  <c r="CG23" i="2" l="1"/>
  <c r="BU23" i="2"/>
  <c r="BS36" i="2"/>
  <c r="BU32" i="2"/>
  <c r="BW32" i="2" s="1"/>
  <c r="BQ8" i="2"/>
  <c r="BU20" i="2"/>
  <c r="BQ23" i="2"/>
  <c r="BS17" i="2"/>
  <c r="BT8" i="2"/>
  <c r="BT36" i="2"/>
  <c r="CC3" i="2"/>
  <c r="CG8" i="2"/>
  <c r="BU36" i="2"/>
  <c r="BW36" i="2" s="1"/>
  <c r="BS8" i="2"/>
  <c r="CD36" i="2"/>
  <c r="CE36" i="2" s="1"/>
  <c r="BU8" i="2"/>
  <c r="BW8" i="2" s="1"/>
  <c r="CD27" i="2"/>
  <c r="BS41" i="2"/>
  <c r="BW20" i="2"/>
  <c r="BQ27" i="2"/>
  <c r="CG38" i="2"/>
  <c r="BT43" i="2"/>
  <c r="BQ16" i="2"/>
  <c r="BT31" i="2"/>
  <c r="CF20" i="2"/>
  <c r="BS20" i="2"/>
  <c r="BS25" i="2"/>
  <c r="CF40" i="2"/>
  <c r="BQ25" i="2"/>
  <c r="BU31" i="2"/>
  <c r="BW31" i="2" s="1"/>
  <c r="BT27" i="2"/>
  <c r="CG16" i="2"/>
  <c r="BU25" i="2"/>
  <c r="BS31" i="2"/>
  <c r="BQ20" i="2"/>
  <c r="BU16" i="2"/>
  <c r="BQ31" i="2"/>
  <c r="CE19" i="2"/>
  <c r="CG25" i="2"/>
  <c r="BT41" i="2"/>
  <c r="BT25" i="2"/>
  <c r="BV17" i="2"/>
  <c r="BW17" i="2" s="1"/>
  <c r="BV23" i="2"/>
  <c r="BW23" i="2" s="1"/>
  <c r="BS23" i="2"/>
  <c r="CB17" i="2"/>
  <c r="CD43" i="2"/>
  <c r="CE43" i="2" s="1"/>
  <c r="BT23" i="2"/>
  <c r="BS43" i="2"/>
  <c r="BW43" i="2"/>
  <c r="BT17" i="2"/>
  <c r="CB23" i="2"/>
  <c r="CC23" i="2" s="1"/>
  <c r="BQ43" i="2"/>
  <c r="BS33" i="2"/>
  <c r="CF36" i="2"/>
  <c r="CC32" i="2"/>
  <c r="CC18" i="2"/>
  <c r="BW25" i="2"/>
  <c r="BU14" i="2"/>
  <c r="CG5" i="2"/>
  <c r="CD17" i="2"/>
  <c r="CG17" i="2" s="1"/>
  <c r="CF8" i="2"/>
  <c r="BW30" i="2"/>
  <c r="BQ33" i="2"/>
  <c r="BW41" i="2"/>
  <c r="BQ14" i="2"/>
  <c r="CE7" i="2"/>
  <c r="BT33" i="2"/>
  <c r="CE14" i="2"/>
  <c r="BU33" i="2"/>
  <c r="BW33" i="2" s="1"/>
  <c r="BT14" i="2"/>
  <c r="BW39" i="2"/>
  <c r="BV13" i="2"/>
  <c r="BW13" i="2" s="1"/>
  <c r="CC30" i="2"/>
  <c r="B134" i="15"/>
  <c r="I135" i="15"/>
  <c r="J135" i="15" s="1"/>
  <c r="N135" i="15"/>
  <c r="BW18" i="2"/>
  <c r="I143" i="15"/>
  <c r="J144" i="15"/>
  <c r="S144" i="15"/>
  <c r="R144" i="15" s="1"/>
  <c r="N144" i="15"/>
  <c r="S145" i="15"/>
  <c r="R145" i="15" s="1"/>
  <c r="BW21" i="2"/>
  <c r="BR14" i="2"/>
  <c r="CB14" i="2"/>
  <c r="BW44" i="2"/>
  <c r="BS14" i="2"/>
  <c r="BV14" i="2"/>
  <c r="CC25" i="2"/>
  <c r="CF25" i="2"/>
  <c r="BQ26" i="2"/>
  <c r="BS26" i="2"/>
  <c r="CD26" i="2"/>
  <c r="BT26" i="2"/>
  <c r="BU26" i="2"/>
  <c r="BW26" i="2" s="1"/>
  <c r="BQ15" i="2"/>
  <c r="BT15" i="2"/>
  <c r="BS15" i="2"/>
  <c r="CD15" i="2"/>
  <c r="CG27" i="2"/>
  <c r="CE27" i="2"/>
  <c r="BT13" i="2"/>
  <c r="BS13" i="2"/>
  <c r="BQ13" i="2"/>
  <c r="CD13" i="2"/>
  <c r="CF43" i="2"/>
  <c r="CC43" i="2"/>
  <c r="CF39" i="2"/>
  <c r="CC39" i="2"/>
  <c r="AV16" i="5"/>
  <c r="AU16" i="5"/>
  <c r="AT16" i="5"/>
  <c r="CE32" i="2"/>
  <c r="CG32" i="2"/>
  <c r="AQ12" i="2"/>
  <c r="AR12" i="2" s="1"/>
  <c r="BX12" i="2"/>
  <c r="BP12" i="2" s="1"/>
  <c r="BC12" i="2"/>
  <c r="AX12" i="2" s="1"/>
  <c r="CE20" i="2"/>
  <c r="CG20" i="2"/>
  <c r="CE3" i="2"/>
  <c r="CG3" i="2"/>
  <c r="CE11" i="2"/>
  <c r="CG11" i="2"/>
  <c r="BU15" i="2"/>
  <c r="BQ37" i="2"/>
  <c r="BT37" i="2"/>
  <c r="BS37" i="2"/>
  <c r="CD37" i="2"/>
  <c r="BU37" i="2"/>
  <c r="BW37" i="2" s="1"/>
  <c r="BW40" i="2"/>
  <c r="BW29" i="2"/>
  <c r="BR15" i="2"/>
  <c r="CB15" i="2"/>
  <c r="CE18" i="2"/>
  <c r="CG18" i="2"/>
  <c r="CE40" i="2"/>
  <c r="CG40" i="2"/>
  <c r="BW22" i="2"/>
  <c r="CC29" i="2"/>
  <c r="CF29" i="2"/>
  <c r="CF5" i="2"/>
  <c r="CC5" i="2"/>
  <c r="CE10" i="2"/>
  <c r="CG10" i="2"/>
  <c r="CF27" i="2"/>
  <c r="CC27" i="2"/>
  <c r="CC41" i="2"/>
  <c r="CF41" i="2"/>
  <c r="BQ21" i="2"/>
  <c r="BT21" i="2"/>
  <c r="BS21" i="2"/>
  <c r="CD21" i="2"/>
  <c r="BQ42" i="2"/>
  <c r="CD42" i="2"/>
  <c r="BT42" i="2"/>
  <c r="BS42" i="2"/>
  <c r="BU42" i="2"/>
  <c r="BW42" i="2" s="1"/>
  <c r="BV15" i="2"/>
  <c r="BT22" i="2"/>
  <c r="BQ22" i="2"/>
  <c r="BS22" i="2"/>
  <c r="CD22" i="2"/>
  <c r="BR16" i="2"/>
  <c r="CB16" i="2"/>
  <c r="BS16" i="2"/>
  <c r="BW27" i="2"/>
  <c r="AY22" i="5"/>
  <c r="AZ21" i="5"/>
  <c r="AZ20" i="5"/>
  <c r="AY18" i="5"/>
  <c r="AX17" i="5"/>
  <c r="AZ15" i="5"/>
  <c r="AX14" i="5"/>
  <c r="AX13" i="5"/>
  <c r="AX12" i="5"/>
  <c r="AY10" i="5"/>
  <c r="AY7" i="5"/>
  <c r="AY6" i="5"/>
  <c r="AX4" i="5"/>
  <c r="AY3" i="5"/>
  <c r="AZ23" i="5"/>
  <c r="AX22" i="5"/>
  <c r="AY21" i="5"/>
  <c r="AY20" i="5"/>
  <c r="AZ16" i="5"/>
  <c r="AY15" i="5"/>
  <c r="AZ11" i="5"/>
  <c r="AY9" i="5"/>
  <c r="AX5" i="5"/>
  <c r="AZ14" i="5"/>
  <c r="AZ13" i="5"/>
  <c r="AZ12" i="5"/>
  <c r="AY11" i="5"/>
  <c r="AY8" i="5"/>
  <c r="AX23" i="5"/>
  <c r="AZ17" i="5"/>
  <c r="AY13" i="5"/>
  <c r="AX20" i="5"/>
  <c r="AY17" i="5"/>
  <c r="AX15" i="5"/>
  <c r="AY14" i="5"/>
  <c r="AY5" i="5"/>
  <c r="AX19" i="5"/>
  <c r="AY16" i="5"/>
  <c r="AX8" i="5"/>
  <c r="AX21" i="5"/>
  <c r="AX16" i="5"/>
  <c r="AZ6" i="5"/>
  <c r="AY23" i="5"/>
  <c r="AY19" i="5"/>
  <c r="AY12" i="5"/>
  <c r="AY4" i="5"/>
  <c r="AZ22" i="5"/>
  <c r="AX11" i="5"/>
  <c r="AZ4" i="5"/>
  <c r="AZ10" i="5"/>
  <c r="AZ18" i="5"/>
  <c r="AX6" i="5"/>
  <c r="AZ3" i="5"/>
  <c r="AZ5" i="5"/>
  <c r="AX3" i="5"/>
  <c r="AX10" i="5"/>
  <c r="AZ9" i="5"/>
  <c r="AX18" i="5"/>
  <c r="AX7" i="5"/>
  <c r="AX9" i="5"/>
  <c r="AZ19" i="5"/>
  <c r="AZ8" i="5"/>
  <c r="AZ7" i="5"/>
  <c r="CG44" i="2"/>
  <c r="CE44" i="2"/>
  <c r="CF44" i="2"/>
  <c r="CC44" i="2"/>
  <c r="T12" i="2"/>
  <c r="T46" i="2" s="1"/>
  <c r="Z12" i="2"/>
  <c r="S12" i="2"/>
  <c r="BN12" i="2"/>
  <c r="BO12" i="2" s="1"/>
  <c r="BW28" i="2"/>
  <c r="CG31" i="2"/>
  <c r="CE31" i="2"/>
  <c r="BT16" i="2"/>
  <c r="CE28" i="2"/>
  <c r="CG28" i="2"/>
  <c r="BV16" i="2"/>
  <c r="CG6" i="2"/>
  <c r="CE6" i="2"/>
  <c r="BR13" i="2"/>
  <c r="CB13" i="2"/>
  <c r="CC7" i="2"/>
  <c r="CF7" i="2"/>
  <c r="CE33" i="2"/>
  <c r="CG33" i="2"/>
  <c r="CE29" i="2"/>
  <c r="CG29" i="2"/>
  <c r="CG30" i="2"/>
  <c r="CE30" i="2"/>
  <c r="CG36" i="2" l="1"/>
  <c r="CE17" i="2"/>
  <c r="CF23" i="2"/>
  <c r="BW16" i="2"/>
  <c r="BW14" i="2"/>
  <c r="CG43" i="2"/>
  <c r="CC17" i="2"/>
  <c r="CF17" i="2"/>
  <c r="N134" i="15"/>
  <c r="B133" i="15"/>
  <c r="I134" i="15"/>
  <c r="J134" i="15" s="1"/>
  <c r="S135" i="15"/>
  <c r="R135" i="15" s="1"/>
  <c r="J143" i="15"/>
  <c r="N143" i="15"/>
  <c r="CC14" i="2"/>
  <c r="CF14" i="2"/>
  <c r="CC13" i="2"/>
  <c r="CF13" i="2"/>
  <c r="CE22" i="2"/>
  <c r="CG22" i="2"/>
  <c r="CE21" i="2"/>
  <c r="CG21" i="2"/>
  <c r="CG37" i="2"/>
  <c r="CE37" i="2"/>
  <c r="BW15" i="2"/>
  <c r="BR12" i="2"/>
  <c r="CB12" i="2"/>
  <c r="CG15" i="2"/>
  <c r="CE15" i="2"/>
  <c r="CF16" i="2"/>
  <c r="CC16" i="2"/>
  <c r="CF15" i="2"/>
  <c r="CC15" i="2"/>
  <c r="AR48" i="2"/>
  <c r="AR47" i="2"/>
  <c r="AR46" i="2"/>
  <c r="CE13" i="2"/>
  <c r="CG13" i="2"/>
  <c r="BS12" i="2"/>
  <c r="BS46" i="2" s="1"/>
  <c r="BQ12" i="2"/>
  <c r="BT12" i="2"/>
  <c r="BT46" i="2" s="1"/>
  <c r="CD12" i="2"/>
  <c r="BU12" i="2"/>
  <c r="BV12" i="2"/>
  <c r="S46" i="2"/>
  <c r="CG42" i="2"/>
  <c r="CE42" i="2"/>
  <c r="CG26" i="2"/>
  <c r="CE26" i="2"/>
  <c r="B132" i="15" l="1"/>
  <c r="N133" i="15"/>
  <c r="S133" i="15"/>
  <c r="R133" i="15" s="1"/>
  <c r="I133" i="15"/>
  <c r="J133" i="15" s="1"/>
  <c r="S134" i="15"/>
  <c r="R134" i="15" s="1"/>
  <c r="S143" i="15"/>
  <c r="R143" i="15" s="1"/>
  <c r="I142" i="15"/>
  <c r="J142" i="15"/>
  <c r="I141" i="15"/>
  <c r="N142" i="15"/>
  <c r="CC12" i="2"/>
  <c r="CF12" i="2"/>
  <c r="CE12" i="2"/>
  <c r="CG12" i="2"/>
  <c r="BW12" i="2"/>
  <c r="B131" i="15" l="1"/>
  <c r="S132" i="15" s="1"/>
  <c r="R132" i="15" s="1"/>
  <c r="I132" i="15"/>
  <c r="J132" i="15" s="1"/>
  <c r="N132" i="15"/>
  <c r="I140" i="15"/>
  <c r="J141" i="15"/>
  <c r="N141" i="15"/>
  <c r="S142" i="15"/>
  <c r="R142" i="15" s="1"/>
  <c r="I131" i="15" l="1"/>
  <c r="J131" i="15" s="1"/>
  <c r="N131" i="15"/>
  <c r="B130" i="15"/>
  <c r="S131" i="15"/>
  <c r="R131" i="15" s="1"/>
  <c r="I139" i="15"/>
  <c r="J140" i="15"/>
  <c r="S140" i="15"/>
  <c r="R140" i="15" s="1"/>
  <c r="N140" i="15"/>
  <c r="S141" i="15"/>
  <c r="R141" i="15" s="1"/>
  <c r="B129" i="15" l="1"/>
  <c r="N130" i="15"/>
  <c r="I130" i="15"/>
  <c r="J130" i="15" s="1"/>
  <c r="S138" i="15"/>
  <c r="J139" i="15"/>
  <c r="S139" i="15"/>
  <c r="R139" i="15" s="1"/>
  <c r="N139" i="15"/>
  <c r="I129" i="15" l="1"/>
  <c r="J129" i="15" s="1"/>
  <c r="N129" i="15"/>
  <c r="B128" i="15"/>
  <c r="S130" i="15"/>
  <c r="R130" i="15" s="1"/>
  <c r="R138" i="15"/>
  <c r="B127" i="15" l="1"/>
  <c r="S128" i="15" s="1"/>
  <c r="R128" i="15" s="1"/>
  <c r="I128" i="15"/>
  <c r="J128" i="15" s="1"/>
  <c r="N128" i="15"/>
  <c r="S129" i="15"/>
  <c r="R129" i="15" s="1"/>
  <c r="I127" i="15" l="1"/>
  <c r="J127" i="15" s="1"/>
  <c r="N127" i="15"/>
  <c r="B126" i="15"/>
  <c r="S127" i="15" s="1"/>
  <c r="R127" i="15" s="1"/>
  <c r="N126" i="15" l="1"/>
  <c r="I126" i="15"/>
  <c r="J126" i="15" s="1"/>
  <c r="B125" i="15"/>
  <c r="S126" i="15"/>
  <c r="R126" i="15" s="1"/>
  <c r="B124" i="15" l="1"/>
  <c r="S125" i="15"/>
  <c r="R125" i="15" s="1"/>
  <c r="I125" i="15"/>
  <c r="J125" i="15" s="1"/>
  <c r="N125" i="15"/>
  <c r="N124" i="15" l="1"/>
  <c r="B123" i="15"/>
  <c r="I124" i="15"/>
  <c r="J124" i="15" s="1"/>
  <c r="N123" i="15" l="1"/>
  <c r="B122" i="15"/>
  <c r="I123" i="15"/>
  <c r="J123" i="15" s="1"/>
  <c r="S124" i="15"/>
  <c r="R124" i="15" s="1"/>
  <c r="I122" i="15" l="1"/>
  <c r="J122" i="15" s="1"/>
  <c r="B121" i="15"/>
  <c r="S122" i="15" s="1"/>
  <c r="R122" i="15" s="1"/>
  <c r="N122" i="15"/>
  <c r="S123" i="15"/>
  <c r="R123" i="15" s="1"/>
  <c r="B120" i="15" l="1"/>
  <c r="S121" i="15"/>
  <c r="R121" i="15" s="1"/>
  <c r="I121" i="15"/>
  <c r="J121" i="15" s="1"/>
  <c r="N121" i="15"/>
  <c r="I120" i="15" l="1"/>
  <c r="J120" i="15" s="1"/>
  <c r="B119" i="15"/>
  <c r="S120" i="15" s="1"/>
  <c r="R120" i="15" s="1"/>
  <c r="N120" i="15"/>
  <c r="B118" i="15" l="1"/>
  <c r="S119" i="15" s="1"/>
  <c r="R119" i="15" s="1"/>
  <c r="I119" i="15"/>
  <c r="J119" i="15" s="1"/>
  <c r="N119" i="15"/>
  <c r="B117" i="15" l="1"/>
  <c r="S118" i="15"/>
  <c r="R118" i="15" s="1"/>
  <c r="N118" i="15"/>
  <c r="I118" i="15"/>
  <c r="J118" i="15" s="1"/>
  <c r="B116" i="15" l="1"/>
  <c r="S117" i="15" s="1"/>
  <c r="R117" i="15" s="1"/>
  <c r="N117" i="15"/>
  <c r="I117" i="15"/>
  <c r="J117" i="15" s="1"/>
  <c r="B115" i="15" l="1"/>
  <c r="S116" i="15" s="1"/>
  <c r="R116" i="15" s="1"/>
  <c r="N116" i="15"/>
  <c r="I116" i="15"/>
  <c r="J116" i="15" s="1"/>
  <c r="B114" i="15" l="1"/>
  <c r="S115" i="15"/>
  <c r="R115" i="15" s="1"/>
  <c r="I115" i="15"/>
  <c r="J115" i="15" s="1"/>
  <c r="N115" i="15"/>
  <c r="B113" i="15" l="1"/>
  <c r="S114" i="15" s="1"/>
  <c r="R114" i="15" s="1"/>
  <c r="N114" i="15"/>
  <c r="I114" i="15"/>
  <c r="J114" i="15" s="1"/>
  <c r="B112" i="15" l="1"/>
  <c r="S113" i="15" s="1"/>
  <c r="R113" i="15" s="1"/>
  <c r="I113" i="15"/>
  <c r="J113" i="15" s="1"/>
  <c r="N113" i="15"/>
  <c r="N112" i="15" l="1"/>
  <c r="B111" i="15"/>
  <c r="S112" i="15"/>
  <c r="R112" i="15" s="1"/>
  <c r="I112" i="15"/>
  <c r="J112" i="15" s="1"/>
  <c r="I111" i="15" l="1"/>
  <c r="J111" i="15" s="1"/>
  <c r="B110" i="15"/>
  <c r="N111" i="15"/>
  <c r="S111" i="15"/>
  <c r="R111" i="15" s="1"/>
  <c r="I110" i="15" l="1"/>
  <c r="J110" i="15" s="1"/>
  <c r="B109" i="15"/>
  <c r="N110" i="15"/>
  <c r="S110" i="15"/>
  <c r="R110" i="15" s="1"/>
  <c r="B108" i="15" l="1"/>
  <c r="I109" i="15"/>
  <c r="J109" i="15" s="1"/>
  <c r="N109" i="15"/>
  <c r="S109" i="15"/>
  <c r="R109" i="15" s="1"/>
  <c r="B107" i="15" l="1"/>
  <c r="I108" i="15"/>
  <c r="J108" i="15" s="1"/>
  <c r="N108" i="15"/>
  <c r="S108" i="15"/>
  <c r="R108" i="15" s="1"/>
  <c r="B106" i="15" l="1"/>
  <c r="I107" i="15"/>
  <c r="J107" i="15" s="1"/>
  <c r="S107" i="15"/>
  <c r="R107" i="15" s="1"/>
  <c r="N107" i="15"/>
  <c r="I106" i="15" l="1"/>
  <c r="J106" i="15" s="1"/>
  <c r="B105" i="15"/>
  <c r="N106" i="15"/>
  <c r="B104" i="15" l="1"/>
  <c r="S105" i="15" s="1"/>
  <c r="R105" i="15" s="1"/>
  <c r="I105" i="15"/>
  <c r="J105" i="15" s="1"/>
  <c r="N105" i="15"/>
  <c r="S106" i="15"/>
  <c r="R106" i="15" s="1"/>
  <c r="B103" i="15" l="1"/>
  <c r="N104" i="15"/>
  <c r="I104" i="15"/>
  <c r="J104" i="15" s="1"/>
  <c r="S104" i="15"/>
  <c r="R104" i="15" s="1"/>
  <c r="B102" i="15" l="1"/>
  <c r="N103" i="15"/>
  <c r="I103" i="15"/>
  <c r="J103" i="15" s="1"/>
  <c r="S103" i="15"/>
  <c r="R103" i="15" s="1"/>
  <c r="B101" i="15" l="1"/>
  <c r="S102" i="15" s="1"/>
  <c r="R102" i="15" s="1"/>
  <c r="I102" i="15"/>
  <c r="J102" i="15" s="1"/>
  <c r="N102" i="15"/>
  <c r="B100" i="15" l="1"/>
  <c r="S101" i="15" s="1"/>
  <c r="R101" i="15" s="1"/>
  <c r="I101" i="15"/>
  <c r="J101" i="15" s="1"/>
  <c r="N101" i="15"/>
  <c r="I100" i="15" l="1"/>
  <c r="J100" i="15" s="1"/>
  <c r="B99" i="15"/>
  <c r="N100" i="15"/>
  <c r="S100" i="15"/>
  <c r="R100" i="15" s="1"/>
  <c r="I99" i="15" l="1"/>
  <c r="J99" i="15" s="1"/>
  <c r="B98" i="15"/>
  <c r="N99" i="15"/>
  <c r="S99" i="15"/>
  <c r="R99" i="15" s="1"/>
  <c r="I98" i="15" l="1"/>
  <c r="J98" i="15" s="1"/>
  <c r="B97" i="15"/>
  <c r="N98" i="15"/>
  <c r="S98" i="15"/>
  <c r="R98" i="15" s="1"/>
  <c r="B96" i="15" l="1"/>
  <c r="S97" i="15"/>
  <c r="R97" i="15" s="1"/>
  <c r="I97" i="15"/>
  <c r="J97" i="15" s="1"/>
  <c r="N97" i="15"/>
  <c r="B95" i="15" l="1"/>
  <c r="I96" i="15"/>
  <c r="J96" i="15" s="1"/>
  <c r="N96" i="15"/>
  <c r="S96" i="15"/>
  <c r="R96" i="15" s="1"/>
  <c r="B94" i="15" l="1"/>
  <c r="I95" i="15"/>
  <c r="J95" i="15" s="1"/>
  <c r="S95" i="15"/>
  <c r="R95" i="15" s="1"/>
  <c r="N95" i="15"/>
  <c r="I94" i="15" l="1"/>
  <c r="J94" i="15" s="1"/>
  <c r="B93" i="15"/>
  <c r="N94" i="15"/>
  <c r="S94" i="15"/>
  <c r="R94" i="15" s="1"/>
  <c r="B92" i="15" l="1"/>
  <c r="S93" i="15"/>
  <c r="R93" i="15" s="1"/>
  <c r="N93" i="15"/>
  <c r="I93" i="15"/>
  <c r="J93" i="15" s="1"/>
  <c r="B91" i="15" l="1"/>
  <c r="S92" i="15" s="1"/>
  <c r="R92" i="15" s="1"/>
  <c r="I92" i="15"/>
  <c r="J92" i="15" s="1"/>
  <c r="N92" i="15"/>
  <c r="N91" i="15" l="1"/>
  <c r="B90" i="15"/>
  <c r="I91" i="15"/>
  <c r="J91" i="15" s="1"/>
  <c r="I90" i="15" l="1"/>
  <c r="J90" i="15" s="1"/>
  <c r="B89" i="15"/>
  <c r="N90" i="15"/>
  <c r="S90" i="15"/>
  <c r="R90" i="15" s="1"/>
  <c r="S91" i="15"/>
  <c r="R91" i="15" s="1"/>
  <c r="B88" i="15" l="1"/>
  <c r="I89" i="15"/>
  <c r="J89" i="15" s="1"/>
  <c r="S89" i="15"/>
  <c r="R89" i="15" s="1"/>
  <c r="N89" i="15"/>
  <c r="I88" i="15" l="1"/>
  <c r="J88" i="15" s="1"/>
  <c r="N88" i="15"/>
  <c r="B87" i="15"/>
  <c r="S88" i="15"/>
  <c r="R88" i="15" s="1"/>
  <c r="B86" i="15" l="1"/>
  <c r="N87" i="15"/>
  <c r="I87" i="15"/>
  <c r="J87" i="15" s="1"/>
  <c r="S87" i="15"/>
  <c r="R87" i="15" s="1"/>
  <c r="B85" i="15" l="1"/>
  <c r="S86" i="15"/>
  <c r="R86" i="15" s="1"/>
  <c r="I86" i="15"/>
  <c r="J86" i="15" s="1"/>
  <c r="N86" i="15"/>
  <c r="B84" i="15" l="1"/>
  <c r="S85" i="15" s="1"/>
  <c r="R85" i="15" s="1"/>
  <c r="I85" i="15"/>
  <c r="J85" i="15" s="1"/>
  <c r="N85" i="15"/>
  <c r="B83" i="15" l="1"/>
  <c r="I84" i="15"/>
  <c r="J84" i="15" s="1"/>
  <c r="N84" i="15"/>
  <c r="S84" i="15"/>
  <c r="R84" i="15" s="1"/>
  <c r="B82" i="15" l="1"/>
  <c r="I83" i="15"/>
  <c r="J83" i="15" s="1"/>
  <c r="N83" i="15"/>
  <c r="S83" i="15"/>
  <c r="R83" i="15" s="1"/>
  <c r="I82" i="15" l="1"/>
  <c r="J82" i="15" s="1"/>
  <c r="B81" i="15"/>
  <c r="N82" i="15"/>
  <c r="S82" i="15"/>
  <c r="R82" i="15" s="1"/>
  <c r="B80" i="15" l="1"/>
  <c r="I81" i="15"/>
  <c r="J81" i="15" s="1"/>
  <c r="S81" i="15"/>
  <c r="R81" i="15" s="1"/>
  <c r="N81" i="15"/>
  <c r="N80" i="15" l="1"/>
  <c r="B79" i="15"/>
  <c r="I80" i="15"/>
  <c r="J80" i="15" s="1"/>
  <c r="S80" i="15"/>
  <c r="R80" i="15" s="1"/>
  <c r="I79" i="15" l="1"/>
  <c r="J79" i="15" s="1"/>
  <c r="B78" i="15"/>
  <c r="N79" i="15"/>
  <c r="S79" i="15"/>
  <c r="R79" i="15" s="1"/>
  <c r="I78" i="15" l="1"/>
  <c r="J78" i="15" s="1"/>
  <c r="N78" i="15"/>
  <c r="B77" i="15"/>
  <c r="S78" i="15"/>
  <c r="R78" i="15" s="1"/>
  <c r="B76" i="15" l="1"/>
  <c r="S77" i="15"/>
  <c r="R77" i="15" s="1"/>
  <c r="N77" i="15"/>
  <c r="I77" i="15"/>
  <c r="J77" i="15" s="1"/>
  <c r="B75" i="15" l="1"/>
  <c r="I76" i="15"/>
  <c r="J76" i="15" s="1"/>
  <c r="N76" i="15"/>
  <c r="S76" i="15"/>
  <c r="R76" i="15" s="1"/>
  <c r="B74" i="15" l="1"/>
  <c r="N75" i="15"/>
  <c r="S75" i="15"/>
  <c r="R75" i="15" s="1"/>
  <c r="I75" i="15"/>
  <c r="J75" i="15" s="1"/>
  <c r="I74" i="15" l="1"/>
  <c r="J74" i="15" s="1"/>
  <c r="N74" i="15"/>
  <c r="B73" i="15"/>
  <c r="S74" i="15" s="1"/>
  <c r="R74" i="15" s="1"/>
  <c r="B72" i="15" l="1"/>
  <c r="S73" i="15"/>
  <c r="R73" i="15" s="1"/>
  <c r="N73" i="15"/>
  <c r="I73" i="15"/>
  <c r="J73" i="15" s="1"/>
  <c r="B71" i="15" l="1"/>
  <c r="N72" i="15"/>
  <c r="I72" i="15"/>
  <c r="J72" i="15" s="1"/>
  <c r="S72" i="15"/>
  <c r="R72" i="15" s="1"/>
  <c r="B70" i="15" l="1"/>
  <c r="I71" i="15"/>
  <c r="J71" i="15" s="1"/>
  <c r="N71" i="15"/>
  <c r="S71" i="15"/>
  <c r="R71" i="15" s="1"/>
  <c r="B69" i="15" l="1"/>
  <c r="S70" i="15" s="1"/>
  <c r="R70" i="15" s="1"/>
  <c r="I70" i="15"/>
  <c r="J70" i="15" s="1"/>
  <c r="N70" i="15"/>
  <c r="B68" i="15" l="1"/>
  <c r="I69" i="15"/>
  <c r="J69" i="15" s="1"/>
  <c r="N69" i="15"/>
  <c r="S69" i="15"/>
  <c r="R69" i="15" s="1"/>
  <c r="I68" i="15" l="1"/>
  <c r="J68" i="15" s="1"/>
  <c r="B67" i="15"/>
  <c r="N68" i="15"/>
  <c r="S68" i="15"/>
  <c r="R68" i="15" s="1"/>
  <c r="I67" i="15" l="1"/>
  <c r="J67" i="15" s="1"/>
  <c r="B66" i="15"/>
  <c r="N67" i="15"/>
  <c r="S67" i="15"/>
  <c r="R67" i="15" s="1"/>
  <c r="I66" i="15" l="1"/>
  <c r="J66" i="15" s="1"/>
  <c r="B65" i="15"/>
  <c r="N66" i="15"/>
  <c r="S66" i="15"/>
  <c r="R66" i="15" s="1"/>
  <c r="B64" i="15" l="1"/>
  <c r="S65" i="15"/>
  <c r="R65" i="15" s="1"/>
  <c r="I65" i="15"/>
  <c r="J65" i="15" s="1"/>
  <c r="N65" i="15"/>
  <c r="B63" i="15" l="1"/>
  <c r="I64" i="15"/>
  <c r="J64" i="15" s="1"/>
  <c r="N64" i="15"/>
  <c r="S64" i="15"/>
  <c r="R64" i="15" s="1"/>
  <c r="B62" i="15" l="1"/>
  <c r="I63" i="15"/>
  <c r="J63" i="15" s="1"/>
  <c r="S63" i="15"/>
  <c r="R63" i="15" s="1"/>
  <c r="N63" i="15"/>
  <c r="I62" i="15" l="1"/>
  <c r="J62" i="15" s="1"/>
  <c r="B61" i="15"/>
  <c r="N62" i="15"/>
  <c r="S62" i="15"/>
  <c r="R62" i="15" s="1"/>
  <c r="B60" i="15" l="1"/>
  <c r="S61" i="15"/>
  <c r="R61" i="15" s="1"/>
  <c r="I61" i="15"/>
  <c r="J61" i="15" s="1"/>
  <c r="N61" i="15"/>
  <c r="B59" i="15" l="1"/>
  <c r="S60" i="15" s="1"/>
  <c r="R60" i="15" s="1"/>
  <c r="I60" i="15"/>
  <c r="J60" i="15" s="1"/>
  <c r="N60" i="15"/>
  <c r="B58" i="15" l="1"/>
  <c r="S59" i="15" s="1"/>
  <c r="R59" i="15" s="1"/>
  <c r="I59" i="15"/>
  <c r="J59" i="15" s="1"/>
  <c r="N59" i="15"/>
  <c r="I58" i="15" l="1"/>
  <c r="J58" i="15" s="1"/>
  <c r="B57" i="15"/>
  <c r="N58" i="15"/>
  <c r="S58" i="15"/>
  <c r="R58" i="15" s="1"/>
  <c r="B56" i="15" l="1"/>
  <c r="S57" i="15" s="1"/>
  <c r="R57" i="15" s="1"/>
  <c r="I57" i="15"/>
  <c r="J57" i="15" s="1"/>
  <c r="N57" i="15"/>
  <c r="I56" i="15" l="1"/>
  <c r="J56" i="15" s="1"/>
  <c r="B55" i="15"/>
  <c r="N56" i="15"/>
  <c r="S56" i="15"/>
  <c r="R56" i="15" s="1"/>
  <c r="B54" i="15" l="1"/>
  <c r="I55" i="15"/>
  <c r="J55" i="15" s="1"/>
  <c r="N55" i="15"/>
  <c r="S55" i="15"/>
  <c r="R55" i="15" s="1"/>
  <c r="B53" i="15" l="1"/>
  <c r="I54" i="15"/>
  <c r="J54" i="15" s="1"/>
  <c r="S54" i="15"/>
  <c r="R54" i="15" s="1"/>
  <c r="N54" i="15"/>
  <c r="B52" i="15" l="1"/>
  <c r="N53" i="15"/>
  <c r="S53" i="15"/>
  <c r="R53" i="15" s="1"/>
  <c r="I53" i="15"/>
  <c r="J53" i="15" s="1"/>
  <c r="B51" i="15" l="1"/>
  <c r="S52" i="15" s="1"/>
  <c r="R52" i="15" s="1"/>
  <c r="I52" i="15"/>
  <c r="J52" i="15" s="1"/>
  <c r="N52" i="15"/>
  <c r="B50" i="15" l="1"/>
  <c r="I51" i="15"/>
  <c r="J51" i="15" s="1"/>
  <c r="N51" i="15"/>
  <c r="S51" i="15"/>
  <c r="R51" i="15" s="1"/>
  <c r="I50" i="15" l="1"/>
  <c r="J50" i="15" s="1"/>
  <c r="N50" i="15"/>
  <c r="B49" i="15"/>
  <c r="S50" i="15" s="1"/>
  <c r="R50" i="15" s="1"/>
  <c r="B48" i="15" l="1"/>
  <c r="I49" i="15"/>
  <c r="J49" i="15" s="1"/>
  <c r="S49" i="15"/>
  <c r="R49" i="15" s="1"/>
  <c r="N49" i="15"/>
  <c r="B47" i="15" l="1"/>
  <c r="I48" i="15"/>
  <c r="J48" i="15" s="1"/>
  <c r="N48" i="15"/>
  <c r="S48" i="15"/>
  <c r="R48" i="15" s="1"/>
  <c r="I47" i="15" l="1"/>
  <c r="J47" i="15" s="1"/>
  <c r="N47" i="15"/>
  <c r="B46" i="15"/>
  <c r="I46" i="15" l="1"/>
  <c r="J46" i="15" s="1"/>
  <c r="B45" i="15"/>
  <c r="N46" i="15"/>
  <c r="S46" i="15"/>
  <c r="R46" i="15" s="1"/>
  <c r="S47" i="15"/>
  <c r="R47" i="15" s="1"/>
  <c r="B44" i="15" l="1"/>
  <c r="S45" i="15"/>
  <c r="R45" i="15" s="1"/>
  <c r="I45" i="15"/>
  <c r="J45" i="15" s="1"/>
  <c r="N45" i="15"/>
  <c r="B43" i="15" l="1"/>
  <c r="I44" i="15"/>
  <c r="J44" i="15" s="1"/>
  <c r="N44" i="15"/>
  <c r="S44" i="15"/>
  <c r="R44" i="15" s="1"/>
  <c r="B42" i="15" l="1"/>
  <c r="S43" i="15" s="1"/>
  <c r="R43" i="15" s="1"/>
  <c r="N43" i="15"/>
  <c r="I43" i="15"/>
  <c r="J43" i="15" s="1"/>
  <c r="I42" i="15" l="1"/>
  <c r="J42" i="15" s="1"/>
  <c r="B41" i="15"/>
  <c r="S42" i="15"/>
  <c r="R42" i="15" s="1"/>
  <c r="N42" i="15"/>
  <c r="B40" i="15" l="1"/>
  <c r="S41" i="15"/>
  <c r="R41" i="15" s="1"/>
  <c r="I41" i="15"/>
  <c r="J41" i="15" s="1"/>
  <c r="N41" i="15"/>
  <c r="B39" i="15" l="1"/>
  <c r="I40" i="15"/>
  <c r="J40" i="15" s="1"/>
  <c r="N40" i="15"/>
  <c r="S40" i="15"/>
  <c r="R40" i="15" s="1"/>
  <c r="B38" i="15" l="1"/>
  <c r="I39" i="15"/>
  <c r="J39" i="15" s="1"/>
  <c r="N39" i="15"/>
  <c r="S39" i="15"/>
  <c r="R39" i="15" s="1"/>
  <c r="B37" i="15" l="1"/>
  <c r="N38" i="15"/>
  <c r="I38" i="15"/>
  <c r="J38" i="15" s="1"/>
  <c r="S38" i="15"/>
  <c r="R38" i="15" s="1"/>
  <c r="B36" i="15" l="1"/>
  <c r="S37" i="15"/>
  <c r="R37" i="15" s="1"/>
  <c r="I37" i="15"/>
  <c r="J37" i="15" s="1"/>
  <c r="N37" i="15"/>
  <c r="I36" i="15" l="1"/>
  <c r="J36" i="15" s="1"/>
  <c r="B35" i="15"/>
  <c r="N36" i="15"/>
  <c r="I35" i="15" l="1"/>
  <c r="J35" i="15" s="1"/>
  <c r="B34" i="15"/>
  <c r="N35" i="15"/>
  <c r="S35" i="15"/>
  <c r="R35" i="15" s="1"/>
  <c r="S36" i="15"/>
  <c r="R36" i="15" s="1"/>
  <c r="I34" i="15" l="1"/>
  <c r="J34" i="15" s="1"/>
  <c r="B33" i="15"/>
  <c r="N34" i="15"/>
  <c r="S34" i="15"/>
  <c r="R34" i="15" s="1"/>
  <c r="B32" i="15" l="1"/>
  <c r="I33" i="15"/>
  <c r="J33" i="15" s="1"/>
  <c r="S33" i="15"/>
  <c r="R33" i="15" s="1"/>
  <c r="N33" i="15"/>
  <c r="B31" i="15" l="1"/>
  <c r="I32" i="15"/>
  <c r="J32" i="15" s="1"/>
  <c r="N32" i="15"/>
  <c r="S32" i="15"/>
  <c r="R32" i="15" s="1"/>
  <c r="I31" i="15" l="1"/>
  <c r="J31" i="15" s="1"/>
  <c r="B30" i="15"/>
  <c r="S31" i="15"/>
  <c r="R31" i="15" s="1"/>
  <c r="N31" i="15"/>
  <c r="I30" i="15" l="1"/>
  <c r="J30" i="15" s="1"/>
  <c r="B29" i="15"/>
  <c r="N30" i="15"/>
  <c r="S30" i="15"/>
  <c r="R30" i="15" s="1"/>
  <c r="B28" i="15" l="1"/>
  <c r="S29" i="15"/>
  <c r="R29" i="15" s="1"/>
  <c r="I29" i="15"/>
  <c r="J29" i="15" s="1"/>
  <c r="N29" i="15"/>
  <c r="B27" i="15" l="1"/>
  <c r="I28" i="15"/>
  <c r="J28" i="15" s="1"/>
  <c r="N28" i="15"/>
  <c r="S28" i="15"/>
  <c r="R28" i="15" s="1"/>
  <c r="B26" i="15" l="1"/>
  <c r="S27" i="15" s="1"/>
  <c r="R27" i="15" s="1"/>
  <c r="I27" i="15"/>
  <c r="J27" i="15" s="1"/>
  <c r="N27" i="15"/>
  <c r="I26" i="15" l="1"/>
  <c r="J26" i="15" s="1"/>
  <c r="B25" i="15"/>
  <c r="N26" i="15"/>
  <c r="S26" i="15"/>
  <c r="R26" i="15" s="1"/>
  <c r="B24" i="15" l="1"/>
  <c r="S25" i="15"/>
  <c r="R25" i="15" s="1"/>
  <c r="I25" i="15"/>
  <c r="J25" i="15" s="1"/>
  <c r="N25" i="15"/>
  <c r="I24" i="15" l="1"/>
  <c r="J24" i="15" s="1"/>
  <c r="N24" i="15"/>
  <c r="B23" i="15"/>
  <c r="S24" i="15"/>
  <c r="R24" i="15" s="1"/>
  <c r="B22" i="15" l="1"/>
  <c r="S23" i="15" s="1"/>
  <c r="R23" i="15" s="1"/>
  <c r="I23" i="15"/>
  <c r="J23" i="15" s="1"/>
  <c r="N23" i="15"/>
  <c r="B21" i="15" l="1"/>
  <c r="S22" i="15" s="1"/>
  <c r="R22" i="15" s="1"/>
  <c r="I22" i="15"/>
  <c r="J22" i="15" s="1"/>
  <c r="N22" i="15"/>
  <c r="B20" i="15" l="1"/>
  <c r="S21" i="15" s="1"/>
  <c r="R21" i="15" s="1"/>
  <c r="I21" i="15"/>
  <c r="J21" i="15" s="1"/>
  <c r="N21" i="15"/>
  <c r="I20" i="15" l="1"/>
  <c r="J20" i="15" s="1"/>
  <c r="B19" i="15"/>
  <c r="N20" i="15"/>
  <c r="S20" i="15"/>
  <c r="S10" i="15" l="1" a="1"/>
  <c r="S10" i="15" s="1"/>
  <c r="R20" i="15"/>
  <c r="R10" i="15" s="1" a="1"/>
  <c r="R10" i="15" s="1"/>
  <c r="Q10" i="15" s="1"/>
  <c r="B18" i="15"/>
  <c r="I19" i="15"/>
  <c r="J19" i="15" s="1"/>
  <c r="N19" i="15"/>
  <c r="S19" i="15"/>
  <c r="R19" i="15" s="1"/>
  <c r="I18" i="15" l="1"/>
  <c r="J18" i="15" s="1"/>
  <c r="B17" i="15"/>
  <c r="N18" i="15"/>
  <c r="S18" i="15"/>
  <c r="R18" i="15" s="1"/>
  <c r="I17" i="15" l="1"/>
  <c r="J17" i="15" s="1"/>
  <c r="N17" i="15"/>
  <c r="B16" i="15"/>
  <c r="B15" i="15" l="1"/>
  <c r="S16" i="15" s="1"/>
  <c r="R16" i="15" s="1"/>
  <c r="I16" i="15"/>
  <c r="J16" i="15" s="1"/>
  <c r="N16" i="15"/>
  <c r="S17" i="15"/>
  <c r="R17" i="15" s="1"/>
  <c r="I15" i="15" l="1"/>
  <c r="J15" i="15" s="1"/>
  <c r="B14" i="15"/>
  <c r="N15" i="15"/>
  <c r="S15" i="15"/>
  <c r="R15" i="15" s="1"/>
  <c r="B13" i="15" l="1"/>
  <c r="I14" i="15"/>
  <c r="J14" i="15" s="1"/>
  <c r="N14" i="15"/>
  <c r="S14" i="15"/>
  <c r="R14" i="15" l="1"/>
  <c r="R4" i="15" s="1" a="1"/>
  <c r="S4" i="15" a="1"/>
  <c r="I13" i="15"/>
  <c r="J13" i="15" s="1"/>
  <c r="N13" i="15"/>
  <c r="B12" i="15"/>
  <c r="N12" i="15" l="1"/>
  <c r="B11" i="15"/>
  <c r="I12" i="15"/>
  <c r="J12" i="15" s="1"/>
  <c r="U6" i="15"/>
  <c r="U7" i="15"/>
  <c r="S4" i="15"/>
  <c r="U4" i="15" s="1"/>
  <c r="U5" i="15"/>
  <c r="T6" i="15"/>
  <c r="T5" i="15"/>
  <c r="R4" i="15"/>
  <c r="T4" i="15" s="1"/>
  <c r="T7" i="15"/>
  <c r="W4" i="15" l="1"/>
  <c r="W3" i="15" s="1"/>
  <c r="E1" i="15" s="1"/>
  <c r="V4" i="15"/>
  <c r="E2" i="15" s="1"/>
  <c r="B10" i="15"/>
  <c r="N11" i="15"/>
  <c r="I11" i="15"/>
  <c r="J11" i="15" s="1"/>
  <c r="N10" i="15" l="1"/>
  <c r="B9" i="15"/>
  <c r="I10" i="15"/>
  <c r="J10" i="15" s="1"/>
  <c r="E278" i="15"/>
  <c r="E915" i="15"/>
  <c r="E898" i="15"/>
  <c r="E993" i="15"/>
  <c r="E798" i="15"/>
  <c r="E563" i="15"/>
  <c r="E280" i="15"/>
  <c r="E645" i="15"/>
  <c r="E564" i="15"/>
  <c r="E435" i="15"/>
  <c r="E327" i="15"/>
  <c r="E619" i="15"/>
  <c r="E886" i="15"/>
  <c r="E942" i="15"/>
  <c r="E85" i="15"/>
  <c r="E809" i="15"/>
  <c r="E786" i="15"/>
  <c r="E591" i="15"/>
  <c r="E964" i="15"/>
  <c r="E531" i="15"/>
  <c r="E451" i="15"/>
  <c r="E59" i="15"/>
  <c r="E41" i="15"/>
  <c r="E472" i="15"/>
  <c r="E735" i="15"/>
  <c r="E906" i="15"/>
  <c r="E829" i="15"/>
  <c r="E733" i="15"/>
  <c r="E156" i="15"/>
  <c r="E797" i="15"/>
  <c r="E813" i="15"/>
  <c r="E758" i="15"/>
  <c r="E274" i="15"/>
  <c r="E841" i="15"/>
  <c r="E883" i="15"/>
  <c r="E354" i="15"/>
  <c r="E184" i="15"/>
  <c r="E535" i="15"/>
  <c r="E567" i="15"/>
  <c r="E234" i="15"/>
  <c r="E176" i="15"/>
  <c r="E847" i="15"/>
  <c r="E161" i="15"/>
  <c r="E445" i="15"/>
  <c r="E772" i="15"/>
  <c r="E764" i="15"/>
  <c r="E553" i="15"/>
  <c r="E987" i="15"/>
  <c r="E207" i="15"/>
  <c r="E299" i="15"/>
  <c r="E478" i="15"/>
  <c r="E231" i="15"/>
  <c r="E615" i="15"/>
  <c r="E712" i="15"/>
  <c r="E869" i="15"/>
  <c r="E491" i="15"/>
  <c r="E653" i="15"/>
  <c r="E948" i="15"/>
  <c r="E313" i="15"/>
  <c r="E6" i="15"/>
  <c r="E965" i="15"/>
  <c r="E444" i="15"/>
  <c r="E793" i="15"/>
  <c r="E139" i="15"/>
  <c r="E236" i="15"/>
  <c r="E108" i="15"/>
  <c r="E367" i="15"/>
  <c r="E335" i="15"/>
  <c r="E700" i="15"/>
  <c r="E867" i="15"/>
  <c r="E10" i="15"/>
  <c r="E569" i="15"/>
  <c r="E602" i="15"/>
  <c r="E508" i="15"/>
  <c r="E102" i="15"/>
  <c r="E243" i="15"/>
  <c r="E494" i="15"/>
  <c r="E449" i="15"/>
  <c r="E65" i="15"/>
  <c r="E144" i="15"/>
  <c r="E866" i="15"/>
  <c r="E770" i="15"/>
  <c r="E738" i="15"/>
  <c r="E626" i="15"/>
  <c r="E732" i="15"/>
  <c r="E96" i="15"/>
  <c r="E844" i="15"/>
  <c r="E850" i="15"/>
  <c r="E300" i="15"/>
  <c r="E430" i="15"/>
  <c r="E125" i="15"/>
  <c r="E396" i="15"/>
  <c r="E95" i="15"/>
  <c r="E170" i="15"/>
  <c r="E239" i="15"/>
  <c r="E152" i="15"/>
  <c r="E730" i="15"/>
  <c r="E539" i="15"/>
  <c r="E754" i="15"/>
  <c r="E355" i="15"/>
  <c r="E736" i="15"/>
  <c r="E347" i="15"/>
  <c r="E959" i="15"/>
  <c r="E580" i="15"/>
  <c r="E185" i="15"/>
  <c r="E247" i="15"/>
  <c r="E943" i="15"/>
  <c r="E128" i="15"/>
  <c r="E863" i="15"/>
  <c r="E54" i="15"/>
  <c r="E935" i="15"/>
  <c r="E697" i="15"/>
  <c r="E946" i="15"/>
  <c r="E110" i="15"/>
  <c r="E872" i="15"/>
  <c r="E350" i="15"/>
  <c r="E612" i="15"/>
  <c r="E594" i="15"/>
  <c r="E704" i="15"/>
  <c r="E369" i="15"/>
  <c r="E305" i="15"/>
  <c r="E362" i="15"/>
  <c r="E837" i="15"/>
  <c r="E755" i="15"/>
  <c r="E672" i="15"/>
  <c r="E771" i="15"/>
  <c r="E659" i="15"/>
  <c r="E709" i="15"/>
  <c r="E605" i="15"/>
  <c r="E774" i="15"/>
  <c r="E640" i="15"/>
  <c r="E663" i="15"/>
  <c r="E790" i="15"/>
  <c r="E489" i="15"/>
  <c r="E509" i="15"/>
  <c r="E913" i="15"/>
  <c r="E995" i="15"/>
  <c r="E166" i="15"/>
  <c r="E401" i="15"/>
  <c r="E251" i="15"/>
  <c r="E76" i="15"/>
  <c r="E743" i="15"/>
  <c r="E186" i="15"/>
  <c r="E543" i="15"/>
  <c r="E249" i="15"/>
  <c r="E324" i="15"/>
  <c r="E441" i="15"/>
  <c r="E920" i="15"/>
  <c r="E361" i="15"/>
  <c r="E318" i="15"/>
  <c r="E897" i="15"/>
  <c r="E213" i="15"/>
  <c r="E544" i="15"/>
  <c r="E956" i="15"/>
  <c r="E75" i="15"/>
  <c r="E163" i="15"/>
  <c r="E188" i="15"/>
  <c r="E160" i="15"/>
  <c r="E392" i="15"/>
  <c r="E158" i="15"/>
  <c r="E799" i="15"/>
  <c r="E480" i="15"/>
  <c r="E746" i="15"/>
  <c r="E681" i="15"/>
  <c r="E690" i="15"/>
  <c r="E482" i="15"/>
  <c r="E202" i="15"/>
  <c r="E744" i="15"/>
  <c r="E990" i="15"/>
  <c r="E457" i="15"/>
  <c r="E225" i="15"/>
  <c r="E609" i="15"/>
  <c r="E464" i="15"/>
  <c r="E836" i="15"/>
  <c r="E555" i="15"/>
  <c r="E988" i="15"/>
  <c r="E35" i="15"/>
  <c r="E953" i="15"/>
  <c r="E242" i="15"/>
  <c r="E630" i="15"/>
  <c r="E686" i="15"/>
  <c r="E204" i="15"/>
  <c r="E322" i="15"/>
  <c r="E492" i="15"/>
  <c r="E665" i="15"/>
  <c r="E104" i="15"/>
  <c r="E919" i="15"/>
  <c r="E876" i="15"/>
  <c r="E823" i="15"/>
  <c r="E639" i="15"/>
  <c r="E120" i="15"/>
  <c r="E203" i="15"/>
  <c r="E840" i="15"/>
  <c r="E716" i="15"/>
  <c r="E963" i="15"/>
  <c r="E912" i="15"/>
  <c r="E295" i="15"/>
  <c r="E365" i="15"/>
  <c r="E794" i="15"/>
  <c r="E22" i="15"/>
  <c r="E36" i="15"/>
  <c r="E674" i="15"/>
  <c r="E479" i="15"/>
  <c r="E141" i="15"/>
  <c r="E58" i="15"/>
  <c r="E314" i="15"/>
  <c r="E205" i="15"/>
  <c r="E230" i="15"/>
  <c r="E23" i="15"/>
  <c r="E18" i="15"/>
  <c r="E283" i="15"/>
  <c r="E693" i="15"/>
  <c r="E635" i="15"/>
  <c r="E699" i="15"/>
  <c r="E769" i="15"/>
  <c r="E882" i="15"/>
  <c r="E718" i="15"/>
  <c r="E131" i="15"/>
  <c r="E106" i="15"/>
  <c r="E222" i="15"/>
  <c r="E546" i="15"/>
  <c r="E825" i="15"/>
  <c r="E129" i="15"/>
  <c r="E358" i="15"/>
  <c r="E297" i="15"/>
  <c r="E601" i="15"/>
  <c r="E390" i="15"/>
  <c r="E424" i="15"/>
  <c r="E843" i="15"/>
  <c r="E614" i="15"/>
  <c r="E375" i="15"/>
  <c r="E859" i="15"/>
  <c r="E664" i="15"/>
  <c r="E210" i="15"/>
  <c r="E598" i="15"/>
  <c r="E657" i="15"/>
  <c r="E608" i="15"/>
  <c r="E261" i="15"/>
  <c r="E105" i="15"/>
  <c r="E257" i="15"/>
  <c r="E74" i="15"/>
  <c r="E371" i="15"/>
  <c r="E649" i="15"/>
  <c r="E42" i="15"/>
  <c r="E574" i="15"/>
  <c r="E910" i="15"/>
  <c r="E221" i="15"/>
  <c r="E57" i="15"/>
  <c r="E565" i="15"/>
  <c r="E903" i="15"/>
  <c r="E777" i="15"/>
  <c r="E660" i="15"/>
  <c r="E409" i="15"/>
  <c r="E414" i="15"/>
  <c r="E206" i="15"/>
  <c r="E273" i="15"/>
  <c r="E722" i="15"/>
  <c r="E578" i="15"/>
  <c r="E547" i="15"/>
  <c r="E599" i="15"/>
  <c r="E277" i="15"/>
  <c r="E566" i="15"/>
  <c r="E627" i="15"/>
  <c r="E900" i="15"/>
  <c r="E818" i="15"/>
  <c r="E728" i="15"/>
  <c r="E32" i="15"/>
  <c r="E312" i="15"/>
  <c r="E223" i="15"/>
  <c r="E679" i="15"/>
  <c r="E740" i="15"/>
  <c r="E654" i="15"/>
  <c r="E522" i="15"/>
  <c r="E63" i="15"/>
  <c r="E253" i="15"/>
  <c r="E97" i="15"/>
  <c r="E706" i="15"/>
  <c r="E812" i="15"/>
  <c r="E29" i="15"/>
  <c r="E43" i="15"/>
  <c r="E138" i="15"/>
  <c r="E219" i="15"/>
  <c r="E439" i="15"/>
  <c r="E190" i="15"/>
  <c r="E731" i="15"/>
  <c r="E47" i="15"/>
  <c r="E668" i="15"/>
  <c r="E246" i="15"/>
  <c r="E636" i="15"/>
  <c r="E945" i="15"/>
  <c r="E383" i="15"/>
  <c r="E187" i="15"/>
  <c r="E676" i="15"/>
  <c r="E895" i="15"/>
  <c r="E373" i="15"/>
  <c r="E316" i="15"/>
  <c r="E1001" i="15"/>
  <c r="E400" i="15"/>
  <c r="E852" i="15"/>
  <c r="E698" i="15"/>
  <c r="E933" i="15"/>
  <c r="E570" i="15"/>
  <c r="E413" i="15"/>
  <c r="E802" i="15"/>
  <c r="E805" i="15"/>
  <c r="E410" i="15"/>
  <c r="E760" i="15"/>
  <c r="E669" i="15"/>
  <c r="E634" i="15"/>
  <c r="E143" i="15"/>
  <c r="E342" i="15"/>
  <c r="E191" i="15"/>
  <c r="E218" i="15"/>
  <c r="E917" i="15"/>
  <c r="E803" i="15"/>
  <c r="E525" i="15"/>
  <c r="E293" i="15"/>
  <c r="E226" i="15"/>
  <c r="E142" i="15"/>
  <c r="E255" i="15"/>
  <c r="E999" i="15"/>
  <c r="E209" i="15"/>
  <c r="E737" i="15"/>
  <c r="E463" i="15"/>
  <c r="E820" i="15"/>
  <c r="E835" i="15"/>
  <c r="E842" i="15"/>
  <c r="E623" i="15"/>
  <c r="E211" i="15"/>
  <c r="E592" i="15"/>
  <c r="E506" i="15"/>
  <c r="E447" i="15"/>
  <c r="E992" i="15"/>
  <c r="E510" i="15"/>
  <c r="E768" i="15"/>
  <c r="E749" i="15"/>
  <c r="E475" i="15"/>
  <c r="E680" i="15"/>
  <c r="E952" i="15"/>
  <c r="E708" i="15"/>
  <c r="E31" i="15"/>
  <c r="E500" i="15"/>
  <c r="E470" i="15"/>
  <c r="E241" i="15"/>
  <c r="E5" i="15"/>
  <c r="E558" i="15"/>
  <c r="E12" i="15"/>
  <c r="E838" i="15"/>
  <c r="E893" i="15"/>
  <c r="E467" i="15"/>
  <c r="E723" i="15"/>
  <c r="E173" i="15"/>
  <c r="E356" i="15"/>
  <c r="E584" i="15"/>
  <c r="E810" i="15"/>
  <c r="E765" i="15"/>
  <c r="E800" i="15"/>
  <c r="E783" i="15"/>
  <c r="E684" i="15"/>
  <c r="E911" i="15"/>
  <c r="E228" i="15"/>
  <c r="E557" i="15"/>
  <c r="E865" i="15"/>
  <c r="E788" i="15"/>
  <c r="E861" i="15"/>
  <c r="E575" i="15"/>
  <c r="E45" i="15"/>
  <c r="E216" i="15"/>
  <c r="E155" i="15"/>
  <c r="E70" i="15"/>
  <c r="E921" i="15"/>
  <c r="E229" i="15"/>
  <c r="E453" i="15"/>
  <c r="E541" i="15"/>
  <c r="E514" i="15"/>
  <c r="E331" i="15"/>
  <c r="E272" i="15"/>
  <c r="E79" i="15"/>
  <c r="E162" i="15"/>
  <c r="E394" i="15"/>
  <c r="E71" i="15"/>
  <c r="E643" i="15"/>
  <c r="E925" i="15"/>
  <c r="E462" i="15"/>
  <c r="E671" i="15"/>
  <c r="E954" i="15"/>
  <c r="E556" i="15"/>
  <c r="E351" i="15"/>
  <c r="E947" i="15"/>
  <c r="E689" i="15"/>
  <c r="E652" i="15"/>
  <c r="E16" i="15"/>
  <c r="E873" i="15"/>
  <c r="E923" i="15"/>
  <c r="E265" i="15"/>
  <c r="E658" i="15"/>
  <c r="E376" i="15"/>
  <c r="E458" i="15"/>
  <c r="E742" i="15"/>
  <c r="E437" i="15"/>
  <c r="E182" i="15"/>
  <c r="E757" i="15"/>
  <c r="E126" i="15"/>
  <c r="E927" i="15"/>
  <c r="E53" i="15"/>
  <c r="E711" i="15"/>
  <c r="E377" i="15"/>
  <c r="E385" i="15"/>
  <c r="E240" i="15"/>
  <c r="E370" i="15"/>
  <c r="E582" i="15"/>
  <c r="E503" i="15"/>
  <c r="E685" i="15"/>
  <c r="E801" i="15"/>
  <c r="E673" i="15"/>
  <c r="E536" i="15"/>
  <c r="E766" i="15"/>
  <c r="E961" i="15"/>
  <c r="E713" i="15"/>
  <c r="E461" i="15"/>
  <c r="E308" i="15"/>
  <c r="E215" i="15"/>
  <c r="E908" i="15"/>
  <c r="E432" i="15"/>
  <c r="E179" i="15"/>
  <c r="E321" i="15"/>
  <c r="E633" i="15"/>
  <c r="E336" i="15"/>
  <c r="E195" i="15"/>
  <c r="E46" i="15"/>
  <c r="E583" i="15"/>
  <c r="E938" i="15"/>
  <c r="E323" i="15"/>
  <c r="E270" i="15"/>
  <c r="E147" i="15"/>
  <c r="E821" i="15"/>
  <c r="E486" i="15"/>
  <c r="E122" i="15"/>
  <c r="E858" i="15"/>
  <c r="E989" i="15"/>
  <c r="E493" i="15"/>
  <c r="E778" i="15"/>
  <c r="E745" i="15"/>
  <c r="E311" i="15"/>
  <c r="E928" i="15"/>
  <c r="E694" i="15"/>
  <c r="E540" i="15"/>
  <c r="E429" i="15"/>
  <c r="E212" i="15"/>
  <c r="E495" i="15"/>
  <c r="E588" i="15"/>
  <c r="E124" i="15"/>
  <c r="E80" i="15"/>
  <c r="E822" i="15"/>
  <c r="E420" i="15"/>
  <c r="E848" i="15"/>
  <c r="E115" i="15"/>
  <c r="E845" i="15"/>
  <c r="E450" i="15"/>
  <c r="E691" i="15"/>
  <c r="E890" i="15"/>
  <c r="E593" i="15"/>
  <c r="E309" i="15"/>
  <c r="E958" i="15"/>
  <c r="E606" i="15"/>
  <c r="E28" i="15"/>
  <c r="E828" i="15"/>
  <c r="E656" i="15"/>
  <c r="E751" i="15"/>
  <c r="E811" i="15"/>
  <c r="E533" i="15"/>
  <c r="E932" i="15"/>
  <c r="E86" i="15"/>
  <c r="E586" i="15"/>
  <c r="E785" i="15"/>
  <c r="E25" i="15"/>
  <c r="E52" i="15"/>
  <c r="E220" i="15"/>
  <c r="E951" i="15"/>
  <c r="E899" i="15"/>
  <c r="E198" i="15"/>
  <c r="E87" i="15"/>
  <c r="E150" i="15"/>
  <c r="E616" i="15"/>
  <c r="E748" i="15"/>
  <c r="E804" i="15"/>
  <c r="E490" i="15"/>
  <c r="E412" i="15"/>
  <c r="E416" i="15"/>
  <c r="E878" i="15"/>
  <c r="E378" i="15"/>
  <c r="E611" i="15"/>
  <c r="E677" i="15"/>
  <c r="E448" i="15"/>
  <c r="E30" i="15"/>
  <c r="E523" i="15"/>
  <c r="E808" i="15"/>
  <c r="E302" i="15"/>
  <c r="E957" i="15"/>
  <c r="E168" i="15"/>
  <c r="E269" i="15"/>
  <c r="E604" i="15"/>
  <c r="E440" i="15"/>
  <c r="E687" i="15"/>
  <c r="E530" i="15"/>
  <c r="E918" i="15"/>
  <c r="E237" i="15"/>
  <c r="E310" i="15"/>
  <c r="E418" i="15"/>
  <c r="E729" i="15"/>
  <c r="E715" i="15"/>
  <c r="E502" i="15"/>
  <c r="E473" i="15"/>
  <c r="E997" i="15"/>
  <c r="E807" i="15"/>
  <c r="E301" i="15"/>
  <c r="E446" i="15"/>
  <c r="E720" i="15"/>
  <c r="E433" i="15"/>
  <c r="E55" i="15"/>
  <c r="E833" i="15"/>
  <c r="E476" i="15"/>
  <c r="E826" i="15"/>
  <c r="E133" i="15"/>
  <c r="E998" i="15"/>
  <c r="E264" i="15"/>
  <c r="E436" i="15"/>
  <c r="E607" i="15"/>
  <c r="E404" i="15"/>
  <c r="E298" i="15"/>
  <c r="E573" i="15"/>
  <c r="E827" i="15"/>
  <c r="E379" i="15"/>
  <c r="E250" i="15"/>
  <c r="E411" i="15"/>
  <c r="E587" i="15"/>
  <c r="E962" i="15"/>
  <c r="E325" i="15"/>
  <c r="E423" i="15"/>
  <c r="E939" i="15"/>
  <c r="E386" i="15"/>
  <c r="E276" i="15"/>
  <c r="E330" i="15"/>
  <c r="E181" i="15"/>
  <c r="E33" i="15"/>
  <c r="E262" i="15"/>
  <c r="E267" i="15"/>
  <c r="E340" i="15"/>
  <c r="E201" i="15"/>
  <c r="E641" i="15"/>
  <c r="E515" i="15"/>
  <c r="E499" i="15"/>
  <c r="E194" i="15"/>
  <c r="E343" i="15"/>
  <c r="E259" i="15"/>
  <c r="E904" i="15"/>
  <c r="E871" i="15"/>
  <c r="E646" i="15"/>
  <c r="E548" i="15"/>
  <c r="E549" i="15"/>
  <c r="E8" i="15"/>
  <c r="E795" i="15"/>
  <c r="E537" i="15"/>
  <c r="E9" i="15"/>
  <c r="E407" i="15"/>
  <c r="E930" i="15"/>
  <c r="E901" i="15"/>
  <c r="E521" i="15"/>
  <c r="E648" i="15"/>
  <c r="E721" i="15"/>
  <c r="E284" i="15"/>
  <c r="E874" i="15"/>
  <c r="E421" i="15"/>
  <c r="E955" i="15"/>
  <c r="E655" i="15"/>
  <c r="E960" i="15"/>
  <c r="E620" i="15"/>
  <c r="E926" i="15"/>
  <c r="E550" i="15"/>
  <c r="E279" i="15"/>
  <c r="E419" i="15"/>
  <c r="E116" i="15"/>
  <c r="E683" i="15"/>
  <c r="E268" i="15"/>
  <c r="E442" i="15"/>
  <c r="E130" i="15"/>
  <c r="E271" i="15"/>
  <c r="E78" i="15"/>
  <c r="E497" i="15"/>
  <c r="E625" i="15"/>
  <c r="E532" i="15"/>
  <c r="E13" i="15"/>
  <c r="E287" i="15"/>
  <c r="E675" i="15"/>
  <c r="E93" i="15"/>
  <c r="E875" i="15"/>
  <c r="E637" i="15"/>
  <c r="E513" i="15"/>
  <c r="E345" i="15"/>
  <c r="E146" i="15"/>
  <c r="E62" i="15"/>
  <c r="E388" i="15"/>
  <c r="E832" i="15"/>
  <c r="E403" i="15"/>
  <c r="E597" i="15"/>
  <c r="E114" i="15"/>
  <c r="E902" i="15"/>
  <c r="E560" i="15"/>
  <c r="E289" i="15"/>
  <c r="E89" i="15"/>
  <c r="E780" i="15"/>
  <c r="E621" i="15"/>
  <c r="E734" i="15"/>
  <c r="E505" i="15"/>
  <c r="E868" i="15"/>
  <c r="E518" i="15"/>
  <c r="E717" i="15"/>
  <c r="E178" i="15"/>
  <c r="E834" i="15"/>
  <c r="E922" i="15"/>
  <c r="E670" i="15"/>
  <c r="E333" i="15"/>
  <c r="E454" i="15"/>
  <c r="E705" i="15"/>
  <c r="E784" i="15"/>
  <c r="E405" i="15"/>
  <c r="E830" i="15"/>
  <c r="E402" i="15"/>
  <c r="E164" i="15"/>
  <c r="E885" i="15"/>
  <c r="E696" i="15"/>
  <c r="E296" i="15"/>
  <c r="E99" i="15"/>
  <c r="E252" i="15"/>
  <c r="E819" i="15"/>
  <c r="E929" i="15"/>
  <c r="E534" i="15"/>
  <c r="E391" i="15"/>
  <c r="E667" i="15"/>
  <c r="E638" i="15"/>
  <c r="E661" i="15"/>
  <c r="E380" i="15"/>
  <c r="E817" i="15"/>
  <c r="E551" i="15"/>
  <c r="E650" i="15"/>
  <c r="E916" i="15"/>
  <c r="E632" i="15"/>
  <c r="E753" i="15"/>
  <c r="E739" i="15"/>
  <c r="E26" i="15"/>
  <c r="E431" i="15"/>
  <c r="E73" i="15"/>
  <c r="E320" i="15"/>
  <c r="E517" i="15"/>
  <c r="E275" i="15"/>
  <c r="E304" i="15"/>
  <c r="E256" i="15"/>
  <c r="E465" i="15"/>
  <c r="E719" i="15"/>
  <c r="E389" i="15"/>
  <c r="E145" i="15"/>
  <c r="E860" i="15"/>
  <c r="E600" i="15"/>
  <c r="E941" i="15"/>
  <c r="E21" i="15"/>
  <c r="E282" i="15"/>
  <c r="E66" i="15"/>
  <c r="E585" i="15"/>
  <c r="E395" i="15"/>
  <c r="E792" i="15"/>
  <c r="E651" i="15"/>
  <c r="E477" i="15"/>
  <c r="E752" i="15"/>
  <c r="E174" i="15"/>
  <c r="E727" i="15"/>
  <c r="E384" i="15"/>
  <c r="E197" i="15"/>
  <c r="E349" i="15"/>
  <c r="E406" i="15"/>
  <c r="E642" i="15"/>
  <c r="E779" i="15"/>
  <c r="E200" i="15"/>
  <c r="E767" i="15"/>
  <c r="E393" i="15"/>
  <c r="E348" i="15"/>
  <c r="E950" i="15"/>
  <c r="E263" i="15"/>
  <c r="E217" i="15"/>
  <c r="E762" i="15"/>
  <c r="E542" i="15"/>
  <c r="E408" i="15"/>
  <c r="E183" i="15"/>
  <c r="E924" i="15"/>
  <c r="E624" i="15"/>
  <c r="E710" i="15"/>
  <c r="E72" i="15"/>
  <c r="E516" i="15"/>
  <c r="E596" i="15"/>
  <c r="E366" i="15"/>
  <c r="E61" i="15"/>
  <c r="E119" i="15"/>
  <c r="E103" i="15"/>
  <c r="E427" i="15"/>
  <c r="E538" i="15"/>
  <c r="E224" i="15"/>
  <c r="E398" i="15"/>
  <c r="E245" i="15"/>
  <c r="E695" i="15"/>
  <c r="E341" i="15"/>
  <c r="E346" i="15"/>
  <c r="E132" i="15"/>
  <c r="E244" i="15"/>
  <c r="E552" i="15"/>
  <c r="E281" i="15"/>
  <c r="E469" i="15"/>
  <c r="E196" i="15"/>
  <c r="E286" i="15"/>
  <c r="E909" i="15"/>
  <c r="E595" i="15"/>
  <c r="E487" i="15"/>
  <c r="E877" i="15"/>
  <c r="E326" i="15"/>
  <c r="E258" i="15"/>
  <c r="E940" i="15"/>
  <c r="E703" i="15"/>
  <c r="E996" i="15"/>
  <c r="E14" i="15"/>
  <c r="E127" i="15"/>
  <c r="E235" i="15"/>
  <c r="E189" i="15"/>
  <c r="E761" i="15"/>
  <c r="E512" i="15"/>
  <c r="E724" i="15"/>
  <c r="E92" i="15"/>
  <c r="E524" i="15"/>
  <c r="E214" i="15"/>
  <c r="E334" i="15"/>
  <c r="E359" i="15"/>
  <c r="E19" i="15"/>
  <c r="E589" i="15"/>
  <c r="E50" i="15"/>
  <c r="E193" i="15"/>
  <c r="E285" i="15"/>
  <c r="E474" i="15"/>
  <c r="E756" i="15"/>
  <c r="E177" i="15"/>
  <c r="E123" i="15"/>
  <c r="E428" i="15"/>
  <c r="E7" i="15"/>
  <c r="E568" i="15"/>
  <c r="E303" i="15"/>
  <c r="E134" i="15"/>
  <c r="E759" i="15"/>
  <c r="E107" i="15"/>
  <c r="E816" i="15"/>
  <c r="E443" i="15"/>
  <c r="E254" i="15"/>
  <c r="E339" i="15"/>
  <c r="E364" i="15"/>
  <c r="E603" i="15"/>
  <c r="E452" i="15"/>
  <c r="E417" i="15"/>
  <c r="E344" i="15"/>
  <c r="E855" i="15"/>
  <c r="E459" i="15"/>
  <c r="E725" i="15"/>
  <c r="E991" i="15"/>
  <c r="E56" i="15"/>
  <c r="E69" i="15"/>
  <c r="E328" i="15"/>
  <c r="E67" i="15"/>
  <c r="E483" i="15"/>
  <c r="E856" i="15"/>
  <c r="E466" i="15"/>
  <c r="E40" i="15"/>
  <c r="E854" i="15"/>
  <c r="E121" i="15"/>
  <c r="E967" i="15"/>
  <c r="E27" i="15"/>
  <c r="E879" i="15"/>
  <c r="E815" i="15"/>
  <c r="E914" i="15"/>
  <c r="E864" i="15"/>
  <c r="E175" i="15"/>
  <c r="E266" i="15"/>
  <c r="E526" i="15"/>
  <c r="E292" i="15"/>
  <c r="E112" i="15"/>
  <c r="E353" i="15"/>
  <c r="E931" i="15"/>
  <c r="E881" i="15"/>
  <c r="E77" i="15"/>
  <c r="E937" i="15"/>
  <c r="E562" i="15"/>
  <c r="E15" i="15"/>
  <c r="E100" i="15"/>
  <c r="E426" i="15"/>
  <c r="E707" i="15"/>
  <c r="E307" i="15"/>
  <c r="E20" i="15"/>
  <c r="E44" i="15"/>
  <c r="E891" i="15"/>
  <c r="E741" i="15"/>
  <c r="E136" i="15"/>
  <c r="E781" i="15"/>
  <c r="E622" i="15"/>
  <c r="E862" i="15"/>
  <c r="E317" i="15"/>
  <c r="E98" i="15"/>
  <c r="E776" i="15"/>
  <c r="E169" i="15"/>
  <c r="E857" i="15"/>
  <c r="E48" i="15"/>
  <c r="E368" i="15"/>
  <c r="E399" i="15"/>
  <c r="E994" i="15"/>
  <c r="E613" i="15"/>
  <c r="E966" i="15"/>
  <c r="E374" i="15"/>
  <c r="E726" i="15"/>
  <c r="E581" i="15"/>
  <c r="E618" i="15"/>
  <c r="E51" i="15"/>
  <c r="E329" i="15"/>
  <c r="E934" i="15"/>
  <c r="E747" i="15"/>
  <c r="E109" i="15"/>
  <c r="E629" i="15"/>
  <c r="E520" i="15"/>
  <c r="E101" i="15"/>
  <c r="E88" i="15"/>
  <c r="E814" i="15"/>
  <c r="E628" i="15"/>
  <c r="E248" i="15"/>
  <c r="E631" i="15"/>
  <c r="E870" i="15"/>
  <c r="E644" i="15"/>
  <c r="E501" i="15"/>
  <c r="E896" i="15"/>
  <c r="E647" i="15"/>
  <c r="E577" i="15"/>
  <c r="E892" i="15"/>
  <c r="E554" i="15"/>
  <c r="E352" i="15"/>
  <c r="E135" i="15"/>
  <c r="E527" i="15"/>
  <c r="E415" i="15"/>
  <c r="E849" i="15"/>
  <c r="E357" i="15"/>
  <c r="E889" i="15"/>
  <c r="E1000" i="15"/>
  <c r="E571" i="15"/>
  <c r="E387" i="15"/>
  <c r="E180" i="15"/>
  <c r="E796" i="15"/>
  <c r="E504" i="15"/>
  <c r="E561" i="15"/>
  <c r="E137" i="15"/>
  <c r="E381" i="15"/>
  <c r="E688" i="15"/>
  <c r="E791" i="15"/>
  <c r="E233" i="15"/>
  <c r="E579" i="15"/>
  <c r="E319" i="15"/>
  <c r="E91" i="15"/>
  <c r="E907" i="15"/>
  <c r="E425" i="15"/>
  <c r="E750" i="15"/>
  <c r="E24" i="15"/>
  <c r="E576" i="15"/>
  <c r="E806" i="15"/>
  <c r="E853" i="15"/>
  <c r="E60" i="15"/>
  <c r="E528" i="15"/>
  <c r="E572" i="15"/>
  <c r="E290" i="15"/>
  <c r="E151" i="15"/>
  <c r="E949" i="15"/>
  <c r="E559" i="15"/>
  <c r="E851" i="15"/>
  <c r="E294" i="15"/>
  <c r="E94" i="15"/>
  <c r="E113" i="15"/>
  <c r="E337" i="15"/>
  <c r="E831" i="15"/>
  <c r="E787" i="15"/>
  <c r="E460" i="15"/>
  <c r="E167" i="15"/>
  <c r="E291" i="15"/>
  <c r="E306" i="15"/>
  <c r="E153" i="15"/>
  <c r="E468" i="15"/>
  <c r="E519" i="15"/>
  <c r="E498" i="15"/>
  <c r="E238" i="15"/>
  <c r="E82" i="15"/>
  <c r="E84" i="15"/>
  <c r="E49" i="15"/>
  <c r="E884" i="15"/>
  <c r="E11" i="15"/>
  <c r="E905" i="15"/>
  <c r="E678" i="15"/>
  <c r="E372" i="15"/>
  <c r="E149" i="15"/>
  <c r="E260" i="15"/>
  <c r="E38" i="15"/>
  <c r="E507" i="15"/>
  <c r="E148" i="15"/>
  <c r="E529" i="15"/>
  <c r="E887" i="15"/>
  <c r="E846" i="15"/>
  <c r="E17" i="15"/>
  <c r="E111" i="15"/>
  <c r="E702" i="15"/>
  <c r="E782" i="15"/>
  <c r="E682" i="15"/>
  <c r="E936" i="15"/>
  <c r="E83" i="15"/>
  <c r="E117" i="15"/>
  <c r="E39" i="15"/>
  <c r="E888" i="15"/>
  <c r="E288" i="15"/>
  <c r="E545" i="15"/>
  <c r="E172" i="15"/>
  <c r="E763" i="15"/>
  <c r="E37" i="15"/>
  <c r="E455" i="15"/>
  <c r="E171" i="15"/>
  <c r="E165" i="15"/>
  <c r="E192" i="15"/>
  <c r="E208" i="15"/>
  <c r="E773" i="15"/>
  <c r="E481" i="15"/>
  <c r="E701" i="15"/>
  <c r="E662" i="15"/>
  <c r="E154" i="15"/>
  <c r="E839" i="15"/>
  <c r="E944" i="15"/>
  <c r="E227" i="15"/>
  <c r="E488" i="15"/>
  <c r="E397" i="15"/>
  <c r="E159" i="15"/>
  <c r="E140" i="15"/>
  <c r="E610" i="15"/>
  <c r="E422" i="15"/>
  <c r="E332" i="15"/>
  <c r="E34" i="15"/>
  <c r="E68" i="15"/>
  <c r="E484" i="15"/>
  <c r="E90" i="15"/>
  <c r="E199" i="15"/>
  <c r="E64" i="15"/>
  <c r="E714" i="15"/>
  <c r="E692" i="15"/>
  <c r="E382" i="15"/>
  <c r="E456" i="15"/>
  <c r="E511" i="15"/>
  <c r="E880" i="15"/>
  <c r="E315" i="15"/>
  <c r="E434" i="15"/>
  <c r="E789" i="15"/>
  <c r="E438" i="15"/>
  <c r="E471" i="15"/>
  <c r="E363" i="15"/>
  <c r="E118" i="15"/>
  <c r="E824" i="15"/>
  <c r="E485" i="15"/>
  <c r="E360" i="15"/>
  <c r="E232" i="15"/>
  <c r="E157" i="15"/>
  <c r="E894" i="15"/>
  <c r="E496" i="15"/>
  <c r="E775" i="15"/>
  <c r="E338" i="15"/>
  <c r="E81" i="15"/>
  <c r="E666" i="15"/>
  <c r="E590" i="15"/>
  <c r="E617" i="15"/>
  <c r="B8" i="15" l="1"/>
  <c r="I9" i="15"/>
  <c r="J9" i="15" s="1"/>
  <c r="N9" i="15"/>
  <c r="B7" i="15" l="1"/>
  <c r="N8" i="15"/>
  <c r="I8" i="15"/>
  <c r="J8" i="15" s="1"/>
  <c r="B6" i="15" l="1"/>
  <c r="I7" i="15"/>
  <c r="J7" i="15" s="1"/>
  <c r="N7" i="15"/>
  <c r="B5" i="15" l="1"/>
  <c r="I6" i="15"/>
  <c r="J6" i="15" s="1"/>
  <c r="N6" i="15"/>
  <c r="B4" i="15" l="1"/>
  <c r="I5" i="15"/>
  <c r="J5" i="15" s="1"/>
  <c r="N5" i="15"/>
  <c r="I4" i="15" l="1"/>
  <c r="J4" i="15" s="1"/>
  <c r="N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AC7" authorId="0" shapeId="0" xr:uid="{C6A3413F-CE80-4E44-9EC2-9C72F5BC8DA9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AC8" authorId="0" shapeId="0" xr:uid="{166A0EED-1A34-4811-989E-4312A92D8DBA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AC9" authorId="0" shapeId="0" xr:uid="{3CD4881F-7AF5-42B6-90C4-10A0144072FA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AC10" authorId="0" shapeId="0" xr:uid="{AC2C69A8-F8EF-4EC4-B29D-58D047851F8F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M18" authorId="0" shapeId="0" xr:uid="{081682EC-71B2-419D-8557-271C28B18919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N18" authorId="0" shapeId="0" xr:uid="{49FF87D0-421C-4346-A7ED-40C3A94A4D06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O18" authorId="0" shapeId="0" xr:uid="{1082F3A8-E093-4104-9F7C-F57A227BFA6B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P18" authorId="0" shapeId="0" xr:uid="{BCF6BBE8-38D2-43C0-B2BB-27B2A28CEDB9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U18" authorId="0" shapeId="0" xr:uid="{1E7677E8-D25A-4F0C-AF10-3915CD51FCA3}">
      <text>
        <r>
          <rPr>
            <sz val="11"/>
            <color theme="1"/>
            <rFont val="Aptos Narrow"/>
            <family val="2"/>
            <scheme val="minor"/>
          </rPr>
          <t>Jacob Numbers:
Gheribi 2014</t>
        </r>
      </text>
    </comment>
    <comment ref="V18" authorId="0" shapeId="0" xr:uid="{49B3BEA6-70B3-46D7-ADD2-6F7659CC399C}">
      <text>
        <r>
          <rPr>
            <sz val="11"/>
            <color theme="1"/>
            <rFont val="Aptos Narrow"/>
            <family val="2"/>
            <scheme val="minor"/>
          </rPr>
          <t>Jacob Numbers:
Gheribi 2014</t>
        </r>
      </text>
    </comment>
    <comment ref="AC18" authorId="0" shapeId="0" xr:uid="{306CE74B-03E7-4CAC-9C5A-C103C39F4191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AE18" authorId="0" shapeId="0" xr:uid="{C6EDB9F8-8A96-4340-B571-A20ACE09B37B}">
      <text>
        <r>
          <rPr>
            <sz val="11"/>
            <color theme="1"/>
            <rFont val="Aptos Narrow"/>
            <family val="2"/>
            <scheme val="minor"/>
          </rPr>
          <t xml:space="preserve">Jacob Numbers:
Janz, 1979
</t>
        </r>
      </text>
    </comment>
    <comment ref="BM18" authorId="0" shapeId="0" xr:uid="{9C9ED112-EBB8-4F45-89FC-9A8007A37119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X7" authorId="0" shapeId="0" xr:uid="{C8DD31C9-D4FB-45E6-95ED-CC8F9FE9C276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8" authorId="0" shapeId="0" xr:uid="{39B3C777-D1B5-4F4D-A8E8-BC19D73B9A3F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9" authorId="0" shapeId="0" xr:uid="{B1A73168-881C-4588-AA97-FD9D833B0147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10" authorId="0" shapeId="0" xr:uid="{2CC41497-D13D-41F8-B472-F0EC525A054F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M18" authorId="0" shapeId="0" xr:uid="{D96DAA1B-CBDC-4A2F-9A2A-F6B5198D55DA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N18" authorId="0" shapeId="0" xr:uid="{63C3FF5A-E63F-44BA-8973-2DDD5A7BBCF8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O18" authorId="0" shapeId="0" xr:uid="{43967E9F-5BAC-4019-AAEC-EB5FB238C195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Q18" authorId="0" shapeId="0" xr:uid="{90CBBCEA-DE6B-48C5-9856-EBB523152885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S18" authorId="0" shapeId="0" xr:uid="{0D81C8E0-9F8B-4FC2-842C-8CEBAA2F13F2}">
      <text>
        <r>
          <rPr>
            <sz val="11"/>
            <color theme="1"/>
            <rFont val="Aptos Narrow"/>
            <family val="2"/>
            <scheme val="minor"/>
          </rPr>
          <t>Jacob Numbers:
Gheribi 2014</t>
        </r>
      </text>
    </comment>
    <comment ref="T18" authorId="0" shapeId="0" xr:uid="{CB1DB09C-F6FE-4CCB-80B3-E3E61E6C67F0}">
      <text>
        <r>
          <rPr>
            <sz val="11"/>
            <color theme="1"/>
            <rFont val="Aptos Narrow"/>
            <family val="2"/>
            <scheme val="minor"/>
          </rPr>
          <t>Jacob Numbers:
Gheribi 2014</t>
        </r>
      </text>
    </comment>
    <comment ref="X18" authorId="0" shapeId="0" xr:uid="{212DD2F7-3F9C-45B3-A634-EF1C8E9EA32F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Z18" authorId="0" shapeId="0" xr:uid="{E3C3E09A-8F4E-47FE-9527-55FB163136EF}">
      <text>
        <r>
          <rPr>
            <sz val="11"/>
            <color theme="1"/>
            <rFont val="Aptos Narrow"/>
            <family val="2"/>
            <scheme val="minor"/>
          </rPr>
          <t xml:space="preserve">Jacob Numbers:
Janz, 1979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<sst xmlns="http://schemas.openxmlformats.org/spreadsheetml/2006/main" count="1648" uniqueCount="587">
  <si>
    <t>Salt Composition</t>
  </si>
  <si>
    <t>Melting Temp (K)</t>
  </si>
  <si>
    <t>Min Measured Temp (K)</t>
  </si>
  <si>
    <t>Gheribi-KTCPÎ» at Melt Temp (W/m-K)</t>
  </si>
  <si>
    <t>Gheribi-KTCPÎ», Mix Data at Melt Temp (W/m-K)</t>
  </si>
  <si>
    <t>Gheribi-KT-Emp at Melt Temp (W/m-K)</t>
  </si>
  <si>
    <t>Gheribi-KT-Emp-Mix at Melt Temp (W/m-K)</t>
  </si>
  <si>
    <t>Gheribi-KT24 at Melt Temp (W/m-K)</t>
  </si>
  <si>
    <t>Gheribi-KT24, Mix Data at Melt Temp (W/m-K)</t>
  </si>
  <si>
    <t>Zhao-PGM at Melt Temp (W/m-K)</t>
  </si>
  <si>
    <t>Zhao-PGM, Mix Data at Melt Temp (W/m-K)</t>
  </si>
  <si>
    <t>Present Model at Melt Temp (W/m-K)</t>
  </si>
  <si>
    <t>Present Model, Mix Data at Melt Temp (W/m-K)</t>
  </si>
  <si>
    <t>Present Model-VelCorr at Melt Temp (W/m-K)</t>
  </si>
  <si>
    <t>Bridgman at Melt Temp (W/m-K)</t>
  </si>
  <si>
    <t>Chapman-Enskog at Melt Temp (W/m-K)</t>
  </si>
  <si>
    <t>Ideal at Melt Temp (W/m-K)</t>
  </si>
  <si>
    <t>TC Experimental (W/m-K)</t>
  </si>
  <si>
    <t>Exp. Reference</t>
  </si>
  <si>
    <t>TC MSTDB (W/m-K)</t>
  </si>
  <si>
    <t>MSTDB Reference</t>
  </si>
  <si>
    <t>0.73LiF-0.27BeF2</t>
  </si>
  <si>
    <t>0.73LiF-0.27BeF2 (Bobrova, 2023)</t>
  </si>
  <si>
    <t>0.725LiF-0.265BeF2-0.01UF4</t>
  </si>
  <si>
    <t>0.725LiF-0.265BeF2-0.01UF4 (Bobrova, 2023)</t>
  </si>
  <si>
    <t>0.72LiF-0.26BeF2-0.02UF4</t>
  </si>
  <si>
    <t>0.72LiF-0.26BeF2-0.02UF4 (Bobrova, 2023)</t>
  </si>
  <si>
    <t>0.63NaCl-0.37UCl3</t>
  </si>
  <si>
    <t>63NaCl-37UCl3 (Termini, 2024)</t>
  </si>
  <si>
    <t>0.658NaCl-0.342UCl3</t>
  </si>
  <si>
    <t>65.8NaCl-34.2UCl3 (Rose, 2023)</t>
  </si>
  <si>
    <t>0.712LiF-0.23BeF2-0.05ZrF4-0.008UF4 (Rosenthal, 1969)</t>
  </si>
  <si>
    <t>0.675LiF-0.2BeF2-0.12ThF4-0.005UF4</t>
  </si>
  <si>
    <t>0.675LiF-0.20BeF2-0.12ThF4-0.005UF4 (Rosenthal, 1969)</t>
  </si>
  <si>
    <t>0.28NaF-0.42KF-0.3UF4</t>
  </si>
  <si>
    <t>0.42KF-0.28NaF-0.30UF4 (Rudenko, 2024)</t>
  </si>
  <si>
    <t>0.24NaF-0.36KF-0.4UF4</t>
  </si>
  <si>
    <t>0.36KF-0.24NaF-0.40UF4 (Rudenko, 2024)</t>
  </si>
  <si>
    <t>0.2NaF-0.3KF-0.5UF4</t>
  </si>
  <si>
    <t>0.30KF-0.20NaF-0.50UF4 (Rudenko, 2024)</t>
  </si>
  <si>
    <t>0.4NaF-0.6KF</t>
  </si>
  <si>
    <t>Rudenko 2024 [178]</t>
  </si>
  <si>
    <t>0.465LiF-0.115NaF-0.42KF</t>
  </si>
  <si>
    <t>0.465LiF-0.115NaF-0.42KF (Merritt, 2022),0.465LiF-0.115NaF-0.42KF (Gallagher, 2022),0.465LiF-0.115NaF-0.42KF (Rudenko, 2022)</t>
  </si>
  <si>
    <t>0.2046NaCl-0.4131KCl-0.3823MgCl2</t>
  </si>
  <si>
    <t>0.2046NaCl-0.4131KCl-0.3823MgCl2 (Wang, 2021)</t>
  </si>
  <si>
    <t>0.345NaF-0.59KF-0.065MgF2 (Rudenko, 2024)</t>
  </si>
  <si>
    <t>1.0LiCl</t>
  </si>
  <si>
    <t>LiCl (Nagasaka, 1992)</t>
  </si>
  <si>
    <t>1.0NaCl</t>
  </si>
  <si>
    <t>NaCl (Nagasaka 1992)</t>
  </si>
  <si>
    <t>1.0KCl</t>
  </si>
  <si>
    <t>KCl (Harada, 1992),KCl (Nagasaka, 1992)</t>
  </si>
  <si>
    <t>1.0LiF</t>
  </si>
  <si>
    <t>LiF (Golyshev, 1982),LiF (Golyshev, 1983),LiF (Golyshev, 1992),LiF (Smirnov, 1987),LiF (Khlebnikov, 1981)</t>
  </si>
  <si>
    <t>1.0NaF</t>
  </si>
  <si>
    <t>1.0KF</t>
  </si>
  <si>
    <t>KF (Smirnov, 1987)</t>
  </si>
  <si>
    <t>1.0MgCl2</t>
  </si>
  <si>
    <t>1.0MgF2</t>
  </si>
  <si>
    <t>MgF2 (Khlebnikov, 1981),MgF2 (Golyshev, 1992)</t>
  </si>
  <si>
    <t>1.0CaF2</t>
  </si>
  <si>
    <t>CaF2 (Golyshev, 1992),CaF2 (Khlebnikov, 1981)</t>
  </si>
  <si>
    <t>0.712LiF-0.23BeF2-0.05ZrF4-0.008UF4</t>
  </si>
  <si>
    <t>0.345NaF-0.59KF-0.065MgF2</t>
  </si>
  <si>
    <t>At min measured temp</t>
  </si>
  <si>
    <t>Gheribi-KT-k_min (W/m-K)</t>
  </si>
  <si>
    <t>Gheribi-KT-Emp (W/m-K)</t>
  </si>
  <si>
    <t>Gheribi-KT-Emp-Mix (W/m-K)</t>
  </si>
  <si>
    <t>Gheribi-KT24, Mix Data (W/m-K)</t>
  </si>
  <si>
    <t>Zhao-PGM, Mix Data (W/m-K)</t>
  </si>
  <si>
    <t>Present Model (W/m-K)</t>
  </si>
  <si>
    <t>Present Model, Mix Data (W/m-K)</t>
  </si>
  <si>
    <t>Present Model-VelCorr (W/m-K)</t>
  </si>
  <si>
    <t>Bridgman (W/m-K)</t>
  </si>
  <si>
    <t>Chapman-Enskog (W/m-K)</t>
  </si>
  <si>
    <t>Ideal (W/m-K)</t>
  </si>
  <si>
    <t>Gheribi-KT24</t>
  </si>
  <si>
    <t>Zhao-PGM</t>
  </si>
  <si>
    <t>Gheribi-KT-k_min, Mix Data (W/m-K)</t>
  </si>
  <si>
    <t>0.66LiF-0.34BeF2</t>
  </si>
  <si>
    <t>Rosenthal 1969 [122]</t>
  </si>
  <si>
    <t>Gheribi</t>
  </si>
  <si>
    <t>Actinide</t>
  </si>
  <si>
    <t>Non-actinide</t>
  </si>
  <si>
    <t>Avg Error</t>
  </si>
  <si>
    <t>Zhao</t>
  </si>
  <si>
    <t>% Dev</t>
  </si>
  <si>
    <t>Deviation</t>
  </si>
  <si>
    <t>Labels</t>
  </si>
  <si>
    <t>Gheribi; 11.8% MAE</t>
  </si>
  <si>
    <t>Zhao; 33.1% MAE</t>
  </si>
  <si>
    <t>Gheribi; 55.7% MAE</t>
  </si>
  <si>
    <t>Zhao; 28.7% MAE</t>
  </si>
  <si>
    <r>
      <t>MgCl2 (</t>
    </r>
    <r>
      <rPr>
        <sz val="11"/>
        <color rgb="FFFF0000"/>
        <rFont val="Aptos Narrow"/>
        <family val="2"/>
        <scheme val="minor"/>
      </rPr>
      <t>Filatov</t>
    </r>
    <r>
      <rPr>
        <sz val="11"/>
        <color theme="1"/>
        <rFont val="Aptos Narrow"/>
        <family val="2"/>
        <scheme val="minor"/>
      </rPr>
      <t>, 2005)</t>
    </r>
  </si>
  <si>
    <r>
      <t>NaF (Smirnov, 1987),NaF (</t>
    </r>
    <r>
      <rPr>
        <sz val="11"/>
        <color rgb="FFFF0000"/>
        <rFont val="Aptos Narrow"/>
        <family val="2"/>
        <scheme val="minor"/>
      </rPr>
      <t>Polyakov</t>
    </r>
    <r>
      <rPr>
        <sz val="11"/>
        <color theme="1"/>
        <rFont val="Aptos Narrow"/>
        <family val="2"/>
        <scheme val="minor"/>
      </rPr>
      <t>, 1975)</t>
    </r>
  </si>
  <si>
    <t>Compound</t>
  </si>
  <si>
    <t>S/cm</t>
  </si>
  <si>
    <t>order</t>
  </si>
  <si>
    <t>protons</t>
  </si>
  <si>
    <t>electrons</t>
  </si>
  <si>
    <t>Mp/molecule</t>
  </si>
  <si>
    <t>Me/molecule</t>
  </si>
  <si>
    <t>ratio of Mpe*#</t>
  </si>
  <si>
    <t>ratio</t>
  </si>
  <si>
    <t>Dif mass</t>
  </si>
  <si>
    <t>M_i (g/mol)</t>
  </si>
  <si>
    <t>Visc (N*s/m^2)</t>
  </si>
  <si>
    <t>T_i_m (K) inverse</t>
  </si>
  <si>
    <t>T_i_m (K)</t>
  </si>
  <si>
    <t>V_i_m (m^3/mol)</t>
  </si>
  <si>
    <t>alpha_i_m (K^-1)</t>
  </si>
  <si>
    <t>r_c (m)</t>
  </si>
  <si>
    <t>r_a (m)</t>
  </si>
  <si>
    <t>sum_radii</t>
  </si>
  <si>
    <t>rho_m (g/m^3)</t>
  </si>
  <si>
    <t>SoS(T)_A (A+B*T)</t>
  </si>
  <si>
    <t>SoS(T)_B</t>
  </si>
  <si>
    <t>A (Density (g/cm3):   A - BT(K))</t>
  </si>
  <si>
    <t>B (Density (g/cm3):   A - BT(K))</t>
  </si>
  <si>
    <t>#_cations</t>
  </si>
  <si>
    <t>#_anions</t>
  </si>
  <si>
    <t>sum_ions</t>
  </si>
  <si>
    <t>λ_meas</t>
  </si>
  <si>
    <t>1/3*Cp*vs*r_sumCorrect</t>
  </si>
  <si>
    <t>Error</t>
  </si>
  <si>
    <t>1/3*Cp*vs*1stPk</t>
  </si>
  <si>
    <t>1/3*Cp*vs*AvgPk</t>
  </si>
  <si>
    <t>1/3*Cp*vs*r_sum</t>
  </si>
  <si>
    <t>dev_λ</t>
  </si>
  <si>
    <t>c_BC,rsum</t>
  </si>
  <si>
    <t>c_BC_λBC</t>
  </si>
  <si>
    <t>1/3*Cp*vs</t>
  </si>
  <si>
    <t>r_sum</t>
  </si>
  <si>
    <t>1stPeak</t>
  </si>
  <si>
    <t>AvgMFP</t>
  </si>
  <si>
    <t>λBC</t>
  </si>
  <si>
    <t>MFP_calc</t>
  </si>
  <si>
    <t>MFP_dev</t>
  </si>
  <si>
    <t>1/3*Cp*r_sum</t>
  </si>
  <si>
    <t>SoS_Tm</t>
  </si>
  <si>
    <t>SoS_metal</t>
  </si>
  <si>
    <t>vs_calc</t>
  </si>
  <si>
    <t>vs_dev</t>
  </si>
  <si>
    <t>1/3*vs*r_sum</t>
  </si>
  <si>
    <t>C_i_p (J/mol/K)</t>
  </si>
  <si>
    <t>Cp(J/m3-K)</t>
  </si>
  <si>
    <t>Cp_calc</t>
  </si>
  <si>
    <t>Cp_dev</t>
  </si>
  <si>
    <t>vs*cp</t>
  </si>
  <si>
    <t>1/3*vs*cp*rsum</t>
  </si>
  <si>
    <t>Visc/(Dens*C0)</t>
  </si>
  <si>
    <t>LiF</t>
  </si>
  <si>
    <t>NaF</t>
  </si>
  <si>
    <t>KF</t>
  </si>
  <si>
    <t>RbF</t>
  </si>
  <si>
    <t>CsF</t>
  </si>
  <si>
    <t>LiCl</t>
  </si>
  <si>
    <t>NaCl</t>
  </si>
  <si>
    <t>KCl</t>
  </si>
  <si>
    <t>BeF2</t>
  </si>
  <si>
    <t>MgF2</t>
  </si>
  <si>
    <t>CaF2</t>
  </si>
  <si>
    <t>SrF2</t>
  </si>
  <si>
    <t>MgCl2</t>
  </si>
  <si>
    <t>CaCl2</t>
  </si>
  <si>
    <t>SrCl2</t>
  </si>
  <si>
    <t>NaNO3</t>
  </si>
  <si>
    <t>KNO3</t>
  </si>
  <si>
    <t>ZrF4</t>
  </si>
  <si>
    <t>ThF4</t>
  </si>
  <si>
    <t>UF4</t>
  </si>
  <si>
    <t>UCl3</t>
  </si>
  <si>
    <t>0.68KCl-0.32MgCl2</t>
  </si>
  <si>
    <t>0.675LiF-0.2BeF2-0.005ThF4-0.12UF4</t>
  </si>
  <si>
    <t>0.32KCl-0.68MgCl2</t>
  </si>
  <si>
    <t>0.4598NaCl-0.3891KCl-0.1511MgCl2</t>
  </si>
  <si>
    <t>0.582LiCl-0.418KCl</t>
  </si>
  <si>
    <t>0.6LiF-0.4NaF</t>
  </si>
  <si>
    <t>0.63NaCl-0.37UCl3 (ORNL)</t>
  </si>
  <si>
    <t>0.658NaCl-0.342UCl3 (ANL)</t>
  </si>
  <si>
    <r>
      <t>(NaF-KF)-.3UF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</si>
  <si>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(NaF-KF)-.4UF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</si>
  <si>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(NaF-KF)-.5UF</t>
    </r>
    <r>
      <rPr>
        <vertAlign val="subscript"/>
        <sz val="11"/>
        <color theme="1"/>
        <rFont val="Aptos Narrow"/>
        <family val="2"/>
        <scheme val="minor"/>
      </rPr>
      <t>4</t>
    </r>
  </si>
  <si>
    <t>H2O</t>
  </si>
  <si>
    <t>Unary Flourides</t>
  </si>
  <si>
    <t>Unary Chlorides</t>
  </si>
  <si>
    <t>Unary Alkaline Earth Flourides</t>
  </si>
  <si>
    <t>Unary Alkaline Earth Chlorides</t>
  </si>
  <si>
    <t>Unary Nitrates</t>
  </si>
  <si>
    <t>Fluoride Mixtures</t>
  </si>
  <si>
    <t>Chloride Mixtures</t>
  </si>
  <si>
    <t>Fluoride Actinide Mixtures</t>
  </si>
  <si>
    <t>Chloride Actinide Mixtures</t>
  </si>
  <si>
    <t>Water</t>
  </si>
  <si>
    <t>Actinides</t>
  </si>
  <si>
    <t>Non-Actinides</t>
  </si>
  <si>
    <t>--&gt; Scaled</t>
  </si>
  <si>
    <t>Salt</t>
  </si>
  <si>
    <t>Same trend</t>
  </si>
  <si>
    <t>Same</t>
  </si>
  <si>
    <t>Same extrapolation</t>
  </si>
  <si>
    <t>Measured molten NaCl at ~1074 K</t>
  </si>
  <si>
    <t>Chen &amp; Sato (1983)</t>
  </si>
  <si>
    <t>https://journal.buct.edu.cn/EN/10.13543/j.bhxbzr.2023.03.007</t>
  </si>
  <si>
    <t>Measured molten KCl at ~1043 K (by analogy to NaCl)</t>
  </si>
  <si>
    <t>Measured molten NaNO3 at ~573 K</t>
  </si>
  <si>
    <t>(see nitrate dielectric literature)</t>
  </si>
  <si>
    <t>Measured molten KNO3 at ~627 K</t>
  </si>
  <si>
    <t>(typical values in thermophysical reviews)</t>
  </si>
  <si>
    <t>Estimated analogous to molten NaCl</t>
  </si>
  <si>
    <t>Estimated from alkali-halide trend (NaCl)</t>
  </si>
  <si>
    <t>Estimated from KCl analogy</t>
  </si>
  <si>
    <t>Same series assumption based on KCl</t>
  </si>
  <si>
    <t>Same trend as above</t>
  </si>
  <si>
    <t>Analogous to NaCl molten behavior</t>
  </si>
  <si>
    <t>Estimated via similarity to LiF/NaCl family</t>
  </si>
  <si>
    <t>Estimated trend from LiF/NaCl</t>
  </si>
  <si>
    <t>Same chloride melt analogy</t>
  </si>
  <si>
    <t>Estimated from fluoride trend (FLiBe/FLiNaK modeling)</t>
  </si>
  <si>
    <t>Porter et al. (2022)</t>
  </si>
  <si>
    <t>https://www.nature.com/articles/s42004-022-00684-6</t>
  </si>
  <si>
    <t>Estimated via chloride melts analogy</t>
  </si>
  <si>
    <t>ε_0  (F/m)</t>
  </si>
  <si>
    <t>ε_r</t>
  </si>
  <si>
    <t>ε_r Ref</t>
  </si>
  <si>
    <t>ε_r Ref source</t>
  </si>
  <si>
    <r>
      <rPr>
        <sz val="11"/>
        <color theme="1"/>
        <rFont val="Aptos Narrow"/>
        <family val="2"/>
      </rPr>
      <t>λ</t>
    </r>
    <r>
      <rPr>
        <sz val="6.6"/>
        <color theme="1"/>
        <rFont val="Aptos Narrow"/>
        <family val="2"/>
      </rPr>
      <t>D</t>
    </r>
  </si>
  <si>
    <t>k_B (J/K)</t>
  </si>
  <si>
    <t>e (C )</t>
  </si>
  <si>
    <t>n (ions/m^3)</t>
  </si>
  <si>
    <t>n_c (ions/m^3)</t>
  </si>
  <si>
    <t>z_c</t>
  </si>
  <si>
    <t>z_a</t>
  </si>
  <si>
    <t>n_a (ions/m^3)</t>
  </si>
  <si>
    <t>V_ca(r )</t>
  </si>
  <si>
    <t>V_cc(r )</t>
  </si>
  <si>
    <t>V_aa(r )</t>
  </si>
  <si>
    <t>r_nominal (m)</t>
  </si>
  <si>
    <t>Temperature (K)</t>
  </si>
  <si>
    <t>rIJ (pm)</t>
  </si>
  <si>
    <t>NIJ</t>
  </si>
  <si>
    <t>rII (pm)</t>
  </si>
  <si>
    <t>NII</t>
  </si>
  <si>
    <t>rJJ (pm)</t>
  </si>
  <si>
    <t>NJJ</t>
  </si>
  <si>
    <t>LiBr</t>
  </si>
  <si>
    <t>LiI</t>
  </si>
  <si>
    <t>NaBr</t>
  </si>
  <si>
    <t>NaI</t>
  </si>
  <si>
    <t>KBr</t>
  </si>
  <si>
    <t>KI</t>
  </si>
  <si>
    <t>RbCl</t>
  </si>
  <si>
    <t>RbBr</t>
  </si>
  <si>
    <t>RbI</t>
  </si>
  <si>
    <t>CsCl</t>
  </si>
  <si>
    <t>CsBr</t>
  </si>
  <si>
    <t>CsI</t>
  </si>
  <si>
    <t>Avg cc-ca dif</t>
  </si>
  <si>
    <t>cc-ca dif</t>
  </si>
  <si>
    <t>Calculated at r_nominal</t>
  </si>
  <si>
    <t>Calculated at PDF peak</t>
  </si>
  <si>
    <t>r_cc</t>
  </si>
  <si>
    <t>r_ca</t>
  </si>
  <si>
    <t>Sep dist. 100 above Tm</t>
  </si>
  <si>
    <t>100C above melting temp</t>
  </si>
  <si>
    <t>At melting temp</t>
  </si>
  <si>
    <t>r_aa</t>
  </si>
  <si>
    <t>From Walz, 2019</t>
  </si>
  <si>
    <t>https://journal.buct.edu.cn/EN/10.13543/j.bhxbzr.2023.03.006</t>
  </si>
  <si>
    <t>ca-cc dif</t>
  </si>
  <si>
    <t>McGreevy, 1987</t>
  </si>
  <si>
    <t>Walz, 2019</t>
  </si>
  <si>
    <t>Walz, 2020</t>
  </si>
  <si>
    <t>Walz, 2021</t>
  </si>
  <si>
    <t>Walz, 2022</t>
  </si>
  <si>
    <t>Walz, 2023</t>
  </si>
  <si>
    <t>Walz, 2024</t>
  </si>
  <si>
    <t>Walz, 2025</t>
  </si>
  <si>
    <t>Walz, 2026</t>
  </si>
  <si>
    <t>McGreevy, 1988</t>
  </si>
  <si>
    <t>McGreevy, 1989</t>
  </si>
  <si>
    <t>NaF (Smirnov, 1987),NaF (Polyakov, 1975)</t>
  </si>
  <si>
    <t>MgCl2 (Filatov, 2005)</t>
  </si>
  <si>
    <t>mu</t>
  </si>
  <si>
    <t>Cp(MJ/m3-K)</t>
  </si>
  <si>
    <t>V/mu</t>
  </si>
  <si>
    <t>Fig 1 --&gt;</t>
  </si>
  <si>
    <t>Fig 2 --&gt;</t>
  </si>
  <si>
    <t>Fig 3 --&gt;</t>
  </si>
  <si>
    <t>Figures below</t>
  </si>
  <si>
    <t>R(pm)</t>
  </si>
  <si>
    <t>R(pm)/mu</t>
  </si>
  <si>
    <t>R</t>
  </si>
  <si>
    <t>delta</t>
  </si>
  <si>
    <t>x_ca,peak</t>
  </si>
  <si>
    <t>1/sqrt(mu)</t>
  </si>
  <si>
    <t>a</t>
  </si>
  <si>
    <t>Scale</t>
  </si>
  <si>
    <t>b</t>
  </si>
  <si>
    <t>r (Ã…)</t>
  </si>
  <si>
    <t>S_i_Li-F</t>
  </si>
  <si>
    <t>Average_SCL</t>
  </si>
  <si>
    <t>lambda_BC</t>
  </si>
  <si>
    <t>W(r)_noC</t>
  </si>
  <si>
    <t>W(r)</t>
  </si>
  <si>
    <t>C</t>
  </si>
  <si>
    <t>T (K)</t>
  </si>
  <si>
    <t>k_B (J/mol/K)</t>
  </si>
  <si>
    <t>V(r)</t>
  </si>
  <si>
    <t>De</t>
  </si>
  <si>
    <t>a (A^-1)</t>
  </si>
  <si>
    <t>re (A)</t>
  </si>
  <si>
    <t>Li-F</t>
  </si>
  <si>
    <t>Li-Li</t>
  </si>
  <si>
    <t>F-F</t>
  </si>
  <si>
    <t>Power Law Fit</t>
  </si>
  <si>
    <t>Fig 4 --&gt;</t>
  </si>
  <si>
    <t>Peak</t>
  </si>
  <si>
    <t>Minima</t>
  </si>
  <si>
    <t>m_cation</t>
  </si>
  <si>
    <t>m_anion</t>
  </si>
  <si>
    <t>mass_disparity</t>
  </si>
  <si>
    <t>PDF Source</t>
  </si>
  <si>
    <t>Present Model at Min Meas Temp (W/m-K)</t>
  </si>
  <si>
    <t>Present Model, Mix Data at Min Meas Temp (W/m-K)</t>
  </si>
  <si>
    <t>Ideal at Min Meas Temp (W/m-K)</t>
  </si>
  <si>
    <t>GECM c_m (J/kg-K)</t>
  </si>
  <si>
    <t>GECM c' (J/kg-KÂ²)</t>
  </si>
  <si>
    <t>GECM_Mix c_m (J/kg-K)</t>
  </si>
  <si>
    <t>GECM_Mix c' (J/kg-KÂ²)</t>
  </si>
  <si>
    <t>GECM v_m (m/s)</t>
  </si>
  <si>
    <t>GECM v' (m/s/K)</t>
  </si>
  <si>
    <t>GECM_Mix v_m (m/s)</t>
  </si>
  <si>
    <t>GECM_Mix v' (m/s/K)</t>
  </si>
  <si>
    <t>1.0CaCl2</t>
  </si>
  <si>
    <t>1.0SrCl2</t>
  </si>
  <si>
    <t>0.64NaCl-0.36UCl3</t>
  </si>
  <si>
    <t>63NaCl-37UCl3 (Termini, 2024),65.8NaCl-34.2UCl3 (Rose, 2023)</t>
  </si>
  <si>
    <t>Sun, 2024</t>
  </si>
  <si>
    <t>Fayfar, 2023</t>
  </si>
  <si>
    <t>Grizzi, 2024</t>
  </si>
  <si>
    <t>0.6LiF-0.4NaF (BYU)</t>
  </si>
  <si>
    <t>Frandsen, 2020</t>
  </si>
  <si>
    <t>0.5454LiF-0.3636NaF-0.091UF4</t>
  </si>
  <si>
    <t>Wei, 2022</t>
  </si>
  <si>
    <t>Manga, 2013</t>
  </si>
  <si>
    <t>Lu, 2021</t>
  </si>
  <si>
    <t>l_BC</t>
  </si>
  <si>
    <t>Roy, 2021</t>
  </si>
  <si>
    <t>r (A)</t>
  </si>
  <si>
    <t>Na-Cl</t>
  </si>
  <si>
    <t>Cl-Cl</t>
  </si>
  <si>
    <t>Na-Na</t>
  </si>
  <si>
    <t>Na-U</t>
  </si>
  <si>
    <t>U-U</t>
  </si>
  <si>
    <t>U-Cl</t>
  </si>
  <si>
    <r>
      <t>S(r):</t>
    </r>
    <r>
      <rPr>
        <vertAlign val="subscript"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U-Cl</t>
    </r>
  </si>
  <si>
    <t>S(r): Na-Cl</t>
  </si>
  <si>
    <t>l_scl</t>
  </si>
  <si>
    <t>S(r): Li-F</t>
  </si>
  <si>
    <t>%delta_rIJ</t>
  </si>
  <si>
    <t>%delta_rII</t>
  </si>
  <si>
    <t>Gheribi-KT24 at Min Meas Temp (W/m-K)</t>
  </si>
  <si>
    <t>Gheribi-KT24, Mix Data at Min Meas Temp (W/m-K)</t>
  </si>
  <si>
    <t>Zhao-PGM at Min Meas Temp (W/m-K)</t>
  </si>
  <si>
    <t>Zhao-PGM, Mix Data at Min Meas Temp (W/m-K)</t>
  </si>
  <si>
    <t>LiF (Golyshev, 1992),LiF (Smirnov, 1987),LiF (Khlebnikov, 1981)</t>
  </si>
  <si>
    <t>NaCl (Harada, 1992),NaCl (Nagasaka 1992)</t>
  </si>
  <si>
    <t>Andersson, 2022</t>
  </si>
  <si>
    <t>0.5BeF2-0.5LiF</t>
  </si>
  <si>
    <t>0.66LiF-0.34BeF2 (Kato, 1983)</t>
  </si>
  <si>
    <t>0.34BeF2-0.66LiF</t>
  </si>
  <si>
    <t>0.66LiF-0.34BeF2 (Schorne-Pinto, 2024)</t>
  </si>
  <si>
    <t>0.66LiF-0.34BeF2 (Redkin, 2022),0.66LiF-0.34BeF2 (Kato, 1983),0.66LiF-0.34BeF2 (Bobrova, 2023)</t>
  </si>
  <si>
    <t>0.42KF-0.465LiF-0.115NaF</t>
  </si>
  <si>
    <t>0.59KF-0.065MgF2-0.345NaF</t>
  </si>
  <si>
    <t>0.282CaCl2-0.718KCl</t>
  </si>
  <si>
    <t>0.22KCl-0.45MgCl2-0.33NaCl</t>
  </si>
  <si>
    <t>0.1511NaCl-0.3891KCl-0.4598MgCl2 (Wang, 2021)</t>
  </si>
  <si>
    <t>Wang 2021 [179]</t>
  </si>
  <si>
    <t>0.41KCl-0.38MgCl2-0.21NaCl</t>
  </si>
  <si>
    <t>0.3CaCl2-0.7LiCl</t>
  </si>
  <si>
    <t>0.5097CaCl2-0.4903NaCl</t>
  </si>
  <si>
    <t>0.52NaCl-0.48CaCl2 (Tian, 2021)</t>
  </si>
  <si>
    <t>0.4903NaCl-0.5097CaCl2 (Wei, 2022; MD),0.52NaCl-0.48CaCl2 (Tian, 2021)</t>
  </si>
  <si>
    <t>0.525CaCl2-0.058KCl-0.417NaCl</t>
  </si>
  <si>
    <t>0.5KCl-0.5NaCl</t>
  </si>
  <si>
    <t>0.15CaCl2-0.315MgCl2-0.535NaCl</t>
  </si>
  <si>
    <t>0.535NaCl-0.15CaCl2-0.315MgCl2 (Rong, 2020)</t>
  </si>
  <si>
    <t>Solano, 2021</t>
  </si>
  <si>
    <t>Liang, 2024</t>
  </si>
  <si>
    <t>Jiang, 2024</t>
  </si>
  <si>
    <t>l_sc</t>
  </si>
  <si>
    <t>Bu, 2021</t>
  </si>
  <si>
    <t>CaCl2 (Wei, 2022; MD)</t>
  </si>
  <si>
    <t>Present Model</t>
  </si>
  <si>
    <t>G - Fluoride Mixtures</t>
  </si>
  <si>
    <t>G - Chloride Mixtures</t>
  </si>
  <si>
    <t>G - Actinide</t>
  </si>
  <si>
    <t>P - Fluoride Mixtures</t>
  </si>
  <si>
    <t>P - Chloride Mixtures</t>
  </si>
  <si>
    <t>P - Actinide</t>
  </si>
  <si>
    <t>G - Alkali Unary</t>
  </si>
  <si>
    <t>P - Alkali Unary</t>
  </si>
  <si>
    <t>G - Alkaline Earth</t>
  </si>
  <si>
    <t>P - Alkaline Earth</t>
  </si>
  <si>
    <t>l_bc</t>
  </si>
  <si>
    <t>Present Model, Extrap</t>
  </si>
  <si>
    <t>Present Model, Mix</t>
  </si>
  <si>
    <t>V_m-dist</t>
  </si>
  <si>
    <t>Gheribi c-term</t>
  </si>
  <si>
    <t>kB*n</t>
  </si>
  <si>
    <t>Psi</t>
  </si>
  <si>
    <t>Psi*kB*n</t>
  </si>
  <si>
    <t>1/3*c_p'</t>
  </si>
  <si>
    <t>n (atoms/m#)^-1/3</t>
  </si>
  <si>
    <t>dif_Avg</t>
  </si>
  <si>
    <t>difAvg</t>
  </si>
  <si>
    <t>%dev</t>
  </si>
  <si>
    <t>Gh-c*l</t>
  </si>
  <si>
    <t>Zh-c*l</t>
  </si>
  <si>
    <t>Gh-c</t>
  </si>
  <si>
    <t>Zh-c</t>
  </si>
  <si>
    <t>Gh-l</t>
  </si>
  <si>
    <t>Zh-l</t>
  </si>
  <si>
    <t>%Dev</t>
  </si>
  <si>
    <t>Gh-cv</t>
  </si>
  <si>
    <t>Zh-cv</t>
  </si>
  <si>
    <t>Zh_tot</t>
  </si>
  <si>
    <t>Gh-tot</t>
  </si>
  <si>
    <t>Psi*kB*n*mfp</t>
  </si>
  <si>
    <t>Gh-c scaled</t>
  </si>
  <si>
    <t>Zh-c scaled</t>
  </si>
  <si>
    <t>scaled</t>
  </si>
  <si>
    <t>1/3*vs*cp</t>
  </si>
  <si>
    <t>+</t>
  </si>
  <si>
    <t>λ_meas_OG</t>
  </si>
  <si>
    <t>Fit - Gheribi;</t>
  </si>
  <si>
    <t>Fit - Zhao;</t>
  </si>
  <si>
    <t>Fit - Gheribi (All);</t>
  </si>
  <si>
    <t>Fit - Zhao (All)</t>
  </si>
  <si>
    <t>0.265BeF2-0.725LiF-0.01UF4</t>
  </si>
  <si>
    <t>none</t>
  </si>
  <si>
    <t>0.26BeF2-0.72LiF-0.02UF4</t>
  </si>
  <si>
    <t>0.23BeF2-0.712LiF-0.008UF4-0.05ZrF4</t>
  </si>
  <si>
    <t>0.2BeF2-0.675LiF-0.12ThF4-0.005UF4</t>
  </si>
  <si>
    <t>0.42KF-0.28NaF-0.3UF4</t>
  </si>
  <si>
    <t>0.36KF-0.24NaF-0.4UF4</t>
  </si>
  <si>
    <t>0.3KF-0.2NaF-0.5UF4</t>
  </si>
  <si>
    <t>0.27BeF2-0.73LiF</t>
  </si>
  <si>
    <t>Mixture data, see Mixture_Data spreadsheet</t>
  </si>
  <si>
    <t>c_bc</t>
  </si>
  <si>
    <t>v_bc</t>
  </si>
  <si>
    <t>R2</t>
  </si>
  <si>
    <t xml:space="preserve"> </t>
  </si>
  <si>
    <t>Na-F</t>
  </si>
  <si>
    <t>Li-Na</t>
  </si>
  <si>
    <t>K-K</t>
  </si>
  <si>
    <t>S(r): K-F</t>
  </si>
  <si>
    <t>S(r): Na-F</t>
  </si>
  <si>
    <t>K-F</t>
  </si>
  <si>
    <t>Li-K</t>
  </si>
  <si>
    <t>Na-K</t>
  </si>
  <si>
    <t>Present</t>
  </si>
  <si>
    <t>c</t>
  </si>
  <si>
    <t>l</t>
  </si>
  <si>
    <t>0.64NaCl-0.36UCl3 (PDF)</t>
  </si>
  <si>
    <t>y</t>
  </si>
  <si>
    <t>x</t>
  </si>
  <si>
    <t>exp/BC</t>
  </si>
  <si>
    <t>model</t>
  </si>
  <si>
    <t>0.5KCl-0.5LiCl</t>
  </si>
  <si>
    <t>Jiang, 2016</t>
  </si>
  <si>
    <t>0.582LiCl-0.418KCl (Merritt, 2022)</t>
  </si>
  <si>
    <t>0.363KCl-0.637LiCl</t>
  </si>
  <si>
    <t>0.51NaCl-0.49KCl (Ruth, 2024),0.44NaCl-0.56KCl (Birri, 2023),0.44NaCl-0.56KCl (Birri, 2022)</t>
  </si>
  <si>
    <t>0.393KCl-0.22NaCl-0.387ZnCl2</t>
  </si>
  <si>
    <t>Xi373, 2024</t>
  </si>
  <si>
    <t>0.22NaCl-0.393KCl-0.387ZnCl2 (Xi, 2024-MD),0.13.8NaCl-0.419KCl-0.443ZnCl2 (Xi, 2024)</t>
  </si>
  <si>
    <t>Xi1073, 2024</t>
  </si>
  <si>
    <t>Dissociating</t>
  </si>
  <si>
    <t>Complexing</t>
  </si>
  <si>
    <t xml:space="preserve">  </t>
  </si>
  <si>
    <t>Song 2015</t>
  </si>
  <si>
    <t>0.535NaCl-0.15CaCl2-0.315MgCl2 (Wei, 2015)</t>
  </si>
  <si>
    <t>KT</t>
  </si>
  <si>
    <t>MAE</t>
  </si>
  <si>
    <t>SCM</t>
  </si>
  <si>
    <t>KT_Dev</t>
  </si>
  <si>
    <t>SCM_Dev</t>
  </si>
  <si>
    <t>Avg</t>
  </si>
  <si>
    <t>Dev-KT</t>
  </si>
  <si>
    <t>Dev-SCM</t>
  </si>
  <si>
    <t>Index</t>
  </si>
  <si>
    <t>Simple</t>
  </si>
  <si>
    <t>Mg</t>
  </si>
  <si>
    <t>K</t>
  </si>
  <si>
    <t>Complex</t>
  </si>
  <si>
    <t>Act</t>
  </si>
  <si>
    <t># within Exp. Error</t>
  </si>
  <si>
    <t># within max var</t>
  </si>
  <si>
    <t>All</t>
  </si>
  <si>
    <t>Model</t>
  </si>
  <si>
    <t>Salt Type</t>
  </si>
  <si>
    <t>Composition</t>
  </si>
  <si>
    <t>Per-salt-weighted Cation Z</t>
  </si>
  <si>
    <t>Per-salt-weighted Anion Z</t>
  </si>
  <si>
    <t>Ion-count-weighted Cation Z</t>
  </si>
  <si>
    <t>Ion-count-weighted Anion Z</t>
  </si>
  <si>
    <t>1.0NaCl_dup</t>
  </si>
  <si>
    <t>1.0MgCl2_2</t>
  </si>
  <si>
    <t>1.0MgCl2_3</t>
  </si>
  <si>
    <t>1.0CaCl2_2</t>
  </si>
  <si>
    <t>0.5KCl-0.5NaCl_dup</t>
  </si>
  <si>
    <t>0.5097CaCl2-0.4903NaCl_dup</t>
  </si>
  <si>
    <t>0.282CaCl2-0.718KCl_dup</t>
  </si>
  <si>
    <t>0.34BeF2-0.66LiF_dup</t>
  </si>
  <si>
    <t>Dif</t>
  </si>
  <si>
    <t>Scaled</t>
  </si>
  <si>
    <t>Present (SCALED)</t>
  </si>
  <si>
    <t>LiF-NaF</t>
  </si>
  <si>
    <t>LiCl-KCl</t>
  </si>
  <si>
    <t>NaCl-KCl</t>
  </si>
  <si>
    <r>
      <t>LiCl-CaCl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</si>
  <si>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MgCl</t>
    </r>
    <r>
      <rPr>
        <vertAlign val="subscript"/>
        <sz val="11"/>
        <color theme="1"/>
        <rFont val="Aptos Narrow"/>
        <family val="2"/>
        <scheme val="minor"/>
      </rPr>
      <t>2</t>
    </r>
  </si>
  <si>
    <t>NaCl-CaCl2</t>
  </si>
  <si>
    <t>KCl-CaCl2</t>
  </si>
  <si>
    <t>NaCl-KCl-CaCl2</t>
  </si>
  <si>
    <t>FLiBe</t>
  </si>
  <si>
    <t>NaCl-KCl-ZnCl2</t>
  </si>
  <si>
    <t>NaCl-KCl-MgCl2</t>
  </si>
  <si>
    <t>NaCl-MgCl2-CaCl2</t>
  </si>
  <si>
    <t>NaCl-UCl3</t>
  </si>
  <si>
    <t>FLiNaK</t>
  </si>
  <si>
    <t>FMgNaK</t>
  </si>
  <si>
    <t>0.535NaCl-0.15CaCl2-0.315MgCl2 (Rong, 2015)</t>
  </si>
  <si>
    <t>S_i_Na-Cl</t>
  </si>
  <si>
    <t>LN()</t>
  </si>
  <si>
    <t>g (Peaks)</t>
  </si>
  <si>
    <t>B</t>
  </si>
  <si>
    <t>A</t>
  </si>
  <si>
    <t>KTM</t>
  </si>
  <si>
    <t>Dai, 2015</t>
  </si>
  <si>
    <t>Ocadiz-Flores, 2021</t>
  </si>
  <si>
    <t>0.5LiF-0.5BeF2</t>
  </si>
  <si>
    <t>0.5LiCl-0.5KCl</t>
  </si>
  <si>
    <t>0.637LiCl-0.363KCl</t>
  </si>
  <si>
    <t>0.5NaCl-0.5KCl</t>
  </si>
  <si>
    <t>0.7LiCl-0.3CaCl2</t>
  </si>
  <si>
    <t>0.4903NaCl-0.5097CaCl2</t>
  </si>
  <si>
    <t>0.718KCl-0.282CaCl2</t>
  </si>
  <si>
    <t>0.465LiF-0.115NaF-0.42KF (Merritt, 2022),0.465LiF-0.115NaF-0.42KF (Gallagher, 2022),0.465LiF-0.115NaF-0.42KF (Rudenko, 2022),0.465LiF-0.115NaF-0.42KF (Robertson, 2022)</t>
  </si>
  <si>
    <t>0.345NaF-0.065MgF2-0.59KF</t>
  </si>
  <si>
    <t>0.33NaCl-0.45MgCl2-0.22KCl</t>
  </si>
  <si>
    <t>0.21NaCl-0.38MgCl2-0.41KCl</t>
  </si>
  <si>
    <t>0.417NaCl-0.058KCl-0.525CaCl2</t>
  </si>
  <si>
    <t>0.535NaCl-0.315MgCl2-0.15CaCl2</t>
  </si>
  <si>
    <t>0.535NaCl-0.315MgCl2-0.15CaCl2 (Rong, 2015)</t>
  </si>
  <si>
    <t>D</t>
  </si>
  <si>
    <t>LiCl-CaCl2</t>
  </si>
  <si>
    <t>NaCl-KCl-MgCl21</t>
  </si>
  <si>
    <t>FLiNa</t>
  </si>
  <si>
    <t>ClLiK</t>
  </si>
  <si>
    <t>ClNaK</t>
  </si>
  <si>
    <t>ClLiCa</t>
  </si>
  <si>
    <t>ClNaCa</t>
  </si>
  <si>
    <t>ClKCa</t>
  </si>
  <si>
    <t>ClNaKCa</t>
  </si>
  <si>
    <t>ClMgNaK</t>
  </si>
  <si>
    <t>ClNaMgCa</t>
  </si>
  <si>
    <t>ClNaU</t>
  </si>
  <si>
    <t>NaCl-UCl3 (37%UCl3)</t>
  </si>
  <si>
    <t>NaCl-UCl3 (34.2%UCl3)</t>
  </si>
  <si>
    <t>CaCl2 (Janze, 1978)</t>
  </si>
  <si>
    <t>KTM: 55.0% MAE</t>
  </si>
  <si>
    <t>PGM: 22.6% MAE</t>
  </si>
  <si>
    <t>KTM: 16.8% MAE</t>
  </si>
  <si>
    <t>PGM: 29.4% MAE</t>
  </si>
  <si>
    <t>cp</t>
  </si>
  <si>
    <t>vs</t>
  </si>
  <si>
    <t>cp_scaled</t>
  </si>
  <si>
    <t>vs_scaled</t>
  </si>
  <si>
    <t>psi</t>
  </si>
  <si>
    <t>1/3cp</t>
  </si>
  <si>
    <t>MFP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</si>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</sst>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0000"/>
    <numFmt numFmtId="165" formatCode="#,##0.000"/>
    <numFmt numFmtId="166" formatCode="#,##0.00000000000000000"/>
    <numFmt numFmtId="167" formatCode="0.0000000"/>
    <numFmt numFmtId="168" formatCode="0.00000"/>
    <numFmt numFmtId="169" formatCode="0.000E+00"/>
    <numFmt numFmtId="170" formatCode="0.000"/>
    <numFmt numFmtId="171" formatCode="0.0000"/>
    <numFmt numFmtId="172" formatCode="0.00000E+00"/>
    <numFmt numFmtId="173" formatCode="0.0%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color rgb="FF59595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6.6"/>
      <color theme="1"/>
      <name val="Aptos Narrow"/>
      <family val="2"/>
    </font>
    <font>
      <sz val="11"/>
      <name val="Arial"/>
      <family val="2"/>
    </font>
    <font>
      <sz val="11"/>
      <color rgb="FF6A9955"/>
      <name val="Consolas"/>
      <family val="3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6" tint="0.59999389629810485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medium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/>
      <bottom style="thin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theme="6" tint="0.59999389629810485"/>
      </left>
      <right/>
      <top/>
      <bottom style="thin">
        <color theme="6" tint="0.59999389629810485"/>
      </bottom>
      <diagonal/>
    </border>
    <border>
      <left/>
      <right style="thin">
        <color theme="6" tint="0.59999389629810485"/>
      </right>
      <top/>
      <bottom style="thin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 tint="0.59999389629810485"/>
      </bottom>
      <diagonal/>
    </border>
    <border>
      <left style="thin">
        <color indexed="64"/>
      </left>
      <right style="thin">
        <color indexed="64"/>
      </right>
      <top/>
      <bottom style="thin">
        <color theme="6" tint="0.599993896298104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6" tint="0.599993896298104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3" fontId="18" fillId="0" borderId="10" xfId="0" applyNumberFormat="1" applyFont="1" applyBorder="1" applyAlignment="1">
      <alignment horizontal="left"/>
    </xf>
    <xf numFmtId="0" fontId="0" fillId="0" borderId="10" xfId="0" applyBorder="1"/>
    <xf numFmtId="3" fontId="19" fillId="0" borderId="10" xfId="0" applyNumberFormat="1" applyFont="1" applyBorder="1"/>
    <xf numFmtId="4" fontId="18" fillId="0" borderId="10" xfId="0" applyNumberFormat="1" applyFont="1" applyBorder="1" applyAlignment="1">
      <alignment horizontal="right"/>
    </xf>
    <xf numFmtId="164" fontId="18" fillId="0" borderId="10" xfId="0" applyNumberFormat="1" applyFont="1" applyBorder="1" applyAlignment="1">
      <alignment horizontal="left"/>
    </xf>
    <xf numFmtId="164" fontId="18" fillId="0" borderId="11" xfId="0" applyNumberFormat="1" applyFont="1" applyBorder="1" applyAlignment="1">
      <alignment horizontal="left"/>
    </xf>
    <xf numFmtId="11" fontId="18" fillId="0" borderId="10" xfId="0" applyNumberFormat="1" applyFont="1" applyBorder="1" applyAlignment="1">
      <alignment horizontal="left"/>
    </xf>
    <xf numFmtId="0" fontId="19" fillId="0" borderId="10" xfId="0" applyFont="1" applyBorder="1"/>
    <xf numFmtId="0" fontId="19" fillId="34" borderId="12" xfId="0" applyFont="1" applyFill="1" applyBorder="1"/>
    <xf numFmtId="0" fontId="19" fillId="35" borderId="12" xfId="0" applyFont="1" applyFill="1" applyBorder="1"/>
    <xf numFmtId="0" fontId="19" fillId="36" borderId="12" xfId="0" applyFont="1" applyFill="1" applyBorder="1"/>
    <xf numFmtId="0" fontId="20" fillId="0" borderId="0" xfId="0" applyFont="1" applyAlignment="1">
      <alignment horizontal="center" vertical="center" readingOrder="1"/>
    </xf>
    <xf numFmtId="0" fontId="19" fillId="37" borderId="12" xfId="0" applyFont="1" applyFill="1" applyBorder="1"/>
    <xf numFmtId="11" fontId="18" fillId="38" borderId="12" xfId="0" applyNumberFormat="1" applyFont="1" applyFill="1" applyBorder="1" applyAlignment="1">
      <alignment horizontal="left"/>
    </xf>
    <xf numFmtId="0" fontId="19" fillId="38" borderId="12" xfId="0" applyFont="1" applyFill="1" applyBorder="1"/>
    <xf numFmtId="0" fontId="19" fillId="39" borderId="12" xfId="0" applyFont="1" applyFill="1" applyBorder="1"/>
    <xf numFmtId="4" fontId="18" fillId="40" borderId="12" xfId="0" applyNumberFormat="1" applyFont="1" applyFill="1" applyBorder="1" applyAlignment="1">
      <alignment horizontal="left"/>
    </xf>
    <xf numFmtId="0" fontId="19" fillId="40" borderId="12" xfId="0" applyFont="1" applyFill="1" applyBorder="1"/>
    <xf numFmtId="0" fontId="0" fillId="40" borderId="12" xfId="0" applyFill="1" applyBorder="1"/>
    <xf numFmtId="3" fontId="18" fillId="0" borderId="0" xfId="0" applyNumberFormat="1" applyFont="1" applyAlignment="1">
      <alignment horizontal="left"/>
    </xf>
    <xf numFmtId="2" fontId="0" fillId="0" borderId="0" xfId="0" applyNumberFormat="1" applyAlignment="1">
      <alignment horizontal="right"/>
    </xf>
    <xf numFmtId="11" fontId="19" fillId="0" borderId="0" xfId="0" applyNumberFormat="1" applyFont="1"/>
    <xf numFmtId="165" fontId="18" fillId="0" borderId="0" xfId="0" applyNumberFormat="1" applyFont="1" applyAlignment="1">
      <alignment horizontal="left"/>
    </xf>
    <xf numFmtId="11" fontId="18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right"/>
    </xf>
    <xf numFmtId="0" fontId="19" fillId="0" borderId="0" xfId="0" applyFont="1"/>
    <xf numFmtId="166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11" fontId="18" fillId="0" borderId="0" xfId="0" applyNumberFormat="1" applyFont="1" applyAlignment="1">
      <alignment horizontal="right"/>
    </xf>
    <xf numFmtId="4" fontId="19" fillId="0" borderId="0" xfId="0" applyNumberFormat="1" applyFont="1"/>
    <xf numFmtId="0" fontId="19" fillId="34" borderId="13" xfId="0" applyFont="1" applyFill="1" applyBorder="1"/>
    <xf numFmtId="4" fontId="19" fillId="34" borderId="13" xfId="0" applyNumberFormat="1" applyFont="1" applyFill="1" applyBorder="1"/>
    <xf numFmtId="0" fontId="19" fillId="35" borderId="13" xfId="0" applyFont="1" applyFill="1" applyBorder="1"/>
    <xf numFmtId="0" fontId="19" fillId="36" borderId="13" xfId="0" applyFont="1" applyFill="1" applyBorder="1"/>
    <xf numFmtId="11" fontId="19" fillId="36" borderId="13" xfId="0" applyNumberFormat="1" applyFont="1" applyFill="1" applyBorder="1"/>
    <xf numFmtId="11" fontId="19" fillId="37" borderId="13" xfId="0" applyNumberFormat="1" applyFont="1" applyFill="1" applyBorder="1"/>
    <xf numFmtId="11" fontId="18" fillId="38" borderId="13" xfId="0" applyNumberFormat="1" applyFont="1" applyFill="1" applyBorder="1" applyAlignment="1">
      <alignment horizontal="right"/>
    </xf>
    <xf numFmtId="11" fontId="19" fillId="38" borderId="13" xfId="0" applyNumberFormat="1" applyFont="1" applyFill="1" applyBorder="1"/>
    <xf numFmtId="0" fontId="19" fillId="39" borderId="13" xfId="0" applyFont="1" applyFill="1" applyBorder="1"/>
    <xf numFmtId="4" fontId="18" fillId="40" borderId="13" xfId="0" applyNumberFormat="1" applyFont="1" applyFill="1" applyBorder="1" applyAlignment="1">
      <alignment horizontal="right"/>
    </xf>
    <xf numFmtId="0" fontId="19" fillId="40" borderId="13" xfId="0" applyFont="1" applyFill="1" applyBorder="1"/>
    <xf numFmtId="11" fontId="19" fillId="40" borderId="13" xfId="0" applyNumberFormat="1" applyFont="1" applyFill="1" applyBorder="1"/>
    <xf numFmtId="11" fontId="0" fillId="0" borderId="0" xfId="0" applyNumberFormat="1"/>
    <xf numFmtId="0" fontId="19" fillId="34" borderId="14" xfId="0" applyFont="1" applyFill="1" applyBorder="1"/>
    <xf numFmtId="4" fontId="19" fillId="34" borderId="14" xfId="0" applyNumberFormat="1" applyFont="1" applyFill="1" applyBorder="1"/>
    <xf numFmtId="0" fontId="19" fillId="35" borderId="14" xfId="0" applyFont="1" applyFill="1" applyBorder="1"/>
    <xf numFmtId="0" fontId="19" fillId="36" borderId="14" xfId="0" applyFont="1" applyFill="1" applyBorder="1"/>
    <xf numFmtId="11" fontId="19" fillId="37" borderId="14" xfId="0" applyNumberFormat="1" applyFont="1" applyFill="1" applyBorder="1"/>
    <xf numFmtId="11" fontId="18" fillId="38" borderId="14" xfId="0" applyNumberFormat="1" applyFont="1" applyFill="1" applyBorder="1" applyAlignment="1">
      <alignment horizontal="right"/>
    </xf>
    <xf numFmtId="11" fontId="19" fillId="38" borderId="14" xfId="0" applyNumberFormat="1" applyFont="1" applyFill="1" applyBorder="1"/>
    <xf numFmtId="0" fontId="19" fillId="39" borderId="14" xfId="0" applyFont="1" applyFill="1" applyBorder="1"/>
    <xf numFmtId="4" fontId="18" fillId="40" borderId="14" xfId="0" applyNumberFormat="1" applyFont="1" applyFill="1" applyBorder="1" applyAlignment="1">
      <alignment horizontal="right"/>
    </xf>
    <xf numFmtId="0" fontId="19" fillId="40" borderId="14" xfId="0" applyFont="1" applyFill="1" applyBorder="1"/>
    <xf numFmtId="11" fontId="19" fillId="40" borderId="14" xfId="0" applyNumberFormat="1" applyFont="1" applyFill="1" applyBorder="1"/>
    <xf numFmtId="2" fontId="18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11" fontId="19" fillId="34" borderId="13" xfId="0" applyNumberFormat="1" applyFont="1" applyFill="1" applyBorder="1"/>
    <xf numFmtId="11" fontId="18" fillId="0" borderId="15" xfId="0" applyNumberFormat="1" applyFont="1" applyBorder="1" applyAlignment="1">
      <alignment horizontal="right"/>
    </xf>
    <xf numFmtId="164" fontId="19" fillId="0" borderId="0" xfId="42" applyNumberFormat="1" applyFont="1"/>
    <xf numFmtId="164" fontId="19" fillId="0" borderId="0" xfId="0" applyNumberFormat="1" applyFont="1"/>
    <xf numFmtId="3" fontId="18" fillId="0" borderId="0" xfId="0" applyNumberFormat="1" applyFont="1" applyAlignment="1">
      <alignment horizontal="right"/>
    </xf>
    <xf numFmtId="164" fontId="18" fillId="40" borderId="14" xfId="0" applyNumberFormat="1" applyFont="1" applyFill="1" applyBorder="1" applyAlignment="1">
      <alignment horizontal="right"/>
    </xf>
    <xf numFmtId="3" fontId="18" fillId="40" borderId="14" xfId="0" applyNumberFormat="1" applyFont="1" applyFill="1" applyBorder="1" applyAlignment="1">
      <alignment horizontal="right"/>
    </xf>
    <xf numFmtId="2" fontId="19" fillId="0" borderId="0" xfId="0" applyNumberFormat="1" applyFont="1" applyAlignment="1">
      <alignment horizontal="right"/>
    </xf>
    <xf numFmtId="2" fontId="19" fillId="0" borderId="0" xfId="0" applyNumberFormat="1" applyFont="1"/>
    <xf numFmtId="164" fontId="0" fillId="0" borderId="0" xfId="0" applyNumberFormat="1"/>
    <xf numFmtId="0" fontId="0" fillId="34" borderId="14" xfId="0" applyFill="1" applyBorder="1"/>
    <xf numFmtId="0" fontId="0" fillId="35" borderId="14" xfId="0" applyFill="1" applyBorder="1"/>
    <xf numFmtId="0" fontId="0" fillId="38" borderId="14" xfId="0" applyFill="1" applyBorder="1"/>
    <xf numFmtId="0" fontId="0" fillId="40" borderId="14" xfId="0" applyFill="1" applyBorder="1"/>
    <xf numFmtId="3" fontId="19" fillId="0" borderId="0" xfId="0" applyNumberFormat="1" applyFont="1"/>
    <xf numFmtId="167" fontId="19" fillId="0" borderId="0" xfId="0" applyNumberFormat="1" applyFont="1" applyAlignment="1">
      <alignment horizontal="right"/>
    </xf>
    <xf numFmtId="168" fontId="19" fillId="34" borderId="14" xfId="0" applyNumberFormat="1" applyFont="1" applyFill="1" applyBorder="1"/>
    <xf numFmtId="169" fontId="19" fillId="36" borderId="14" xfId="0" applyNumberFormat="1" applyFont="1" applyFill="1" applyBorder="1"/>
    <xf numFmtId="4" fontId="19" fillId="40" borderId="14" xfId="0" applyNumberFormat="1" applyFont="1" applyFill="1" applyBorder="1"/>
    <xf numFmtId="0" fontId="19" fillId="0" borderId="14" xfId="0" applyFont="1" applyBorder="1"/>
    <xf numFmtId="11" fontId="19" fillId="0" borderId="14" xfId="0" applyNumberFormat="1" applyFont="1" applyBorder="1"/>
    <xf numFmtId="4" fontId="19" fillId="0" borderId="14" xfId="0" applyNumberFormat="1" applyFont="1" applyBorder="1"/>
    <xf numFmtId="0" fontId="0" fillId="0" borderId="14" xfId="0" applyBorder="1"/>
    <xf numFmtId="0" fontId="0" fillId="0" borderId="10" xfId="0" quotePrefix="1" applyBorder="1"/>
    <xf numFmtId="164" fontId="18" fillId="0" borderId="10" xfId="0" quotePrefix="1" applyNumberFormat="1" applyFont="1" applyBorder="1" applyAlignment="1">
      <alignment horizontal="left"/>
    </xf>
    <xf numFmtId="0" fontId="23" fillId="0" borderId="10" xfId="0" applyFont="1" applyBorder="1"/>
    <xf numFmtId="11" fontId="25" fillId="0" borderId="0" xfId="0" applyNumberFormat="1" applyFont="1"/>
    <xf numFmtId="0" fontId="0" fillId="0" borderId="0" xfId="0" quotePrefix="1"/>
    <xf numFmtId="0" fontId="19" fillId="0" borderId="0" xfId="0" applyFont="1" applyAlignment="1">
      <alignment horizontal="center"/>
    </xf>
    <xf numFmtId="169" fontId="19" fillId="0" borderId="0" xfId="0" applyNumberFormat="1" applyFont="1"/>
    <xf numFmtId="170" fontId="0" fillId="0" borderId="0" xfId="0" applyNumberFormat="1"/>
    <xf numFmtId="170" fontId="19" fillId="0" borderId="0" xfId="0" applyNumberFormat="1" applyFont="1"/>
    <xf numFmtId="0" fontId="0" fillId="41" borderId="0" xfId="0" applyFill="1"/>
    <xf numFmtId="172" fontId="0" fillId="0" borderId="0" xfId="0" applyNumberFormat="1"/>
    <xf numFmtId="171" fontId="0" fillId="0" borderId="0" xfId="0" applyNumberFormat="1"/>
    <xf numFmtId="171" fontId="0" fillId="41" borderId="0" xfId="0" applyNumberFormat="1" applyFill="1"/>
    <xf numFmtId="0" fontId="0" fillId="41" borderId="10" xfId="0" applyFill="1" applyBorder="1"/>
    <xf numFmtId="164" fontId="18" fillId="41" borderId="10" xfId="0" applyNumberFormat="1" applyFont="1" applyFill="1" applyBorder="1" applyAlignment="1">
      <alignment horizontal="left"/>
    </xf>
    <xf numFmtId="11" fontId="18" fillId="41" borderId="0" xfId="0" applyNumberFormat="1" applyFont="1" applyFill="1" applyAlignment="1">
      <alignment horizontal="right"/>
    </xf>
    <xf numFmtId="11" fontId="19" fillId="41" borderId="0" xfId="0" applyNumberFormat="1" applyFont="1" applyFill="1"/>
    <xf numFmtId="11" fontId="0" fillId="41" borderId="0" xfId="0" applyNumberFormat="1" applyFill="1"/>
    <xf numFmtId="164" fontId="19" fillId="41" borderId="0" xfId="0" applyNumberFormat="1" applyFont="1" applyFill="1"/>
    <xf numFmtId="4" fontId="18" fillId="40" borderId="16" xfId="0" applyNumberFormat="1" applyFont="1" applyFill="1" applyBorder="1" applyAlignment="1">
      <alignment horizontal="right"/>
    </xf>
    <xf numFmtId="4" fontId="18" fillId="40" borderId="17" xfId="0" applyNumberFormat="1" applyFont="1" applyFill="1" applyBorder="1" applyAlignment="1">
      <alignment horizontal="right"/>
    </xf>
    <xf numFmtId="4" fontId="18" fillId="40" borderId="18" xfId="0" applyNumberFormat="1" applyFont="1" applyFill="1" applyBorder="1" applyAlignment="1">
      <alignment horizontal="left"/>
    </xf>
    <xf numFmtId="4" fontId="18" fillId="40" borderId="19" xfId="0" applyNumberFormat="1" applyFont="1" applyFill="1" applyBorder="1" applyAlignment="1">
      <alignment horizontal="right"/>
    </xf>
    <xf numFmtId="4" fontId="18" fillId="40" borderId="20" xfId="0" applyNumberFormat="1" applyFont="1" applyFill="1" applyBorder="1" applyAlignment="1">
      <alignment horizontal="right"/>
    </xf>
    <xf numFmtId="164" fontId="18" fillId="41" borderId="0" xfId="0" applyNumberFormat="1" applyFont="1" applyFill="1" applyAlignment="1">
      <alignment horizontal="left"/>
    </xf>
    <xf numFmtId="11" fontId="18" fillId="41" borderId="21" xfId="0" applyNumberFormat="1" applyFont="1" applyFill="1" applyBorder="1" applyAlignment="1">
      <alignment horizontal="right"/>
    </xf>
    <xf numFmtId="11" fontId="18" fillId="41" borderId="22" xfId="0" applyNumberFormat="1" applyFont="1" applyFill="1" applyBorder="1" applyAlignment="1">
      <alignment horizontal="right"/>
    </xf>
    <xf numFmtId="9" fontId="18" fillId="40" borderId="23" xfId="43" applyFont="1" applyFill="1" applyBorder="1" applyAlignment="1">
      <alignment horizontal="right"/>
    </xf>
    <xf numFmtId="0" fontId="18" fillId="40" borderId="23" xfId="43" applyNumberFormat="1" applyFont="1" applyFill="1" applyBorder="1" applyAlignment="1">
      <alignment horizontal="right"/>
    </xf>
    <xf numFmtId="0" fontId="19" fillId="0" borderId="18" xfId="0" applyFont="1" applyBorder="1"/>
    <xf numFmtId="11" fontId="19" fillId="0" borderId="18" xfId="0" applyNumberFormat="1" applyFont="1" applyBorder="1"/>
    <xf numFmtId="4" fontId="19" fillId="0" borderId="18" xfId="0" applyNumberFormat="1" applyFont="1" applyBorder="1"/>
    <xf numFmtId="0" fontId="0" fillId="0" borderId="18" xfId="0" applyBorder="1"/>
    <xf numFmtId="9" fontId="18" fillId="42" borderId="23" xfId="43" applyFont="1" applyFill="1" applyBorder="1" applyAlignment="1">
      <alignment horizontal="right"/>
    </xf>
    <xf numFmtId="0" fontId="19" fillId="42" borderId="14" xfId="0" applyFont="1" applyFill="1" applyBorder="1"/>
    <xf numFmtId="9" fontId="18" fillId="41" borderId="0" xfId="43" applyFont="1" applyFill="1" applyAlignment="1">
      <alignment horizontal="right"/>
    </xf>
    <xf numFmtId="11" fontId="18" fillId="40" borderId="23" xfId="43" applyNumberFormat="1" applyFont="1" applyFill="1" applyBorder="1" applyAlignment="1">
      <alignment horizontal="right"/>
    </xf>
    <xf numFmtId="173" fontId="18" fillId="41" borderId="0" xfId="43" applyNumberFormat="1" applyFont="1" applyFill="1" applyBorder="1" applyAlignment="1">
      <alignment horizontal="right"/>
    </xf>
    <xf numFmtId="172" fontId="0" fillId="41" borderId="0" xfId="0" applyNumberFormat="1" applyFill="1"/>
    <xf numFmtId="9" fontId="0" fillId="0" borderId="0" xfId="43" applyFont="1"/>
    <xf numFmtId="9" fontId="0" fillId="0" borderId="0" xfId="0" applyNumberFormat="1"/>
    <xf numFmtId="0" fontId="0" fillId="0" borderId="24" xfId="0" applyBorder="1" applyAlignment="1">
      <alignment wrapText="1"/>
    </xf>
    <xf numFmtId="0" fontId="0" fillId="33" borderId="25" xfId="0" applyFill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41" borderId="28" xfId="0" applyFill="1" applyBorder="1"/>
    <xf numFmtId="0" fontId="0" fillId="41" borderId="29" xfId="0" applyFill="1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0" fontId="0" fillId="41" borderId="22" xfId="0" applyFill="1" applyBorder="1"/>
    <xf numFmtId="0" fontId="0" fillId="0" borderId="34" xfId="0" applyBorder="1"/>
    <xf numFmtId="0" fontId="0" fillId="43" borderId="29" xfId="0" applyFill="1" applyBorder="1"/>
    <xf numFmtId="0" fontId="0" fillId="41" borderId="35" xfId="0" applyFill="1" applyBorder="1"/>
    <xf numFmtId="0" fontId="0" fillId="41" borderId="36" xfId="0" applyFill="1" applyBorder="1"/>
    <xf numFmtId="0" fontId="0" fillId="41" borderId="21" xfId="0" applyFill="1" applyBorder="1"/>
    <xf numFmtId="0" fontId="0" fillId="41" borderId="37" xfId="0" applyFill="1" applyBorder="1"/>
    <xf numFmtId="0" fontId="0" fillId="41" borderId="38" xfId="0" applyFill="1" applyBorder="1"/>
    <xf numFmtId="0" fontId="0" fillId="0" borderId="36" xfId="0" applyBorder="1"/>
    <xf numFmtId="0" fontId="0" fillId="41" borderId="39" xfId="0" applyFill="1" applyBorder="1"/>
    <xf numFmtId="0" fontId="0" fillId="41" borderId="40" xfId="0" applyFill="1" applyBorder="1"/>
    <xf numFmtId="0" fontId="0" fillId="41" borderId="34" xfId="0" applyFill="1" applyBorder="1"/>
    <xf numFmtId="0" fontId="0" fillId="41" borderId="41" xfId="0" applyFill="1" applyBorder="1"/>
    <xf numFmtId="0" fontId="0" fillId="41" borderId="42" xfId="0" applyFill="1" applyBorder="1"/>
    <xf numFmtId="0" fontId="0" fillId="0" borderId="40" xfId="0" applyBorder="1"/>
    <xf numFmtId="0" fontId="26" fillId="0" borderId="0" xfId="0" applyFont="1" applyAlignment="1">
      <alignment vertical="center"/>
    </xf>
    <xf numFmtId="0" fontId="0" fillId="43" borderId="0" xfId="0" applyFill="1"/>
    <xf numFmtId="0" fontId="0" fillId="0" borderId="43" xfId="0" applyBorder="1"/>
    <xf numFmtId="0" fontId="0" fillId="0" borderId="44" xfId="0" applyBorder="1"/>
    <xf numFmtId="0" fontId="0" fillId="41" borderId="44" xfId="0" applyFill="1" applyBorder="1"/>
    <xf numFmtId="0" fontId="0" fillId="41" borderId="45" xfId="0" applyFill="1" applyBorder="1"/>
    <xf numFmtId="0" fontId="0" fillId="41" borderId="46" xfId="0" applyFill="1" applyBorder="1"/>
    <xf numFmtId="0" fontId="19" fillId="0" borderId="0" xfId="0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00"/>
      <color rgb="FFFFFFBD"/>
      <color rgb="FFFFFF85"/>
      <color rgb="FFFF66FF"/>
      <color rgb="FFCAEDBD"/>
      <color rgb="FFDCEAF7"/>
      <color rgb="FFFBE3D6"/>
      <color rgb="FFC2F1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9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3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5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7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9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1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2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3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6.xml"/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7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9.xml"/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0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1.xml"/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3.xml"/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5.xml"/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4.xml"/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Figs!$AA$219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7A7D4B3-9152-435A-891A-A83A552841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003-4D07-B589-08AA79334CF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0AF3A1D-F1D5-4A8D-9091-107A0279C3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003-4D07-B589-08AA79334CFC}"/>
                </c:ext>
              </c:extLst>
            </c:dLbl>
            <c:dLbl>
              <c:idx val="2"/>
              <c:layout>
                <c:manualLayout>
                  <c:x val="-0.17422623548176905"/>
                  <c:y val="-3.7112103922513309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003-4D07-B589-08AA79334CFC}"/>
                </c:ext>
              </c:extLst>
            </c:dLbl>
            <c:dLbl>
              <c:idx val="3"/>
              <c:layout>
                <c:manualLayout>
                  <c:x val="-0.27662596200898615"/>
                  <c:y val="-9.0557637883388623E-2"/>
                </c:manualLayout>
              </c:layout>
              <c:tx>
                <c:rich>
                  <a:bodyPr/>
                  <a:lstStyle/>
                  <a:p>
                    <a:fld id="{85159F0A-1E17-4A43-BF59-E2DA07B4C7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003-4D07-B589-08AA79334CFC}"/>
                </c:ext>
              </c:extLst>
            </c:dLbl>
            <c:dLbl>
              <c:idx val="4"/>
              <c:layout>
                <c:manualLayout>
                  <c:x val="-0.23901331635543421"/>
                  <c:y val="-4.836451600350828E-2"/>
                </c:manualLayout>
              </c:layout>
              <c:tx>
                <c:rich>
                  <a:bodyPr/>
                  <a:lstStyle/>
                  <a:p>
                    <a:fld id="{BF94430B-EC92-4307-97EC-657BBBFEA6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003-4D07-B589-08AA79334CFC}"/>
                </c:ext>
              </c:extLst>
            </c:dLbl>
            <c:dLbl>
              <c:idx val="5"/>
              <c:layout>
                <c:manualLayout>
                  <c:x val="-8.3431244089873707E-2"/>
                  <c:y val="-5.5909470680702449E-2"/>
                </c:manualLayout>
              </c:layout>
              <c:tx>
                <c:rich>
                  <a:bodyPr/>
                  <a:lstStyle/>
                  <a:p>
                    <a:fld id="{6866FDA6-5402-4ADA-8810-8964B0A03E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003-4D07-B589-08AA79334CFC}"/>
                </c:ext>
              </c:extLst>
            </c:dLbl>
            <c:dLbl>
              <c:idx val="6"/>
              <c:layout>
                <c:manualLayout>
                  <c:x val="5.1927889707347692E-2"/>
                  <c:y val="-0.1328518082943953"/>
                </c:manualLayout>
              </c:layout>
              <c:tx>
                <c:rich>
                  <a:bodyPr/>
                  <a:lstStyle/>
                  <a:p>
                    <a:fld id="{E00151FA-0CA2-4C88-A690-ECF601AF2A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003-4D07-B589-08AA79334CF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84539F2-1C0C-4EE7-92BB-CA90A21576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003-4D07-B589-08AA79334CF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003-4D07-B589-08AA79334CF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C33679C-C9D4-4170-A4B4-9577C8B966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003-4D07-B589-08AA79334CFC}"/>
                </c:ext>
              </c:extLst>
            </c:dLbl>
            <c:dLbl>
              <c:idx val="10"/>
              <c:layout>
                <c:manualLayout>
                  <c:x val="4.2345095859961011E-2"/>
                  <c:y val="0.1117471434911413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10790034268778"/>
                      <c:h val="4.539727704327617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C003-4D07-B589-08AA79334CFC}"/>
                </c:ext>
              </c:extLst>
            </c:dLbl>
            <c:dLbl>
              <c:idx val="11"/>
              <c:layout>
                <c:manualLayout>
                  <c:x val="-7.0782463701157039E-2"/>
                  <c:y val="6.653942207477178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23E65A9D-A1D6-46D0-8026-CBA3CDF7E9AA}" type="CELLRANGE">
                      <a:rPr lang="en-US"/>
                      <a:pPr>
                        <a:defRPr sz="10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40288969158099"/>
                      <c:h val="3.84130805750798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003-4D07-B589-08AA79334CFC}"/>
                </c:ext>
              </c:extLst>
            </c:dLbl>
            <c:dLbl>
              <c:idx val="12"/>
              <c:layout>
                <c:manualLayout>
                  <c:x val="-0.16759679380436057"/>
                  <c:y val="7.504276868405707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C561EC2F-D97C-4C48-B263-E106C1F3345C}" type="CELLRANGE">
                      <a:rPr lang="en-US"/>
                      <a:pPr>
                        <a:defRPr sz="10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73075854404"/>
                      <c:h val="5.238147351147250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003-4D07-B589-08AA79334CF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C003-4D07-B589-08AA79334CFC}"/>
                </c:ext>
              </c:extLst>
            </c:dLbl>
            <c:dLbl>
              <c:idx val="14"/>
              <c:layout>
                <c:manualLayout>
                  <c:x val="-0.13590478836713893"/>
                  <c:y val="8.789997172117405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399CED3E-8B6A-42F1-812D-D329BA79DA80}" type="CELLRANGE">
                      <a:rPr lang="en-US"/>
                      <a:pPr>
                        <a:defRPr sz="10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002426599981479"/>
                      <c:h val="3.49209823409816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003-4D07-B589-08AA79334CF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C003-4D07-B589-08AA79334CF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C003-4D07-B589-08AA79334CF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93BC235-1A69-4464-A541-7C693B0399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003-4D07-B589-08AA79334C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GUI_plotter_results!$Q$4:$Q$21</c:f>
              <c:numCache>
                <c:formatCode>General</c:formatCode>
                <c:ptCount val="18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</c:numCache>
            </c:numRef>
          </c:xVal>
          <c:yVal>
            <c:numRef>
              <c:f>GUI_plotter_results!$M$4:$M$21</c:f>
              <c:numCache>
                <c:formatCode>General</c:formatCode>
                <c:ptCount val="18"/>
                <c:pt idx="0">
                  <c:v>1.3498414938304</c:v>
                </c:pt>
                <c:pt idx="1">
                  <c:v>0.84014612189646098</c:v>
                </c:pt>
                <c:pt idx="2">
                  <c:v>0.58268227937308503</c:v>
                </c:pt>
                <c:pt idx="3">
                  <c:v>0.66763393570969798</c:v>
                </c:pt>
                <c:pt idx="4">
                  <c:v>0.48405829986611099</c:v>
                </c:pt>
                <c:pt idx="5">
                  <c:v>0.37219191681272601</c:v>
                </c:pt>
                <c:pt idx="6">
                  <c:v>0.43829220310135403</c:v>
                </c:pt>
                <c:pt idx="7">
                  <c:v>0.44235385183227999</c:v>
                </c:pt>
                <c:pt idx="9">
                  <c:v>1.1652108731167701</c:v>
                </c:pt>
                <c:pt idx="10">
                  <c:v>0.45611677114631399</c:v>
                </c:pt>
                <c:pt idx="11">
                  <c:v>0.49199959132271298</c:v>
                </c:pt>
                <c:pt idx="12">
                  <c:v>0.424767234046183</c:v>
                </c:pt>
                <c:pt idx="14">
                  <c:v>0.410873024249373</c:v>
                </c:pt>
                <c:pt idx="17">
                  <c:v>1.00362047482024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GUI_plotter_results!$D$4:$D$21</c15:f>
                <c15:dlblRangeCache>
                  <c:ptCount val="18"/>
                  <c:pt idx="0">
                    <c:v>LiF</c:v>
                  </c:pt>
                  <c:pt idx="1">
                    <c:v>NaF</c:v>
                  </c:pt>
                  <c:pt idx="2">
                    <c:v>KF</c:v>
                  </c:pt>
                  <c:pt idx="3">
                    <c:v>LiCl</c:v>
                  </c:pt>
                  <c:pt idx="4">
                    <c:v>NaCl</c:v>
                  </c:pt>
                  <c:pt idx="5">
                    <c:v>KCl</c:v>
                  </c:pt>
                  <c:pt idx="6">
                    <c:v>MgCl2</c:v>
                  </c:pt>
                  <c:pt idx="7">
                    <c:v>CaCl2</c:v>
                  </c:pt>
                  <c:pt idx="8">
                    <c:v>SrCl2</c:v>
                  </c:pt>
                  <c:pt idx="9">
                    <c:v>LiF-NaF</c:v>
                  </c:pt>
                  <c:pt idx="10">
                    <c:v>LiCl-KCl</c:v>
                  </c:pt>
                  <c:pt idx="11">
                    <c:v>LiCl-KCl</c:v>
                  </c:pt>
                  <c:pt idx="12">
                    <c:v>NaCl-KCl</c:v>
                  </c:pt>
                  <c:pt idx="13">
                    <c:v>LiCl-CaCl2</c:v>
                  </c:pt>
                  <c:pt idx="14">
                    <c:v>NaCl-CaCl2</c:v>
                  </c:pt>
                  <c:pt idx="15">
                    <c:v>KCl-CaCl2</c:v>
                  </c:pt>
                  <c:pt idx="16">
                    <c:v>NaCl-KCl-CaCl2</c:v>
                  </c:pt>
                  <c:pt idx="17">
                    <c:v>FLiNaK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C003-4D07-B589-08AA79334CFC}"/>
            </c:ext>
          </c:extLst>
        </c:ser>
        <c:ser>
          <c:idx val="1"/>
          <c:order val="1"/>
          <c:tx>
            <c:strRef>
              <c:f>Figs!$AA$218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F72DAF7-21A7-473F-9434-A52A738162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003-4D07-B589-08AA79334CF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B0DC617-115E-4615-81B9-53C9E7F81E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003-4D07-B589-08AA79334CFC}"/>
                </c:ext>
              </c:extLst>
            </c:dLbl>
            <c:dLbl>
              <c:idx val="2"/>
              <c:layout>
                <c:manualLayout>
                  <c:x val="-0.23272273602924656"/>
                  <c:y val="-3.196082553708257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D5698FE2-0A16-41BE-9238-BF89DF751232}" type="CELLRANGE">
                      <a:rPr lang="en-US"/>
                      <a:pPr>
                        <a:defRPr sz="9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C003-4D07-B589-08AA79334CFC}"/>
                </c:ext>
              </c:extLst>
            </c:dLbl>
            <c:dLbl>
              <c:idx val="3"/>
              <c:layout>
                <c:manualLayout>
                  <c:x val="-0.27558573186826224"/>
                  <c:y val="-0.12559932098284651"/>
                </c:manualLayout>
              </c:layout>
              <c:tx>
                <c:rich>
                  <a:bodyPr/>
                  <a:lstStyle/>
                  <a:p>
                    <a:r>
                      <a:rPr lang="en-US" sz="900">
                        <a:noFill/>
                      </a:rPr>
                      <a:t> 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72617405875113"/>
                      <c:h val="5.267364380277127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6-C003-4D07-B589-08AA79334CFC}"/>
                </c:ext>
              </c:extLst>
            </c:dLbl>
            <c:dLbl>
              <c:idx val="4"/>
              <c:layout>
                <c:manualLayout>
                  <c:x val="-0.22805331617630045"/>
                  <c:y val="-3.6958973697154326E-2"/>
                </c:manualLayout>
              </c:layout>
              <c:tx>
                <c:rich>
                  <a:bodyPr/>
                  <a:lstStyle/>
                  <a:p>
                    <a:fld id="{2206F1AE-DDB5-4F55-A697-799AFB6AF4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C003-4D07-B589-08AA79334CFC}"/>
                </c:ext>
              </c:extLst>
            </c:dLbl>
            <c:dLbl>
              <c:idx val="5"/>
              <c:layout>
                <c:manualLayout>
                  <c:x val="-6.6996615277102475E-2"/>
                  <c:y val="-3.21337167125609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0472076314984124E-2"/>
                      <c:h val="3.0091275827078105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8-C003-4D07-B589-08AA79334CFC}"/>
                </c:ext>
              </c:extLst>
            </c:dLbl>
            <c:dLbl>
              <c:idx val="6"/>
              <c:layout>
                <c:manualLayout>
                  <c:x val="4.7223016298932351E-2"/>
                  <c:y val="-2.1085780080921129E-2"/>
                </c:manualLayout>
              </c:layout>
              <c:tx>
                <c:rich>
                  <a:bodyPr/>
                  <a:lstStyle/>
                  <a:p>
                    <a:fld id="{625A5D7E-50EB-471D-B4E1-7157509F29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C003-4D07-B589-08AA79334CF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97D1C7D-9478-459D-BE81-3204297309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003-4D07-B589-08AA79334CF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C003-4D07-B589-08AA79334CF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8F4F151-1E60-4C26-9177-84EE9DDA89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003-4D07-B589-08AA79334CFC}"/>
                </c:ext>
              </c:extLst>
            </c:dLbl>
            <c:dLbl>
              <c:idx val="10"/>
              <c:layout>
                <c:manualLayout>
                  <c:x val="5.1755302398814401E-2"/>
                  <c:y val="-3.84130805750798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noFill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endParaRPr lang="en-US" sz="900">
                      <a:noFill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noFill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81291099379452"/>
                      <c:h val="3.84130805750798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D-C003-4D07-B589-08AA79334CFC}"/>
                </c:ext>
              </c:extLst>
            </c:dLbl>
            <c:dLbl>
              <c:idx val="11"/>
              <c:layout>
                <c:manualLayout>
                  <c:x val="-6.5973841993579543E-2"/>
                  <c:y val="-5.574738047933959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noFill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DAFC2B91-FAE9-4DA5-AC76-227E2C6664F4}" type="CELLRANGE">
                      <a:rPr lang="en-US"/>
                      <a:pPr>
                        <a:defRPr sz="900">
                          <a:noFill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noFill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28785773826063"/>
                      <c:h val="4.539727704327617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C003-4D07-B589-08AA79334CFC}"/>
                </c:ext>
              </c:extLst>
            </c:dLbl>
            <c:dLbl>
              <c:idx val="12"/>
              <c:layout>
                <c:manualLayout>
                  <c:x val="-0.17869375666620141"/>
                  <c:y val="-9.81004853416301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noFill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1A5A42F1-4DF2-4CEB-9DEC-6CBBA6DF83A8}" type="CELLRANGE">
                      <a:rPr lang="en-US"/>
                      <a:pPr>
                        <a:defRPr sz="900">
                          <a:noFill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noFill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8106881541169"/>
                      <c:h val="3.708168375228430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C003-4D07-B589-08AA79334CF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C003-4D07-B589-08AA79334CFC}"/>
                </c:ext>
              </c:extLst>
            </c:dLbl>
            <c:dLbl>
              <c:idx val="14"/>
              <c:layout>
                <c:manualLayout>
                  <c:x val="-0.12257145503380577"/>
                  <c:y val="0.1104627280151272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noFill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61C60893-575F-4216-905F-4C5AA6051BC7}" type="CELLRANGE">
                      <a:rPr lang="en-US"/>
                      <a:pPr>
                        <a:defRPr sz="900">
                          <a:noFill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noFill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728091136426785"/>
                      <c:h val="3.84130805750798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C003-4D07-B589-08AA79334CF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C003-4D07-B589-08AA79334CF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C003-4D07-B589-08AA79334CF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0BD0078-5456-417F-AC43-72C1274732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003-4D07-B589-08AA79334C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GUI_plotter_results!$Q$4:$Q$21</c:f>
              <c:numCache>
                <c:formatCode>General</c:formatCode>
                <c:ptCount val="18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</c:numCache>
            </c:numRef>
          </c:xVal>
          <c:yVal>
            <c:numRef>
              <c:f>GUI_plotter_results!$O$4:$O$21</c:f>
              <c:numCache>
                <c:formatCode>General</c:formatCode>
                <c:ptCount val="18"/>
                <c:pt idx="0">
                  <c:v>1.3235354497072001</c:v>
                </c:pt>
                <c:pt idx="1">
                  <c:v>0.88205696721999505</c:v>
                </c:pt>
                <c:pt idx="2">
                  <c:v>0.58671239384250795</c:v>
                </c:pt>
                <c:pt idx="3">
                  <c:v>0.64048139550086103</c:v>
                </c:pt>
                <c:pt idx="4">
                  <c:v>0.49162578071336899</c:v>
                </c:pt>
                <c:pt idx="5">
                  <c:v>0.413852420180648</c:v>
                </c:pt>
                <c:pt idx="6">
                  <c:v>0.51755063388452205</c:v>
                </c:pt>
                <c:pt idx="7">
                  <c:v>0.72254484565811405</c:v>
                </c:pt>
                <c:pt idx="9">
                  <c:v>0.748737066531038</c:v>
                </c:pt>
                <c:pt idx="10">
                  <c:v>0.35025744701788503</c:v>
                </c:pt>
                <c:pt idx="11">
                  <c:v>0.40424614789239499</c:v>
                </c:pt>
                <c:pt idx="12">
                  <c:v>0.29740613487666101</c:v>
                </c:pt>
                <c:pt idx="14">
                  <c:v>0.42425065122283001</c:v>
                </c:pt>
                <c:pt idx="17">
                  <c:v>0.81875438391575495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GUI_plotter_results!$D$4:$D$21</c15:f>
                <c15:dlblRangeCache>
                  <c:ptCount val="18"/>
                  <c:pt idx="0">
                    <c:v>LiF</c:v>
                  </c:pt>
                  <c:pt idx="1">
                    <c:v>NaF</c:v>
                  </c:pt>
                  <c:pt idx="2">
                    <c:v>KF</c:v>
                  </c:pt>
                  <c:pt idx="3">
                    <c:v>LiCl</c:v>
                  </c:pt>
                  <c:pt idx="4">
                    <c:v>NaCl</c:v>
                  </c:pt>
                  <c:pt idx="5">
                    <c:v>KCl</c:v>
                  </c:pt>
                  <c:pt idx="6">
                    <c:v>MgCl2</c:v>
                  </c:pt>
                  <c:pt idx="7">
                    <c:v>CaCl2</c:v>
                  </c:pt>
                  <c:pt idx="8">
                    <c:v>SrCl2</c:v>
                  </c:pt>
                  <c:pt idx="9">
                    <c:v>LiF-NaF</c:v>
                  </c:pt>
                  <c:pt idx="10">
                    <c:v>LiCl-KCl</c:v>
                  </c:pt>
                  <c:pt idx="11">
                    <c:v>LiCl-KCl</c:v>
                  </c:pt>
                  <c:pt idx="12">
                    <c:v>NaCl-KCl</c:v>
                  </c:pt>
                  <c:pt idx="13">
                    <c:v>LiCl-CaCl2</c:v>
                  </c:pt>
                  <c:pt idx="14">
                    <c:v>NaCl-CaCl2</c:v>
                  </c:pt>
                  <c:pt idx="15">
                    <c:v>KCl-CaCl2</c:v>
                  </c:pt>
                  <c:pt idx="16">
                    <c:v>NaCl-KCl-CaCl2</c:v>
                  </c:pt>
                  <c:pt idx="17">
                    <c:v>FLiNaK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5-C003-4D07-B589-08AA79334CFC}"/>
            </c:ext>
          </c:extLst>
        </c:ser>
        <c:ser>
          <c:idx val="5"/>
          <c:order val="2"/>
          <c:tx>
            <c:strRef>
              <c:f>Figs!$AA$221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12700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C003-4D07-B589-08AA79334CF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C037303-66B2-4A16-ADC2-98F74F40D9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003-4D07-B589-08AA79334CFC}"/>
                </c:ext>
              </c:extLst>
            </c:dLbl>
            <c:dLbl>
              <c:idx val="2"/>
              <c:layout>
                <c:manualLayout>
                  <c:x val="2.175373801791607E-2"/>
                  <c:y val="3.208306229040223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C003-4D07-B589-08AA79334CFC}"/>
                </c:ext>
              </c:extLst>
            </c:dLbl>
            <c:dLbl>
              <c:idx val="3"/>
              <c:layout>
                <c:manualLayout>
                  <c:x val="-0.37196591645827543"/>
                  <c:y val="-8.106576088421033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endParaRPr lang="en-US" sz="90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7594161958568737"/>
                      <c:h val="4.243251730362596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29-C003-4D07-B589-08AA79334CFC}"/>
                </c:ext>
              </c:extLst>
            </c:dLbl>
            <c:dLbl>
              <c:idx val="4"/>
              <c:layout>
                <c:manualLayout>
                  <c:x val="-0.33387237195517278"/>
                  <c:y val="-0.1145751931240311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endParaRPr lang="en-US" sz="90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329554505881263"/>
                      <c:h val="5.0635424394423423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2A-C003-4D07-B589-08AA79334CFC}"/>
                </c:ext>
              </c:extLst>
            </c:dLbl>
            <c:dLbl>
              <c:idx val="5"/>
              <c:layout>
                <c:manualLayout>
                  <c:x val="-9.9492006529425768E-3"/>
                  <c:y val="0.148964775289092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63FF3B30-2D2E-4610-B123-59FBB8521DB1}" type="CELLRANGE">
                      <a:rPr lang="en-US"/>
                      <a:pPr>
                        <a:defRPr sz="9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248828378253216"/>
                      <c:h val="3.317493322393258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C003-4D07-B589-08AA79334C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GUI_plotter_results!$Q$22:$Q$27</c:f>
              <c:numCache>
                <c:formatCode>General</c:formatCode>
                <c:ptCount val="6"/>
                <c:pt idx="1">
                  <c:v>1.10003584410532</c:v>
                </c:pt>
                <c:pt idx="2">
                  <c:v>0.76602038472580902</c:v>
                </c:pt>
                <c:pt idx="5">
                  <c:v>0.46754926069889302</c:v>
                </c:pt>
              </c:numCache>
            </c:numRef>
          </c:xVal>
          <c:yVal>
            <c:numRef>
              <c:f>GUI_plotter_results!$M$22:$M$27</c:f>
              <c:numCache>
                <c:formatCode>General</c:formatCode>
                <c:ptCount val="6"/>
                <c:pt idx="0">
                  <c:v>1.0362377173914601</c:v>
                </c:pt>
                <c:pt idx="1">
                  <c:v>1.45335357127868</c:v>
                </c:pt>
                <c:pt idx="2">
                  <c:v>0.59237573660987197</c:v>
                </c:pt>
                <c:pt idx="3">
                  <c:v>0.427259702981309</c:v>
                </c:pt>
                <c:pt idx="4">
                  <c:v>0.40669146773575998</c:v>
                </c:pt>
                <c:pt idx="5">
                  <c:v>0.40397940291800899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GUI_plotter_results!$D$22:$D$27</c15:f>
                <c15:dlblRangeCache>
                  <c:ptCount val="6"/>
                  <c:pt idx="0">
                    <c:v>FLiBe</c:v>
                  </c:pt>
                  <c:pt idx="1">
                    <c:v>FLiBe</c:v>
                  </c:pt>
                  <c:pt idx="2">
                    <c:v>FMgNaK</c:v>
                  </c:pt>
                  <c:pt idx="3">
                    <c:v>NaCl-KCl-MgCl21</c:v>
                  </c:pt>
                  <c:pt idx="4">
                    <c:v>NaCl-KCl-MgCl2</c:v>
                  </c:pt>
                  <c:pt idx="5">
                    <c:v>NaCl-MgCl2-CaCl2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C-C003-4D07-B589-08AA79334CFC}"/>
            </c:ext>
          </c:extLst>
        </c:ser>
        <c:ser>
          <c:idx val="4"/>
          <c:order val="3"/>
          <c:tx>
            <c:strRef>
              <c:f>Figs!$AA$220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C003-4D07-B589-08AA79334CF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1F7F6C7-1389-480A-9D32-A51DA2BCB5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003-4D07-B589-08AA79334CFC}"/>
                </c:ext>
              </c:extLst>
            </c:dLbl>
            <c:dLbl>
              <c:idx val="2"/>
              <c:layout>
                <c:manualLayout>
                  <c:x val="1.8918344873234055E-2"/>
                  <c:y val="-2.4062296717801752E-2"/>
                </c:manualLayout>
              </c:layout>
              <c:tx>
                <c:rich>
                  <a:bodyPr/>
                  <a:lstStyle/>
                  <a:p>
                    <a:fld id="{418192CF-D9C2-42D2-B03F-C9D78E8A2B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C003-4D07-B589-08AA79334CFC}"/>
                </c:ext>
              </c:extLst>
            </c:dLbl>
            <c:dLbl>
              <c:idx val="3"/>
              <c:layout>
                <c:manualLayout>
                  <c:x val="7.9985181068815414E-2"/>
                  <c:y val="0.1292076346616321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endParaRPr lang="en-US" sz="90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3446068352320089"/>
                      <c:h val="4.365122792622708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30-C003-4D07-B589-08AA79334CFC}"/>
                </c:ext>
              </c:extLst>
            </c:dLbl>
            <c:dLbl>
              <c:idx val="4"/>
              <c:layout>
                <c:manualLayout>
                  <c:x val="-0.1430113920533482"/>
                  <c:y val="-2.463579065228545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endParaRPr lang="en-US" sz="90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270556636102615"/>
                      <c:h val="5.0635424394423423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31-C003-4D07-B589-08AA79334CFC}"/>
                </c:ext>
              </c:extLst>
            </c:dLbl>
            <c:dLbl>
              <c:idx val="5"/>
              <c:layout>
                <c:manualLayout>
                  <c:x val="-2.8048987110580011E-2"/>
                  <c:y val="4.918825583553533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noFill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93ECF129-703A-449D-B9EE-68ECDCC3C088}" type="CELLRANGE">
                      <a:rPr lang="en-US"/>
                      <a:pPr>
                        <a:defRPr sz="900">
                          <a:noFill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noFill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3130832638695932"/>
                      <c:h val="4.714332616032525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C003-4D07-B589-08AA79334C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GUI_plotter_results!$Q$22:$Q$27</c:f>
              <c:numCache>
                <c:formatCode>General</c:formatCode>
                <c:ptCount val="6"/>
                <c:pt idx="1">
                  <c:v>1.10003584410532</c:v>
                </c:pt>
                <c:pt idx="2">
                  <c:v>0.76602038472580902</c:v>
                </c:pt>
                <c:pt idx="5">
                  <c:v>0.46754926069889302</c:v>
                </c:pt>
              </c:numCache>
            </c:numRef>
          </c:xVal>
          <c:yVal>
            <c:numRef>
              <c:f>GUI_plotter_results!$O$22:$O$27</c:f>
              <c:numCache>
                <c:formatCode>General</c:formatCode>
                <c:ptCount val="6"/>
                <c:pt idx="0">
                  <c:v>0.74361487583387698</c:v>
                </c:pt>
                <c:pt idx="1">
                  <c:v>1.1841410734981599</c:v>
                </c:pt>
                <c:pt idx="2">
                  <c:v>0.49151061547537001</c:v>
                </c:pt>
                <c:pt idx="3">
                  <c:v>0.33956560756669302</c:v>
                </c:pt>
                <c:pt idx="4">
                  <c:v>0.35269499686266798</c:v>
                </c:pt>
                <c:pt idx="5">
                  <c:v>0.329882345024686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GUI_plotter_results!$D$22:$D$27</c15:f>
                <c15:dlblRangeCache>
                  <c:ptCount val="6"/>
                  <c:pt idx="0">
                    <c:v>FLiBe</c:v>
                  </c:pt>
                  <c:pt idx="1">
                    <c:v>FLiBe</c:v>
                  </c:pt>
                  <c:pt idx="2">
                    <c:v>FMgNaK</c:v>
                  </c:pt>
                  <c:pt idx="3">
                    <c:v>NaCl-KCl-MgCl21</c:v>
                  </c:pt>
                  <c:pt idx="4">
                    <c:v>NaCl-KCl-MgCl2</c:v>
                  </c:pt>
                  <c:pt idx="5">
                    <c:v>NaCl-MgCl2-CaCl2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3-C003-4D07-B589-08AA79334CFC}"/>
            </c:ext>
          </c:extLst>
        </c:ser>
        <c:ser>
          <c:idx val="7"/>
          <c:order val="4"/>
          <c:tx>
            <c:strRef>
              <c:f>Figs!$AA$223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1587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4188758654925542E-2"/>
                  <c:y val="1.203114835890084E-2"/>
                </c:manualLayout>
              </c:layout>
              <c:tx>
                <c:rich>
                  <a:bodyPr/>
                  <a:lstStyle/>
                  <a:p>
                    <a:fld id="{7B0111C8-806E-403D-952D-14B73602D5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C003-4D07-B589-08AA79334CFC}"/>
                </c:ext>
              </c:extLst>
            </c:dLbl>
            <c:dLbl>
              <c:idx val="1"/>
              <c:layout>
                <c:manualLayout>
                  <c:x val="2.2071402352106397E-2"/>
                  <c:y val="3.8098636469852655E-2"/>
                </c:manualLayout>
              </c:layout>
              <c:tx>
                <c:rich>
                  <a:bodyPr/>
                  <a:lstStyle/>
                  <a:p>
                    <a:fld id="{3014EE53-F1F9-4B8E-87D8-AB5E850FBC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C003-4D07-B589-08AA79334C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GUI_plotter_results!$Q$31:$Q$32</c:f>
              <c:numCache>
                <c:formatCode>General</c:formatCode>
                <c:ptCount val="2"/>
                <c:pt idx="0">
                  <c:v>0.242991843580355</c:v>
                </c:pt>
                <c:pt idx="1">
                  <c:v>0.22664326307185201</c:v>
                </c:pt>
              </c:numCache>
            </c:numRef>
          </c:xVal>
          <c:yVal>
            <c:numRef>
              <c:f>GUI_plotter_results!$M$31:$M$32</c:f>
              <c:numCache>
                <c:formatCode>General</c:formatCode>
                <c:ptCount val="2"/>
                <c:pt idx="0">
                  <c:v>0.11417382363914801</c:v>
                </c:pt>
                <c:pt idx="1">
                  <c:v>0.109390728826571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GUI_plotter_results!$D$31:$D$32</c15:f>
                <c15:dlblRangeCache>
                  <c:ptCount val="2"/>
                  <c:pt idx="0">
                    <c:v>NaCl-UCl3 (37%UCl3)</c:v>
                  </c:pt>
                  <c:pt idx="1">
                    <c:v>NaCl-UCl3 (34.2%UCl3)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6-C003-4D07-B589-08AA79334CFC}"/>
            </c:ext>
          </c:extLst>
        </c:ser>
        <c:ser>
          <c:idx val="6"/>
          <c:order val="5"/>
          <c:tx>
            <c:strRef>
              <c:f>Figs!$AA$222</c:f>
              <c:strCache>
                <c:ptCount val="1"/>
                <c:pt idx="0">
                  <c:v> 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296924167602138"/>
                  <c:y val="-5.6145359008203992E-2"/>
                </c:manualLayout>
              </c:layout>
              <c:tx>
                <c:rich>
                  <a:bodyPr/>
                  <a:lstStyle/>
                  <a:p>
                    <a:fld id="{855C4D76-3F04-43BD-9E8E-1405FF3B83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C003-4D07-B589-08AA79334CFC}"/>
                </c:ext>
              </c:extLst>
            </c:dLbl>
            <c:dLbl>
              <c:idx val="1"/>
              <c:layout>
                <c:manualLayout>
                  <c:x val="-0.11823965545771287"/>
                  <c:y val="-3.6093445076702521E-2"/>
                </c:manualLayout>
              </c:layout>
              <c:tx>
                <c:rich>
                  <a:bodyPr/>
                  <a:lstStyle/>
                  <a:p>
                    <a:fld id="{2F310248-D12C-4DFF-977C-72B66F5D1D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C003-4D07-B589-08AA79334C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GUI_plotter_results!$Q$31:$Q$32</c:f>
              <c:numCache>
                <c:formatCode>General</c:formatCode>
                <c:ptCount val="2"/>
                <c:pt idx="0">
                  <c:v>0.242991843580355</c:v>
                </c:pt>
                <c:pt idx="1">
                  <c:v>0.22664326307185201</c:v>
                </c:pt>
              </c:numCache>
            </c:numRef>
          </c:xVal>
          <c:yVal>
            <c:numRef>
              <c:f>GUI_plotter_results!$O$31:$O$32</c:f>
              <c:numCache>
                <c:formatCode>General</c:formatCode>
                <c:ptCount val="2"/>
                <c:pt idx="0">
                  <c:v>0.26311672756840898</c:v>
                </c:pt>
                <c:pt idx="1">
                  <c:v>0.25726785911806499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GUI_plotter_results!$D$31:$D$32</c15:f>
                <c15:dlblRangeCache>
                  <c:ptCount val="2"/>
                  <c:pt idx="0">
                    <c:v>NaCl-UCl3 (37%UCl3)</c:v>
                  </c:pt>
                  <c:pt idx="1">
                    <c:v>NaCl-UCl3 (34.2%UCl3)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C003-4D07-B589-08AA79334CFC}"/>
            </c:ext>
          </c:extLst>
        </c:ser>
        <c:ser>
          <c:idx val="0"/>
          <c:order val="6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C003-4D07-B589-08AA79334CFC}"/>
              </c:ext>
            </c:extLst>
          </c:dPt>
          <c:dLbls>
            <c:delete val="1"/>
          </c:dLbls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3D-C003-4D07-B589-08AA79334CFC}"/>
            </c:ext>
          </c:extLst>
        </c:ser>
        <c:ser>
          <c:idx val="3"/>
          <c:order val="9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(GUI_plotter_results!$Q$4:$Q$32,GUI_plotter_results!$Q$31:$Q$32)</c:f>
              <c:numCache>
                <c:formatCode>General</c:formatCode>
                <c:ptCount val="31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  <c:pt idx="19">
                  <c:v>1.10003584410532</c:v>
                </c:pt>
                <c:pt idx="20">
                  <c:v>0.76602038472580902</c:v>
                </c:pt>
                <c:pt idx="23">
                  <c:v>0.46754926069889302</c:v>
                </c:pt>
                <c:pt idx="26">
                  <c:v>0.23481755332610399</c:v>
                </c:pt>
                <c:pt idx="27">
                  <c:v>0.242991843580355</c:v>
                </c:pt>
                <c:pt idx="28">
                  <c:v>0.22664326307185201</c:v>
                </c:pt>
                <c:pt idx="29">
                  <c:v>0.242991843580355</c:v>
                </c:pt>
                <c:pt idx="30">
                  <c:v>0.22664326307185201</c:v>
                </c:pt>
              </c:numCache>
            </c:numRef>
          </c:xVal>
          <c:yVal>
            <c:numRef>
              <c:f>(GUI_plotter_results!$O$4:$O$32,GUI_plotter_results!$O$31:$O$32)</c:f>
              <c:numCache>
                <c:formatCode>General</c:formatCode>
                <c:ptCount val="31"/>
                <c:pt idx="0">
                  <c:v>1.3235354497072001</c:v>
                </c:pt>
                <c:pt idx="1">
                  <c:v>0.88205696721999505</c:v>
                </c:pt>
                <c:pt idx="2">
                  <c:v>0.58671239384250795</c:v>
                </c:pt>
                <c:pt idx="3">
                  <c:v>0.64048139550086103</c:v>
                </c:pt>
                <c:pt idx="4">
                  <c:v>0.49162578071336899</c:v>
                </c:pt>
                <c:pt idx="5">
                  <c:v>0.413852420180648</c:v>
                </c:pt>
                <c:pt idx="6">
                  <c:v>0.51755063388452205</c:v>
                </c:pt>
                <c:pt idx="7">
                  <c:v>0.72254484565811405</c:v>
                </c:pt>
                <c:pt idx="9">
                  <c:v>0.748737066531038</c:v>
                </c:pt>
                <c:pt idx="10">
                  <c:v>0.35025744701788503</c:v>
                </c:pt>
                <c:pt idx="11">
                  <c:v>0.40424614789239499</c:v>
                </c:pt>
                <c:pt idx="12">
                  <c:v>0.29740613487666101</c:v>
                </c:pt>
                <c:pt idx="14">
                  <c:v>0.42425065122283001</c:v>
                </c:pt>
                <c:pt idx="17">
                  <c:v>0.81875438391575495</c:v>
                </c:pt>
                <c:pt idx="18">
                  <c:v>0.74361487583387698</c:v>
                </c:pt>
                <c:pt idx="19">
                  <c:v>1.1841410734981599</c:v>
                </c:pt>
                <c:pt idx="20">
                  <c:v>0.49151061547537001</c:v>
                </c:pt>
                <c:pt idx="21">
                  <c:v>0.33956560756669302</c:v>
                </c:pt>
                <c:pt idx="22">
                  <c:v>0.35269499686266798</c:v>
                </c:pt>
                <c:pt idx="23">
                  <c:v>0.329882345024686</c:v>
                </c:pt>
                <c:pt idx="26">
                  <c:v>0.26526897799933802</c:v>
                </c:pt>
                <c:pt idx="27">
                  <c:v>0.26311672756840898</c:v>
                </c:pt>
                <c:pt idx="28">
                  <c:v>0.25726785911806499</c:v>
                </c:pt>
                <c:pt idx="29">
                  <c:v>0.26311672756840898</c:v>
                </c:pt>
                <c:pt idx="30">
                  <c:v>0.25726785911806499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003-4D07-B589-08AA79334CFC}"/>
            </c:ext>
          </c:extLst>
        </c:ser>
        <c:ser>
          <c:idx val="8"/>
          <c:order val="10"/>
          <c:tx>
            <c:v>1.3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0.7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40-C003-4D07-B589-08AA79334CFC}"/>
            </c:ext>
          </c:extLst>
        </c:ser>
        <c:ser>
          <c:idx val="9"/>
          <c:order val="11"/>
          <c:tx>
            <c:v>0.7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42-C003-4D07-B589-08AA79334C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1394064"/>
        <c:axId val="741413264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7"/>
                <c:tx>
                  <c:strRef>
                    <c:extLst>
                      <c:ext uri="{02D57815-91ED-43cb-92C2-25804820EDAC}">
                        <c15:formulaRef>
                          <c15:sqref>Figs!$U$38</c15:sqref>
                        </c15:formulaRef>
                      </c:ext>
                    </c:extLst>
                    <c:strCache>
                      <c:ptCount val="1"/>
                      <c:pt idx="0">
                        <c:v>1.15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0" i="0" u="none" strike="noStrike" kern="1200" baseline="0">
                          <a:solidFill>
                            <a:sysClr val="windowText" lastClr="0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trendline>
                  <c:spPr>
                    <a:ln w="19050" cap="rnd">
                      <a:solidFill>
                        <a:schemeClr val="accent5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Figs!$T$38:$U$38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1.1499999999999999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44-C003-4D07-B589-08AA79334CFC}"/>
                  </c:ext>
                </c:extLst>
              </c15:ser>
            </c15:filteredScatterSeries>
            <c15:filteredScatterSeries>
              <c15:ser>
                <c:idx val="11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Figs!$U$39</c15:sqref>
                        </c15:formulaRef>
                      </c:ext>
                    </c:extLst>
                    <c:strCache>
                      <c:ptCount val="1"/>
                      <c:pt idx="0">
                        <c:v>0.85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0" i="0" u="none" strike="noStrike" kern="1200" baseline="0">
                          <a:solidFill>
                            <a:sysClr val="windowText" lastClr="0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trendline>
                  <c:spPr>
                    <a:ln w="19050" cap="rnd">
                      <a:solidFill>
                        <a:schemeClr val="accent6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Figs!$T$39:$U$39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6-C003-4D07-B589-08AA79334CFC}"/>
                  </c:ext>
                </c:extLst>
              </c15:ser>
            </c15:filteredScatterSeries>
          </c:ext>
        </c:extLst>
      </c:scatterChart>
      <c:valAx>
        <c:axId val="741394064"/>
        <c:scaling>
          <c:orientation val="minMax"/>
          <c:max val="0.70000000000000007"/>
          <c:min val="0.4"/>
        </c:scaling>
        <c:delete val="0"/>
        <c:axPos val="b"/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1"/>
      </c:valAx>
      <c:valAx>
        <c:axId val="741413264"/>
        <c:scaling>
          <c:orientation val="minMax"/>
          <c:max val="0.8"/>
          <c:min val="0.2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0.2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 algn="r"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Figs!$AA$219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8680222330367095E-2"/>
                  <c:y val="8.6799954946039135E-2"/>
                </c:manualLayout>
              </c:layout>
              <c:tx>
                <c:rich>
                  <a:bodyPr/>
                  <a:lstStyle/>
                  <a:p>
                    <a:fld id="{26FE7144-DC8D-4E40-B458-64758B81FC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07EB-4FFD-9EFC-8668CC56C74E}"/>
                </c:ext>
              </c:extLst>
            </c:dLbl>
            <c:dLbl>
              <c:idx val="1"/>
              <c:layout>
                <c:manualLayout>
                  <c:x val="2.668603190052456E-2"/>
                  <c:y val="2.7775985582732522E-2"/>
                </c:manualLayout>
              </c:layout>
              <c:tx>
                <c:rich>
                  <a:bodyPr/>
                  <a:lstStyle/>
                  <a:p>
                    <a:fld id="{77A5860E-551D-4C38-9F71-0C0DC137FC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07EB-4FFD-9EFC-8668CC56C74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7EB-4FFD-9EFC-8668CC56C74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7EB-4FFD-9EFC-8668CC56C7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7EB-4FFD-9EFC-8668CC56C74E}"/>
                </c:ext>
              </c:extLst>
            </c:dLbl>
            <c:dLbl>
              <c:idx val="5"/>
              <c:layout>
                <c:manualLayout>
                  <c:x val="-0.1182172047675225"/>
                  <c:y val="-0.12907130515794765"/>
                </c:manualLayout>
              </c:layout>
              <c:tx>
                <c:rich>
                  <a:bodyPr/>
                  <a:lstStyle/>
                  <a:p>
                    <a:fld id="{D7B2985F-04BA-4A2F-B61E-BC96F39937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07EB-4FFD-9EFC-8668CC56C74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7EB-4FFD-9EFC-8668CC56C74E}"/>
                </c:ext>
              </c:extLst>
            </c:dLbl>
            <c:dLbl>
              <c:idx val="7"/>
              <c:layout>
                <c:manualLayout>
                  <c:x val="4.2697651040839196E-2"/>
                  <c:y val="-6.9439963956831302E-2"/>
                </c:manualLayout>
              </c:layout>
              <c:tx>
                <c:rich>
                  <a:bodyPr/>
                  <a:lstStyle/>
                  <a:p>
                    <a:fld id="{66ED7239-D9E9-4C27-8D5F-F00771B56E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07EB-4FFD-9EFC-8668CC56C7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07EB-4FFD-9EFC-8668CC56C74E}"/>
                </c:ext>
              </c:extLst>
            </c:dLbl>
            <c:dLbl>
              <c:idx val="9"/>
              <c:layout>
                <c:manualLayout>
                  <c:x val="2.4017428710472102E-2"/>
                  <c:y val="0.15623991890287045"/>
                </c:manualLayout>
              </c:layout>
              <c:tx>
                <c:rich>
                  <a:bodyPr/>
                  <a:lstStyle/>
                  <a:p>
                    <a:fld id="{C784FE50-0F8F-47A7-B9F9-0971387D2A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07EB-4FFD-9EFC-8668CC56C74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7EB-4FFD-9EFC-8668CC56C74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7EB-4FFD-9EFC-8668CC56C74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7EB-4FFD-9EFC-8668CC56C74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07EB-4FFD-9EFC-8668CC56C74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EB-4FFD-9EFC-8668CC56C74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7EB-4FFD-9EFC-8668CC56C74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07EB-4FFD-9EFC-8668CC56C74E}"/>
                </c:ext>
              </c:extLst>
            </c:dLbl>
            <c:dLbl>
              <c:idx val="17"/>
              <c:layout>
                <c:manualLayout>
                  <c:x val="-0.16011619140314731"/>
                  <c:y val="2.7775985582732459E-2"/>
                </c:manualLayout>
              </c:layout>
              <c:tx>
                <c:rich>
                  <a:bodyPr/>
                  <a:lstStyle/>
                  <a:p>
                    <a:fld id="{A98A72FA-23B0-49B9-BF46-D24597BF70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07EB-4FFD-9EFC-8668CC56C7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GUI_plotter_results!$Q$4:$Q$21</c:f>
              <c:numCache>
                <c:formatCode>General</c:formatCode>
                <c:ptCount val="18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</c:numCache>
            </c:numRef>
          </c:xVal>
          <c:yVal>
            <c:numRef>
              <c:f>GUI_plotter_results!$M$4:$M$21</c:f>
              <c:numCache>
                <c:formatCode>General</c:formatCode>
                <c:ptCount val="18"/>
                <c:pt idx="0">
                  <c:v>1.3498414938304</c:v>
                </c:pt>
                <c:pt idx="1">
                  <c:v>0.84014612189646098</c:v>
                </c:pt>
                <c:pt idx="2">
                  <c:v>0.58268227937308503</c:v>
                </c:pt>
                <c:pt idx="3">
                  <c:v>0.66763393570969798</c:v>
                </c:pt>
                <c:pt idx="4">
                  <c:v>0.48405829986611099</c:v>
                </c:pt>
                <c:pt idx="5">
                  <c:v>0.37219191681272601</c:v>
                </c:pt>
                <c:pt idx="6">
                  <c:v>0.43829220310135403</c:v>
                </c:pt>
                <c:pt idx="7">
                  <c:v>0.44235385183227999</c:v>
                </c:pt>
                <c:pt idx="9">
                  <c:v>1.1652108731167701</c:v>
                </c:pt>
                <c:pt idx="10">
                  <c:v>0.45611677114631399</c:v>
                </c:pt>
                <c:pt idx="11">
                  <c:v>0.49199959132271298</c:v>
                </c:pt>
                <c:pt idx="12">
                  <c:v>0.424767234046183</c:v>
                </c:pt>
                <c:pt idx="14">
                  <c:v>0.410873024249373</c:v>
                </c:pt>
                <c:pt idx="17">
                  <c:v>1.00362047482024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GUI_plotter_results!$D$4:$D$21</c15:f>
                <c15:dlblRangeCache>
                  <c:ptCount val="18"/>
                  <c:pt idx="0">
                    <c:v>LiF</c:v>
                  </c:pt>
                  <c:pt idx="1">
                    <c:v>NaF</c:v>
                  </c:pt>
                  <c:pt idx="2">
                    <c:v>KF</c:v>
                  </c:pt>
                  <c:pt idx="3">
                    <c:v>LiCl</c:v>
                  </c:pt>
                  <c:pt idx="4">
                    <c:v>NaCl</c:v>
                  </c:pt>
                  <c:pt idx="5">
                    <c:v>KCl</c:v>
                  </c:pt>
                  <c:pt idx="6">
                    <c:v>MgCl2</c:v>
                  </c:pt>
                  <c:pt idx="7">
                    <c:v>CaCl2</c:v>
                  </c:pt>
                  <c:pt idx="8">
                    <c:v>SrCl2</c:v>
                  </c:pt>
                  <c:pt idx="9">
                    <c:v>LiF-NaF</c:v>
                  </c:pt>
                  <c:pt idx="10">
                    <c:v>LiCl-KCl</c:v>
                  </c:pt>
                  <c:pt idx="11">
                    <c:v>LiCl-KCl</c:v>
                  </c:pt>
                  <c:pt idx="12">
                    <c:v>NaCl-KCl</c:v>
                  </c:pt>
                  <c:pt idx="13">
                    <c:v>LiCl-CaCl2</c:v>
                  </c:pt>
                  <c:pt idx="14">
                    <c:v>NaCl-CaCl2</c:v>
                  </c:pt>
                  <c:pt idx="15">
                    <c:v>KCl-CaCl2</c:v>
                  </c:pt>
                  <c:pt idx="16">
                    <c:v>NaCl-KCl-CaCl2</c:v>
                  </c:pt>
                  <c:pt idx="17">
                    <c:v>FLiNaK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07EB-4FFD-9EFC-8668CC56C74E}"/>
            </c:ext>
          </c:extLst>
        </c:ser>
        <c:ser>
          <c:idx val="1"/>
          <c:order val="1"/>
          <c:tx>
            <c:strRef>
              <c:f>Figs!$AA$218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1348825520419647E-2"/>
                  <c:y val="7.2911962154672869E-2"/>
                </c:manualLayout>
              </c:layout>
              <c:tx>
                <c:rich>
                  <a:bodyPr/>
                  <a:lstStyle/>
                  <a:p>
                    <a:fld id="{2E5D37F3-2B8F-4B88-82B8-9C7003C9BC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07EB-4FFD-9EFC-8668CC56C74E}"/>
                </c:ext>
              </c:extLst>
            </c:dLbl>
            <c:dLbl>
              <c:idx val="1"/>
              <c:layout>
                <c:manualLayout>
                  <c:x val="2.668603190052456E-2"/>
                  <c:y val="4.8607974769781917E-2"/>
                </c:manualLayout>
              </c:layout>
              <c:tx>
                <c:rich>
                  <a:bodyPr/>
                  <a:lstStyle/>
                  <a:p>
                    <a:fld id="{EAF37FC6-3435-4AF3-AAC4-483D904BF8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07EB-4FFD-9EFC-8668CC56C74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07EB-4FFD-9EFC-8668CC56C74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07EB-4FFD-9EFC-8668CC56C7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07EB-4FFD-9EFC-8668CC56C74E}"/>
                </c:ext>
              </c:extLst>
            </c:dLbl>
            <c:dLbl>
              <c:idx val="5"/>
              <c:layout>
                <c:manualLayout>
                  <c:x val="-9.6389019674229887E-2"/>
                  <c:y val="-0.1034762650201724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noFill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>
                        <a:noFill/>
                      </a:rPr>
                      <a:t>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noFill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483798006490382E-2"/>
                      <c:h val="3.3563287145733166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34-07EB-4FFD-9EFC-8668CC56C74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07EB-4FFD-9EFC-8668CC56C74E}"/>
                </c:ext>
              </c:extLst>
            </c:dLbl>
            <c:dLbl>
              <c:idx val="7"/>
              <c:layout>
                <c:manualLayout>
                  <c:x val="4.5366254230891752E-2"/>
                  <c:y val="2.7775985582732459E-2"/>
                </c:manualLayout>
              </c:layout>
              <c:tx>
                <c:rich>
                  <a:bodyPr/>
                  <a:lstStyle/>
                  <a:p>
                    <a:fld id="{28D362B7-E14C-4949-BAEA-BD298B80AE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07EB-4FFD-9EFC-8668CC56C7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07EB-4FFD-9EFC-8668CC56C74E}"/>
                </c:ext>
              </c:extLst>
            </c:dLbl>
            <c:dLbl>
              <c:idx val="9"/>
              <c:layout>
                <c:manualLayout>
                  <c:x val="2.1348825520419647E-2"/>
                  <c:y val="-6.9439963956831302E-2"/>
                </c:manualLayout>
              </c:layout>
              <c:tx>
                <c:rich>
                  <a:bodyPr/>
                  <a:lstStyle/>
                  <a:p>
                    <a:fld id="{D216CF2F-294E-4EF7-AF0B-8DB9EADF55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07EB-4FFD-9EFC-8668CC56C74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07EB-4FFD-9EFC-8668CC56C74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07EB-4FFD-9EFC-8668CC56C74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07EB-4FFD-9EFC-8668CC56C74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07EB-4FFD-9EFC-8668CC56C74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07EB-4FFD-9EFC-8668CC56C74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7EB-4FFD-9EFC-8668CC56C74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07EB-4FFD-9EFC-8668CC56C74E}"/>
                </c:ext>
              </c:extLst>
            </c:dLbl>
            <c:dLbl>
              <c:idx val="17"/>
              <c:layout>
                <c:manualLayout>
                  <c:x val="-0.16545339778325233"/>
                  <c:y val="-7.2911962154672869E-2"/>
                </c:manualLayout>
              </c:layout>
              <c:tx>
                <c:rich>
                  <a:bodyPr/>
                  <a:lstStyle/>
                  <a:p>
                    <a:fld id="{444CFFA1-FE1A-4661-953A-AC2C8F2682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07EB-4FFD-9EFC-8668CC56C7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GUI_plotter_results!$Q$4:$Q$21</c:f>
              <c:numCache>
                <c:formatCode>General</c:formatCode>
                <c:ptCount val="18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</c:numCache>
            </c:numRef>
          </c:xVal>
          <c:yVal>
            <c:numRef>
              <c:f>GUI_plotter_results!$O$4:$O$21</c:f>
              <c:numCache>
                <c:formatCode>General</c:formatCode>
                <c:ptCount val="18"/>
                <c:pt idx="0">
                  <c:v>1.3235354497072001</c:v>
                </c:pt>
                <c:pt idx="1">
                  <c:v>0.88205696721999505</c:v>
                </c:pt>
                <c:pt idx="2">
                  <c:v>0.58671239384250795</c:v>
                </c:pt>
                <c:pt idx="3">
                  <c:v>0.64048139550086103</c:v>
                </c:pt>
                <c:pt idx="4">
                  <c:v>0.49162578071336899</c:v>
                </c:pt>
                <c:pt idx="5">
                  <c:v>0.413852420180648</c:v>
                </c:pt>
                <c:pt idx="6">
                  <c:v>0.51755063388452205</c:v>
                </c:pt>
                <c:pt idx="7">
                  <c:v>0.72254484565811405</c:v>
                </c:pt>
                <c:pt idx="9">
                  <c:v>0.748737066531038</c:v>
                </c:pt>
                <c:pt idx="10">
                  <c:v>0.35025744701788503</c:v>
                </c:pt>
                <c:pt idx="11">
                  <c:v>0.40424614789239499</c:v>
                </c:pt>
                <c:pt idx="12">
                  <c:v>0.29740613487666101</c:v>
                </c:pt>
                <c:pt idx="14">
                  <c:v>0.42425065122283001</c:v>
                </c:pt>
                <c:pt idx="17">
                  <c:v>0.81875438391575495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GUI_plotter_results!$D$4:$D$21</c15:f>
                <c15:dlblRangeCache>
                  <c:ptCount val="18"/>
                  <c:pt idx="0">
                    <c:v>LiF</c:v>
                  </c:pt>
                  <c:pt idx="1">
                    <c:v>NaF</c:v>
                  </c:pt>
                  <c:pt idx="2">
                    <c:v>KF</c:v>
                  </c:pt>
                  <c:pt idx="3">
                    <c:v>LiCl</c:v>
                  </c:pt>
                  <c:pt idx="4">
                    <c:v>NaCl</c:v>
                  </c:pt>
                  <c:pt idx="5">
                    <c:v>KCl</c:v>
                  </c:pt>
                  <c:pt idx="6">
                    <c:v>MgCl2</c:v>
                  </c:pt>
                  <c:pt idx="7">
                    <c:v>CaCl2</c:v>
                  </c:pt>
                  <c:pt idx="8">
                    <c:v>SrCl2</c:v>
                  </c:pt>
                  <c:pt idx="9">
                    <c:v>LiF-NaF</c:v>
                  </c:pt>
                  <c:pt idx="10">
                    <c:v>LiCl-KCl</c:v>
                  </c:pt>
                  <c:pt idx="11">
                    <c:v>LiCl-KCl</c:v>
                  </c:pt>
                  <c:pt idx="12">
                    <c:v>NaCl-KCl</c:v>
                  </c:pt>
                  <c:pt idx="13">
                    <c:v>LiCl-CaCl2</c:v>
                  </c:pt>
                  <c:pt idx="14">
                    <c:v>NaCl-CaCl2</c:v>
                  </c:pt>
                  <c:pt idx="15">
                    <c:v>KCl-CaCl2</c:v>
                  </c:pt>
                  <c:pt idx="16">
                    <c:v>NaCl-KCl-CaCl2</c:v>
                  </c:pt>
                  <c:pt idx="17">
                    <c:v>FLiNaK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07EB-4FFD-9EFC-8668CC56C74E}"/>
            </c:ext>
          </c:extLst>
        </c:ser>
        <c:ser>
          <c:idx val="5"/>
          <c:order val="2"/>
          <c:tx>
            <c:strRef>
              <c:f>Figs!$AA$221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12700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07EB-4FFD-9EFC-8668CC56C74E}"/>
                </c:ext>
              </c:extLst>
            </c:dLbl>
            <c:dLbl>
              <c:idx val="1"/>
              <c:layout>
                <c:manualLayout>
                  <c:x val="-0.12275574674241298"/>
                  <c:y val="0.10415994593524694"/>
                </c:manualLayout>
              </c:layout>
              <c:tx>
                <c:rich>
                  <a:bodyPr/>
                  <a:lstStyle/>
                  <a:p>
                    <a:fld id="{705A62C8-76C6-4ED9-92F2-C46C4FB096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7EB-4FFD-9EFC-8668CC56C74E}"/>
                </c:ext>
              </c:extLst>
            </c:dLbl>
            <c:dLbl>
              <c:idx val="2"/>
              <c:layout>
                <c:manualLayout>
                  <c:x val="2.175373801791607E-2"/>
                  <c:y val="3.208306229040223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07EB-4FFD-9EFC-8668CC56C74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EB-4FFD-9EFC-8668CC56C7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07EB-4FFD-9EFC-8668CC56C74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07EB-4FFD-9EFC-8668CC56C7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GUI_plotter_results!$Q$22:$Q$27</c:f>
              <c:numCache>
                <c:formatCode>General</c:formatCode>
                <c:ptCount val="6"/>
                <c:pt idx="1">
                  <c:v>1.10003584410532</c:v>
                </c:pt>
                <c:pt idx="2">
                  <c:v>0.76602038472580902</c:v>
                </c:pt>
                <c:pt idx="5">
                  <c:v>0.46754926069889302</c:v>
                </c:pt>
              </c:numCache>
            </c:numRef>
          </c:xVal>
          <c:yVal>
            <c:numRef>
              <c:f>GUI_plotter_results!$M$22:$M$27</c:f>
              <c:numCache>
                <c:formatCode>General</c:formatCode>
                <c:ptCount val="6"/>
                <c:pt idx="0">
                  <c:v>1.0362377173914601</c:v>
                </c:pt>
                <c:pt idx="1">
                  <c:v>1.45335357127868</c:v>
                </c:pt>
                <c:pt idx="2">
                  <c:v>0.59237573660987197</c:v>
                </c:pt>
                <c:pt idx="3">
                  <c:v>0.427259702981309</c:v>
                </c:pt>
                <c:pt idx="4">
                  <c:v>0.40669146773575998</c:v>
                </c:pt>
                <c:pt idx="5">
                  <c:v>0.40397940291800899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GUI_plotter_results!$D$22:$D$27</c15:f>
                <c15:dlblRangeCache>
                  <c:ptCount val="6"/>
                  <c:pt idx="0">
                    <c:v>FLiBe</c:v>
                  </c:pt>
                  <c:pt idx="1">
                    <c:v>FLiBe</c:v>
                  </c:pt>
                  <c:pt idx="2">
                    <c:v>FMgNaK</c:v>
                  </c:pt>
                  <c:pt idx="3">
                    <c:v>NaCl-KCl-MgCl21</c:v>
                  </c:pt>
                  <c:pt idx="4">
                    <c:v>NaCl-KCl-MgCl2</c:v>
                  </c:pt>
                  <c:pt idx="5">
                    <c:v>NaCl-MgCl2-CaCl2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07EB-4FFD-9EFC-8668CC56C74E}"/>
            </c:ext>
          </c:extLst>
        </c:ser>
        <c:ser>
          <c:idx val="4"/>
          <c:order val="3"/>
          <c:tx>
            <c:strRef>
              <c:f>Figs!$AA$220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07EB-4FFD-9EFC-8668CC56C74E}"/>
                </c:ext>
              </c:extLst>
            </c:dLbl>
            <c:dLbl>
              <c:idx val="1"/>
              <c:layout>
                <c:manualLayout>
                  <c:x val="-0.12809295312251789"/>
                  <c:y val="-4.513597657194035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noFill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4F25D48B-D975-4384-84B3-885CF011F3A5}" type="CELLRANGE">
                      <a:rPr lang="en-US"/>
                      <a:pPr>
                        <a:defRPr sz="900">
                          <a:noFill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noFill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7EB-4FFD-9EFC-8668CC56C74E}"/>
                </c:ext>
              </c:extLst>
            </c:dLbl>
            <c:dLbl>
              <c:idx val="2"/>
              <c:layout>
                <c:manualLayout>
                  <c:x val="1.8918344873234055E-2"/>
                  <c:y val="-2.4062296717801752E-2"/>
                </c:manualLayout>
              </c:layout>
              <c:tx>
                <c:rich>
                  <a:bodyPr/>
                  <a:lstStyle/>
                  <a:p>
                    <a:fld id="{13C04A2B-015F-4E1C-BFA0-42810DB996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07EB-4FFD-9EFC-8668CC56C74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7EB-4FFD-9EFC-8668CC56C7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07EB-4FFD-9EFC-8668CC56C74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07EB-4FFD-9EFC-8668CC56C7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GUI_plotter_results!$Q$22:$Q$27</c:f>
              <c:numCache>
                <c:formatCode>General</c:formatCode>
                <c:ptCount val="6"/>
                <c:pt idx="1">
                  <c:v>1.10003584410532</c:v>
                </c:pt>
                <c:pt idx="2">
                  <c:v>0.76602038472580902</c:v>
                </c:pt>
                <c:pt idx="5">
                  <c:v>0.46754926069889302</c:v>
                </c:pt>
              </c:numCache>
            </c:numRef>
          </c:xVal>
          <c:yVal>
            <c:numRef>
              <c:f>GUI_plotter_results!$O$22:$O$27</c:f>
              <c:numCache>
                <c:formatCode>General</c:formatCode>
                <c:ptCount val="6"/>
                <c:pt idx="0">
                  <c:v>0.74361487583387698</c:v>
                </c:pt>
                <c:pt idx="1">
                  <c:v>1.1841410734981599</c:v>
                </c:pt>
                <c:pt idx="2">
                  <c:v>0.49151061547537001</c:v>
                </c:pt>
                <c:pt idx="3">
                  <c:v>0.33956560756669302</c:v>
                </c:pt>
                <c:pt idx="4">
                  <c:v>0.35269499686266798</c:v>
                </c:pt>
                <c:pt idx="5">
                  <c:v>0.329882345024686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GUI_plotter_results!$D$22:$D$27</c15:f>
                <c15:dlblRangeCache>
                  <c:ptCount val="6"/>
                  <c:pt idx="0">
                    <c:v>FLiBe</c:v>
                  </c:pt>
                  <c:pt idx="1">
                    <c:v>FLiBe</c:v>
                  </c:pt>
                  <c:pt idx="2">
                    <c:v>FMgNaK</c:v>
                  </c:pt>
                  <c:pt idx="3">
                    <c:v>NaCl-KCl-MgCl21</c:v>
                  </c:pt>
                  <c:pt idx="4">
                    <c:v>NaCl-KCl-MgCl2</c:v>
                  </c:pt>
                  <c:pt idx="5">
                    <c:v>NaCl-MgCl2-CaCl2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07EB-4FFD-9EFC-8668CC56C74E}"/>
            </c:ext>
          </c:extLst>
        </c:ser>
        <c:ser>
          <c:idx val="7"/>
          <c:order val="4"/>
          <c:tx>
            <c:strRef>
              <c:f>Figs!$AA$223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1587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219447809595353E-2"/>
                  <c:y val="5.5033374428501503E-3"/>
                </c:manualLayout>
              </c:layout>
              <c:tx>
                <c:rich>
                  <a:bodyPr/>
                  <a:lstStyle/>
                  <a:p>
                    <a:fld id="{425FADDE-EAB5-4F18-950B-E618D8EF5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07EB-4FFD-9EFC-8668CC56C74E}"/>
                </c:ext>
              </c:extLst>
            </c:dLbl>
            <c:dLbl>
              <c:idx val="1"/>
              <c:layout>
                <c:manualLayout>
                  <c:x val="-0.12470172580879689"/>
                  <c:y val="-0.17022113621277718"/>
                </c:manualLayout>
              </c:layout>
              <c:tx>
                <c:rich>
                  <a:bodyPr/>
                  <a:lstStyle/>
                  <a:p>
                    <a:fld id="{126D3926-419E-4D70-998D-F950CAAD08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07EB-4FFD-9EFC-8668CC56C7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GUI_plotter_results!$Q$31:$Q$32</c:f>
              <c:numCache>
                <c:formatCode>General</c:formatCode>
                <c:ptCount val="2"/>
                <c:pt idx="0">
                  <c:v>0.242991843580355</c:v>
                </c:pt>
                <c:pt idx="1">
                  <c:v>0.22664326307185201</c:v>
                </c:pt>
              </c:numCache>
            </c:numRef>
          </c:xVal>
          <c:yVal>
            <c:numRef>
              <c:f>GUI_plotter_results!$M$31:$M$32</c:f>
              <c:numCache>
                <c:formatCode>General</c:formatCode>
                <c:ptCount val="2"/>
                <c:pt idx="0">
                  <c:v>0.11417382363914801</c:v>
                </c:pt>
                <c:pt idx="1">
                  <c:v>0.109390728826571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GUI_plotter_results!$D$31:$D$32</c15:f>
                <c15:dlblRangeCache>
                  <c:ptCount val="2"/>
                  <c:pt idx="0">
                    <c:v>NaCl-UCl3 (37%UCl3)</c:v>
                  </c:pt>
                  <c:pt idx="1">
                    <c:v>NaCl-UCl3 (34.2%UCl3)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07EB-4FFD-9EFC-8668CC56C74E}"/>
            </c:ext>
          </c:extLst>
        </c:ser>
        <c:ser>
          <c:idx val="6"/>
          <c:order val="5"/>
          <c:tx>
            <c:strRef>
              <c:f>Figs!$AA$222</c:f>
              <c:strCache>
                <c:ptCount val="1"/>
                <c:pt idx="0">
                  <c:v> 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6472551830671435E-2"/>
                  <c:y val="8.6622626530011237E-2"/>
                </c:manualLayout>
              </c:layout>
              <c:tx>
                <c:rich>
                  <a:bodyPr/>
                  <a:lstStyle/>
                  <a:p>
                    <a:fld id="{C7CF19FC-05DA-462B-A0DF-C1AD033487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07EB-4FFD-9EFC-8668CC56C74E}"/>
                </c:ext>
              </c:extLst>
            </c:dLbl>
            <c:dLbl>
              <c:idx val="1"/>
              <c:layout>
                <c:manualLayout>
                  <c:x val="-0.12891412645060649"/>
                  <c:y val="-9.1645442824664636E-2"/>
                </c:manualLayout>
              </c:layout>
              <c:tx>
                <c:rich>
                  <a:bodyPr/>
                  <a:lstStyle/>
                  <a:p>
                    <a:fld id="{2E6D14EB-6CE1-47AB-9FCF-65D6B4CDC0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A-07EB-4FFD-9EFC-8668CC56C7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GUI_plotter_results!$Q$31:$Q$32</c:f>
              <c:numCache>
                <c:formatCode>General</c:formatCode>
                <c:ptCount val="2"/>
                <c:pt idx="0">
                  <c:v>0.242991843580355</c:v>
                </c:pt>
                <c:pt idx="1">
                  <c:v>0.22664326307185201</c:v>
                </c:pt>
              </c:numCache>
            </c:numRef>
          </c:xVal>
          <c:yVal>
            <c:numRef>
              <c:f>GUI_plotter_results!$O$31:$O$32</c:f>
              <c:numCache>
                <c:formatCode>General</c:formatCode>
                <c:ptCount val="2"/>
                <c:pt idx="0">
                  <c:v>0.26311672756840898</c:v>
                </c:pt>
                <c:pt idx="1">
                  <c:v>0.25726785911806499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GUI_plotter_results!$D$31:$D$32</c15:f>
                <c15:dlblRangeCache>
                  <c:ptCount val="2"/>
                  <c:pt idx="0">
                    <c:v>NaCl-UCl3 (37%UCl3)</c:v>
                  </c:pt>
                  <c:pt idx="1">
                    <c:v>NaCl-UCl3 (34.2%UCl3)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07EB-4FFD-9EFC-8668CC56C74E}"/>
            </c:ext>
          </c:extLst>
        </c:ser>
        <c:ser>
          <c:idx val="0"/>
          <c:order val="6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07EB-4FFD-9EFC-8668CC56C74E}"/>
              </c:ext>
            </c:extLst>
          </c:dPt>
          <c:dLbls>
            <c:delete val="1"/>
          </c:dLbls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07EB-4FFD-9EFC-8668CC56C74E}"/>
            </c:ext>
          </c:extLst>
        </c:ser>
        <c:ser>
          <c:idx val="3"/>
          <c:order val="9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(GUI_plotter_results!$Q$4:$Q$32,GUI_plotter_results!$Q$31:$Q$32)</c:f>
              <c:numCache>
                <c:formatCode>General</c:formatCode>
                <c:ptCount val="31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  <c:pt idx="19">
                  <c:v>1.10003584410532</c:v>
                </c:pt>
                <c:pt idx="20">
                  <c:v>0.76602038472580902</c:v>
                </c:pt>
                <c:pt idx="23">
                  <c:v>0.46754926069889302</c:v>
                </c:pt>
                <c:pt idx="26">
                  <c:v>0.23481755332610399</c:v>
                </c:pt>
                <c:pt idx="27">
                  <c:v>0.242991843580355</c:v>
                </c:pt>
                <c:pt idx="28">
                  <c:v>0.22664326307185201</c:v>
                </c:pt>
                <c:pt idx="29">
                  <c:v>0.242991843580355</c:v>
                </c:pt>
                <c:pt idx="30">
                  <c:v>0.22664326307185201</c:v>
                </c:pt>
              </c:numCache>
            </c:numRef>
          </c:xVal>
          <c:yVal>
            <c:numRef>
              <c:f>(GUI_plotter_results!$O$4:$O$32,GUI_plotter_results!$O$31:$O$32)</c:f>
              <c:numCache>
                <c:formatCode>General</c:formatCode>
                <c:ptCount val="31"/>
                <c:pt idx="0">
                  <c:v>1.3235354497072001</c:v>
                </c:pt>
                <c:pt idx="1">
                  <c:v>0.88205696721999505</c:v>
                </c:pt>
                <c:pt idx="2">
                  <c:v>0.58671239384250795</c:v>
                </c:pt>
                <c:pt idx="3">
                  <c:v>0.64048139550086103</c:v>
                </c:pt>
                <c:pt idx="4">
                  <c:v>0.49162578071336899</c:v>
                </c:pt>
                <c:pt idx="5">
                  <c:v>0.413852420180648</c:v>
                </c:pt>
                <c:pt idx="6">
                  <c:v>0.51755063388452205</c:v>
                </c:pt>
                <c:pt idx="7">
                  <c:v>0.72254484565811405</c:v>
                </c:pt>
                <c:pt idx="9">
                  <c:v>0.748737066531038</c:v>
                </c:pt>
                <c:pt idx="10">
                  <c:v>0.35025744701788503</c:v>
                </c:pt>
                <c:pt idx="11">
                  <c:v>0.40424614789239499</c:v>
                </c:pt>
                <c:pt idx="12">
                  <c:v>0.29740613487666101</c:v>
                </c:pt>
                <c:pt idx="14">
                  <c:v>0.42425065122283001</c:v>
                </c:pt>
                <c:pt idx="17">
                  <c:v>0.81875438391575495</c:v>
                </c:pt>
                <c:pt idx="18">
                  <c:v>0.74361487583387698</c:v>
                </c:pt>
                <c:pt idx="19">
                  <c:v>1.1841410734981599</c:v>
                </c:pt>
                <c:pt idx="20">
                  <c:v>0.49151061547537001</c:v>
                </c:pt>
                <c:pt idx="21">
                  <c:v>0.33956560756669302</c:v>
                </c:pt>
                <c:pt idx="22">
                  <c:v>0.35269499686266798</c:v>
                </c:pt>
                <c:pt idx="23">
                  <c:v>0.329882345024686</c:v>
                </c:pt>
                <c:pt idx="26">
                  <c:v>0.26526897799933802</c:v>
                </c:pt>
                <c:pt idx="27">
                  <c:v>0.26311672756840898</c:v>
                </c:pt>
                <c:pt idx="28">
                  <c:v>0.25726785911806499</c:v>
                </c:pt>
                <c:pt idx="29">
                  <c:v>0.26311672756840898</c:v>
                </c:pt>
                <c:pt idx="30">
                  <c:v>0.25726785911806499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7EB-4FFD-9EFC-8668CC56C74E}"/>
            </c:ext>
          </c:extLst>
        </c:ser>
        <c:ser>
          <c:idx val="8"/>
          <c:order val="10"/>
          <c:tx>
            <c:v>1.3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0.7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8-07EB-4FFD-9EFC-8668CC56C74E}"/>
            </c:ext>
          </c:extLst>
        </c:ser>
        <c:ser>
          <c:idx val="9"/>
          <c:order val="11"/>
          <c:tx>
            <c:v>0.7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A-07EB-4FFD-9EFC-8668CC56C7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1394064"/>
        <c:axId val="741413264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7"/>
                <c:tx>
                  <c:strRef>
                    <c:extLst>
                      <c:ext uri="{02D57815-91ED-43cb-92C2-25804820EDAC}">
                        <c15:formulaRef>
                          <c15:sqref>Figs!$U$38</c15:sqref>
                        </c15:formulaRef>
                      </c:ext>
                    </c:extLst>
                    <c:strCache>
                      <c:ptCount val="1"/>
                      <c:pt idx="0">
                        <c:v>1.15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0" i="0" u="none" strike="noStrike" kern="1200" baseline="0">
                          <a:solidFill>
                            <a:sysClr val="windowText" lastClr="0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trendline>
                  <c:spPr>
                    <a:ln w="19050" cap="rnd">
                      <a:solidFill>
                        <a:schemeClr val="accent5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Figs!$T$38:$U$38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1.1499999999999999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C-07EB-4FFD-9EFC-8668CC56C74E}"/>
                  </c:ext>
                </c:extLst>
              </c15:ser>
            </c15:filteredScatterSeries>
            <c15:filteredScatterSeries>
              <c15:ser>
                <c:idx val="11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Figs!$U$39</c15:sqref>
                        </c15:formulaRef>
                      </c:ext>
                    </c:extLst>
                    <c:strCache>
                      <c:ptCount val="1"/>
                      <c:pt idx="0">
                        <c:v>0.85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0" i="0" u="none" strike="noStrike" kern="1200" baseline="0">
                          <a:solidFill>
                            <a:sysClr val="windowText" lastClr="0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trendline>
                  <c:spPr>
                    <a:ln w="19050" cap="rnd">
                      <a:solidFill>
                        <a:schemeClr val="accent6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Figs!$T$39:$U$39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07EB-4FFD-9EFC-8668CC56C74E}"/>
                  </c:ext>
                </c:extLst>
              </c15:ser>
            </c15:filteredScatterSeries>
          </c:ext>
        </c:extLst>
      </c:scatterChart>
      <c:valAx>
        <c:axId val="741394064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k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65684469813181223"/>
              <c:y val="0.933720578945922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k</a:t>
                </a:r>
                <a:r>
                  <a:rPr lang="en-US" sz="1200" b="1" baseline="-25000"/>
                  <a:t>Predicted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70312045124E-2"/>
              <c:y val="0.27736416464973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0.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31910024387792352"/>
          <c:y val="0.11375439645528969"/>
          <c:w val="0.15166659522374662"/>
          <c:h val="0.127827532419833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 algn="r"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1"/>
          <c:order val="0"/>
          <c:tx>
            <c:strRef>
              <c:f>Figs!$Z$218</c:f>
              <c:strCache>
                <c:ptCount val="1"/>
                <c:pt idx="0">
                  <c:v>Dissociating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6.813024347611446E-2"/>
                  <c:y val="6.8448208322008583E-3"/>
                </c:manualLayout>
              </c:layout>
              <c:tx>
                <c:rich>
                  <a:bodyPr/>
                  <a:lstStyle/>
                  <a:p>
                    <a:fld id="{9D0DBFAC-6016-4714-89D4-742243D08A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BA0-4F24-AE96-FE74066E047D}"/>
                </c:ext>
              </c:extLst>
            </c:dLbl>
            <c:dLbl>
              <c:idx val="1"/>
              <c:layout>
                <c:manualLayout>
                  <c:x val="-5.5118878802271024E-2"/>
                  <c:y val="-8.2648723847003419E-2"/>
                </c:manualLayout>
              </c:layout>
              <c:tx>
                <c:rich>
                  <a:bodyPr/>
                  <a:lstStyle/>
                  <a:p>
                    <a:fld id="{68EEE469-B9D4-4B64-BCB8-EBF234541D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5BA0-4F24-AE96-FE74066E047D}"/>
                </c:ext>
              </c:extLst>
            </c:dLbl>
            <c:dLbl>
              <c:idx val="2"/>
              <c:layout>
                <c:manualLayout>
                  <c:x val="-1.9311499055876195E-2"/>
                  <c:y val="-6.7870196487879716E-2"/>
                </c:manualLayout>
              </c:layout>
              <c:tx>
                <c:rich>
                  <a:bodyPr/>
                  <a:lstStyle/>
                  <a:p>
                    <a:fld id="{568CA7F9-7253-40FE-8EA9-9C0139C38B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5BA0-4F24-AE96-FE74066E047D}"/>
                </c:ext>
              </c:extLst>
            </c:dLbl>
            <c:dLbl>
              <c:idx val="3"/>
              <c:layout>
                <c:manualLayout>
                  <c:x val="6.7864527844731404E-2"/>
                  <c:y val="3.4495345418243208E-3"/>
                </c:manualLayout>
              </c:layout>
              <c:tx>
                <c:rich>
                  <a:bodyPr/>
                  <a:lstStyle/>
                  <a:p>
                    <a:fld id="{FD88EF45-6E81-4579-AAE9-D8486F0E4C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BA0-4F24-AE96-FE74066E047D}"/>
                </c:ext>
              </c:extLst>
            </c:dLbl>
            <c:dLbl>
              <c:idx val="4"/>
              <c:layout>
                <c:manualLayout>
                  <c:x val="-4.5314379791171908E-2"/>
                  <c:y val="0.10445950613373257"/>
                </c:manualLayout>
              </c:layout>
              <c:tx>
                <c:rich>
                  <a:bodyPr/>
                  <a:lstStyle/>
                  <a:p>
                    <a:fld id="{CB97DFD0-3C75-4240-AA9D-10CBF72638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5BA0-4F24-AE96-FE74066E047D}"/>
                </c:ext>
              </c:extLst>
            </c:dLbl>
            <c:dLbl>
              <c:idx val="5"/>
              <c:layout>
                <c:manualLayout>
                  <c:x val="-6.3992551566882674E-2"/>
                  <c:y val="9.3236660586682452E-2"/>
                </c:manualLayout>
              </c:layout>
              <c:tx>
                <c:rich>
                  <a:bodyPr/>
                  <a:lstStyle/>
                  <a:p>
                    <a:fld id="{2DCEF3C7-FD10-4DBA-BA29-5740C6FAC3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5BA0-4F24-AE96-FE74066E047D}"/>
                </c:ext>
              </c:extLst>
            </c:dLbl>
            <c:dLbl>
              <c:idx val="6"/>
              <c:layout>
                <c:manualLayout>
                  <c:x val="-0.14949652554773946"/>
                  <c:y val="-1.7629863907766104E-2"/>
                </c:manualLayout>
              </c:layout>
              <c:tx>
                <c:rich>
                  <a:bodyPr/>
                  <a:lstStyle/>
                  <a:p>
                    <a:fld id="{48C3AAFB-78D5-4BF5-BEB2-2BD8649135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BA0-4F24-AE96-FE74066E047D}"/>
                </c:ext>
              </c:extLst>
            </c:dLbl>
            <c:dLbl>
              <c:idx val="7"/>
              <c:layout>
                <c:manualLayout>
                  <c:x val="7.4593914784304794E-3"/>
                  <c:y val="0.14149741021255113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5BA0-4F24-AE96-FE74066E047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5BA0-4F24-AE96-FE74066E047D}"/>
                </c:ext>
              </c:extLst>
            </c:dLbl>
            <c:dLbl>
              <c:idx val="9"/>
              <c:layout>
                <c:manualLayout>
                  <c:x val="-7.3309494485456164E-2"/>
                  <c:y val="-7.38370497020299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3A5C6B88-51C1-4CE5-A9F7-86280222C341}" type="CELLRANGE">
                      <a:rPr lang="en-US"/>
                      <a:pPr>
                        <a:defRPr sz="9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96639641749842"/>
                      <c:h val="4.966359268995270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5BA0-4F24-AE96-FE74066E047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5BA0-4F24-AE96-FE74066E047D}"/>
                </c:ext>
              </c:extLst>
            </c:dLbl>
            <c:dLbl>
              <c:idx val="11"/>
              <c:layout>
                <c:manualLayout>
                  <c:x val="-8.197243273784488E-2"/>
                  <c:y val="-8.5954582491554105E-2"/>
                </c:manualLayout>
              </c:layout>
              <c:tx>
                <c:rich>
                  <a:bodyPr/>
                  <a:lstStyle/>
                  <a:p>
                    <a:fld id="{0194EDE7-CCAB-4DE9-BE31-C684324339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5BA0-4F24-AE96-FE74066E047D}"/>
                </c:ext>
              </c:extLst>
            </c:dLbl>
            <c:dLbl>
              <c:idx val="12"/>
              <c:layout>
                <c:manualLayout>
                  <c:x val="-0.1972508296792187"/>
                  <c:y val="-6.3268727027978198E-3"/>
                </c:manualLayout>
              </c:layout>
              <c:tx>
                <c:rich>
                  <a:bodyPr/>
                  <a:lstStyle/>
                  <a:p>
                    <a:fld id="{17A9B83A-0D14-4D3B-A517-C2C5C3A7EF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5BA0-4F24-AE96-FE74066E047D}"/>
                </c:ext>
              </c:extLst>
            </c:dLbl>
            <c:dLbl>
              <c:idx val="13"/>
              <c:layout>
                <c:manualLayout>
                  <c:x val="-7.7811656494600714E-2"/>
                  <c:y val="-0.13782843400688607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5BA0-4F24-AE96-FE74066E047D}"/>
                </c:ext>
              </c:extLst>
            </c:dLbl>
            <c:dLbl>
              <c:idx val="14"/>
              <c:layout>
                <c:manualLayout>
                  <c:x val="5.9929159289175006E-2"/>
                  <c:y val="3.4462632904808492E-2"/>
                </c:manualLayout>
              </c:layout>
              <c:tx>
                <c:rich>
                  <a:bodyPr/>
                  <a:lstStyle/>
                  <a:p>
                    <a:fld id="{196816C0-095D-4391-AB00-0AEB4B281C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BA0-4F24-AE96-FE74066E047D}"/>
                </c:ext>
              </c:extLst>
            </c:dLbl>
            <c:dLbl>
              <c:idx val="15"/>
              <c:layout>
                <c:manualLayout>
                  <c:x val="2.9986624825190482E-2"/>
                  <c:y val="-4.0106547781695853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5BA0-4F24-AE96-FE74066E047D}"/>
                </c:ext>
              </c:extLst>
            </c:dLbl>
            <c:dLbl>
              <c:idx val="16"/>
              <c:layout>
                <c:manualLayout>
                  <c:x val="2.0470344548959383E-2"/>
                  <c:y val="-7.411679641621049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870044085736489E-2"/>
                      <c:h val="5.033473696948866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9-5BA0-4F24-AE96-FE74066E047D}"/>
                </c:ext>
              </c:extLst>
            </c:dLbl>
            <c:dLbl>
              <c:idx val="17"/>
              <c:layout>
                <c:manualLayout>
                  <c:x val="-2.8315295733522063E-2"/>
                  <c:y val="9.0241829981618296E-2"/>
                </c:manualLayout>
              </c:layout>
              <c:tx>
                <c:rich>
                  <a:bodyPr/>
                  <a:lstStyle/>
                  <a:p>
                    <a:fld id="{8BCA4F89-6A9A-4D7A-B272-A377F32939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5BA0-4F24-AE96-FE74066E047D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A0-4F24-AE96-FE74066E04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GUI_plotter_results!$AC$4:$AC$21</c:f>
              <c:numCache>
                <c:formatCode>General</c:formatCode>
                <c:ptCount val="18"/>
                <c:pt idx="0">
                  <c:v>4.4760751837773203</c:v>
                </c:pt>
                <c:pt idx="1">
                  <c:v>3.2577962846527502</c:v>
                </c:pt>
                <c:pt idx="2">
                  <c:v>2.1987436886586202</c:v>
                </c:pt>
                <c:pt idx="3">
                  <c:v>2.3036864828041699</c:v>
                </c:pt>
                <c:pt idx="4">
                  <c:v>1.85384897921051</c:v>
                </c:pt>
                <c:pt idx="5">
                  <c:v>1.50840508439155</c:v>
                </c:pt>
                <c:pt idx="6">
                  <c:v>1.62887187942569</c:v>
                </c:pt>
                <c:pt idx="7">
                  <c:v>1.92897458503027</c:v>
                </c:pt>
                <c:pt idx="8">
                  <c:v>1.7997566027023899</c:v>
                </c:pt>
                <c:pt idx="9">
                  <c:v>3.9395927549080403</c:v>
                </c:pt>
                <c:pt idx="10">
                  <c:v>2.0260554185320601</c:v>
                </c:pt>
                <c:pt idx="11">
                  <c:v>2.1030283192114698</c:v>
                </c:pt>
                <c:pt idx="12">
                  <c:v>1.7249165355206901</c:v>
                </c:pt>
                <c:pt idx="13">
                  <c:v>2.2270903910350799</c:v>
                </c:pt>
                <c:pt idx="14">
                  <c:v>2.95136390942098</c:v>
                </c:pt>
                <c:pt idx="15">
                  <c:v>1.69966549092353</c:v>
                </c:pt>
                <c:pt idx="16">
                  <c:v>2.0192380687336899</c:v>
                </c:pt>
                <c:pt idx="17">
                  <c:v>4.36376190086966</c:v>
                </c:pt>
              </c:numCache>
            </c:numRef>
          </c:xVal>
          <c:yVal>
            <c:numRef>
              <c:f>GUI_plotter_results!$BB$4:$BB$21</c:f>
              <c:numCache>
                <c:formatCode>General</c:formatCode>
                <c:ptCount val="18"/>
                <c:pt idx="0">
                  <c:v>4.2634877405549947</c:v>
                </c:pt>
                <c:pt idx="1">
                  <c:v>4.3273929936698332</c:v>
                </c:pt>
                <c:pt idx="2">
                  <c:v>2.3338784223101365</c:v>
                </c:pt>
                <c:pt idx="3">
                  <c:v>2.22033738412778</c:v>
                </c:pt>
                <c:pt idx="4">
                  <c:v>1.8306025283542227</c:v>
                </c:pt>
                <c:pt idx="5">
                  <c:v>1.3261521498339015</c:v>
                </c:pt>
                <c:pt idx="6">
                  <c:v>1.7118220473804948</c:v>
                </c:pt>
                <c:pt idx="9">
                  <c:v>4.401822977782281</c:v>
                </c:pt>
                <c:pt idx="11">
                  <c:v>3.1677361220374762</c:v>
                </c:pt>
                <c:pt idx="12">
                  <c:v>2.5911623528703136</c:v>
                </c:pt>
                <c:pt idx="14">
                  <c:v>3.0464301599999373</c:v>
                </c:pt>
                <c:pt idx="17">
                  <c:v>4.2256884624150306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GUI_plotter_results!$D$4:$D$32</c15:f>
                <c15:dlblRangeCache>
                  <c:ptCount val="29"/>
                  <c:pt idx="0">
                    <c:v>LiF</c:v>
                  </c:pt>
                  <c:pt idx="1">
                    <c:v>NaF</c:v>
                  </c:pt>
                  <c:pt idx="2">
                    <c:v>KF</c:v>
                  </c:pt>
                  <c:pt idx="3">
                    <c:v>LiCl</c:v>
                  </c:pt>
                  <c:pt idx="4">
                    <c:v>NaCl</c:v>
                  </c:pt>
                  <c:pt idx="5">
                    <c:v>KCl</c:v>
                  </c:pt>
                  <c:pt idx="6">
                    <c:v>MgCl2</c:v>
                  </c:pt>
                  <c:pt idx="7">
                    <c:v>CaCl2</c:v>
                  </c:pt>
                  <c:pt idx="8">
                    <c:v>SrCl2</c:v>
                  </c:pt>
                  <c:pt idx="9">
                    <c:v>LiF-NaF</c:v>
                  </c:pt>
                  <c:pt idx="10">
                    <c:v>LiCl-KCl</c:v>
                  </c:pt>
                  <c:pt idx="11">
                    <c:v>LiCl-KCl</c:v>
                  </c:pt>
                  <c:pt idx="12">
                    <c:v>NaCl-KCl</c:v>
                  </c:pt>
                  <c:pt idx="13">
                    <c:v>LiCl-CaCl2</c:v>
                  </c:pt>
                  <c:pt idx="14">
                    <c:v>NaCl-CaCl2</c:v>
                  </c:pt>
                  <c:pt idx="15">
                    <c:v>KCl-CaCl2</c:v>
                  </c:pt>
                  <c:pt idx="16">
                    <c:v>NaCl-KCl-CaCl2</c:v>
                  </c:pt>
                  <c:pt idx="17">
                    <c:v>FLiNaK</c:v>
                  </c:pt>
                  <c:pt idx="18">
                    <c:v>FLiBe</c:v>
                  </c:pt>
                  <c:pt idx="19">
                    <c:v>FLiBe</c:v>
                  </c:pt>
                  <c:pt idx="20">
                    <c:v>FMgNaK</c:v>
                  </c:pt>
                  <c:pt idx="21">
                    <c:v>NaCl-KCl-MgCl21</c:v>
                  </c:pt>
                  <c:pt idx="22">
                    <c:v>NaCl-KCl-MgCl2</c:v>
                  </c:pt>
                  <c:pt idx="23">
                    <c:v>NaCl-MgCl2-CaCl2</c:v>
                  </c:pt>
                  <c:pt idx="24">
                    <c:v>ThF4</c:v>
                  </c:pt>
                  <c:pt idx="25">
                    <c:v>UF4</c:v>
                  </c:pt>
                  <c:pt idx="27">
                    <c:v>NaCl-UCl3 (37%UCl3)</c:v>
                  </c:pt>
                  <c:pt idx="28">
                    <c:v>NaCl-UCl3 (34.2%UCl3)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672-4075-927E-8506178BECD9}"/>
            </c:ext>
          </c:extLst>
        </c:ser>
        <c:ser>
          <c:idx val="4"/>
          <c:order val="1"/>
          <c:tx>
            <c:strRef>
              <c:f>Figs!$Z$220</c:f>
              <c:strCache>
                <c:ptCount val="1"/>
                <c:pt idx="0">
                  <c:v>Complexing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rgbClr val="00B050"/>
              </a:solidFill>
              <a:ln w="12700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5BA0-4F24-AE96-FE74066E047D}"/>
                </c:ext>
              </c:extLst>
            </c:dLbl>
            <c:dLbl>
              <c:idx val="1"/>
              <c:layout>
                <c:manualLayout>
                  <c:x val="3.4776845044550295E-2"/>
                  <c:y val="2.4082407183013715E-2"/>
                </c:manualLayout>
              </c:layout>
              <c:tx>
                <c:rich>
                  <a:bodyPr/>
                  <a:lstStyle/>
                  <a:p>
                    <a:fld id="{0364D903-D559-4D6E-B273-F6ADEAF3C3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5BA0-4F24-AE96-FE74066E047D}"/>
                </c:ext>
              </c:extLst>
            </c:dLbl>
            <c:dLbl>
              <c:idx val="2"/>
              <c:layout>
                <c:manualLayout>
                  <c:x val="-0.15460200164046869"/>
                  <c:y val="-4.8469040740982079E-2"/>
                </c:manualLayout>
              </c:layout>
              <c:tx>
                <c:rich>
                  <a:bodyPr/>
                  <a:lstStyle/>
                  <a:p>
                    <a:fld id="{9A9A5FDB-A659-464D-A157-21255BEAF3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5BA0-4F24-AE96-FE74066E047D}"/>
                </c:ext>
              </c:extLst>
            </c:dLbl>
            <c:dLbl>
              <c:idx val="3"/>
              <c:layout>
                <c:manualLayout>
                  <c:x val="-0.17387134397331017"/>
                  <c:y val="-6.8794380519029488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BA0-4F24-AE96-FE74066E047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5BA0-4F24-AE96-FE74066E047D}"/>
                </c:ext>
              </c:extLst>
            </c:dLbl>
            <c:dLbl>
              <c:idx val="5"/>
              <c:layout>
                <c:manualLayout>
                  <c:x val="-0.21324414019374993"/>
                  <c:y val="-8.3089784127397856E-2"/>
                </c:manualLayout>
              </c:layout>
              <c:tx>
                <c:rich>
                  <a:bodyPr/>
                  <a:lstStyle/>
                  <a:p>
                    <a:fld id="{2C2446F8-3FC0-4A4E-8DB5-674923F3E2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5BA0-4F24-AE96-FE74066E047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BA0-4F24-AE96-FE74066E047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BA0-4F24-AE96-FE74066E04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GUI_plotter_results!$AC$22:$AC$27</c:f>
              <c:numCache>
                <c:formatCode>General</c:formatCode>
                <c:ptCount val="6"/>
                <c:pt idx="0">
                  <c:v>4.14614575635097</c:v>
                </c:pt>
                <c:pt idx="1">
                  <c:v>4.3342273380131093</c:v>
                </c:pt>
                <c:pt idx="2">
                  <c:v>2.7743592612307202</c:v>
                </c:pt>
                <c:pt idx="3">
                  <c:v>1.82078103589645</c:v>
                </c:pt>
                <c:pt idx="4">
                  <c:v>1.78522174952396</c:v>
                </c:pt>
                <c:pt idx="5">
                  <c:v>1.8771420876195</c:v>
                </c:pt>
              </c:numCache>
            </c:numRef>
          </c:xVal>
          <c:yVal>
            <c:numRef>
              <c:f>GUI_plotter_results!$BB$22:$BB$27</c:f>
              <c:numCache>
                <c:formatCode>General</c:formatCode>
                <c:ptCount val="6"/>
                <c:pt idx="1">
                  <c:v>5.7289098583395379</c:v>
                </c:pt>
                <c:pt idx="2">
                  <c:v>4.3079201740013646</c:v>
                </c:pt>
                <c:pt idx="5">
                  <c:v>2.7518366301225945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GUI_plotter_results!$D$22:$D$27</c15:f>
                <c15:dlblRangeCache>
                  <c:ptCount val="6"/>
                  <c:pt idx="0">
                    <c:v>FLiBe</c:v>
                  </c:pt>
                  <c:pt idx="1">
                    <c:v>FLiBe</c:v>
                  </c:pt>
                  <c:pt idx="2">
                    <c:v>FMgNaK</c:v>
                  </c:pt>
                  <c:pt idx="3">
                    <c:v>NaCl-KCl-MgCl21</c:v>
                  </c:pt>
                  <c:pt idx="4">
                    <c:v>NaCl-KCl-MgCl2</c:v>
                  </c:pt>
                  <c:pt idx="5">
                    <c:v>NaCl-MgCl2-CaCl2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9672-4075-927E-8506178BECD9}"/>
            </c:ext>
          </c:extLst>
        </c:ser>
        <c:ser>
          <c:idx val="6"/>
          <c:order val="2"/>
          <c:tx>
            <c:strRef>
              <c:f>Figs!$Z$222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6.9540887045250577E-2"/>
                  <c:y val="2.2477313190421448E-2"/>
                </c:manualLayout>
              </c:layout>
              <c:tx>
                <c:rich>
                  <a:bodyPr/>
                  <a:lstStyle/>
                  <a:p>
                    <a:fld id="{DE812A33-02E0-4606-BE9C-8421D93640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5BA0-4F24-AE96-FE74066E047D}"/>
                </c:ext>
              </c:extLst>
            </c:dLbl>
            <c:dLbl>
              <c:idx val="1"/>
              <c:layout>
                <c:manualLayout>
                  <c:x val="6.7997910375334772E-2"/>
                  <c:y val="0.1252605756148383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E3BA1348-1908-4C27-9CAF-E3F936E73ECF}" type="CELLRANGE">
                      <a:rPr lang="en-US"/>
                      <a:pPr>
                        <a:defRPr sz="9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197401947573841"/>
                      <c:h val="9.534171082628810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5BA0-4F24-AE96-FE74066E04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GUI_plotter_results!$AC$31:$AC$32</c:f>
              <c:numCache>
                <c:formatCode>General</c:formatCode>
                <c:ptCount val="2"/>
                <c:pt idx="0">
                  <c:v>2.1561863189269204</c:v>
                </c:pt>
                <c:pt idx="1">
                  <c:v>2.1496170676114601</c:v>
                </c:pt>
              </c:numCache>
            </c:numRef>
          </c:xVal>
          <c:yVal>
            <c:numRef>
              <c:f>GUI_plotter_results!$BB$31:$BB$32</c:f>
              <c:numCache>
                <c:formatCode>General</c:formatCode>
                <c:ptCount val="2"/>
                <c:pt idx="0">
                  <c:v>1.7325314215805332</c:v>
                </c:pt>
                <c:pt idx="1">
                  <c:v>1.5970268799615526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GUI_plotter_results!$D$31:$D$32</c15:f>
                <c15:dlblRangeCache>
                  <c:ptCount val="2"/>
                  <c:pt idx="0">
                    <c:v>NaCl-UCl3 (37%UCl3)</c:v>
                  </c:pt>
                  <c:pt idx="1">
                    <c:v>NaCl-UCl3 (34.2%UCl3)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9672-4075-927E-8506178BECD9}"/>
            </c:ext>
          </c:extLst>
        </c:ser>
        <c:ser>
          <c:idx val="0"/>
          <c:order val="3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72-4075-927E-8506178BECD9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9672-4075-927E-8506178BECD9}"/>
            </c:ext>
          </c:extLst>
        </c:ser>
        <c:ser>
          <c:idx val="3"/>
          <c:order val="6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(GUI_plotter_results!$Q$4:$Q$32,GUI_plotter_results!$Q$31:$Q$32)</c:f>
              <c:numCache>
                <c:formatCode>General</c:formatCode>
                <c:ptCount val="31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  <c:pt idx="19">
                  <c:v>1.10003584410532</c:v>
                </c:pt>
                <c:pt idx="20">
                  <c:v>0.76602038472580902</c:v>
                </c:pt>
                <c:pt idx="23">
                  <c:v>0.46754926069889302</c:v>
                </c:pt>
                <c:pt idx="26">
                  <c:v>0.23481755332610399</c:v>
                </c:pt>
                <c:pt idx="27">
                  <c:v>0.242991843580355</c:v>
                </c:pt>
                <c:pt idx="28">
                  <c:v>0.22664326307185201</c:v>
                </c:pt>
                <c:pt idx="29">
                  <c:v>0.242991843580355</c:v>
                </c:pt>
                <c:pt idx="30">
                  <c:v>0.22664326307185201</c:v>
                </c:pt>
              </c:numCache>
            </c:numRef>
          </c:xVal>
          <c:yVal>
            <c:numRef>
              <c:f>(GUI_plotter_results!$O$4:$O$32,GUI_plotter_results!$O$31:$O$32)</c:f>
              <c:numCache>
                <c:formatCode>General</c:formatCode>
                <c:ptCount val="31"/>
                <c:pt idx="0">
                  <c:v>1.3235354497072001</c:v>
                </c:pt>
                <c:pt idx="1">
                  <c:v>0.88205696721999505</c:v>
                </c:pt>
                <c:pt idx="2">
                  <c:v>0.58671239384250795</c:v>
                </c:pt>
                <c:pt idx="3">
                  <c:v>0.64048139550086103</c:v>
                </c:pt>
                <c:pt idx="4">
                  <c:v>0.49162578071336899</c:v>
                </c:pt>
                <c:pt idx="5">
                  <c:v>0.413852420180648</c:v>
                </c:pt>
                <c:pt idx="6">
                  <c:v>0.51755063388452205</c:v>
                </c:pt>
                <c:pt idx="7">
                  <c:v>0.72254484565811405</c:v>
                </c:pt>
                <c:pt idx="9">
                  <c:v>0.748737066531038</c:v>
                </c:pt>
                <c:pt idx="10">
                  <c:v>0.35025744701788503</c:v>
                </c:pt>
                <c:pt idx="11">
                  <c:v>0.40424614789239499</c:v>
                </c:pt>
                <c:pt idx="12">
                  <c:v>0.29740613487666101</c:v>
                </c:pt>
                <c:pt idx="14">
                  <c:v>0.42425065122283001</c:v>
                </c:pt>
                <c:pt idx="17">
                  <c:v>0.81875438391575495</c:v>
                </c:pt>
                <c:pt idx="18">
                  <c:v>0.74361487583387698</c:v>
                </c:pt>
                <c:pt idx="19">
                  <c:v>1.1841410734981599</c:v>
                </c:pt>
                <c:pt idx="20">
                  <c:v>0.49151061547537001</c:v>
                </c:pt>
                <c:pt idx="21">
                  <c:v>0.33956560756669302</c:v>
                </c:pt>
                <c:pt idx="22">
                  <c:v>0.35269499686266798</c:v>
                </c:pt>
                <c:pt idx="23">
                  <c:v>0.329882345024686</c:v>
                </c:pt>
                <c:pt idx="26">
                  <c:v>0.26526897799933802</c:v>
                </c:pt>
                <c:pt idx="27">
                  <c:v>0.26311672756840898</c:v>
                </c:pt>
                <c:pt idx="28">
                  <c:v>0.25726785911806499</c:v>
                </c:pt>
                <c:pt idx="29">
                  <c:v>0.26311672756840898</c:v>
                </c:pt>
                <c:pt idx="30">
                  <c:v>0.25726785911806499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672-4075-927E-8506178BE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4"/>
                <c:tx>
                  <c:strRef>
                    <c:extLst>
                      <c:ext uri="{02D57815-91ED-43cb-92C2-25804820EDAC}">
                        <c15:formulaRef>
                          <c15:sqref>Figs!$U$38</c15:sqref>
                        </c15:formulaRef>
                      </c:ext>
                    </c:extLst>
                    <c:strCache>
                      <c:ptCount val="1"/>
                      <c:pt idx="0">
                        <c:v>1.15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Figs!$T$38:$U$38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1.1499999999999999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9672-4075-927E-8506178BECD9}"/>
                  </c:ext>
                </c:extLst>
              </c15:ser>
            </c15:filteredScatterSeries>
            <c15:filteredScatterSeries>
              <c15:ser>
                <c:idx val="11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Figs!$U$39</c15:sqref>
                        </c15:formulaRef>
                      </c:ext>
                    </c:extLst>
                    <c:strCache>
                      <c:ptCount val="1"/>
                      <c:pt idx="0">
                        <c:v>0.85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6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Figs!$T$39:$U$39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672-4075-927E-8506178BECD9}"/>
                  </c:ext>
                </c:extLst>
              </c15:ser>
            </c15:filteredScatterSeries>
          </c:ext>
        </c:extLst>
      </c:scatterChart>
      <c:valAx>
        <c:axId val="741394064"/>
        <c:scaling>
          <c:orientation val="minMax"/>
          <c:max val="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baseline="0"/>
                  <a:t> c</a:t>
                </a:r>
                <a:r>
                  <a:rPr lang="en-US" sz="1200" b="1" baseline="-25000"/>
                  <a:t>p,exp</a:t>
                </a:r>
                <a:r>
                  <a:rPr lang="en-US" sz="1200" b="1"/>
                  <a:t> [MJ∙K</a:t>
                </a:r>
                <a:r>
                  <a:rPr lang="en-US" sz="1200" b="1" baseline="30000"/>
                  <a:t>-1</a:t>
                </a:r>
                <a:r>
                  <a:rPr lang="en-US" sz="1200" b="1" baseline="0"/>
                  <a:t>m</a:t>
                </a:r>
                <a:r>
                  <a:rPr lang="en-US" sz="1200" b="1" baseline="30000"/>
                  <a:t>-3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1111502200873323"/>
              <c:y val="0.92675876089162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2"/>
      </c:valAx>
      <c:valAx>
        <c:axId val="741413264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p,model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[MJ∙K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1294109491443821E-2"/>
              <c:y val="0.27985551734936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2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0753874573379199"/>
          <c:y val="5.3058109763223775E-2"/>
          <c:w val="0.30221853011816041"/>
          <c:h val="0.1346813982734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1"/>
          <c:order val="0"/>
          <c:tx>
            <c:strRef>
              <c:f>Figs!$Z$218</c:f>
              <c:strCache>
                <c:ptCount val="1"/>
                <c:pt idx="0">
                  <c:v>Dissociating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7.8783419129202586E-2"/>
                  <c:y val="1.3254377511460438E-2"/>
                </c:manualLayout>
              </c:layout>
              <c:tx>
                <c:rich>
                  <a:bodyPr/>
                  <a:lstStyle/>
                  <a:p>
                    <a:fld id="{633AA3B7-B93E-485C-9DCE-13E8736457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1B2-4202-A1F6-0E9945F5DA5C}"/>
                </c:ext>
              </c:extLst>
            </c:dLbl>
            <c:dLbl>
              <c:idx val="1"/>
              <c:layout>
                <c:manualLayout>
                  <c:x val="5.1565516510719021E-2"/>
                  <c:y val="-7.2122271895770834E-2"/>
                </c:manualLayout>
              </c:layout>
              <c:tx>
                <c:rich>
                  <a:bodyPr/>
                  <a:lstStyle/>
                  <a:p>
                    <a:fld id="{8CBCCC8E-718A-457A-9FC7-1B34968E14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1B2-4202-A1F6-0E9945F5DA5C}"/>
                </c:ext>
              </c:extLst>
            </c:dLbl>
            <c:dLbl>
              <c:idx val="2"/>
              <c:layout>
                <c:manualLayout>
                  <c:x val="-0.15124056565856697"/>
                  <c:y val="2.277513957342870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05241D84-F882-429C-83CC-E980E86BF62E}" type="CELLRANGE">
                      <a:rPr lang="en-US"/>
                      <a:pPr>
                        <a:defRPr sz="9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343093585674978E-2"/>
                      <c:h val="4.331701667316403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1B2-4202-A1F6-0E9945F5DA5C}"/>
                </c:ext>
              </c:extLst>
            </c:dLbl>
            <c:dLbl>
              <c:idx val="3"/>
              <c:layout>
                <c:manualLayout>
                  <c:x val="6.2532308310321708E-2"/>
                  <c:y val="0.11596698216077114"/>
                </c:manualLayout>
              </c:layout>
              <c:tx>
                <c:rich>
                  <a:bodyPr/>
                  <a:lstStyle/>
                  <a:p>
                    <a:fld id="{A7DBA90E-1A32-4D4F-A9D8-15C3A6456B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1B2-4202-A1F6-0E9945F5DA5C}"/>
                </c:ext>
              </c:extLst>
            </c:dLbl>
            <c:dLbl>
              <c:idx val="4"/>
              <c:layout>
                <c:manualLayout>
                  <c:x val="2.398921555684878E-2"/>
                  <c:y val="6.637670650324938E-2"/>
                </c:manualLayout>
              </c:layout>
              <c:tx>
                <c:rich>
                  <a:bodyPr/>
                  <a:lstStyle/>
                  <a:p>
                    <a:fld id="{109357E1-B0EF-426B-8E64-0806926E95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1B2-4202-A1F6-0E9945F5DA5C}"/>
                </c:ext>
              </c:extLst>
            </c:dLbl>
            <c:dLbl>
              <c:idx val="5"/>
              <c:layout>
                <c:manualLayout>
                  <c:x val="3.9922420178141342E-2"/>
                  <c:y val="8.0043180529506694E-2"/>
                </c:manualLayout>
              </c:layout>
              <c:tx>
                <c:rich>
                  <a:bodyPr/>
                  <a:lstStyle/>
                  <a:p>
                    <a:fld id="{22085615-5BF4-4EB4-9F05-104935C4BF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1B2-4202-A1F6-0E9945F5DA5C}"/>
                </c:ext>
              </c:extLst>
            </c:dLbl>
            <c:dLbl>
              <c:idx val="6"/>
              <c:layout>
                <c:manualLayout>
                  <c:x val="6.105160913487491E-2"/>
                  <c:y val="9.2876030444454138E-2"/>
                </c:manualLayout>
              </c:layout>
              <c:tx>
                <c:rich>
                  <a:bodyPr/>
                  <a:lstStyle/>
                  <a:p>
                    <a:fld id="{8F9C990E-55A9-438B-9C3B-0FEF18F66F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1B2-4202-A1F6-0E9945F5DA5C}"/>
                </c:ext>
              </c:extLst>
            </c:dLbl>
            <c:dLbl>
              <c:idx val="7"/>
              <c:layout>
                <c:manualLayout>
                  <c:x val="9.0119896574638439E-2"/>
                  <c:y val="0.13447968991622666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1B2-4202-A1F6-0E9945F5DA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1B2-4202-A1F6-0E9945F5DA5C}"/>
                </c:ext>
              </c:extLst>
            </c:dLbl>
            <c:dLbl>
              <c:idx val="9"/>
              <c:layout>
                <c:manualLayout>
                  <c:x val="8.4628621547772342E-2"/>
                  <c:y val="-6.3268744275308585E-3"/>
                </c:manualLayout>
              </c:layout>
              <c:tx>
                <c:rich>
                  <a:bodyPr/>
                  <a:lstStyle/>
                  <a:p>
                    <a:fld id="{8B1A2EE8-2523-4E50-9680-2AF18D4327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1B2-4202-A1F6-0E9945F5DA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1B2-4202-A1F6-0E9945F5DA5C}"/>
                </c:ext>
              </c:extLst>
            </c:dLbl>
            <c:dLbl>
              <c:idx val="11"/>
              <c:layout>
                <c:manualLayout>
                  <c:x val="-3.399143817970756E-2"/>
                  <c:y val="-8.249253064072927E-2"/>
                </c:manualLayout>
              </c:layout>
              <c:tx>
                <c:rich>
                  <a:bodyPr/>
                  <a:lstStyle/>
                  <a:p>
                    <a:fld id="{3FDB4A74-C1F0-45E5-824E-8C47C1AC17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1B2-4202-A1F6-0E9945F5DA5C}"/>
                </c:ext>
              </c:extLst>
            </c:dLbl>
            <c:dLbl>
              <c:idx val="12"/>
              <c:layout>
                <c:manualLayout>
                  <c:x val="-0.18658278766438016"/>
                  <c:y val="2.4831803114232127E-2"/>
                </c:manualLayout>
              </c:layout>
              <c:tx>
                <c:rich>
                  <a:bodyPr/>
                  <a:lstStyle/>
                  <a:p>
                    <a:fld id="{4B00F776-C3CA-4635-BE35-97FCB6EA42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1B2-4202-A1F6-0E9945F5DA5C}"/>
                </c:ext>
              </c:extLst>
            </c:dLbl>
            <c:dLbl>
              <c:idx val="13"/>
              <c:layout>
                <c:manualLayout>
                  <c:x val="3.8105875291315261E-2"/>
                  <c:y val="-7.115997975359512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80027205192113"/>
                      <c:h val="9.5949945405436471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D-D1B2-4202-A1F6-0E9945F5DA5C}"/>
                </c:ext>
              </c:extLst>
            </c:dLbl>
            <c:dLbl>
              <c:idx val="14"/>
              <c:layout>
                <c:manualLayout>
                  <c:x val="-0.23325660842023568"/>
                  <c:y val="-1.1105628734679636E-2"/>
                </c:manualLayout>
              </c:layout>
              <c:tx>
                <c:rich>
                  <a:bodyPr/>
                  <a:lstStyle/>
                  <a:p>
                    <a:fld id="{C0F0544E-C565-44BC-BFB8-49DDB8DCEC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1B2-4202-A1F6-0E9945F5DA5C}"/>
                </c:ext>
              </c:extLst>
            </c:dLbl>
            <c:dLbl>
              <c:idx val="15"/>
              <c:layout>
                <c:manualLayout>
                  <c:x val="5.3167018645227687E-2"/>
                  <c:y val="-9.2634209793424779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1B2-4202-A1F6-0E9945F5DA5C}"/>
                </c:ext>
              </c:extLst>
            </c:dLbl>
            <c:dLbl>
              <c:idx val="16"/>
              <c:layout>
                <c:manualLayout>
                  <c:x val="5.3768518294650736E-2"/>
                  <c:y val="-0.1302585947757202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1373946298128121E-2"/>
                      <c:h val="5.033475087638641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0-D1B2-4202-A1F6-0E9945F5DA5C}"/>
                </c:ext>
              </c:extLst>
            </c:dLbl>
            <c:dLbl>
              <c:idx val="17"/>
              <c:layout>
                <c:manualLayout>
                  <c:x val="7.030162398384264E-2"/>
                  <c:y val="6.5726817725825379E-2"/>
                </c:manualLayout>
              </c:layout>
              <c:tx>
                <c:rich>
                  <a:bodyPr/>
                  <a:lstStyle/>
                  <a:p>
                    <a:fld id="{E7F3F2FD-3A6E-41EF-BE90-D5FBD74CA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1B2-4202-A1F6-0E9945F5DA5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1B2-4202-A1F6-0E9945F5DA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GUI_plotter_results!$AG$4:$AG$21</c:f>
              <c:numCache>
                <c:formatCode>General</c:formatCode>
                <c:ptCount val="18"/>
                <c:pt idx="0">
                  <c:v>2.57171119999999</c:v>
                </c:pt>
                <c:pt idx="1">
                  <c:v>2.0787199999999997</c:v>
                </c:pt>
                <c:pt idx="2">
                  <c:v>1.8331359999999999</c:v>
                </c:pt>
                <c:pt idx="3">
                  <c:v>2.0794830000000002</c:v>
                </c:pt>
                <c:pt idx="4">
                  <c:v>1.7736229999999999</c:v>
                </c:pt>
                <c:pt idx="5">
                  <c:v>1.6326593999999901</c:v>
                </c:pt>
                <c:pt idx="6">
                  <c:v>2.101</c:v>
                </c:pt>
                <c:pt idx="7">
                  <c:v>2.0650300000000001</c:v>
                </c:pt>
                <c:pt idx="8">
                  <c:v>1.8731300000000002</c:v>
                </c:pt>
                <c:pt idx="9">
                  <c:v>2.5898139640238802</c:v>
                </c:pt>
                <c:pt idx="10">
                  <c:v>2.00468556374142</c:v>
                </c:pt>
                <c:pt idx="11">
                  <c:v>2.1095732474381999</c:v>
                </c:pt>
                <c:pt idx="12">
                  <c:v>1.7995981157415599</c:v>
                </c:pt>
                <c:pt idx="13">
                  <c:v>2.1012951277836001</c:v>
                </c:pt>
                <c:pt idx="14">
                  <c:v>2.0399777232997303</c:v>
                </c:pt>
                <c:pt idx="15">
                  <c:v>1.78892832027634</c:v>
                </c:pt>
                <c:pt idx="16">
                  <c:v>2.02965129824993</c:v>
                </c:pt>
                <c:pt idx="17">
                  <c:v>2.4080440867938302</c:v>
                </c:pt>
              </c:numCache>
            </c:numRef>
          </c:xVal>
          <c:yVal>
            <c:numRef>
              <c:f>GUI_plotter_results!$BD$4:$BD$21</c:f>
              <c:numCache>
                <c:formatCode>General</c:formatCode>
                <c:ptCount val="18"/>
                <c:pt idx="0">
                  <c:v>2.4495699297425828</c:v>
                </c:pt>
                <c:pt idx="1">
                  <c:v>2.7612034571278237</c:v>
                </c:pt>
                <c:pt idx="2">
                  <c:v>1.9458004939948104</c:v>
                </c:pt>
                <c:pt idx="3">
                  <c:v>2.0042457508965987</c:v>
                </c:pt>
                <c:pt idx="4">
                  <c:v>1.7513825476387512</c:v>
                </c:pt>
                <c:pt idx="5">
                  <c:v>1.4353934468007179</c:v>
                </c:pt>
                <c:pt idx="6">
                  <c:v>2.2079932540885245</c:v>
                </c:pt>
                <c:pt idx="9">
                  <c:v>2.8936753934323423</c:v>
                </c:pt>
                <c:pt idx="11">
                  <c:v>3.1775945749030705</c:v>
                </c:pt>
                <c:pt idx="12">
                  <c:v>2.7033487080569247</c:v>
                </c:pt>
                <c:pt idx="14">
                  <c:v>2.1056873542942864</c:v>
                </c:pt>
                <c:pt idx="17">
                  <c:v>2.3318513580045486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GUI_plotter_results!$D$4:$D$32</c15:f>
                <c15:dlblRangeCache>
                  <c:ptCount val="29"/>
                  <c:pt idx="0">
                    <c:v>LiF</c:v>
                  </c:pt>
                  <c:pt idx="1">
                    <c:v>NaF</c:v>
                  </c:pt>
                  <c:pt idx="2">
                    <c:v>KF</c:v>
                  </c:pt>
                  <c:pt idx="3">
                    <c:v>LiCl</c:v>
                  </c:pt>
                  <c:pt idx="4">
                    <c:v>NaCl</c:v>
                  </c:pt>
                  <c:pt idx="5">
                    <c:v>KCl</c:v>
                  </c:pt>
                  <c:pt idx="6">
                    <c:v>MgCl2</c:v>
                  </c:pt>
                  <c:pt idx="7">
                    <c:v>CaCl2</c:v>
                  </c:pt>
                  <c:pt idx="8">
                    <c:v>SrCl2</c:v>
                  </c:pt>
                  <c:pt idx="9">
                    <c:v>LiF-NaF</c:v>
                  </c:pt>
                  <c:pt idx="10">
                    <c:v>LiCl-KCl</c:v>
                  </c:pt>
                  <c:pt idx="11">
                    <c:v>LiCl-KCl</c:v>
                  </c:pt>
                  <c:pt idx="12">
                    <c:v>NaCl-KCl</c:v>
                  </c:pt>
                  <c:pt idx="13">
                    <c:v>LiCl-CaCl2</c:v>
                  </c:pt>
                  <c:pt idx="14">
                    <c:v>NaCl-CaCl2</c:v>
                  </c:pt>
                  <c:pt idx="15">
                    <c:v>KCl-CaCl2</c:v>
                  </c:pt>
                  <c:pt idx="16">
                    <c:v>NaCl-KCl-CaCl2</c:v>
                  </c:pt>
                  <c:pt idx="17">
                    <c:v>FLiNaK</c:v>
                  </c:pt>
                  <c:pt idx="18">
                    <c:v>FLiBe</c:v>
                  </c:pt>
                  <c:pt idx="19">
                    <c:v>FLiBe</c:v>
                  </c:pt>
                  <c:pt idx="20">
                    <c:v>FMgNaK</c:v>
                  </c:pt>
                  <c:pt idx="21">
                    <c:v>NaCl-KCl-MgCl21</c:v>
                  </c:pt>
                  <c:pt idx="22">
                    <c:v>NaCl-KCl-MgCl2</c:v>
                  </c:pt>
                  <c:pt idx="23">
                    <c:v>NaCl-MgCl2-CaCl2</c:v>
                  </c:pt>
                  <c:pt idx="24">
                    <c:v>ThF4</c:v>
                  </c:pt>
                  <c:pt idx="25">
                    <c:v>UF4</c:v>
                  </c:pt>
                  <c:pt idx="27">
                    <c:v>NaCl-UCl3 (37%UCl3)</c:v>
                  </c:pt>
                  <c:pt idx="28">
                    <c:v>NaCl-UCl3 (34.2%UCl3)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D1B2-4202-A1F6-0E9945F5DA5C}"/>
            </c:ext>
          </c:extLst>
        </c:ser>
        <c:ser>
          <c:idx val="4"/>
          <c:order val="1"/>
          <c:tx>
            <c:strRef>
              <c:f>Figs!$Z$220</c:f>
              <c:strCache>
                <c:ptCount val="1"/>
                <c:pt idx="0">
                  <c:v>Complexing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rgbClr val="00B050"/>
              </a:solidFill>
              <a:ln w="12700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D1B2-4202-A1F6-0E9945F5DA5C}"/>
                </c:ext>
              </c:extLst>
            </c:dLbl>
            <c:dLbl>
              <c:idx val="1"/>
              <c:layout>
                <c:manualLayout>
                  <c:x val="4.5041588652744248E-2"/>
                  <c:y val="1.7532548959741774E-2"/>
                </c:manualLayout>
              </c:layout>
              <c:tx>
                <c:rich>
                  <a:bodyPr/>
                  <a:lstStyle/>
                  <a:p>
                    <a:fld id="{D4E873F0-C0B3-41BC-A713-4FCA05190E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D1B2-4202-A1F6-0E9945F5DA5C}"/>
                </c:ext>
              </c:extLst>
            </c:dLbl>
            <c:dLbl>
              <c:idx val="2"/>
              <c:layout>
                <c:manualLayout>
                  <c:x val="-0.16792450889794217"/>
                  <c:y val="-3.8082828106599236E-2"/>
                </c:manualLayout>
              </c:layout>
              <c:tx>
                <c:rich>
                  <a:bodyPr/>
                  <a:lstStyle/>
                  <a:p>
                    <a:fld id="{AA09952F-2B4B-471D-A904-9C5D908B43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D1B2-4202-A1F6-0E9945F5DA5C}"/>
                </c:ext>
              </c:extLst>
            </c:dLbl>
            <c:dLbl>
              <c:idx val="3"/>
              <c:layout>
                <c:manualLayout>
                  <c:x val="-0.17921058650217608"/>
                  <c:y val="-8.9847541408003356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D1B2-4202-A1F6-0E9945F5DA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D1B2-4202-A1F6-0E9945F5DA5C}"/>
                </c:ext>
              </c:extLst>
            </c:dLbl>
            <c:dLbl>
              <c:idx val="5"/>
              <c:layout>
                <c:manualLayout>
                  <c:x val="-0.28653785248458385"/>
                  <c:y val="-1.731173943385528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5FEFC2DC-D191-4663-B9A1-DA58C3EF6BEB}" type="CELLRANGE">
                      <a:rPr lang="en-US"/>
                      <a:pPr>
                        <a:defRPr sz="9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722245180696723"/>
                      <c:h val="7.163033759323067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D1B2-4202-A1F6-0E9945F5DA5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1B2-4202-A1F6-0E9945F5DA5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1B2-4202-A1F6-0E9945F5DA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GUI_plotter_results!$AG$22:$AG$27</c:f>
              <c:numCache>
                <c:formatCode>General</c:formatCode>
                <c:ptCount val="6"/>
                <c:pt idx="0">
                  <c:v>2.7045388412365901</c:v>
                </c:pt>
                <c:pt idx="1">
                  <c:v>2.7680079108828197</c:v>
                </c:pt>
                <c:pt idx="2">
                  <c:v>2.0668355831662</c:v>
                </c:pt>
                <c:pt idx="3">
                  <c:v>2.0827741277432401</c:v>
                </c:pt>
                <c:pt idx="4">
                  <c:v>2.0525614117156001</c:v>
                </c:pt>
                <c:pt idx="5">
                  <c:v>2.0389919274672201</c:v>
                </c:pt>
              </c:numCache>
            </c:numRef>
          </c:xVal>
          <c:yVal>
            <c:numRef>
              <c:f>GUI_plotter_results!$BD$22:$BD$27</c:f>
              <c:numCache>
                <c:formatCode>General</c:formatCode>
                <c:ptCount val="6"/>
                <c:pt idx="1">
                  <c:v>3.6587069786440569</c:v>
                </c:pt>
                <c:pt idx="2">
                  <c:v>3.2093041551928616</c:v>
                </c:pt>
                <c:pt idx="5">
                  <c:v>2.989103867807966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GUI_plotter_results!$D$22:$D$27</c15:f>
                <c15:dlblRangeCache>
                  <c:ptCount val="6"/>
                  <c:pt idx="0">
                    <c:v>FLiBe</c:v>
                  </c:pt>
                  <c:pt idx="1">
                    <c:v>FLiBe</c:v>
                  </c:pt>
                  <c:pt idx="2">
                    <c:v>FMgNaK</c:v>
                  </c:pt>
                  <c:pt idx="3">
                    <c:v>NaCl-KCl-MgCl21</c:v>
                  </c:pt>
                  <c:pt idx="4">
                    <c:v>NaCl-KCl-MgCl2</c:v>
                  </c:pt>
                  <c:pt idx="5">
                    <c:v>NaCl-MgCl2-CaCl2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D1B2-4202-A1F6-0E9945F5DA5C}"/>
            </c:ext>
          </c:extLst>
        </c:ser>
        <c:ser>
          <c:idx val="6"/>
          <c:order val="2"/>
          <c:tx>
            <c:strRef>
              <c:f>Figs!$Z$222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666618534323993"/>
                  <c:y val="-1.5862574693592642E-2"/>
                </c:manualLayout>
              </c:layout>
              <c:tx>
                <c:rich>
                  <a:bodyPr/>
                  <a:lstStyle/>
                  <a:p>
                    <a:fld id="{1E7B160E-6D4B-4B77-AF39-5180BB3DB6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D1B2-4202-A1F6-0E9945F5DA5C}"/>
                </c:ext>
              </c:extLst>
            </c:dLbl>
            <c:dLbl>
              <c:idx val="1"/>
              <c:layout>
                <c:manualLayout>
                  <c:x val="-7.2241749168510283E-2"/>
                  <c:y val="0.1171556734417935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4968B74C-D061-410F-9E42-076C16337827}" type="CELLRANGE">
                      <a:rPr lang="en-US"/>
                      <a:pPr>
                        <a:defRPr sz="9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931177396156395"/>
                      <c:h val="9.192654948314213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D1B2-4202-A1F6-0E9945F5DA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GUI_plotter_results!$AG$31:$AG$32</c:f>
              <c:numCache>
                <c:formatCode>General</c:formatCode>
                <c:ptCount val="2"/>
                <c:pt idx="0">
                  <c:v>1.4600508918667399</c:v>
                </c:pt>
                <c:pt idx="1">
                  <c:v>1.4793780206077198</c:v>
                </c:pt>
              </c:numCache>
            </c:numRef>
          </c:xVal>
          <c:yVal>
            <c:numRef>
              <c:f>GUI_plotter_results!$BD$31:$BD$32</c:f>
              <c:numCache>
                <c:formatCode>General</c:formatCode>
                <c:ptCount val="2"/>
                <c:pt idx="0">
                  <c:v>1.1731750753917771</c:v>
                </c:pt>
                <c:pt idx="1">
                  <c:v>1.0990824831699195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GUI_plotter_results!$D$31:$D$32</c15:f>
                <c15:dlblRangeCache>
                  <c:ptCount val="2"/>
                  <c:pt idx="0">
                    <c:v>NaCl-UCl3 (37%UCl3)</c:v>
                  </c:pt>
                  <c:pt idx="1">
                    <c:v>NaCl-UCl3 (34.2%UCl3)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5-D1B2-4202-A1F6-0E9945F5DA5C}"/>
            </c:ext>
          </c:extLst>
        </c:ser>
        <c:ser>
          <c:idx val="0"/>
          <c:order val="3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D1B2-4202-A1F6-0E9945F5DA5C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9-D1B2-4202-A1F6-0E9945F5DA5C}"/>
            </c:ext>
          </c:extLst>
        </c:ser>
        <c:ser>
          <c:idx val="3"/>
          <c:order val="6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(GUI_plotter_results!$Q$4:$Q$32,GUI_plotter_results!$Q$31:$Q$32)</c:f>
              <c:numCache>
                <c:formatCode>General</c:formatCode>
                <c:ptCount val="31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  <c:pt idx="19">
                  <c:v>1.10003584410532</c:v>
                </c:pt>
                <c:pt idx="20">
                  <c:v>0.76602038472580902</c:v>
                </c:pt>
                <c:pt idx="23">
                  <c:v>0.46754926069889302</c:v>
                </c:pt>
                <c:pt idx="26">
                  <c:v>0.23481755332610399</c:v>
                </c:pt>
                <c:pt idx="27">
                  <c:v>0.242991843580355</c:v>
                </c:pt>
                <c:pt idx="28">
                  <c:v>0.22664326307185201</c:v>
                </c:pt>
                <c:pt idx="29">
                  <c:v>0.242991843580355</c:v>
                </c:pt>
                <c:pt idx="30">
                  <c:v>0.22664326307185201</c:v>
                </c:pt>
              </c:numCache>
            </c:numRef>
          </c:xVal>
          <c:yVal>
            <c:numRef>
              <c:f>(GUI_plotter_results!$O$4:$O$32,GUI_plotter_results!$O$31:$O$32)</c:f>
              <c:numCache>
                <c:formatCode>General</c:formatCode>
                <c:ptCount val="31"/>
                <c:pt idx="0">
                  <c:v>1.3235354497072001</c:v>
                </c:pt>
                <c:pt idx="1">
                  <c:v>0.88205696721999505</c:v>
                </c:pt>
                <c:pt idx="2">
                  <c:v>0.58671239384250795</c:v>
                </c:pt>
                <c:pt idx="3">
                  <c:v>0.64048139550086103</c:v>
                </c:pt>
                <c:pt idx="4">
                  <c:v>0.49162578071336899</c:v>
                </c:pt>
                <c:pt idx="5">
                  <c:v>0.413852420180648</c:v>
                </c:pt>
                <c:pt idx="6">
                  <c:v>0.51755063388452205</c:v>
                </c:pt>
                <c:pt idx="7">
                  <c:v>0.72254484565811405</c:v>
                </c:pt>
                <c:pt idx="9">
                  <c:v>0.748737066531038</c:v>
                </c:pt>
                <c:pt idx="10">
                  <c:v>0.35025744701788503</c:v>
                </c:pt>
                <c:pt idx="11">
                  <c:v>0.40424614789239499</c:v>
                </c:pt>
                <c:pt idx="12">
                  <c:v>0.29740613487666101</c:v>
                </c:pt>
                <c:pt idx="14">
                  <c:v>0.42425065122283001</c:v>
                </c:pt>
                <c:pt idx="17">
                  <c:v>0.81875438391575495</c:v>
                </c:pt>
                <c:pt idx="18">
                  <c:v>0.74361487583387698</c:v>
                </c:pt>
                <c:pt idx="19">
                  <c:v>1.1841410734981599</c:v>
                </c:pt>
                <c:pt idx="20">
                  <c:v>0.49151061547537001</c:v>
                </c:pt>
                <c:pt idx="21">
                  <c:v>0.33956560756669302</c:v>
                </c:pt>
                <c:pt idx="22">
                  <c:v>0.35269499686266798</c:v>
                </c:pt>
                <c:pt idx="23">
                  <c:v>0.329882345024686</c:v>
                </c:pt>
                <c:pt idx="26">
                  <c:v>0.26526897799933802</c:v>
                </c:pt>
                <c:pt idx="27">
                  <c:v>0.26311672756840898</c:v>
                </c:pt>
                <c:pt idx="28">
                  <c:v>0.25726785911806499</c:v>
                </c:pt>
                <c:pt idx="29">
                  <c:v>0.26311672756840898</c:v>
                </c:pt>
                <c:pt idx="30">
                  <c:v>0.25726785911806499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D1B2-4202-A1F6-0E9945F5D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4"/>
                <c:tx>
                  <c:strRef>
                    <c:extLst>
                      <c:ext uri="{02D57815-91ED-43cb-92C2-25804820EDAC}">
                        <c15:formulaRef>
                          <c15:sqref>Figs!$U$38</c15:sqref>
                        </c15:formulaRef>
                      </c:ext>
                    </c:extLst>
                    <c:strCache>
                      <c:ptCount val="1"/>
                      <c:pt idx="0">
                        <c:v>1.15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Figs!$T$38:$U$38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1.1499999999999999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C-D1B2-4202-A1F6-0E9945F5DA5C}"/>
                  </c:ext>
                </c:extLst>
              </c15:ser>
            </c15:filteredScatterSeries>
            <c15:filteredScatterSeries>
              <c15:ser>
                <c:idx val="11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Figs!$U$39</c15:sqref>
                        </c15:formulaRef>
                      </c:ext>
                    </c:extLst>
                    <c:strCache>
                      <c:ptCount val="1"/>
                      <c:pt idx="0">
                        <c:v>0.85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6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Figs!$T$39:$U$39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D1B2-4202-A1F6-0E9945F5DA5C}"/>
                  </c:ext>
                </c:extLst>
              </c15:ser>
            </c15:filteredScatterSeries>
          </c:ext>
        </c:extLst>
      </c:scatterChart>
      <c:valAx>
        <c:axId val="741394064"/>
        <c:scaling>
          <c:orientation val="minMax"/>
          <c:max val="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baseline="0"/>
                  <a:t>v</a:t>
                </a:r>
                <a:r>
                  <a:rPr lang="en-US" sz="1200" b="1" baseline="-25000"/>
                  <a:t>s,exp</a:t>
                </a:r>
                <a:r>
                  <a:rPr lang="en-US" sz="1200" b="1"/>
                  <a:t> [km∙s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6204723236740647"/>
              <c:y val="0.933786677241394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"/>
      </c:valAx>
      <c:valAx>
        <c:axId val="741413264"/>
        <c:scaling>
          <c:orientation val="minMax"/>
          <c:max val="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model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[km∙s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1285765300423448E-2"/>
              <c:y val="0.34278519653686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2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2090194759428247"/>
          <c:y val="6.7093585277227807E-2"/>
          <c:w val="0.26488797160526617"/>
          <c:h val="0.1346813982734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Figs!$AA$219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0.25338029259947448"/>
                  <c:y val="4.880432425347835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</a:rPr>
                      <a:t>FLiNaK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78446388321403"/>
                      <c:h val="5.3235835215761161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70DF-49EA-AF8B-EDA7C6C17AB2}"/>
                </c:ext>
              </c:extLst>
            </c:dLbl>
            <c:dLbl>
              <c:idx val="15"/>
              <c:layout>
                <c:manualLayout>
                  <c:x val="5.0856370271469324E-2"/>
                  <c:y val="4.59855275105422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LiCl-KCl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C81-4472-9420-3C23264A5E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GUI_plotter_results!$Q$4:$Q$21</c:f>
              <c:numCache>
                <c:formatCode>General</c:formatCode>
                <c:ptCount val="18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</c:numCache>
            </c:numRef>
          </c:xVal>
          <c:yVal>
            <c:numRef>
              <c:f>GUI_plotter_results!$M$4:$M$21</c:f>
              <c:numCache>
                <c:formatCode>General</c:formatCode>
                <c:ptCount val="18"/>
                <c:pt idx="0">
                  <c:v>1.3498414938304</c:v>
                </c:pt>
                <c:pt idx="1">
                  <c:v>0.84014612189646098</c:v>
                </c:pt>
                <c:pt idx="2">
                  <c:v>0.58268227937308503</c:v>
                </c:pt>
                <c:pt idx="3">
                  <c:v>0.66763393570969798</c:v>
                </c:pt>
                <c:pt idx="4">
                  <c:v>0.48405829986611099</c:v>
                </c:pt>
                <c:pt idx="5">
                  <c:v>0.37219191681272601</c:v>
                </c:pt>
                <c:pt idx="6">
                  <c:v>0.43829220310135403</c:v>
                </c:pt>
                <c:pt idx="7">
                  <c:v>0.44235385183227999</c:v>
                </c:pt>
                <c:pt idx="9">
                  <c:v>1.1652108731167701</c:v>
                </c:pt>
                <c:pt idx="10">
                  <c:v>0.45611677114631399</c:v>
                </c:pt>
                <c:pt idx="11">
                  <c:v>0.49199959132271298</c:v>
                </c:pt>
                <c:pt idx="12">
                  <c:v>0.424767234046183</c:v>
                </c:pt>
                <c:pt idx="14">
                  <c:v>0.410873024249373</c:v>
                </c:pt>
                <c:pt idx="17">
                  <c:v>1.00362047482024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C0-413F-8F3A-5C403AE1B88B}"/>
            </c:ext>
          </c:extLst>
        </c:ser>
        <c:ser>
          <c:idx val="1"/>
          <c:order val="1"/>
          <c:tx>
            <c:strRef>
              <c:f>Figs!$AA$218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15"/>
              <c:layout>
                <c:manualLayout>
                  <c:x val="4.9478962271873053E-2"/>
                  <c:y val="8.9561329611184369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/>
                      <a:t>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3396760292765063E-2"/>
                      <c:h val="6.391980772521935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8-DC81-4472-9420-3C23264A5E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GUI_plotter_results!$Q$4:$Q$21</c:f>
              <c:numCache>
                <c:formatCode>General</c:formatCode>
                <c:ptCount val="18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</c:numCache>
            </c:numRef>
          </c:xVal>
          <c:yVal>
            <c:numRef>
              <c:f>GUI_plotter_results!$O$4:$O$21</c:f>
              <c:numCache>
                <c:formatCode>General</c:formatCode>
                <c:ptCount val="18"/>
                <c:pt idx="0">
                  <c:v>1.3235354497072001</c:v>
                </c:pt>
                <c:pt idx="1">
                  <c:v>0.88205696721999505</c:v>
                </c:pt>
                <c:pt idx="2">
                  <c:v>0.58671239384250795</c:v>
                </c:pt>
                <c:pt idx="3">
                  <c:v>0.64048139550086103</c:v>
                </c:pt>
                <c:pt idx="4">
                  <c:v>0.49162578071336899</c:v>
                </c:pt>
                <c:pt idx="5">
                  <c:v>0.413852420180648</c:v>
                </c:pt>
                <c:pt idx="6">
                  <c:v>0.51755063388452205</c:v>
                </c:pt>
                <c:pt idx="7">
                  <c:v>0.72254484565811405</c:v>
                </c:pt>
                <c:pt idx="9">
                  <c:v>0.748737066531038</c:v>
                </c:pt>
                <c:pt idx="10">
                  <c:v>0.35025744701788503</c:v>
                </c:pt>
                <c:pt idx="11">
                  <c:v>0.40424614789239499</c:v>
                </c:pt>
                <c:pt idx="12">
                  <c:v>0.29740613487666101</c:v>
                </c:pt>
                <c:pt idx="14">
                  <c:v>0.42425065122283001</c:v>
                </c:pt>
                <c:pt idx="17">
                  <c:v>0.81875438391575495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BD-4432-A54A-6B3BB4791379}"/>
            </c:ext>
          </c:extLst>
        </c:ser>
        <c:ser>
          <c:idx val="5"/>
          <c:order val="2"/>
          <c:tx>
            <c:strRef>
              <c:f>Figs!$AA$221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12700">
                <a:solidFill>
                  <a:srgbClr val="0070C0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7.8829625639280643E-2"/>
                  <c:y val="7.34510543421530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0DF-49EA-AF8B-EDA7C6C17AB2}"/>
                </c:ext>
              </c:extLst>
            </c:dLbl>
            <c:dLbl>
              <c:idx val="3"/>
              <c:layout>
                <c:manualLayout>
                  <c:x val="0.1015883165637705"/>
                  <c:y val="7.088251391384536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FMgNaK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70DF-49EA-AF8B-EDA7C6C17AB2}"/>
                </c:ext>
              </c:extLst>
            </c:dLbl>
            <c:dLbl>
              <c:idx val="7"/>
              <c:layout>
                <c:manualLayout>
                  <c:x val="2.6808202718984923E-2"/>
                  <c:y val="0.151685722515399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C81-4472-9420-3C23264A5E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GUI_plotter_results!$Q$22:$Q$27</c:f>
              <c:numCache>
                <c:formatCode>General</c:formatCode>
                <c:ptCount val="6"/>
                <c:pt idx="1">
                  <c:v>1.10003584410532</c:v>
                </c:pt>
                <c:pt idx="2">
                  <c:v>0.76602038472580902</c:v>
                </c:pt>
                <c:pt idx="5">
                  <c:v>0.46754926069889302</c:v>
                </c:pt>
              </c:numCache>
            </c:numRef>
          </c:xVal>
          <c:yVal>
            <c:numRef>
              <c:f>GUI_plotter_results!$M$22:$M$27</c:f>
              <c:numCache>
                <c:formatCode>General</c:formatCode>
                <c:ptCount val="6"/>
                <c:pt idx="0">
                  <c:v>1.0362377173914601</c:v>
                </c:pt>
                <c:pt idx="1">
                  <c:v>1.45335357127868</c:v>
                </c:pt>
                <c:pt idx="2">
                  <c:v>0.59237573660987197</c:v>
                </c:pt>
                <c:pt idx="3">
                  <c:v>0.427259702981309</c:v>
                </c:pt>
                <c:pt idx="4">
                  <c:v>0.40669146773575998</c:v>
                </c:pt>
                <c:pt idx="5">
                  <c:v>0.40397940291800899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CC0-413F-8F3A-5C403AE1B88B}"/>
            </c:ext>
          </c:extLst>
        </c:ser>
        <c:ser>
          <c:idx val="4"/>
          <c:order val="3"/>
          <c:tx>
            <c:strRef>
              <c:f>Figs!$AA$220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1754092367134746E-2"/>
                  <c:y val="-7.54820486710903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          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0DF-49EA-AF8B-EDA7C6C17AB2}"/>
                </c:ext>
              </c:extLst>
            </c:dLbl>
            <c:dLbl>
              <c:idx val="3"/>
              <c:layout>
                <c:manualLayout>
                  <c:x val="9.8915233374895925E-2"/>
                  <c:y val="2.493815374524911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               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0DF-49EA-AF8B-EDA7C6C17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GUI_plotter_results!$Q$22:$Q$27</c:f>
              <c:numCache>
                <c:formatCode>General</c:formatCode>
                <c:ptCount val="6"/>
                <c:pt idx="1">
                  <c:v>1.10003584410532</c:v>
                </c:pt>
                <c:pt idx="2">
                  <c:v>0.76602038472580902</c:v>
                </c:pt>
                <c:pt idx="5">
                  <c:v>0.46754926069889302</c:v>
                </c:pt>
              </c:numCache>
            </c:numRef>
          </c:xVal>
          <c:yVal>
            <c:numRef>
              <c:f>GUI_plotter_results!$O$22:$O$27</c:f>
              <c:numCache>
                <c:formatCode>General</c:formatCode>
                <c:ptCount val="6"/>
                <c:pt idx="0">
                  <c:v>0.74361487583387698</c:v>
                </c:pt>
                <c:pt idx="1">
                  <c:v>1.1841410734981599</c:v>
                </c:pt>
                <c:pt idx="2">
                  <c:v>0.49151061547537001</c:v>
                </c:pt>
                <c:pt idx="3">
                  <c:v>0.33956560756669302</c:v>
                </c:pt>
                <c:pt idx="4">
                  <c:v>0.35269499686266798</c:v>
                </c:pt>
                <c:pt idx="5">
                  <c:v>0.329882345024686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C0-413F-8F3A-5C403AE1B88B}"/>
            </c:ext>
          </c:extLst>
        </c:ser>
        <c:ser>
          <c:idx val="7"/>
          <c:order val="4"/>
          <c:tx>
            <c:strRef>
              <c:f>Figs!$AA$223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1587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287907929101582"/>
                  <c:y val="-0.1950877776798488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50" b="0" i="0" u="none" strike="noStrike" kern="1200" baseline="-25000">
                        <a:solidFill>
                          <a:schemeClr val="bg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           </a:t>
                    </a:r>
                    <a:r>
                      <a:rPr lang="en-US" sz="1050" b="0" i="0" u="none" strike="noStrike" kern="1200" baseline="0">
                        <a:solidFill>
                          <a:schemeClr val="bg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f</a:t>
                    </a:r>
                    <a:r>
                      <a:rPr lang="en-US" sz="1050" b="0" i="0" u="none" strike="noStrike" kern="1200" baseline="-25000">
                        <a:solidFill>
                          <a:schemeClr val="bg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   f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0DF-49EA-AF8B-EDA7C6C17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GUI_plotter_results!$Q$31:$Q$32</c:f>
              <c:numCache>
                <c:formatCode>General</c:formatCode>
                <c:ptCount val="2"/>
                <c:pt idx="0">
                  <c:v>0.242991843580355</c:v>
                </c:pt>
                <c:pt idx="1">
                  <c:v>0.22664326307185201</c:v>
                </c:pt>
              </c:numCache>
            </c:numRef>
          </c:xVal>
          <c:yVal>
            <c:numRef>
              <c:f>GUI_plotter_results!$M$31:$M$32</c:f>
              <c:numCache>
                <c:formatCode>General</c:formatCode>
                <c:ptCount val="2"/>
                <c:pt idx="0">
                  <c:v>0.11417382363914801</c:v>
                </c:pt>
                <c:pt idx="1">
                  <c:v>0.109390728826571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CC0-413F-8F3A-5C403AE1B88B}"/>
            </c:ext>
          </c:extLst>
        </c:ser>
        <c:ser>
          <c:idx val="6"/>
          <c:order val="5"/>
          <c:tx>
            <c:strRef>
              <c:f>Figs!$AA$222</c:f>
              <c:strCache>
                <c:ptCount val="1"/>
                <c:pt idx="0">
                  <c:v> 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GUI_plotter_results!$Q$31:$Q$32</c:f>
              <c:numCache>
                <c:formatCode>General</c:formatCode>
                <c:ptCount val="2"/>
                <c:pt idx="0">
                  <c:v>0.242991843580355</c:v>
                </c:pt>
                <c:pt idx="1">
                  <c:v>0.22664326307185201</c:v>
                </c:pt>
              </c:numCache>
            </c:numRef>
          </c:xVal>
          <c:yVal>
            <c:numRef>
              <c:f>GUI_plotter_results!$O$31:$O$32</c:f>
              <c:numCache>
                <c:formatCode>General</c:formatCode>
                <c:ptCount val="2"/>
                <c:pt idx="0">
                  <c:v>0.26311672756840898</c:v>
                </c:pt>
                <c:pt idx="1">
                  <c:v>0.25726785911806499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CC0-413F-8F3A-5C403AE1B88B}"/>
            </c:ext>
          </c:extLst>
        </c:ser>
        <c:ser>
          <c:idx val="0"/>
          <c:order val="6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24BD-4432-A54A-6B3BB4791379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24BD-4432-A54A-6B3BB4791379}"/>
            </c:ext>
          </c:extLst>
        </c:ser>
        <c:ser>
          <c:idx val="3"/>
          <c:order val="9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0.25891190787649554"/>
                  <c:y val="-5.267165934444376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>
                        <a:solidFill>
                          <a:sysClr val="windowText" lastClr="000000"/>
                        </a:solidFill>
                      </a:rPr>
                      <a:t>FLiNaK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03230916148161"/>
                      <c:h val="5.658730178570288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8-70DF-49EA-AF8B-EDA7C6C17AB2}"/>
                </c:ext>
              </c:extLst>
            </c:dLbl>
            <c:dLbl>
              <c:idx val="32"/>
              <c:layout>
                <c:manualLayout>
                  <c:x val="1.3443215045335579E-2"/>
                  <c:y val="9.77509284446454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/>
                      <a:t>CaCl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-MgCl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-NaCl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97968881893697"/>
                      <c:h val="4.570045522996877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DC81-4472-9420-3C23264A5E74}"/>
                </c:ext>
              </c:extLst>
            </c:dLbl>
            <c:dLbl>
              <c:idx val="34"/>
              <c:layout>
                <c:manualLayout>
                  <c:x val="-0.1309511102802369"/>
                  <c:y val="-0.10742182085759713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ysClr val="windowText" lastClr="000000"/>
                        </a:solidFill>
                      </a:rPr>
                      <a:t>NaCl-UCl</a:t>
                    </a:r>
                    <a:r>
                      <a:rPr lang="en-US" baseline="-25000">
                        <a:solidFill>
                          <a:sysClr val="windowText" lastClr="000000"/>
                        </a:solidFill>
                      </a:rPr>
                      <a:t>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70DF-49EA-AF8B-EDA7C6C17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(GUI_plotter_results!$Q$4:$Q$32,GUI_plotter_results!$Q$31:$Q$32)</c:f>
              <c:numCache>
                <c:formatCode>General</c:formatCode>
                <c:ptCount val="31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  <c:pt idx="19">
                  <c:v>1.10003584410532</c:v>
                </c:pt>
                <c:pt idx="20">
                  <c:v>0.76602038472580902</c:v>
                </c:pt>
                <c:pt idx="23">
                  <c:v>0.46754926069889302</c:v>
                </c:pt>
                <c:pt idx="26">
                  <c:v>0.23481755332610399</c:v>
                </c:pt>
                <c:pt idx="27">
                  <c:v>0.242991843580355</c:v>
                </c:pt>
                <c:pt idx="28">
                  <c:v>0.22664326307185201</c:v>
                </c:pt>
                <c:pt idx="29">
                  <c:v>0.242991843580355</c:v>
                </c:pt>
                <c:pt idx="30">
                  <c:v>0.22664326307185201</c:v>
                </c:pt>
              </c:numCache>
            </c:numRef>
          </c:xVal>
          <c:yVal>
            <c:numRef>
              <c:f>(GUI_plotter_results!$O$4:$O$32,GUI_plotter_results!$O$31:$O$32)</c:f>
              <c:numCache>
                <c:formatCode>General</c:formatCode>
                <c:ptCount val="31"/>
                <c:pt idx="0">
                  <c:v>1.3235354497072001</c:v>
                </c:pt>
                <c:pt idx="1">
                  <c:v>0.88205696721999505</c:v>
                </c:pt>
                <c:pt idx="2">
                  <c:v>0.58671239384250795</c:v>
                </c:pt>
                <c:pt idx="3">
                  <c:v>0.64048139550086103</c:v>
                </c:pt>
                <c:pt idx="4">
                  <c:v>0.49162578071336899</c:v>
                </c:pt>
                <c:pt idx="5">
                  <c:v>0.413852420180648</c:v>
                </c:pt>
                <c:pt idx="6">
                  <c:v>0.51755063388452205</c:v>
                </c:pt>
                <c:pt idx="7">
                  <c:v>0.72254484565811405</c:v>
                </c:pt>
                <c:pt idx="9">
                  <c:v>0.748737066531038</c:v>
                </c:pt>
                <c:pt idx="10">
                  <c:v>0.35025744701788503</c:v>
                </c:pt>
                <c:pt idx="11">
                  <c:v>0.40424614789239499</c:v>
                </c:pt>
                <c:pt idx="12">
                  <c:v>0.29740613487666101</c:v>
                </c:pt>
                <c:pt idx="14">
                  <c:v>0.42425065122283001</c:v>
                </c:pt>
                <c:pt idx="17">
                  <c:v>0.81875438391575495</c:v>
                </c:pt>
                <c:pt idx="18">
                  <c:v>0.74361487583387698</c:v>
                </c:pt>
                <c:pt idx="19">
                  <c:v>1.1841410734981599</c:v>
                </c:pt>
                <c:pt idx="20">
                  <c:v>0.49151061547537001</c:v>
                </c:pt>
                <c:pt idx="21">
                  <c:v>0.33956560756669302</c:v>
                </c:pt>
                <c:pt idx="22">
                  <c:v>0.35269499686266798</c:v>
                </c:pt>
                <c:pt idx="23">
                  <c:v>0.329882345024686</c:v>
                </c:pt>
                <c:pt idx="26">
                  <c:v>0.26526897799933802</c:v>
                </c:pt>
                <c:pt idx="27">
                  <c:v>0.26311672756840898</c:v>
                </c:pt>
                <c:pt idx="28">
                  <c:v>0.25726785911806499</c:v>
                </c:pt>
                <c:pt idx="29">
                  <c:v>0.26311672756840898</c:v>
                </c:pt>
                <c:pt idx="30">
                  <c:v>0.25726785911806499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BD-4432-A54A-6B3BB4791379}"/>
            </c:ext>
          </c:extLst>
        </c:ser>
        <c:ser>
          <c:idx val="8"/>
          <c:order val="10"/>
          <c:tx>
            <c:v>1.32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6350" cap="rnd">
                <a:noFill/>
                <a:prstDash val="solid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0.68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FB34-407F-8844-26275ED43E86}"/>
            </c:ext>
          </c:extLst>
        </c:ser>
        <c:ser>
          <c:idx val="9"/>
          <c:order val="11"/>
          <c:tx>
            <c:v>0.68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6350" cap="rnd">
                <a:noFill/>
                <a:prstDash val="solid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FB34-407F-8844-26275ED43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7"/>
                <c:tx>
                  <c:strRef>
                    <c:extLst>
                      <c:ext uri="{02D57815-91ED-43cb-92C2-25804820EDAC}">
                        <c15:formulaRef>
                          <c15:sqref>Figs!$U$38</c15:sqref>
                        </c15:formulaRef>
                      </c:ext>
                    </c:extLst>
                    <c:strCache>
                      <c:ptCount val="1"/>
                      <c:pt idx="0">
                        <c:v>1.15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Figs!$T$38:$U$38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1.1499999999999999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2-24BD-4432-A54A-6B3BB4791379}"/>
                  </c:ext>
                </c:extLst>
              </c15:ser>
            </c15:filteredScatterSeries>
            <c15:filteredScatterSeries>
              <c15:ser>
                <c:idx val="11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Figs!$U$39</c15:sqref>
                        </c15:formulaRef>
                      </c:ext>
                    </c:extLst>
                    <c:strCache>
                      <c:ptCount val="1"/>
                      <c:pt idx="0">
                        <c:v>0.85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6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Figs!$T$39:$U$39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4BD-4432-A54A-6B3BB4791379}"/>
                  </c:ext>
                </c:extLst>
              </c15:ser>
            </c15:filteredScatterSeries>
          </c:ext>
        </c:extLst>
      </c:scatterChart>
      <c:valAx>
        <c:axId val="741394064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k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k</a:t>
                </a:r>
                <a:r>
                  <a:rPr lang="en-US" sz="1200" b="1" baseline="-25000"/>
                  <a:t>Predicted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70312045124E-2"/>
              <c:y val="0.27736416464973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0.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0.3072700130190712"/>
          <c:y val="9.6974444621030192E-2"/>
          <c:w val="0.14797007177848712"/>
          <c:h val="0.160836579544786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 algn="r"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1"/>
          <c:order val="0"/>
          <c:tx>
            <c:strRef>
              <c:f>Figs!$X$34</c:f>
              <c:strCache>
                <c:ptCount val="1"/>
                <c:pt idx="0">
                  <c:v>KTM: 16.8%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(Figs!$AK$16:$AK$28,Figs!$AK$15)</c:f>
              <c:numCache>
                <c:formatCode>General</c:formatCode>
                <c:ptCount val="14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0.86868921021225798</c:v>
                </c:pt>
                <c:pt idx="8">
                  <c:v>1.10003584410532</c:v>
                </c:pt>
                <c:pt idx="9">
                  <c:v>0.79004699038973603</c:v>
                </c:pt>
                <c:pt idx="10">
                  <c:v>0.76602038472580902</c:v>
                </c:pt>
                <c:pt idx="11">
                  <c:v>0.58073622386404899</c:v>
                </c:pt>
                <c:pt idx="12">
                  <c:v>0.46754926069889302</c:v>
                </c:pt>
                <c:pt idx="13">
                  <c:v>0.90656933088322</c:v>
                </c:pt>
              </c:numCache>
            </c:numRef>
          </c:xVal>
          <c:yVal>
            <c:numRef>
              <c:f>(Figs!$Y$16:$Y$28,Figs!$Y$15)</c:f>
              <c:numCache>
                <c:formatCode>General</c:formatCode>
                <c:ptCount val="14"/>
                <c:pt idx="0">
                  <c:v>1.3498414938304</c:v>
                </c:pt>
                <c:pt idx="1">
                  <c:v>0.83980660523057205</c:v>
                </c:pt>
                <c:pt idx="2">
                  <c:v>0.58268227937308503</c:v>
                </c:pt>
                <c:pt idx="3">
                  <c:v>0.66848974491094204</c:v>
                </c:pt>
                <c:pt idx="4">
                  <c:v>0.48411361105307399</c:v>
                </c:pt>
                <c:pt idx="5">
                  <c:v>0.37249183936476299</c:v>
                </c:pt>
                <c:pt idx="6">
                  <c:v>0.43829220310135403</c:v>
                </c:pt>
                <c:pt idx="7">
                  <c:v>1.1656382060185</c:v>
                </c:pt>
                <c:pt idx="8">
                  <c:v>1.4528070400656901</c:v>
                </c:pt>
                <c:pt idx="9">
                  <c:v>1.0027508764619999</c:v>
                </c:pt>
                <c:pt idx="10">
                  <c:v>0.59275938656583904</c:v>
                </c:pt>
                <c:pt idx="11">
                  <c:v>0.41067548641638801</c:v>
                </c:pt>
                <c:pt idx="12">
                  <c:v>0.40397940291800899</c:v>
                </c:pt>
                <c:pt idx="13">
                  <c:v>0.99246903690083699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A6-44DF-8DD6-6EBA9DE7109F}"/>
            </c:ext>
          </c:extLst>
        </c:ser>
        <c:ser>
          <c:idx val="4"/>
          <c:order val="1"/>
          <c:tx>
            <c:strRef>
              <c:f>Figs!$X$35</c:f>
              <c:strCache>
                <c:ptCount val="1"/>
                <c:pt idx="0">
                  <c:v>PGM: 29.4%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(Figs!$AK$16:$AK$28,Figs!$AK$15)</c:f>
              <c:numCache>
                <c:formatCode>General</c:formatCode>
                <c:ptCount val="14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0.86868921021225798</c:v>
                </c:pt>
                <c:pt idx="8">
                  <c:v>1.10003584410532</c:v>
                </c:pt>
                <c:pt idx="9">
                  <c:v>0.79004699038973603</c:v>
                </c:pt>
                <c:pt idx="10">
                  <c:v>0.76602038472580902</c:v>
                </c:pt>
                <c:pt idx="11">
                  <c:v>0.58073622386404899</c:v>
                </c:pt>
                <c:pt idx="12">
                  <c:v>0.46754926069889302</c:v>
                </c:pt>
                <c:pt idx="13">
                  <c:v>0.90656933088322</c:v>
                </c:pt>
              </c:numCache>
            </c:numRef>
          </c:xVal>
          <c:yVal>
            <c:numRef>
              <c:f>(Figs!$AB$16:$AB$28,Figs!$AB$15)</c:f>
            </c:numRef>
          </c:yVal>
          <c:smooth val="0"/>
          <c:extLst>
            <c:ext xmlns:c16="http://schemas.microsoft.com/office/drawing/2014/chart" uri="{C3380CC4-5D6E-409C-BE32-E72D297353CC}">
              <c16:uniqueId val="{00000001-07A6-44DF-8DD6-6EBA9DE7109F}"/>
            </c:ext>
          </c:extLst>
        </c:ser>
        <c:ser>
          <c:idx val="8"/>
          <c:order val="2"/>
          <c:tx>
            <c:strRef>
              <c:f>Figs!$X$36</c:f>
              <c:strCache>
                <c:ptCount val="1"/>
                <c:pt idx="0">
                  <c:v>Fit - Gheribi;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name>KTM Non-An (0.75)</c:name>
            <c:spPr>
              <a:ln w="158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Figs!$AK$15:$AK$28</c:f>
              <c:numCache>
                <c:formatCode>General</c:formatCode>
                <c:ptCount val="14"/>
                <c:pt idx="0">
                  <c:v>0.90656933088322</c:v>
                </c:pt>
                <c:pt idx="1">
                  <c:v>1.26067524166442</c:v>
                </c:pt>
                <c:pt idx="2">
                  <c:v>1.17915204552163</c:v>
                </c:pt>
                <c:pt idx="3">
                  <c:v>0.62277172330456099</c:v>
                </c:pt>
                <c:pt idx="4">
                  <c:v>0.65551426087602205</c:v>
                </c:pt>
                <c:pt idx="5">
                  <c:v>0.49104259587103499</c:v>
                </c:pt>
                <c:pt idx="6">
                  <c:v>0.36749821512915098</c:v>
                </c:pt>
                <c:pt idx="7">
                  <c:v>0.54390685781354797</c:v>
                </c:pt>
                <c:pt idx="8">
                  <c:v>0.86868921021225798</c:v>
                </c:pt>
                <c:pt idx="9">
                  <c:v>1.10003584410532</c:v>
                </c:pt>
                <c:pt idx="10">
                  <c:v>0.79004699038973603</c:v>
                </c:pt>
                <c:pt idx="11">
                  <c:v>0.76602038472580902</c:v>
                </c:pt>
                <c:pt idx="12">
                  <c:v>0.58073622386404899</c:v>
                </c:pt>
                <c:pt idx="13">
                  <c:v>0.46754926069889302</c:v>
                </c:pt>
              </c:numCache>
            </c:numRef>
          </c:xVal>
          <c:yVal>
            <c:numRef>
              <c:f>Figs!$Y$15:$Y$28</c:f>
              <c:numCache>
                <c:formatCode>General</c:formatCode>
                <c:ptCount val="14"/>
                <c:pt idx="0">
                  <c:v>0.99246903690083699</c:v>
                </c:pt>
                <c:pt idx="1">
                  <c:v>1.3498414938304</c:v>
                </c:pt>
                <c:pt idx="2">
                  <c:v>0.83980660523057205</c:v>
                </c:pt>
                <c:pt idx="3">
                  <c:v>0.58268227937308503</c:v>
                </c:pt>
                <c:pt idx="4">
                  <c:v>0.66848974491094204</c:v>
                </c:pt>
                <c:pt idx="5">
                  <c:v>0.48411361105307399</c:v>
                </c:pt>
                <c:pt idx="6">
                  <c:v>0.37249183936476299</c:v>
                </c:pt>
                <c:pt idx="7">
                  <c:v>0.43829220310135403</c:v>
                </c:pt>
                <c:pt idx="8">
                  <c:v>1.1656382060185</c:v>
                </c:pt>
                <c:pt idx="9">
                  <c:v>1.4528070400656901</c:v>
                </c:pt>
                <c:pt idx="10">
                  <c:v>1.0027508764619999</c:v>
                </c:pt>
                <c:pt idx="11">
                  <c:v>0.59275938656583904</c:v>
                </c:pt>
                <c:pt idx="12">
                  <c:v>0.41067548641638801</c:v>
                </c:pt>
                <c:pt idx="13">
                  <c:v>0.40397940291800899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A6-44DF-8DD6-6EBA9DE7109F}"/>
            </c:ext>
          </c:extLst>
        </c:ser>
        <c:ser>
          <c:idx val="9"/>
          <c:order val="3"/>
          <c:tx>
            <c:strRef>
              <c:f>Figs!$X$37</c:f>
              <c:strCache>
                <c:ptCount val="1"/>
                <c:pt idx="0">
                  <c:v>Fit - Zhao;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name>PGM Non-An (0.61)</c:name>
            <c:spPr>
              <a:ln w="15875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Figs!$AK$15:$AK$28</c:f>
              <c:numCache>
                <c:formatCode>General</c:formatCode>
                <c:ptCount val="14"/>
                <c:pt idx="0">
                  <c:v>0.90656933088322</c:v>
                </c:pt>
                <c:pt idx="1">
                  <c:v>1.26067524166442</c:v>
                </c:pt>
                <c:pt idx="2">
                  <c:v>1.17915204552163</c:v>
                </c:pt>
                <c:pt idx="3">
                  <c:v>0.62277172330456099</c:v>
                </c:pt>
                <c:pt idx="4">
                  <c:v>0.65551426087602205</c:v>
                </c:pt>
                <c:pt idx="5">
                  <c:v>0.49104259587103499</c:v>
                </c:pt>
                <c:pt idx="6">
                  <c:v>0.36749821512915098</c:v>
                </c:pt>
                <c:pt idx="7">
                  <c:v>0.54390685781354797</c:v>
                </c:pt>
                <c:pt idx="8">
                  <c:v>0.86868921021225798</c:v>
                </c:pt>
                <c:pt idx="9">
                  <c:v>1.10003584410532</c:v>
                </c:pt>
                <c:pt idx="10">
                  <c:v>0.79004699038973603</c:v>
                </c:pt>
                <c:pt idx="11">
                  <c:v>0.76602038472580902</c:v>
                </c:pt>
                <c:pt idx="12">
                  <c:v>0.58073622386404899</c:v>
                </c:pt>
                <c:pt idx="13">
                  <c:v>0.46754926069889302</c:v>
                </c:pt>
              </c:numCache>
            </c:numRef>
          </c:xVal>
          <c:yVal>
            <c:numRef>
              <c:f>Figs!$AB$15:$AB$28</c:f>
            </c:numRef>
          </c:yVal>
          <c:smooth val="0"/>
          <c:extLst>
            <c:ext xmlns:c16="http://schemas.microsoft.com/office/drawing/2014/chart" uri="{C3380CC4-5D6E-409C-BE32-E72D297353CC}">
              <c16:uniqueId val="{00000005-07A6-44DF-8DD6-6EBA9DE7109F}"/>
            </c:ext>
          </c:extLst>
        </c:ser>
        <c:ser>
          <c:idx val="7"/>
          <c:order val="4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7A6-44DF-8DD6-6EBA9DE7109F}"/>
            </c:ext>
          </c:extLst>
        </c:ser>
        <c:ser>
          <c:idx val="2"/>
          <c:order val="5"/>
          <c:tx>
            <c:strRef>
              <c:f>Figs!$X$38</c:f>
              <c:strCache>
                <c:ptCount val="1"/>
                <c:pt idx="0">
                  <c:v>KTM: 55.0%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Figs!$AK$6:$AK$14</c:f>
              <c:numCache>
                <c:formatCode>General</c:formatCode>
                <c:ptCount val="9"/>
                <c:pt idx="0">
                  <c:v>0.24048477370781501</c:v>
                </c:pt>
                <c:pt idx="1">
                  <c:v>0.233565309167619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Figs!$Y$6:$Y$14</c:f>
              <c:numCache>
                <c:formatCode>General</c:formatCode>
                <c:ptCount val="9"/>
                <c:pt idx="0">
                  <c:v>0.114465615845738</c:v>
                </c:pt>
                <c:pt idx="1">
                  <c:v>0.109829818546199</c:v>
                </c:pt>
                <c:pt idx="2">
                  <c:v>0.67764177426521899</c:v>
                </c:pt>
                <c:pt idx="3">
                  <c:v>0.55560101641856996</c:v>
                </c:pt>
                <c:pt idx="4">
                  <c:v>0.46140984801615698</c:v>
                </c:pt>
                <c:pt idx="5">
                  <c:v>0.107557085794087</c:v>
                </c:pt>
                <c:pt idx="6">
                  <c:v>0.14310812891259</c:v>
                </c:pt>
                <c:pt idx="7">
                  <c:v>0.151197065348431</c:v>
                </c:pt>
                <c:pt idx="8">
                  <c:v>0.16871446712277999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7A6-44DF-8DD6-6EBA9DE7109F}"/>
            </c:ext>
          </c:extLst>
        </c:ser>
        <c:ser>
          <c:idx val="3"/>
          <c:order val="6"/>
          <c:tx>
            <c:strRef>
              <c:f>Figs!$X$39</c:f>
              <c:strCache>
                <c:ptCount val="1"/>
                <c:pt idx="0">
                  <c:v>PGM: 22.6%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Figs!$AK$6:$AK$14</c:f>
              <c:numCache>
                <c:formatCode>General</c:formatCode>
                <c:ptCount val="9"/>
                <c:pt idx="0">
                  <c:v>0.24048477370781501</c:v>
                </c:pt>
                <c:pt idx="1">
                  <c:v>0.233565309167619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Figs!$AB$6:$AB$14</c:f>
            </c:numRef>
          </c:yVal>
          <c:smooth val="0"/>
          <c:extLst>
            <c:ext xmlns:c16="http://schemas.microsoft.com/office/drawing/2014/chart" uri="{C3380CC4-5D6E-409C-BE32-E72D297353CC}">
              <c16:uniqueId val="{00000008-07A6-44DF-8DD6-6EBA9DE7109F}"/>
            </c:ext>
          </c:extLst>
        </c:ser>
        <c:ser>
          <c:idx val="5"/>
          <c:order val="7"/>
          <c:tx>
            <c:strRef>
              <c:f>Figs!$X$40</c:f>
              <c:strCache>
                <c:ptCount val="1"/>
                <c:pt idx="0">
                  <c:v>Fit - Gheribi (All);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name>KTM An (0.15)</c:name>
            <c:spPr>
              <a:ln w="12700" cap="rnd">
                <a:solidFill>
                  <a:srgbClr val="FF0000"/>
                </a:solidFill>
                <a:prstDash val="lgDashDot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Ref>
              <c:f>Figs!$AK$6:$AK$14</c:f>
              <c:numCache>
                <c:formatCode>General</c:formatCode>
                <c:ptCount val="9"/>
                <c:pt idx="0">
                  <c:v>0.24048477370781501</c:v>
                </c:pt>
                <c:pt idx="1">
                  <c:v>0.233565309167619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Figs!$Y$6:$Y$14</c:f>
              <c:numCache>
                <c:formatCode>General</c:formatCode>
                <c:ptCount val="9"/>
                <c:pt idx="0">
                  <c:v>0.114465615845738</c:v>
                </c:pt>
                <c:pt idx="1">
                  <c:v>0.109829818546199</c:v>
                </c:pt>
                <c:pt idx="2">
                  <c:v>0.67764177426521899</c:v>
                </c:pt>
                <c:pt idx="3">
                  <c:v>0.55560101641856996</c:v>
                </c:pt>
                <c:pt idx="4">
                  <c:v>0.46140984801615698</c:v>
                </c:pt>
                <c:pt idx="5">
                  <c:v>0.107557085794087</c:v>
                </c:pt>
                <c:pt idx="6">
                  <c:v>0.14310812891259</c:v>
                </c:pt>
                <c:pt idx="7">
                  <c:v>0.151197065348431</c:v>
                </c:pt>
                <c:pt idx="8">
                  <c:v>0.16871446712277999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7A6-44DF-8DD6-6EBA9DE7109F}"/>
            </c:ext>
          </c:extLst>
        </c:ser>
        <c:ser>
          <c:idx val="6"/>
          <c:order val="8"/>
          <c:tx>
            <c:strRef>
              <c:f>Figs!$X$41</c:f>
              <c:strCache>
                <c:ptCount val="1"/>
                <c:pt idx="0">
                  <c:v>Fit - Zhao (All)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name>PGM An (0.62)</c:name>
            <c:spPr>
              <a:ln w="12700" cap="rnd">
                <a:solidFill>
                  <a:srgbClr val="0070C0"/>
                </a:solidFill>
                <a:prstDash val="lgDashDot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Ref>
              <c:f>Figs!$AK$6:$AK$14</c:f>
              <c:numCache>
                <c:formatCode>General</c:formatCode>
                <c:ptCount val="9"/>
                <c:pt idx="0">
                  <c:v>0.24048477370781501</c:v>
                </c:pt>
                <c:pt idx="1">
                  <c:v>0.233565309167619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Figs!$AB$6:$AB$14</c:f>
            </c:numRef>
          </c:yVal>
          <c:smooth val="0"/>
          <c:extLst>
            <c:ext xmlns:c16="http://schemas.microsoft.com/office/drawing/2014/chart" uri="{C3380CC4-5D6E-409C-BE32-E72D297353CC}">
              <c16:uniqueId val="{0000000C-07A6-44DF-8DD6-6EBA9DE7109F}"/>
            </c:ext>
          </c:extLst>
        </c:ser>
        <c:ser>
          <c:idx val="0"/>
          <c:order val="9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7A6-44DF-8DD6-6EBA9DE7109F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07A6-44DF-8DD6-6EBA9DE71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Figs!$U$38</c15:sqref>
                        </c15:formulaRef>
                      </c:ext>
                    </c:extLst>
                    <c:strCache>
                      <c:ptCount val="1"/>
                      <c:pt idx="0">
                        <c:v>1.15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Figs!$T$38:$U$38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1.1499999999999999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2-07A6-44DF-8DD6-6EBA9DE7109F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Figs!$U$39</c15:sqref>
                        </c15:formulaRef>
                      </c:ext>
                    </c:extLst>
                    <c:strCache>
                      <c:ptCount val="1"/>
                      <c:pt idx="0">
                        <c:v>0.85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6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Figs!$T$39:$U$39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7A6-44DF-8DD6-6EBA9DE7109F}"/>
                  </c:ext>
                </c:extLst>
              </c15:ser>
            </c15:filteredScatterSeries>
          </c:ext>
        </c:extLst>
      </c:scatterChart>
      <c:valAx>
        <c:axId val="741394064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k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k</a:t>
                </a:r>
                <a:r>
                  <a:rPr lang="en-US" sz="1200" b="1" baseline="-25000"/>
                  <a:t>Predicted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70312045124E-2"/>
              <c:y val="0.27736416464973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0.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egendEntry>
        <c:idx val="4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14449718630074804"/>
          <c:y val="8.3167778750641588E-2"/>
          <c:w val="0.36245526970006581"/>
          <c:h val="0.36660764229740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889763779527558E-2"/>
                  <c:y val="5.87034705519237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'MFP-rsum'!$R$3:$R$45</c:f>
              <c:numCache>
                <c:formatCode>0.00E+00</c:formatCode>
                <c:ptCount val="43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  <c:pt idx="22">
                  <c:v>1.9472000000000003E-10</c:v>
                </c:pt>
                <c:pt idx="23">
                  <c:v>2.3803E-10</c:v>
                </c:pt>
                <c:pt idx="24">
                  <c:v>2.0225E-10</c:v>
                </c:pt>
                <c:pt idx="25">
                  <c:v>1.9924399999999998E-10</c:v>
                </c:pt>
                <c:pt idx="26">
                  <c:v>1.9765999999999999E-10</c:v>
                </c:pt>
                <c:pt idx="27">
                  <c:v>1.9799999999999999E-10</c:v>
                </c:pt>
                <c:pt idx="28">
                  <c:v>1.9834000000000001E-10</c:v>
                </c:pt>
                <c:pt idx="29">
                  <c:v>2.7411999999999998E-10</c:v>
                </c:pt>
                <c:pt idx="30">
                  <c:v>2.9247459999999999E-10</c:v>
                </c:pt>
                <c:pt idx="31">
                  <c:v>2.8198059999999998E-10</c:v>
                </c:pt>
                <c:pt idx="32">
                  <c:v>2.7325000000000001E-10</c:v>
                </c:pt>
                <c:pt idx="33">
                  <c:v>2.5429000000000001E-10</c:v>
                </c:pt>
                <c:pt idx="34">
                  <c:v>2.8291599999999996E-10</c:v>
                </c:pt>
                <c:pt idx="35">
                  <c:v>2.1940000000000001E-10</c:v>
                </c:pt>
                <c:pt idx="36">
                  <c:v>2.4405E-10</c:v>
                </c:pt>
                <c:pt idx="37">
                  <c:v>2.8818000000000003E-10</c:v>
                </c:pt>
                <c:pt idx="38">
                  <c:v>2.8778800000000003E-10</c:v>
                </c:pt>
                <c:pt idx="39">
                  <c:v>3.0851800000000002E-10</c:v>
                </c:pt>
                <c:pt idx="40">
                  <c:v>3.2822400000000001E-10</c:v>
                </c:pt>
                <c:pt idx="41">
                  <c:v>3.4792999999999996E-10</c:v>
                </c:pt>
                <c:pt idx="42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AB-437C-8E6E-63461B78B32C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('MFP-rsum'!$R$27:$R$28,'MFP-rsum'!$R$30:$R$31,'MFP-rsum'!$R$40:$R$44)</c:f>
              <c:numCache>
                <c:formatCode>0.00E+00</c:formatCode>
                <c:ptCount val="9"/>
                <c:pt idx="0">
                  <c:v>2.0225E-10</c:v>
                </c:pt>
                <c:pt idx="1">
                  <c:v>1.9924399999999998E-10</c:v>
                </c:pt>
                <c:pt idx="2">
                  <c:v>1.9799999999999999E-10</c:v>
                </c:pt>
                <c:pt idx="3">
                  <c:v>1.9834000000000001E-10</c:v>
                </c:pt>
                <c:pt idx="4">
                  <c:v>2.8818000000000003E-10</c:v>
                </c:pt>
                <c:pt idx="5">
                  <c:v>2.8778800000000003E-10</c:v>
                </c:pt>
                <c:pt idx="6">
                  <c:v>3.0851800000000002E-10</c:v>
                </c:pt>
                <c:pt idx="7">
                  <c:v>3.2822400000000001E-10</c:v>
                </c:pt>
                <c:pt idx="8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AB-437C-8E6E-63461B78B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d</a:t>
                </a:r>
                <a:r>
                  <a:rPr lang="en-US" sz="1200" b="1" baseline="-25000"/>
                  <a:t>avg</a:t>
                </a:r>
                <a:r>
                  <a:rPr lang="en-US" sz="1200" b="1"/>
                  <a:t> [m]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7496771480666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.0000000000000024E-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'MFP-rsum'!$CB$3:$CB$45</c:f>
              <c:numCache>
                <c:formatCode>0.00E+00</c:formatCode>
                <c:ptCount val="43"/>
                <c:pt idx="0">
                  <c:v>3839642253.5211272</c:v>
                </c:pt>
                <c:pt idx="1">
                  <c:v>2259291666.6666665</c:v>
                </c:pt>
                <c:pt idx="2">
                  <c:v>1332425000</c:v>
                </c:pt>
                <c:pt idx="3">
                  <c:v>1142369747.8991597</c:v>
                </c:pt>
                <c:pt idx="4">
                  <c:v>1004738708.9715533</c:v>
                </c:pt>
                <c:pt idx="5">
                  <c:v>1565176098.9471855</c:v>
                </c:pt>
                <c:pt idx="6">
                  <c:v>1074767610.4471004</c:v>
                </c:pt>
                <c:pt idx="7">
                  <c:v>802298269.17826879</c:v>
                </c:pt>
                <c:pt idx="8">
                  <c:v>3110439166.6666665</c:v>
                </c:pt>
                <c:pt idx="9">
                  <c:v>2691006936.2557101</c:v>
                </c:pt>
                <c:pt idx="10">
                  <c:v>1837367566.4998076</c:v>
                </c:pt>
                <c:pt idx="11">
                  <c:v>1274480629.7023964</c:v>
                </c:pt>
                <c:pt idx="12">
                  <c:v>1140753272.8911297</c:v>
                </c:pt>
                <c:pt idx="13">
                  <c:v>1327796795.7750225</c:v>
                </c:pt>
                <c:pt idx="14">
                  <c:v>1123726028.406646</c:v>
                </c:pt>
                <c:pt idx="15">
                  <c:v>2109674054.175061</c:v>
                </c:pt>
                <c:pt idx="16">
                  <c:v>1535854975.9526451</c:v>
                </c:pt>
                <c:pt idx="17">
                  <c:v>1623625255.6665273</c:v>
                </c:pt>
                <c:pt idx="18">
                  <c:v>1515378579.5423002</c:v>
                </c:pt>
                <c:pt idx="19">
                  <c:v>1269100526.2361772</c:v>
                </c:pt>
                <c:pt idx="20">
                  <c:v>829854939.73510671</c:v>
                </c:pt>
                <c:pt idx="22">
                  <c:v>3671349531.8618722</c:v>
                </c:pt>
                <c:pt idx="23">
                  <c:v>2282353441.8618779</c:v>
                </c:pt>
                <c:pt idx="24">
                  <c:v>2555332250.1711073</c:v>
                </c:pt>
                <c:pt idx="25">
                  <c:v>3356690310.8696609</c:v>
                </c:pt>
                <c:pt idx="26">
                  <c:v>3760693647.4549518</c:v>
                </c:pt>
                <c:pt idx="27">
                  <c:v>3595350729.2626643</c:v>
                </c:pt>
                <c:pt idx="28">
                  <c:v>3449729844.3520551</c:v>
                </c:pt>
                <c:pt idx="29">
                  <c:v>1161710543.9117942</c:v>
                </c:pt>
                <c:pt idx="30">
                  <c:v>1260927039.745832</c:v>
                </c:pt>
                <c:pt idx="33">
                  <c:v>1742328821.4283295</c:v>
                </c:pt>
                <c:pt idx="34">
                  <c:v>1446976992.079078</c:v>
                </c:pt>
                <c:pt idx="35">
                  <c:v>3211759248.6080675</c:v>
                </c:pt>
                <c:pt idx="36">
                  <c:v>1043486754.0890753</c:v>
                </c:pt>
                <c:pt idx="37">
                  <c:v>1043486754.0890753</c:v>
                </c:pt>
                <c:pt idx="38">
                  <c:v>1053713906.8653659</c:v>
                </c:pt>
                <c:pt idx="39">
                  <c:v>1492586451.8378897</c:v>
                </c:pt>
                <c:pt idx="40">
                  <c:v>1440892196.1891482</c:v>
                </c:pt>
                <c:pt idx="41">
                  <c:v>1407478287.0168052</c:v>
                </c:pt>
                <c:pt idx="42">
                  <c:v>1956310395.8564556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A8-491D-80DF-75BC4D183C63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('MFP-rsum'!$CB$27:$CB$28,'MFP-rsum'!$CB$30:$CB$31,'MFP-rsum'!$CB$40:$CB$44)</c:f>
              <c:numCache>
                <c:formatCode>0.00E+00</c:formatCode>
                <c:ptCount val="9"/>
                <c:pt idx="0">
                  <c:v>2555332250.1711073</c:v>
                </c:pt>
                <c:pt idx="1">
                  <c:v>3356690310.8696609</c:v>
                </c:pt>
                <c:pt idx="2">
                  <c:v>3595350729.2626643</c:v>
                </c:pt>
                <c:pt idx="3">
                  <c:v>3449729844.3520551</c:v>
                </c:pt>
                <c:pt idx="4">
                  <c:v>1043486754.0890753</c:v>
                </c:pt>
                <c:pt idx="5">
                  <c:v>1053713906.8653659</c:v>
                </c:pt>
                <c:pt idx="6">
                  <c:v>1492586451.8378897</c:v>
                </c:pt>
                <c:pt idx="7">
                  <c:v>1440892196.1891482</c:v>
                </c:pt>
                <c:pt idx="8">
                  <c:v>1407478287.0168052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A8-491D-80DF-75BC4D183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</a:t>
                </a:r>
                <a:r>
                  <a:rPr lang="en-US" sz="1200" b="1" baseline="-25000"/>
                  <a:t>p,vol 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 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/>
                  <a:t> [J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84335869213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40000000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'MFP-rsum'!$CF$3:$CF$45</c:f>
              <c:numCache>
                <c:formatCode>0.00E+00</c:formatCode>
                <c:ptCount val="43"/>
                <c:pt idx="0">
                  <c:v>0.80248523098591562</c:v>
                </c:pt>
                <c:pt idx="1">
                  <c:v>0.53093354166666662</c:v>
                </c:pt>
                <c:pt idx="2">
                  <c:v>0.36108717499999998</c:v>
                </c:pt>
                <c:pt idx="3">
                  <c:v>0.32557537815126053</c:v>
                </c:pt>
                <c:pt idx="4">
                  <c:v>0.301421612691466</c:v>
                </c:pt>
                <c:pt idx="5">
                  <c:v>0.40225025742942666</c:v>
                </c:pt>
                <c:pt idx="6">
                  <c:v>0.30415923375652942</c:v>
                </c:pt>
                <c:pt idx="7">
                  <c:v>0.25593314786786775</c:v>
                </c:pt>
                <c:pt idx="8">
                  <c:v>0.51944334083333332</c:v>
                </c:pt>
                <c:pt idx="9">
                  <c:v>0.55165642193242059</c:v>
                </c:pt>
                <c:pt idx="10">
                  <c:v>0.42810664299445522</c:v>
                </c:pt>
                <c:pt idx="11">
                  <c:v>0.31989463805530149</c:v>
                </c:pt>
                <c:pt idx="12">
                  <c:v>0.28861057804145585</c:v>
                </c:pt>
                <c:pt idx="13">
                  <c:v>0.37311089961278132</c:v>
                </c:pt>
                <c:pt idx="14">
                  <c:v>0.33599408249358714</c:v>
                </c:pt>
                <c:pt idx="15">
                  <c:v>0.70252146004029525</c:v>
                </c:pt>
                <c:pt idx="16">
                  <c:v>0.56673048612652599</c:v>
                </c:pt>
                <c:pt idx="17">
                  <c:v>0.3328431774116381</c:v>
                </c:pt>
                <c:pt idx="18">
                  <c:v>0.34399093755610216</c:v>
                </c:pt>
                <c:pt idx="19">
                  <c:v>0.28174031682443135</c:v>
                </c:pt>
                <c:pt idx="20">
                  <c:v>0.2464669171013267</c:v>
                </c:pt>
                <c:pt idx="22">
                  <c:v>0.71488518084414387</c:v>
                </c:pt>
                <c:pt idx="23">
                  <c:v>0.54326858976638281</c:v>
                </c:pt>
                <c:pt idx="24">
                  <c:v>0.51681594759710647</c:v>
                </c:pt>
                <c:pt idx="25">
                  <c:v>0.66880040429891463</c:v>
                </c:pt>
                <c:pt idx="26">
                  <c:v>0.74333870635594579</c:v>
                </c:pt>
                <c:pt idx="27">
                  <c:v>0.71187944439400752</c:v>
                </c:pt>
                <c:pt idx="28">
                  <c:v>0.68421941732878666</c:v>
                </c:pt>
                <c:pt idx="29">
                  <c:v>0.31844809429710103</c:v>
                </c:pt>
                <c:pt idx="30">
                  <c:v>0.3687891315788463</c:v>
                </c:pt>
                <c:pt idx="33">
                  <c:v>0.44305679600100989</c:v>
                </c:pt>
                <c:pt idx="34">
                  <c:v>0.40937294269104435</c:v>
                </c:pt>
                <c:pt idx="35">
                  <c:v>0.70465997914461009</c:v>
                </c:pt>
                <c:pt idx="36">
                  <c:v>0.25466294233543885</c:v>
                </c:pt>
                <c:pt idx="37">
                  <c:v>0.30071201279338977</c:v>
                </c:pt>
                <c:pt idx="38">
                  <c:v>0.30324621782896993</c:v>
                </c:pt>
                <c:pt idx="39">
                  <c:v>0.46048978694812209</c:v>
                </c:pt>
                <c:pt idx="40">
                  <c:v>0.47293540020198699</c:v>
                </c:pt>
                <c:pt idx="41">
                  <c:v>0.48970392040175698</c:v>
                </c:pt>
                <c:pt idx="42">
                  <c:v>0.60645622271550126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D-41EA-B8A0-659E59A257DD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('MFP-rsum'!$CF$27:$CF$28,'MFP-rsum'!$CF$30:$CF$31,'MFP-rsum'!$CF$40:$CF$44)</c:f>
              <c:numCache>
                <c:formatCode>0.00E+00</c:formatCode>
                <c:ptCount val="9"/>
                <c:pt idx="0">
                  <c:v>0.51681594759710647</c:v>
                </c:pt>
                <c:pt idx="1">
                  <c:v>0.66880040429891463</c:v>
                </c:pt>
                <c:pt idx="2">
                  <c:v>0.71187944439400752</c:v>
                </c:pt>
                <c:pt idx="3">
                  <c:v>0.68421941732878666</c:v>
                </c:pt>
                <c:pt idx="4">
                  <c:v>0.30071201279338977</c:v>
                </c:pt>
                <c:pt idx="5">
                  <c:v>0.30324621782896993</c:v>
                </c:pt>
                <c:pt idx="6">
                  <c:v>0.46048978694812209</c:v>
                </c:pt>
                <c:pt idx="7">
                  <c:v>0.47293540020198699</c:v>
                </c:pt>
                <c:pt idx="8">
                  <c:v>0.48970392040175698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D-41EA-B8A0-659E59A25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κ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PGM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84335869213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889763779527558E-2"/>
                  <c:y val="5.87034705519237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'MFP-rsum'!$R$3:$R$45</c:f>
              <c:numCache>
                <c:formatCode>0.00E+00</c:formatCode>
                <c:ptCount val="43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  <c:pt idx="22">
                  <c:v>1.9472000000000003E-10</c:v>
                </c:pt>
                <c:pt idx="23">
                  <c:v>2.3803E-10</c:v>
                </c:pt>
                <c:pt idx="24">
                  <c:v>2.0225E-10</c:v>
                </c:pt>
                <c:pt idx="25">
                  <c:v>1.9924399999999998E-10</c:v>
                </c:pt>
                <c:pt idx="26">
                  <c:v>1.9765999999999999E-10</c:v>
                </c:pt>
                <c:pt idx="27">
                  <c:v>1.9799999999999999E-10</c:v>
                </c:pt>
                <c:pt idx="28">
                  <c:v>1.9834000000000001E-10</c:v>
                </c:pt>
                <c:pt idx="29">
                  <c:v>2.7411999999999998E-10</c:v>
                </c:pt>
                <c:pt idx="30">
                  <c:v>2.9247459999999999E-10</c:v>
                </c:pt>
                <c:pt idx="31">
                  <c:v>2.8198059999999998E-10</c:v>
                </c:pt>
                <c:pt idx="32">
                  <c:v>2.7325000000000001E-10</c:v>
                </c:pt>
                <c:pt idx="33">
                  <c:v>2.5429000000000001E-10</c:v>
                </c:pt>
                <c:pt idx="34">
                  <c:v>2.8291599999999996E-10</c:v>
                </c:pt>
                <c:pt idx="35">
                  <c:v>2.1940000000000001E-10</c:v>
                </c:pt>
                <c:pt idx="36">
                  <c:v>2.4405E-10</c:v>
                </c:pt>
                <c:pt idx="37">
                  <c:v>2.8818000000000003E-10</c:v>
                </c:pt>
                <c:pt idx="38">
                  <c:v>2.8778800000000003E-10</c:v>
                </c:pt>
                <c:pt idx="39">
                  <c:v>3.0851800000000002E-10</c:v>
                </c:pt>
                <c:pt idx="40">
                  <c:v>3.2822400000000001E-10</c:v>
                </c:pt>
                <c:pt idx="41">
                  <c:v>3.4792999999999996E-10</c:v>
                </c:pt>
                <c:pt idx="42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B1-4AB8-92BA-233F0FC6BE98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('MFP-rsum'!$R$27:$R$28,'MFP-rsum'!$R$30:$R$31,'MFP-rsum'!$R$40:$R$44)</c:f>
              <c:numCache>
                <c:formatCode>0.00E+00</c:formatCode>
                <c:ptCount val="9"/>
                <c:pt idx="0">
                  <c:v>2.0225E-10</c:v>
                </c:pt>
                <c:pt idx="1">
                  <c:v>1.9924399999999998E-10</c:v>
                </c:pt>
                <c:pt idx="2">
                  <c:v>1.9799999999999999E-10</c:v>
                </c:pt>
                <c:pt idx="3">
                  <c:v>1.9834000000000001E-10</c:v>
                </c:pt>
                <c:pt idx="4">
                  <c:v>2.8818000000000003E-10</c:v>
                </c:pt>
                <c:pt idx="5">
                  <c:v>2.8778800000000003E-10</c:v>
                </c:pt>
                <c:pt idx="6">
                  <c:v>3.0851800000000002E-10</c:v>
                </c:pt>
                <c:pt idx="7">
                  <c:v>3.2822400000000001E-10</c:v>
                </c:pt>
                <c:pt idx="8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B1-4AB8-92BA-233F0FC6B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d</a:t>
                </a:r>
                <a:r>
                  <a:rPr lang="en-US" sz="1200" b="1" baseline="-25000"/>
                  <a:t>avg</a:t>
                </a:r>
                <a:r>
                  <a:rPr lang="en-US" sz="1200" b="1"/>
                  <a:t> [m]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74967867296619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.0000000000000024E-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'MFP-rsum'!$CB$3:$CB$45</c:f>
              <c:numCache>
                <c:formatCode>0.00E+00</c:formatCode>
                <c:ptCount val="43"/>
                <c:pt idx="0">
                  <c:v>3839642253.5211272</c:v>
                </c:pt>
                <c:pt idx="1">
                  <c:v>2259291666.6666665</c:v>
                </c:pt>
                <c:pt idx="2">
                  <c:v>1332425000</c:v>
                </c:pt>
                <c:pt idx="3">
                  <c:v>1142369747.8991597</c:v>
                </c:pt>
                <c:pt idx="4">
                  <c:v>1004738708.9715533</c:v>
                </c:pt>
                <c:pt idx="5">
                  <c:v>1565176098.9471855</c:v>
                </c:pt>
                <c:pt idx="6">
                  <c:v>1074767610.4471004</c:v>
                </c:pt>
                <c:pt idx="7">
                  <c:v>802298269.17826879</c:v>
                </c:pt>
                <c:pt idx="8">
                  <c:v>3110439166.6666665</c:v>
                </c:pt>
                <c:pt idx="9">
                  <c:v>2691006936.2557101</c:v>
                </c:pt>
                <c:pt idx="10">
                  <c:v>1837367566.4998076</c:v>
                </c:pt>
                <c:pt idx="11">
                  <c:v>1274480629.7023964</c:v>
                </c:pt>
                <c:pt idx="12">
                  <c:v>1140753272.8911297</c:v>
                </c:pt>
                <c:pt idx="13">
                  <c:v>1327796795.7750225</c:v>
                </c:pt>
                <c:pt idx="14">
                  <c:v>1123726028.406646</c:v>
                </c:pt>
                <c:pt idx="15">
                  <c:v>2109674054.175061</c:v>
                </c:pt>
                <c:pt idx="16">
                  <c:v>1535854975.9526451</c:v>
                </c:pt>
                <c:pt idx="17">
                  <c:v>1623625255.6665273</c:v>
                </c:pt>
                <c:pt idx="18">
                  <c:v>1515378579.5423002</c:v>
                </c:pt>
                <c:pt idx="19">
                  <c:v>1269100526.2361772</c:v>
                </c:pt>
                <c:pt idx="20">
                  <c:v>829854939.73510671</c:v>
                </c:pt>
                <c:pt idx="22">
                  <c:v>3671349531.8618722</c:v>
                </c:pt>
                <c:pt idx="23">
                  <c:v>2282353441.8618779</c:v>
                </c:pt>
                <c:pt idx="24">
                  <c:v>2555332250.1711073</c:v>
                </c:pt>
                <c:pt idx="25">
                  <c:v>3356690310.8696609</c:v>
                </c:pt>
                <c:pt idx="26">
                  <c:v>3760693647.4549518</c:v>
                </c:pt>
                <c:pt idx="27">
                  <c:v>3595350729.2626643</c:v>
                </c:pt>
                <c:pt idx="28">
                  <c:v>3449729844.3520551</c:v>
                </c:pt>
                <c:pt idx="29">
                  <c:v>1161710543.9117942</c:v>
                </c:pt>
                <c:pt idx="30">
                  <c:v>1260927039.745832</c:v>
                </c:pt>
                <c:pt idx="33">
                  <c:v>1742328821.4283295</c:v>
                </c:pt>
                <c:pt idx="34">
                  <c:v>1446976992.079078</c:v>
                </c:pt>
                <c:pt idx="35">
                  <c:v>3211759248.6080675</c:v>
                </c:pt>
                <c:pt idx="36">
                  <c:v>1043486754.0890753</c:v>
                </c:pt>
                <c:pt idx="37">
                  <c:v>1043486754.0890753</c:v>
                </c:pt>
                <c:pt idx="38">
                  <c:v>1053713906.8653659</c:v>
                </c:pt>
                <c:pt idx="39">
                  <c:v>1492586451.8378897</c:v>
                </c:pt>
                <c:pt idx="40">
                  <c:v>1440892196.1891482</c:v>
                </c:pt>
                <c:pt idx="41">
                  <c:v>1407478287.0168052</c:v>
                </c:pt>
                <c:pt idx="42">
                  <c:v>1956310395.8564556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CD-4474-BA35-075991BE6DA5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('MFP-rsum'!$CB$27:$CB$28,'MFP-rsum'!$CB$30:$CB$31,'MFP-rsum'!$CB$40:$CB$44)</c:f>
              <c:numCache>
                <c:formatCode>0.00E+00</c:formatCode>
                <c:ptCount val="9"/>
                <c:pt idx="0">
                  <c:v>2555332250.1711073</c:v>
                </c:pt>
                <c:pt idx="1">
                  <c:v>3356690310.8696609</c:v>
                </c:pt>
                <c:pt idx="2">
                  <c:v>3595350729.2626643</c:v>
                </c:pt>
                <c:pt idx="3">
                  <c:v>3449729844.3520551</c:v>
                </c:pt>
                <c:pt idx="4">
                  <c:v>1043486754.0890753</c:v>
                </c:pt>
                <c:pt idx="5">
                  <c:v>1053713906.8653659</c:v>
                </c:pt>
                <c:pt idx="6">
                  <c:v>1492586451.8378897</c:v>
                </c:pt>
                <c:pt idx="7">
                  <c:v>1440892196.1891482</c:v>
                </c:pt>
                <c:pt idx="8">
                  <c:v>1407478287.0168052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CD-4474-BA35-075991BE6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</a:t>
                </a:r>
                <a:r>
                  <a:rPr lang="en-US" sz="1200" b="1" baseline="-25000"/>
                  <a:t>p,vol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/>
                  <a:t> [J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150087473026547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40000000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'MFP-rsum'!$CF$3:$CF$45</c:f>
              <c:numCache>
                <c:formatCode>0.00E+00</c:formatCode>
                <c:ptCount val="43"/>
                <c:pt idx="0">
                  <c:v>0.80248523098591562</c:v>
                </c:pt>
                <c:pt idx="1">
                  <c:v>0.53093354166666662</c:v>
                </c:pt>
                <c:pt idx="2">
                  <c:v>0.36108717499999998</c:v>
                </c:pt>
                <c:pt idx="3">
                  <c:v>0.32557537815126053</c:v>
                </c:pt>
                <c:pt idx="4">
                  <c:v>0.301421612691466</c:v>
                </c:pt>
                <c:pt idx="5">
                  <c:v>0.40225025742942666</c:v>
                </c:pt>
                <c:pt idx="6">
                  <c:v>0.30415923375652942</c:v>
                </c:pt>
                <c:pt idx="7">
                  <c:v>0.25593314786786775</c:v>
                </c:pt>
                <c:pt idx="8">
                  <c:v>0.51944334083333332</c:v>
                </c:pt>
                <c:pt idx="9">
                  <c:v>0.55165642193242059</c:v>
                </c:pt>
                <c:pt idx="10">
                  <c:v>0.42810664299445522</c:v>
                </c:pt>
                <c:pt idx="11">
                  <c:v>0.31989463805530149</c:v>
                </c:pt>
                <c:pt idx="12">
                  <c:v>0.28861057804145585</c:v>
                </c:pt>
                <c:pt idx="13">
                  <c:v>0.37311089961278132</c:v>
                </c:pt>
                <c:pt idx="14">
                  <c:v>0.33599408249358714</c:v>
                </c:pt>
                <c:pt idx="15">
                  <c:v>0.70252146004029525</c:v>
                </c:pt>
                <c:pt idx="16">
                  <c:v>0.56673048612652599</c:v>
                </c:pt>
                <c:pt idx="17">
                  <c:v>0.3328431774116381</c:v>
                </c:pt>
                <c:pt idx="18">
                  <c:v>0.34399093755610216</c:v>
                </c:pt>
                <c:pt idx="19">
                  <c:v>0.28174031682443135</c:v>
                </c:pt>
                <c:pt idx="20">
                  <c:v>0.2464669171013267</c:v>
                </c:pt>
                <c:pt idx="22">
                  <c:v>0.71488518084414387</c:v>
                </c:pt>
                <c:pt idx="23">
                  <c:v>0.54326858976638281</c:v>
                </c:pt>
                <c:pt idx="24">
                  <c:v>0.51681594759710647</c:v>
                </c:pt>
                <c:pt idx="25">
                  <c:v>0.66880040429891463</c:v>
                </c:pt>
                <c:pt idx="26">
                  <c:v>0.74333870635594579</c:v>
                </c:pt>
                <c:pt idx="27">
                  <c:v>0.71187944439400752</c:v>
                </c:pt>
                <c:pt idx="28">
                  <c:v>0.68421941732878666</c:v>
                </c:pt>
                <c:pt idx="29">
                  <c:v>0.31844809429710103</c:v>
                </c:pt>
                <c:pt idx="30">
                  <c:v>0.3687891315788463</c:v>
                </c:pt>
                <c:pt idx="33">
                  <c:v>0.44305679600100989</c:v>
                </c:pt>
                <c:pt idx="34">
                  <c:v>0.40937294269104435</c:v>
                </c:pt>
                <c:pt idx="35">
                  <c:v>0.70465997914461009</c:v>
                </c:pt>
                <c:pt idx="36">
                  <c:v>0.25466294233543885</c:v>
                </c:pt>
                <c:pt idx="37">
                  <c:v>0.30071201279338977</c:v>
                </c:pt>
                <c:pt idx="38">
                  <c:v>0.30324621782896993</c:v>
                </c:pt>
                <c:pt idx="39">
                  <c:v>0.46048978694812209</c:v>
                </c:pt>
                <c:pt idx="40">
                  <c:v>0.47293540020198699</c:v>
                </c:pt>
                <c:pt idx="41">
                  <c:v>0.48970392040175698</c:v>
                </c:pt>
                <c:pt idx="42">
                  <c:v>0.60645622271550126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DA-4654-A131-698FC0C19D24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('MFP-rsum'!$CF$27:$CF$28,'MFP-rsum'!$CF$30:$CF$31,'MFP-rsum'!$CF$40:$CF$44)</c:f>
              <c:numCache>
                <c:formatCode>0.00E+00</c:formatCode>
                <c:ptCount val="9"/>
                <c:pt idx="0">
                  <c:v>0.51681594759710647</c:v>
                </c:pt>
                <c:pt idx="1">
                  <c:v>0.66880040429891463</c:v>
                </c:pt>
                <c:pt idx="2">
                  <c:v>0.71187944439400752</c:v>
                </c:pt>
                <c:pt idx="3">
                  <c:v>0.68421941732878666</c:v>
                </c:pt>
                <c:pt idx="4">
                  <c:v>0.30071201279338977</c:v>
                </c:pt>
                <c:pt idx="5">
                  <c:v>0.30324621782896993</c:v>
                </c:pt>
                <c:pt idx="6">
                  <c:v>0.46048978694812209</c:v>
                </c:pt>
                <c:pt idx="7">
                  <c:v>0.47293540020198699</c:v>
                </c:pt>
                <c:pt idx="8">
                  <c:v>0.48970392040175698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DA-4654-A131-698FC0C19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p,vol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9.51675777539348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659880694347715"/>
                  <c:y val="-5.88060244756621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'MFP-rsum'!$AA$3:$AA$45</c:f>
              <c:numCache>
                <c:formatCode>0.00E+00</c:formatCode>
                <c:ptCount val="43"/>
                <c:pt idx="0">
                  <c:v>2.09</c:v>
                </c:pt>
                <c:pt idx="1">
                  <c:v>2.35</c:v>
                </c:pt>
                <c:pt idx="2">
                  <c:v>2.71</c:v>
                </c:pt>
                <c:pt idx="3">
                  <c:v>2.85</c:v>
                </c:pt>
                <c:pt idx="4">
                  <c:v>3</c:v>
                </c:pt>
                <c:pt idx="5">
                  <c:v>2.57</c:v>
                </c:pt>
                <c:pt idx="6">
                  <c:v>2.83</c:v>
                </c:pt>
                <c:pt idx="7">
                  <c:v>3.19</c:v>
                </c:pt>
                <c:pt idx="8">
                  <c:v>1.67</c:v>
                </c:pt>
                <c:pt idx="9">
                  <c:v>2.0500000000000003</c:v>
                </c:pt>
                <c:pt idx="10">
                  <c:v>2.33</c:v>
                </c:pt>
                <c:pt idx="11">
                  <c:v>2.5100000000000002</c:v>
                </c:pt>
                <c:pt idx="12">
                  <c:v>2.5300000000000002</c:v>
                </c:pt>
                <c:pt idx="13">
                  <c:v>2.81</c:v>
                </c:pt>
                <c:pt idx="14">
                  <c:v>2.99</c:v>
                </c:pt>
                <c:pt idx="15">
                  <c:v>3.33</c:v>
                </c:pt>
                <c:pt idx="16">
                  <c:v>3.6899999999999995</c:v>
                </c:pt>
                <c:pt idx="17">
                  <c:v>2.0500000000000003</c:v>
                </c:pt>
                <c:pt idx="18">
                  <c:v>2.27</c:v>
                </c:pt>
                <c:pt idx="19">
                  <c:v>2.2200000000000002</c:v>
                </c:pt>
                <c:pt idx="20">
                  <c:v>2.97</c:v>
                </c:pt>
                <c:pt idx="22">
                  <c:v>1.9472000000000003</c:v>
                </c:pt>
                <c:pt idx="23">
                  <c:v>2.3803000000000001</c:v>
                </c:pt>
                <c:pt idx="24">
                  <c:v>2.0225</c:v>
                </c:pt>
                <c:pt idx="25">
                  <c:v>1.9924399999999998</c:v>
                </c:pt>
                <c:pt idx="26">
                  <c:v>1.9765999999999999</c:v>
                </c:pt>
                <c:pt idx="27">
                  <c:v>1.98</c:v>
                </c:pt>
                <c:pt idx="28">
                  <c:v>1.9834000000000001</c:v>
                </c:pt>
                <c:pt idx="29">
                  <c:v>2.7411999999999996</c:v>
                </c:pt>
                <c:pt idx="30">
                  <c:v>2.9247459999999998</c:v>
                </c:pt>
                <c:pt idx="33">
                  <c:v>2.5428999999999999</c:v>
                </c:pt>
                <c:pt idx="34">
                  <c:v>2.8291599999999995</c:v>
                </c:pt>
                <c:pt idx="35">
                  <c:v>2.194</c:v>
                </c:pt>
                <c:pt idx="36">
                  <c:v>2.4405000000000001</c:v>
                </c:pt>
                <c:pt idx="37">
                  <c:v>2.8818000000000001</c:v>
                </c:pt>
                <c:pt idx="38">
                  <c:v>2.8778800000000002</c:v>
                </c:pt>
                <c:pt idx="39">
                  <c:v>3.0851800000000003</c:v>
                </c:pt>
                <c:pt idx="40">
                  <c:v>3.2822400000000003</c:v>
                </c:pt>
                <c:pt idx="41">
                  <c:v>3.4792999999999994</c:v>
                </c:pt>
                <c:pt idx="42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F1-4CB5-B362-EEBC138E8B00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('MFP-rsum'!$AA$27:$AA$28,'MFP-rsum'!$AA$30:$AA$31,'MFP-rsum'!$AA$40:$AA$44)</c:f>
              <c:numCache>
                <c:formatCode>0.00E+00</c:formatCode>
                <c:ptCount val="9"/>
                <c:pt idx="0">
                  <c:v>2.0225</c:v>
                </c:pt>
                <c:pt idx="1">
                  <c:v>1.9924399999999998</c:v>
                </c:pt>
                <c:pt idx="2">
                  <c:v>1.98</c:v>
                </c:pt>
                <c:pt idx="3">
                  <c:v>1.9834000000000001</c:v>
                </c:pt>
                <c:pt idx="4">
                  <c:v>2.8818000000000001</c:v>
                </c:pt>
                <c:pt idx="5">
                  <c:v>2.8778800000000002</c:v>
                </c:pt>
                <c:pt idx="6">
                  <c:v>3.0851800000000003</c:v>
                </c:pt>
                <c:pt idx="7">
                  <c:v>3.2822400000000003</c:v>
                </c:pt>
                <c:pt idx="8">
                  <c:v>3.4792999999999994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F1-4CB5-B362-EEBC138E8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d</a:t>
                </a:r>
                <a:r>
                  <a:rPr lang="en-US" sz="1050" b="1" baseline="-25000"/>
                  <a:t>avg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881723144329438E-2"/>
              <c:y val="0.32174011125473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024551525852449"/>
          <c:y val="7.7651120298589463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260959166460194"/>
                  <c:y val="0.394369515602250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'MFP-rsum'!$CC$3:$CC$45</c:f>
              <c:numCache>
                <c:formatCode>0.00E+00</c:formatCode>
                <c:ptCount val="43"/>
                <c:pt idx="0">
                  <c:v>3.8396422535211276</c:v>
                </c:pt>
                <c:pt idx="1">
                  <c:v>2.2592916666666665</c:v>
                </c:pt>
                <c:pt idx="2">
                  <c:v>1.3324250000000002</c:v>
                </c:pt>
                <c:pt idx="3">
                  <c:v>1.1423697478991597</c:v>
                </c:pt>
                <c:pt idx="4">
                  <c:v>1.0047387089715534</c:v>
                </c:pt>
                <c:pt idx="5">
                  <c:v>1.5651760989471857</c:v>
                </c:pt>
                <c:pt idx="6">
                  <c:v>1.0747676104471005</c:v>
                </c:pt>
                <c:pt idx="7">
                  <c:v>0.80229826917826885</c:v>
                </c:pt>
                <c:pt idx="8">
                  <c:v>3.1104391666666666</c:v>
                </c:pt>
                <c:pt idx="9">
                  <c:v>2.6910069362557101</c:v>
                </c:pt>
                <c:pt idx="10">
                  <c:v>1.8373675664998077</c:v>
                </c:pt>
                <c:pt idx="11">
                  <c:v>1.2744806297023965</c:v>
                </c:pt>
                <c:pt idx="12">
                  <c:v>1.1407532728911298</c:v>
                </c:pt>
                <c:pt idx="13">
                  <c:v>1.3277967957750225</c:v>
                </c:pt>
                <c:pt idx="14">
                  <c:v>1.1237260284066461</c:v>
                </c:pt>
                <c:pt idx="15">
                  <c:v>2.1096740541750609</c:v>
                </c:pt>
                <c:pt idx="16">
                  <c:v>1.5358549759526452</c:v>
                </c:pt>
                <c:pt idx="17">
                  <c:v>1.6236252556665274</c:v>
                </c:pt>
                <c:pt idx="18">
                  <c:v>1.5153785795423003</c:v>
                </c:pt>
                <c:pt idx="19">
                  <c:v>1.2691005262361772</c:v>
                </c:pt>
                <c:pt idx="20">
                  <c:v>0.82985493973510671</c:v>
                </c:pt>
                <c:pt idx="22">
                  <c:v>3.6713495318618725</c:v>
                </c:pt>
                <c:pt idx="23">
                  <c:v>2.2823534418618783</c:v>
                </c:pt>
                <c:pt idx="24">
                  <c:v>2.5553322501711073</c:v>
                </c:pt>
                <c:pt idx="25">
                  <c:v>3.3566903108696611</c:v>
                </c:pt>
                <c:pt idx="26">
                  <c:v>3.7606936474549522</c:v>
                </c:pt>
                <c:pt idx="27">
                  <c:v>3.5953507292626647</c:v>
                </c:pt>
                <c:pt idx="28">
                  <c:v>3.4497298443520554</c:v>
                </c:pt>
                <c:pt idx="29">
                  <c:v>1.1617105439117943</c:v>
                </c:pt>
                <c:pt idx="30">
                  <c:v>1.2609270397458321</c:v>
                </c:pt>
                <c:pt idx="33">
                  <c:v>1.7423288214283297</c:v>
                </c:pt>
                <c:pt idx="34">
                  <c:v>1.446976992079078</c:v>
                </c:pt>
                <c:pt idx="35">
                  <c:v>3.2117592486080677</c:v>
                </c:pt>
                <c:pt idx="36">
                  <c:v>1.0434867540890753</c:v>
                </c:pt>
                <c:pt idx="37">
                  <c:v>1.0434867540890753</c:v>
                </c:pt>
                <c:pt idx="38">
                  <c:v>1.053713906865366</c:v>
                </c:pt>
                <c:pt idx="39">
                  <c:v>1.4925864518378897</c:v>
                </c:pt>
                <c:pt idx="40">
                  <c:v>1.4408921961891483</c:v>
                </c:pt>
                <c:pt idx="41">
                  <c:v>1.4074782870168052</c:v>
                </c:pt>
                <c:pt idx="42">
                  <c:v>1.9563103958564556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80-4B8D-AD0F-8E3C9EC90649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('MFP-rsum'!$CC$27:$CC$28,'MFP-rsum'!$CC$30:$CC$31,'MFP-rsum'!$CC$40:$CC$44)</c:f>
              <c:numCache>
                <c:formatCode>0.00E+00</c:formatCode>
                <c:ptCount val="9"/>
                <c:pt idx="0">
                  <c:v>2.5553322501711073</c:v>
                </c:pt>
                <c:pt idx="1">
                  <c:v>3.3566903108696611</c:v>
                </c:pt>
                <c:pt idx="2">
                  <c:v>3.5953507292626647</c:v>
                </c:pt>
                <c:pt idx="3">
                  <c:v>3.4497298443520554</c:v>
                </c:pt>
                <c:pt idx="4">
                  <c:v>1.0434867540890753</c:v>
                </c:pt>
                <c:pt idx="5">
                  <c:v>1.053713906865366</c:v>
                </c:pt>
                <c:pt idx="6">
                  <c:v>1.4925864518378897</c:v>
                </c:pt>
                <c:pt idx="7">
                  <c:v>1.4408921961891483</c:v>
                </c:pt>
                <c:pt idx="8">
                  <c:v>1.4074782870168052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80-4B8D-AD0F-8E3C9EC90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c</a:t>
                </a:r>
                <a:r>
                  <a:rPr lang="en-US" sz="1050" b="1" baseline="-25000"/>
                  <a:t>p,vol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/>
                  <a:t> [</a:t>
                </a:r>
                <a:r>
                  <a:rPr lang="en-US" sz="1050" b="0" i="0" u="none" strike="noStrike" baseline="0">
                    <a:effectLst/>
                  </a:rPr>
                  <a:t>×</a:t>
                </a:r>
                <a:r>
                  <a:rPr lang="en-US" sz="1050" b="1"/>
                  <a:t>10</a:t>
                </a:r>
                <a:r>
                  <a:rPr lang="en-US" sz="1050" b="1" baseline="30000"/>
                  <a:t>10</a:t>
                </a:r>
                <a:r>
                  <a:rPr lang="en-US" sz="1050" b="1" baseline="0"/>
                  <a:t> 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988258107691193E-2"/>
              <c:y val="6.50833769007976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970629115147338"/>
                  <c:y val="0.27440778341793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'MFP-rsum'!$CF$3:$CF$45</c:f>
              <c:numCache>
                <c:formatCode>0.00E+00</c:formatCode>
                <c:ptCount val="43"/>
                <c:pt idx="0">
                  <c:v>0.80248523098591562</c:v>
                </c:pt>
                <c:pt idx="1">
                  <c:v>0.53093354166666662</c:v>
                </c:pt>
                <c:pt idx="2">
                  <c:v>0.36108717499999998</c:v>
                </c:pt>
                <c:pt idx="3">
                  <c:v>0.32557537815126053</c:v>
                </c:pt>
                <c:pt idx="4">
                  <c:v>0.301421612691466</c:v>
                </c:pt>
                <c:pt idx="5">
                  <c:v>0.40225025742942666</c:v>
                </c:pt>
                <c:pt idx="6">
                  <c:v>0.30415923375652942</c:v>
                </c:pt>
                <c:pt idx="7">
                  <c:v>0.25593314786786775</c:v>
                </c:pt>
                <c:pt idx="8">
                  <c:v>0.51944334083333332</c:v>
                </c:pt>
                <c:pt idx="9">
                  <c:v>0.55165642193242059</c:v>
                </c:pt>
                <c:pt idx="10">
                  <c:v>0.42810664299445522</c:v>
                </c:pt>
                <c:pt idx="11">
                  <c:v>0.31989463805530149</c:v>
                </c:pt>
                <c:pt idx="12">
                  <c:v>0.28861057804145585</c:v>
                </c:pt>
                <c:pt idx="13">
                  <c:v>0.37311089961278132</c:v>
                </c:pt>
                <c:pt idx="14">
                  <c:v>0.33599408249358714</c:v>
                </c:pt>
                <c:pt idx="15">
                  <c:v>0.70252146004029525</c:v>
                </c:pt>
                <c:pt idx="16">
                  <c:v>0.56673048612652599</c:v>
                </c:pt>
                <c:pt idx="17">
                  <c:v>0.3328431774116381</c:v>
                </c:pt>
                <c:pt idx="18">
                  <c:v>0.34399093755610216</c:v>
                </c:pt>
                <c:pt idx="19">
                  <c:v>0.28174031682443135</c:v>
                </c:pt>
                <c:pt idx="20">
                  <c:v>0.2464669171013267</c:v>
                </c:pt>
                <c:pt idx="22">
                  <c:v>0.71488518084414387</c:v>
                </c:pt>
                <c:pt idx="23">
                  <c:v>0.54326858976638281</c:v>
                </c:pt>
                <c:pt idx="24">
                  <c:v>0.51681594759710647</c:v>
                </c:pt>
                <c:pt idx="25">
                  <c:v>0.66880040429891463</c:v>
                </c:pt>
                <c:pt idx="26">
                  <c:v>0.74333870635594579</c:v>
                </c:pt>
                <c:pt idx="27">
                  <c:v>0.71187944439400752</c:v>
                </c:pt>
                <c:pt idx="28">
                  <c:v>0.68421941732878666</c:v>
                </c:pt>
                <c:pt idx="29">
                  <c:v>0.31844809429710103</c:v>
                </c:pt>
                <c:pt idx="30">
                  <c:v>0.3687891315788463</c:v>
                </c:pt>
                <c:pt idx="33">
                  <c:v>0.44305679600100989</c:v>
                </c:pt>
                <c:pt idx="34">
                  <c:v>0.40937294269104435</c:v>
                </c:pt>
                <c:pt idx="35">
                  <c:v>0.70465997914461009</c:v>
                </c:pt>
                <c:pt idx="36">
                  <c:v>0.25466294233543885</c:v>
                </c:pt>
                <c:pt idx="37">
                  <c:v>0.30071201279338977</c:v>
                </c:pt>
                <c:pt idx="38">
                  <c:v>0.30324621782896993</c:v>
                </c:pt>
                <c:pt idx="39">
                  <c:v>0.46048978694812209</c:v>
                </c:pt>
                <c:pt idx="40">
                  <c:v>0.47293540020198699</c:v>
                </c:pt>
                <c:pt idx="41">
                  <c:v>0.48970392040175698</c:v>
                </c:pt>
                <c:pt idx="42">
                  <c:v>0.60645622271550126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51-45DB-9ABB-69DFA17129A3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('MFP-rsum'!$CF$27:$CF$28,'MFP-rsum'!$CF$30:$CF$31,'MFP-rsum'!$CF$40:$CF$44)</c:f>
              <c:numCache>
                <c:formatCode>0.00E+00</c:formatCode>
                <c:ptCount val="9"/>
                <c:pt idx="0">
                  <c:v>0.51681594759710647</c:v>
                </c:pt>
                <c:pt idx="1">
                  <c:v>0.66880040429891463</c:v>
                </c:pt>
                <c:pt idx="2">
                  <c:v>0.71187944439400752</c:v>
                </c:pt>
                <c:pt idx="3">
                  <c:v>0.68421941732878666</c:v>
                </c:pt>
                <c:pt idx="4">
                  <c:v>0.30071201279338977</c:v>
                </c:pt>
                <c:pt idx="5">
                  <c:v>0.30324621782896993</c:v>
                </c:pt>
                <c:pt idx="6">
                  <c:v>0.46048978694812209</c:v>
                </c:pt>
                <c:pt idx="7">
                  <c:v>0.47293540020198699</c:v>
                </c:pt>
                <c:pt idx="8">
                  <c:v>0.48970392040175698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51-45DB-9ABB-69DFA1712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43750119703824009"/>
              <c:y val="0.90586068154094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1/3c'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2411482471298601E-2"/>
              <c:y val="0.101414365609607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614708673686323E-2"/>
          <c:y val="4.3712722464834826E-2"/>
          <c:w val="0.79460861905399682"/>
          <c:h val="0.81281127744041792"/>
        </c:manualLayout>
      </c:layout>
      <c:scatterChart>
        <c:scatterStyle val="lineMarker"/>
        <c:varyColors val="0"/>
        <c:ser>
          <c:idx val="9"/>
          <c:order val="9"/>
          <c:tx>
            <c:v>Peaks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('1.0LiF_PLot_for_Figs'!$A$22,'1.0LiF_PLot_for_Figs'!$A$46,'1.0LiF_PLot_for_Figs'!$A$70,'1.0LiF_PLot_for_Figs'!$A$95)</c:f>
              <c:numCache>
                <c:formatCode>General</c:formatCode>
                <c:ptCount val="4"/>
                <c:pt idx="0">
                  <c:v>1.8677098563636301</c:v>
                </c:pt>
                <c:pt idx="1">
                  <c:v>4.3579896648484802</c:v>
                </c:pt>
                <c:pt idx="2">
                  <c:v>6.84826947333333</c:v>
                </c:pt>
                <c:pt idx="3">
                  <c:v>9.4423109405050507</c:v>
                </c:pt>
              </c:numCache>
            </c:numRef>
          </c:xVal>
          <c:yVal>
            <c:numRef>
              <c:f>('1.0LiF_PLot_for_Figs'!$B$22,'1.0LiF_PLot_for_Figs'!$B$46,'1.0LiF_PLot_for_Figs'!$B$70,'1.0LiF_PLot_for_Figs'!$B$95)</c:f>
              <c:numCache>
                <c:formatCode>General</c:formatCode>
                <c:ptCount val="4"/>
                <c:pt idx="0">
                  <c:v>3.7153550942304205</c:v>
                </c:pt>
                <c:pt idx="1">
                  <c:v>1.34336151130874</c:v>
                </c:pt>
                <c:pt idx="2">
                  <c:v>1.1283947316216301</c:v>
                </c:pt>
                <c:pt idx="3">
                  <c:v>1.0358173057476301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64-4E6F-B363-D4E7809C7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3200"/>
        <c:axId val="364624256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'1.0LiF_PLot_for_Figs'!$R$3</c15:sqref>
                        </c15:formulaRef>
                      </c:ext>
                    </c:extLst>
                    <c:strCache>
                      <c:ptCount val="1"/>
                      <c:pt idx="0">
                        <c:v>Peak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'1.0LiF_PLot_for_Figs'!$A$18:$A$26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1.4526632216161599</c:v>
                      </c:pt>
                      <c:pt idx="1">
                        <c:v>1.5564248803030301</c:v>
                      </c:pt>
                      <c:pt idx="2">
                        <c:v>1.66018653898989</c:v>
                      </c:pt>
                      <c:pt idx="3">
                        <c:v>1.7639481976767599</c:v>
                      </c:pt>
                      <c:pt idx="4">
                        <c:v>1.8677098563636301</c:v>
                      </c:pt>
                      <c:pt idx="5">
                        <c:v>1.9714715150505</c:v>
                      </c:pt>
                      <c:pt idx="6">
                        <c:v>2.0752331737373702</c:v>
                      </c:pt>
                      <c:pt idx="7">
                        <c:v>2.1789948324242401</c:v>
                      </c:pt>
                      <c:pt idx="8">
                        <c:v>2.28275649111111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'1.0LiF_PLot_for_Figs'!$R$18:$R$26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3.7153550942304205</c:v>
                      </c:pt>
                      <c:pt idx="1">
                        <c:v>3.7153550942304205</c:v>
                      </c:pt>
                      <c:pt idx="2">
                        <c:v>3.7153550942304205</c:v>
                      </c:pt>
                      <c:pt idx="3">
                        <c:v>3.7153550942304205</c:v>
                      </c:pt>
                      <c:pt idx="4">
                        <c:v>3.7153550942304205</c:v>
                      </c:pt>
                      <c:pt idx="5">
                        <c:v>3.7153550942304205</c:v>
                      </c:pt>
                      <c:pt idx="6">
                        <c:v>3.7153550942304205</c:v>
                      </c:pt>
                      <c:pt idx="7">
                        <c:v>3.7153550942304205</c:v>
                      </c:pt>
                      <c:pt idx="8">
                        <c:v>3.7153550942304205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B764-4E6F-B363-D4E7809C7E06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'1.0LiF_PLot_for_Figs'!$S$3</c15:sqref>
                        </c15:formulaRef>
                      </c:ext>
                    </c:extLst>
                    <c:strCache>
                      <c:ptCount val="1"/>
                      <c:pt idx="0">
                        <c:v>Minima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'1.0LiF_PLot_for_Figs'!$A$28:$A$36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2.4902798084848401</c:v>
                      </c:pt>
                      <c:pt idx="1">
                        <c:v>2.59404146717171</c:v>
                      </c:pt>
                      <c:pt idx="2">
                        <c:v>2.69780312585858</c:v>
                      </c:pt>
                      <c:pt idx="3">
                        <c:v>2.8015647845454499</c:v>
                      </c:pt>
                      <c:pt idx="4">
                        <c:v>2.9053264432323198</c:v>
                      </c:pt>
                      <c:pt idx="5">
                        <c:v>3.0090881019191902</c:v>
                      </c:pt>
                      <c:pt idx="6">
                        <c:v>3.1128497606060601</c:v>
                      </c:pt>
                      <c:pt idx="7">
                        <c:v>3.2166114192929198</c:v>
                      </c:pt>
                      <c:pt idx="8">
                        <c:v>3.3203730779797902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'1.0LiF_PLot_for_Figs'!$S$28:$S$36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0.48035278300000001</c:v>
                      </c:pt>
                      <c:pt idx="1">
                        <c:v>0.48035278300000001</c:v>
                      </c:pt>
                      <c:pt idx="2">
                        <c:v>0.48035278300000001</c:v>
                      </c:pt>
                      <c:pt idx="3">
                        <c:v>0.48035278300000001</c:v>
                      </c:pt>
                      <c:pt idx="4">
                        <c:v>0.48035278300000001</c:v>
                      </c:pt>
                      <c:pt idx="5">
                        <c:v>0.48035278300000001</c:v>
                      </c:pt>
                      <c:pt idx="6">
                        <c:v>0.48035278300000001</c:v>
                      </c:pt>
                      <c:pt idx="7">
                        <c:v>0.48035278300000001</c:v>
                      </c:pt>
                      <c:pt idx="8">
                        <c:v>0.48035278300000001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764-4E6F-B363-D4E7809C7E06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0"/>
          <c:tx>
            <c:strRef>
              <c:f>'1.0LiF_PLot_for_Figs'!$B$3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'1.0LiF_PLot_for_Figs'!$A$4:$A$103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'1.0LiF_PLot_for_Figs'!$B$4:$B$103</c:f>
              <c:numCache>
                <c:formatCode>General</c:formatCode>
                <c:ptCount val="100"/>
                <c:pt idx="0">
                  <c:v>1.8783681983361404E-31</c:v>
                </c:pt>
                <c:pt idx="1">
                  <c:v>1.8783681983361404E-29</c:v>
                </c:pt>
                <c:pt idx="2">
                  <c:v>1.8783681983361402E-27</c:v>
                </c:pt>
                <c:pt idx="3">
                  <c:v>1.8783681983361404E-25</c:v>
                </c:pt>
                <c:pt idx="4">
                  <c:v>1.8783681983361403E-23</c:v>
                </c:pt>
                <c:pt idx="5">
                  <c:v>1.8783681983361402E-21</c:v>
                </c:pt>
                <c:pt idx="6">
                  <c:v>1.8783681983361402E-19</c:v>
                </c:pt>
                <c:pt idx="7">
                  <c:v>1.8783681983361404E-17</c:v>
                </c:pt>
                <c:pt idx="8">
                  <c:v>1.8783681983361402E-15</c:v>
                </c:pt>
                <c:pt idx="9">
                  <c:v>1.8783681983361404E-13</c:v>
                </c:pt>
                <c:pt idx="10">
                  <c:v>1.8783681983361402E-11</c:v>
                </c:pt>
                <c:pt idx="11">
                  <c:v>1.8783681983361405E-9</c:v>
                </c:pt>
                <c:pt idx="12">
                  <c:v>1.8783681983361403E-7</c:v>
                </c:pt>
                <c:pt idx="13">
                  <c:v>1.8783681983361402E-5</c:v>
                </c:pt>
                <c:pt idx="14">
                  <c:v>1.8783681983361401E-3</c:v>
                </c:pt>
                <c:pt idx="15">
                  <c:v>0.187836819833614</c:v>
                </c:pt>
                <c:pt idx="16">
                  <c:v>1.3828736156330901</c:v>
                </c:pt>
                <c:pt idx="17">
                  <c:v>2.9998430702204799</c:v>
                </c:pt>
                <c:pt idx="18">
                  <c:v>3.7153550942304205</c:v>
                </c:pt>
                <c:pt idx="19">
                  <c:v>3.2712157110736904</c:v>
                </c:pt>
                <c:pt idx="20">
                  <c:v>2.4217172177787498</c:v>
                </c:pt>
                <c:pt idx="21">
                  <c:v>1.7235302012484801</c:v>
                </c:pt>
                <c:pt idx="22">
                  <c:v>1.2313263313845999</c:v>
                </c:pt>
                <c:pt idx="23">
                  <c:v>0.92388576496757302</c:v>
                </c:pt>
                <c:pt idx="24">
                  <c:v>0.72600353796762296</c:v>
                </c:pt>
                <c:pt idx="25">
                  <c:v>0.59467143935296995</c:v>
                </c:pt>
                <c:pt idx="26">
                  <c:v>0.52255645164884801</c:v>
                </c:pt>
                <c:pt idx="27">
                  <c:v>0.48035278300000001</c:v>
                </c:pt>
                <c:pt idx="28">
                  <c:v>0.48035278300000001</c:v>
                </c:pt>
                <c:pt idx="29">
                  <c:v>0.48035278300000001</c:v>
                </c:pt>
                <c:pt idx="30">
                  <c:v>0.50741843888767202</c:v>
                </c:pt>
                <c:pt idx="31">
                  <c:v>0.56553332430129699</c:v>
                </c:pt>
                <c:pt idx="32">
                  <c:v>0.62364820971492096</c:v>
                </c:pt>
                <c:pt idx="33">
                  <c:v>0.68176309512854605</c:v>
                </c:pt>
                <c:pt idx="34">
                  <c:v>0.75236089482964807</c:v>
                </c:pt>
                <c:pt idx="35">
                  <c:v>0.85176225359289504</c:v>
                </c:pt>
                <c:pt idx="36">
                  <c:v>0.96235232680888694</c:v>
                </c:pt>
                <c:pt idx="37">
                  <c:v>1.07312850158283</c:v>
                </c:pt>
                <c:pt idx="38">
                  <c:v>1.18390467635678</c:v>
                </c:pt>
                <c:pt idx="39">
                  <c:v>1.27306124594298</c:v>
                </c:pt>
                <c:pt idx="40">
                  <c:v>1.2964946677315701</c:v>
                </c:pt>
                <c:pt idx="41">
                  <c:v>1.3199280895201599</c:v>
                </c:pt>
                <c:pt idx="42">
                  <c:v>1.34336151130874</c:v>
                </c:pt>
                <c:pt idx="43">
                  <c:v>1.32278063641877</c:v>
                </c:pt>
                <c:pt idx="44">
                  <c:v>1.2648106871849001</c:v>
                </c:pt>
                <c:pt idx="45">
                  <c:v>1.19377494558583</c:v>
                </c:pt>
                <c:pt idx="46">
                  <c:v>1.11878799682255</c:v>
                </c:pt>
                <c:pt idx="47">
                  <c:v>1.0517812507069799</c:v>
                </c:pt>
                <c:pt idx="48">
                  <c:v>0.99241658243371589</c:v>
                </c:pt>
                <c:pt idx="49">
                  <c:v>0.93376783753884895</c:v>
                </c:pt>
                <c:pt idx="50">
                  <c:v>0.89158767859372889</c:v>
                </c:pt>
                <c:pt idx="51">
                  <c:v>0.85753587494317196</c:v>
                </c:pt>
                <c:pt idx="52">
                  <c:v>0.842947683</c:v>
                </c:pt>
                <c:pt idx="53">
                  <c:v>0.842947683</c:v>
                </c:pt>
                <c:pt idx="54">
                  <c:v>0.842947683</c:v>
                </c:pt>
                <c:pt idx="55">
                  <c:v>0.842947683</c:v>
                </c:pt>
                <c:pt idx="56">
                  <c:v>0.85360588062576803</c:v>
                </c:pt>
                <c:pt idx="57">
                  <c:v>0.88203330985952699</c:v>
                </c:pt>
                <c:pt idx="58">
                  <c:v>0.91046073909328495</c:v>
                </c:pt>
                <c:pt idx="59">
                  <c:v>0.93888816832704403</c:v>
                </c:pt>
                <c:pt idx="60">
                  <c:v>0.96731559756080299</c:v>
                </c:pt>
                <c:pt idx="61">
                  <c:v>0.99574302679456195</c:v>
                </c:pt>
                <c:pt idx="62">
                  <c:v>1.02417045602832</c:v>
                </c:pt>
                <c:pt idx="63">
                  <c:v>1.0525978852620701</c:v>
                </c:pt>
                <c:pt idx="64">
                  <c:v>1.0810253144958299</c:v>
                </c:pt>
                <c:pt idx="65">
                  <c:v>1.10945274372959</c:v>
                </c:pt>
                <c:pt idx="66">
                  <c:v>1.1283947316216301</c:v>
                </c:pt>
                <c:pt idx="67">
                  <c:v>1.1134346401286099</c:v>
                </c:pt>
                <c:pt idx="68">
                  <c:v>1.0972115021458599</c:v>
                </c:pt>
                <c:pt idx="69">
                  <c:v>1.0809883641631099</c:v>
                </c:pt>
                <c:pt idx="70">
                  <c:v>1.06476522618035</c:v>
                </c:pt>
                <c:pt idx="71">
                  <c:v>1.0425429367948</c:v>
                </c:pt>
                <c:pt idx="72">
                  <c:v>1.0169792049923101</c:v>
                </c:pt>
                <c:pt idx="73">
                  <c:v>0.99318692912969886</c:v>
                </c:pt>
                <c:pt idx="74">
                  <c:v>0.97127466865413803</c:v>
                </c:pt>
                <c:pt idx="75">
                  <c:v>0.9573165135693209</c:v>
                </c:pt>
                <c:pt idx="76">
                  <c:v>0.94559980258317111</c:v>
                </c:pt>
                <c:pt idx="77">
                  <c:v>0.935525104</c:v>
                </c:pt>
                <c:pt idx="78">
                  <c:v>0.935525104</c:v>
                </c:pt>
                <c:pt idx="79">
                  <c:v>0.935525104</c:v>
                </c:pt>
                <c:pt idx="80">
                  <c:v>0.935525104</c:v>
                </c:pt>
                <c:pt idx="81">
                  <c:v>0.94494420255318112</c:v>
                </c:pt>
                <c:pt idx="82">
                  <c:v>0.95872856833287001</c:v>
                </c:pt>
                <c:pt idx="83">
                  <c:v>0.97251293411256001</c:v>
                </c:pt>
                <c:pt idx="84">
                  <c:v>0.98629729989224901</c:v>
                </c:pt>
                <c:pt idx="85">
                  <c:v>1.00008166567193</c:v>
                </c:pt>
                <c:pt idx="86">
                  <c:v>1.01388989235492</c:v>
                </c:pt>
                <c:pt idx="87">
                  <c:v>1.0279499384516899</c:v>
                </c:pt>
                <c:pt idx="88">
                  <c:v>1.03581730073581</c:v>
                </c:pt>
                <c:pt idx="89">
                  <c:v>1.0358173024064199</c:v>
                </c:pt>
                <c:pt idx="90">
                  <c:v>1.03581730407702</c:v>
                </c:pt>
                <c:pt idx="91">
                  <c:v>1.0358173057476301</c:v>
                </c:pt>
                <c:pt idx="92">
                  <c:v>1.03581730741824</c:v>
                </c:pt>
                <c:pt idx="93">
                  <c:v>1.0358173090888501</c:v>
                </c:pt>
                <c:pt idx="94">
                  <c:v>1.0358173107594599</c:v>
                </c:pt>
                <c:pt idx="95">
                  <c:v>1.0283703614684201</c:v>
                </c:pt>
                <c:pt idx="96">
                  <c:v>1.01614423448999</c:v>
                </c:pt>
                <c:pt idx="97">
                  <c:v>1.00739581409514</c:v>
                </c:pt>
                <c:pt idx="98">
                  <c:v>0.99614777112236186</c:v>
                </c:pt>
                <c:pt idx="99">
                  <c:v>0.98849996210706403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64-4E6F-B363-D4E7809C7E06}"/>
            </c:ext>
          </c:extLst>
        </c:ser>
        <c:ser>
          <c:idx val="1"/>
          <c:order val="1"/>
          <c:tx>
            <c:strRef>
              <c:f>'1.0LiF_PLot_for_Figs'!$C$3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'1.0LiF_PLot_for_Figs'!$A$4:$A$103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'1.0LiF_PLot_for_Figs'!$C$4:$C$103</c:f>
              <c:numCache>
                <c:formatCode>General</c:formatCode>
                <c:ptCount val="100"/>
                <c:pt idx="0">
                  <c:v>8.7178378032945166E-21</c:v>
                </c:pt>
                <c:pt idx="1">
                  <c:v>8.7178378032945154E-20</c:v>
                </c:pt>
                <c:pt idx="2">
                  <c:v>8.7178378032945164E-19</c:v>
                </c:pt>
                <c:pt idx="3">
                  <c:v>8.7178378032945164E-18</c:v>
                </c:pt>
                <c:pt idx="4">
                  <c:v>8.7178378032945148E-17</c:v>
                </c:pt>
                <c:pt idx="5">
                  <c:v>8.7178378032945144E-16</c:v>
                </c:pt>
                <c:pt idx="6">
                  <c:v>8.7178378032945144E-15</c:v>
                </c:pt>
                <c:pt idx="7">
                  <c:v>8.7178378032945144E-14</c:v>
                </c:pt>
                <c:pt idx="8">
                  <c:v>8.7178378032945149E-13</c:v>
                </c:pt>
                <c:pt idx="9">
                  <c:v>8.717837803294514E-12</c:v>
                </c:pt>
                <c:pt idx="10">
                  <c:v>8.7178378032945128E-11</c:v>
                </c:pt>
                <c:pt idx="11">
                  <c:v>8.717837803294513E-10</c:v>
                </c:pt>
                <c:pt idx="12">
                  <c:v>8.7178378032945118E-9</c:v>
                </c:pt>
                <c:pt idx="13">
                  <c:v>8.7178378032945118E-8</c:v>
                </c:pt>
                <c:pt idx="14">
                  <c:v>8.7178378032945112E-7</c:v>
                </c:pt>
                <c:pt idx="15">
                  <c:v>8.7178378032945115E-6</c:v>
                </c:pt>
                <c:pt idx="16">
                  <c:v>8.7178378032945101E-5</c:v>
                </c:pt>
                <c:pt idx="17">
                  <c:v>8.7178378032945101E-4</c:v>
                </c:pt>
                <c:pt idx="18">
                  <c:v>8.7178378032945099E-3</c:v>
                </c:pt>
                <c:pt idx="19">
                  <c:v>2.6456014134457601E-2</c:v>
                </c:pt>
                <c:pt idx="20">
                  <c:v>8.0958179069013703E-2</c:v>
                </c:pt>
                <c:pt idx="21">
                  <c:v>0.21701882854437099</c:v>
                </c:pt>
                <c:pt idx="22">
                  <c:v>0.45830777270171696</c:v>
                </c:pt>
                <c:pt idx="23">
                  <c:v>0.81734548032957</c:v>
                </c:pt>
                <c:pt idx="24">
                  <c:v>1.1463784940822701</c:v>
                </c:pt>
                <c:pt idx="25">
                  <c:v>1.5028667407519301</c:v>
                </c:pt>
                <c:pt idx="26">
                  <c:v>1.6953930873493199</c:v>
                </c:pt>
                <c:pt idx="27">
                  <c:v>1.78052340042459</c:v>
                </c:pt>
                <c:pt idx="28">
                  <c:v>1.7439786200463701</c:v>
                </c:pt>
                <c:pt idx="29">
                  <c:v>1.6622881598260197</c:v>
                </c:pt>
                <c:pt idx="30">
                  <c:v>1.54056218736602</c:v>
                </c:pt>
                <c:pt idx="31">
                  <c:v>1.3819062194716001</c:v>
                </c:pt>
                <c:pt idx="32">
                  <c:v>1.26009687958145</c:v>
                </c:pt>
                <c:pt idx="33">
                  <c:v>1.1694841901706701</c:v>
                </c:pt>
                <c:pt idx="34">
                  <c:v>1.08735902858097</c:v>
                </c:pt>
                <c:pt idx="35">
                  <c:v>1.0207411583756201</c:v>
                </c:pt>
                <c:pt idx="36">
                  <c:v>0.95776504249364791</c:v>
                </c:pt>
                <c:pt idx="37">
                  <c:v>0.89283737032769095</c:v>
                </c:pt>
                <c:pt idx="38">
                  <c:v>0.83389063590826784</c:v>
                </c:pt>
                <c:pt idx="39">
                  <c:v>0.79118978875372603</c:v>
                </c:pt>
                <c:pt idx="40">
                  <c:v>0.75370061223782803</c:v>
                </c:pt>
                <c:pt idx="41">
                  <c:v>0.72387625759867402</c:v>
                </c:pt>
                <c:pt idx="42">
                  <c:v>0.70327145338084096</c:v>
                </c:pt>
                <c:pt idx="43">
                  <c:v>0.71967484847538699</c:v>
                </c:pt>
                <c:pt idx="44">
                  <c:v>0.74060364514309496</c:v>
                </c:pt>
                <c:pt idx="45">
                  <c:v>0.78026020452240297</c:v>
                </c:pt>
                <c:pt idx="46">
                  <c:v>0.86176853644798501</c:v>
                </c:pt>
                <c:pt idx="47">
                  <c:v>0.92738211701595508</c:v>
                </c:pt>
                <c:pt idx="48">
                  <c:v>0.99387025507037197</c:v>
                </c:pt>
                <c:pt idx="49">
                  <c:v>1.06299884898994</c:v>
                </c:pt>
                <c:pt idx="50">
                  <c:v>1.1173844806039599</c:v>
                </c:pt>
                <c:pt idx="51">
                  <c:v>1.1605046627072999</c:v>
                </c:pt>
                <c:pt idx="52">
                  <c:v>1.1930115689901299</c:v>
                </c:pt>
                <c:pt idx="53">
                  <c:v>1.1926398580136299</c:v>
                </c:pt>
                <c:pt idx="54">
                  <c:v>1.1921481153262801</c:v>
                </c:pt>
                <c:pt idx="55">
                  <c:v>1.1833104710031801</c:v>
                </c:pt>
                <c:pt idx="56">
                  <c:v>1.1530423015567901</c:v>
                </c:pt>
                <c:pt idx="57">
                  <c:v>1.1227741321103999</c:v>
                </c:pt>
                <c:pt idx="58">
                  <c:v>1.0869421425051899</c:v>
                </c:pt>
                <c:pt idx="59">
                  <c:v>1.04806809445142</c:v>
                </c:pt>
                <c:pt idx="60">
                  <c:v>1.01020692632715</c:v>
                </c:pt>
                <c:pt idx="61">
                  <c:v>0.972487883186818</c:v>
                </c:pt>
                <c:pt idx="62">
                  <c:v>0.94633613829761787</c:v>
                </c:pt>
                <c:pt idx="63">
                  <c:v>0.92206013914975204</c:v>
                </c:pt>
                <c:pt idx="64">
                  <c:v>0.90524982739209614</c:v>
                </c:pt>
                <c:pt idx="65">
                  <c:v>0.88884643229755111</c:v>
                </c:pt>
                <c:pt idx="66">
                  <c:v>0.89052054292486305</c:v>
                </c:pt>
                <c:pt idx="67">
                  <c:v>0.893277416006522</c:v>
                </c:pt>
                <c:pt idx="68">
                  <c:v>0.89603428908818095</c:v>
                </c:pt>
                <c:pt idx="69">
                  <c:v>0.90983098648277605</c:v>
                </c:pt>
                <c:pt idx="70">
                  <c:v>0.93321187172644904</c:v>
                </c:pt>
                <c:pt idx="71">
                  <c:v>0.95705591806155099</c:v>
                </c:pt>
                <c:pt idx="72">
                  <c:v>0.98191633833703196</c:v>
                </c:pt>
                <c:pt idx="73">
                  <c:v>1.00677675861251</c:v>
                </c:pt>
                <c:pt idx="74">
                  <c:v>1.03142748403247</c:v>
                </c:pt>
                <c:pt idx="75">
                  <c:v>1.0462211802921</c:v>
                </c:pt>
                <c:pt idx="76">
                  <c:v>1.06101487655172</c:v>
                </c:pt>
                <c:pt idx="77">
                  <c:v>1.0715758573342899</c:v>
                </c:pt>
                <c:pt idx="78">
                  <c:v>1.07295429372841</c:v>
                </c:pt>
                <c:pt idx="79">
                  <c:v>1.07433273012254</c:v>
                </c:pt>
                <c:pt idx="80">
                  <c:v>1.0757111665166601</c:v>
                </c:pt>
                <c:pt idx="81">
                  <c:v>1.0626421267142401</c:v>
                </c:pt>
                <c:pt idx="82">
                  <c:v>1.0480972444473</c:v>
                </c:pt>
                <c:pt idx="83">
                  <c:v>1.03355201515663</c:v>
                </c:pt>
                <c:pt idx="84">
                  <c:v>1.01792973406414</c:v>
                </c:pt>
                <c:pt idx="85">
                  <c:v>1.00230745297165</c:v>
                </c:pt>
                <c:pt idx="86">
                  <c:v>0.98901616672400494</c:v>
                </c:pt>
                <c:pt idx="87">
                  <c:v>0.97632900963516889</c:v>
                </c:pt>
                <c:pt idx="88">
                  <c:v>0.96695564115222798</c:v>
                </c:pt>
                <c:pt idx="89">
                  <c:v>0.95758227266928686</c:v>
                </c:pt>
                <c:pt idx="90">
                  <c:v>0.94928743329397802</c:v>
                </c:pt>
                <c:pt idx="91">
                  <c:v>0.95280244634193301</c:v>
                </c:pt>
                <c:pt idx="92">
                  <c:v>0.95631745938988799</c:v>
                </c:pt>
                <c:pt idx="93">
                  <c:v>0.95983247243784309</c:v>
                </c:pt>
                <c:pt idx="94">
                  <c:v>0.96381012994718596</c:v>
                </c:pt>
                <c:pt idx="95">
                  <c:v>0.97357405565025901</c:v>
                </c:pt>
                <c:pt idx="96">
                  <c:v>0.98333798135333184</c:v>
                </c:pt>
                <c:pt idx="97">
                  <c:v>0.99394628349388814</c:v>
                </c:pt>
                <c:pt idx="98">
                  <c:v>1.0049737762386599</c:v>
                </c:pt>
                <c:pt idx="99">
                  <c:v>1.0160012689834399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64-4E6F-B363-D4E7809C7E06}"/>
            </c:ext>
          </c:extLst>
        </c:ser>
        <c:ser>
          <c:idx val="2"/>
          <c:order val="2"/>
          <c:tx>
            <c:strRef>
              <c:f>'1.0LiF_PLot_for_Figs'!$D$3</c:f>
              <c:strCache>
                <c:ptCount val="1"/>
                <c:pt idx="0">
                  <c:v>F-F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'1.0LiF_PLot_for_Figs'!$A$4:$A$103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'1.0LiF_PLot_for_Figs'!$D$4:$D$103</c:f>
              <c:numCache>
                <c:formatCode>General</c:formatCode>
                <c:ptCount val="100"/>
                <c:pt idx="0">
                  <c:v>1.2734509901877513E-21</c:v>
                </c:pt>
                <c:pt idx="1">
                  <c:v>1.2734509901877513E-20</c:v>
                </c:pt>
                <c:pt idx="2">
                  <c:v>1.2734509901877512E-19</c:v>
                </c:pt>
                <c:pt idx="3">
                  <c:v>1.2734509901877512E-18</c:v>
                </c:pt>
                <c:pt idx="4">
                  <c:v>1.2734509901877511E-17</c:v>
                </c:pt>
                <c:pt idx="5">
                  <c:v>1.273450990187751E-16</c:v>
                </c:pt>
                <c:pt idx="6">
                  <c:v>1.2734509901877509E-15</c:v>
                </c:pt>
                <c:pt idx="7">
                  <c:v>1.2734509901877508E-14</c:v>
                </c:pt>
                <c:pt idx="8">
                  <c:v>1.2734509901877508E-13</c:v>
                </c:pt>
                <c:pt idx="9">
                  <c:v>1.2734509901877507E-12</c:v>
                </c:pt>
                <c:pt idx="10">
                  <c:v>1.2734509901877506E-11</c:v>
                </c:pt>
                <c:pt idx="11">
                  <c:v>1.2734509901877506E-10</c:v>
                </c:pt>
                <c:pt idx="12">
                  <c:v>1.2734509901877506E-9</c:v>
                </c:pt>
                <c:pt idx="13">
                  <c:v>1.2734509901877504E-8</c:v>
                </c:pt>
                <c:pt idx="14">
                  <c:v>1.2734509901877506E-7</c:v>
                </c:pt>
                <c:pt idx="15">
                  <c:v>1.2734509901877504E-6</c:v>
                </c:pt>
                <c:pt idx="16">
                  <c:v>1.2734509901877503E-5</c:v>
                </c:pt>
                <c:pt idx="17">
                  <c:v>1.2734509901877504E-4</c:v>
                </c:pt>
                <c:pt idx="18">
                  <c:v>1.2734509901877503E-3</c:v>
                </c:pt>
                <c:pt idx="19">
                  <c:v>1.2734509901877501E-2</c:v>
                </c:pt>
                <c:pt idx="20">
                  <c:v>0.127345099018775</c:v>
                </c:pt>
                <c:pt idx="21">
                  <c:v>0.27890909691209698</c:v>
                </c:pt>
                <c:pt idx="22">
                  <c:v>0.53295010223291395</c:v>
                </c:pt>
                <c:pt idx="23">
                  <c:v>0.83174246049337097</c:v>
                </c:pt>
                <c:pt idx="24">
                  <c:v>1.14517272186984</c:v>
                </c:pt>
                <c:pt idx="25">
                  <c:v>1.4234405997026001</c:v>
                </c:pt>
                <c:pt idx="26">
                  <c:v>1.5872930962427003</c:v>
                </c:pt>
                <c:pt idx="27">
                  <c:v>1.6850439409163602</c:v>
                </c:pt>
                <c:pt idx="28">
                  <c:v>1.6676957584269501</c:v>
                </c:pt>
                <c:pt idx="29">
                  <c:v>1.61045737143434</c:v>
                </c:pt>
                <c:pt idx="30">
                  <c:v>1.5065098613075301</c:v>
                </c:pt>
                <c:pt idx="31">
                  <c:v>1.3984066246765601</c:v>
                </c:pt>
                <c:pt idx="32">
                  <c:v>1.3042605852448099</c:v>
                </c:pt>
                <c:pt idx="33">
                  <c:v>1.2190425071297399</c:v>
                </c:pt>
                <c:pt idx="34">
                  <c:v>1.14498287820915</c:v>
                </c:pt>
                <c:pt idx="35">
                  <c:v>1.0740659442924201</c:v>
                </c:pt>
                <c:pt idx="36">
                  <c:v>0.99973622159991016</c:v>
                </c:pt>
                <c:pt idx="37">
                  <c:v>0.92813456845563402</c:v>
                </c:pt>
                <c:pt idx="38">
                  <c:v>0.86088244427519611</c:v>
                </c:pt>
                <c:pt idx="39">
                  <c:v>0.79577746396813298</c:v>
                </c:pt>
                <c:pt idx="40">
                  <c:v>0.75416999266241591</c:v>
                </c:pt>
                <c:pt idx="41">
                  <c:v>0.721730374528888</c:v>
                </c:pt>
                <c:pt idx="42">
                  <c:v>0.70483651240121004</c:v>
                </c:pt>
                <c:pt idx="43">
                  <c:v>0.72153521151397304</c:v>
                </c:pt>
                <c:pt idx="44">
                  <c:v>0.74018623408955297</c:v>
                </c:pt>
                <c:pt idx="45">
                  <c:v>0.78797203541149696</c:v>
                </c:pt>
                <c:pt idx="46">
                  <c:v>0.84044958710846784</c:v>
                </c:pt>
                <c:pt idx="47">
                  <c:v>0.90228778296157797</c:v>
                </c:pt>
                <c:pt idx="48">
                  <c:v>0.967943261508597</c:v>
                </c:pt>
                <c:pt idx="49">
                  <c:v>1.0339219653804199</c:v>
                </c:pt>
                <c:pt idx="50">
                  <c:v>1.0982372123010899</c:v>
                </c:pt>
                <c:pt idx="51">
                  <c:v>1.1398060643127701</c:v>
                </c:pt>
                <c:pt idx="52">
                  <c:v>1.1755768478912401</c:v>
                </c:pt>
                <c:pt idx="53">
                  <c:v>1.18112686862811</c:v>
                </c:pt>
                <c:pt idx="54">
                  <c:v>1.18667688936497</c:v>
                </c:pt>
                <c:pt idx="55">
                  <c:v>1.19108287681686</c:v>
                </c:pt>
                <c:pt idx="56">
                  <c:v>1.1623490385905799</c:v>
                </c:pt>
                <c:pt idx="57">
                  <c:v>1.1336152003643001</c:v>
                </c:pt>
                <c:pt idx="58">
                  <c:v>1.09769346536347</c:v>
                </c:pt>
                <c:pt idx="59">
                  <c:v>1.0594139247046099</c:v>
                </c:pt>
                <c:pt idx="60">
                  <c:v>1.0217784299917401</c:v>
                </c:pt>
                <c:pt idx="61">
                  <c:v>0.98689067572377986</c:v>
                </c:pt>
                <c:pt idx="62">
                  <c:v>0.954540624891699</c:v>
                </c:pt>
                <c:pt idx="63">
                  <c:v>0.92845820753451302</c:v>
                </c:pt>
                <c:pt idx="64">
                  <c:v>0.90866573138268802</c:v>
                </c:pt>
                <c:pt idx="65">
                  <c:v>0.89290001643836803</c:v>
                </c:pt>
                <c:pt idx="66">
                  <c:v>0.89029630329823295</c:v>
                </c:pt>
                <c:pt idx="67">
                  <c:v>0.89087100982134104</c:v>
                </c:pt>
                <c:pt idx="68">
                  <c:v>0.89596104161921497</c:v>
                </c:pt>
                <c:pt idx="69">
                  <c:v>0.91076109781574399</c:v>
                </c:pt>
                <c:pt idx="70">
                  <c:v>0.92969709760769303</c:v>
                </c:pt>
                <c:pt idx="71">
                  <c:v>0.95106286428033204</c:v>
                </c:pt>
                <c:pt idx="72">
                  <c:v>0.97520310488292417</c:v>
                </c:pt>
                <c:pt idx="73">
                  <c:v>0.99971929269922699</c:v>
                </c:pt>
                <c:pt idx="74">
                  <c:v>1.0206597972001501</c:v>
                </c:pt>
                <c:pt idx="75">
                  <c:v>1.04160030170107</c:v>
                </c:pt>
                <c:pt idx="76">
                  <c:v>1.0524982116769701</c:v>
                </c:pt>
                <c:pt idx="77">
                  <c:v>1.0548183523901999</c:v>
                </c:pt>
                <c:pt idx="78">
                  <c:v>1.05713849310342</c:v>
                </c:pt>
                <c:pt idx="79">
                  <c:v>1.0594586338166501</c:v>
                </c:pt>
                <c:pt idx="80">
                  <c:v>1.0617787745298799</c:v>
                </c:pt>
                <c:pt idx="81">
                  <c:v>1.0640989152431</c:v>
                </c:pt>
                <c:pt idx="82">
                  <c:v>1.05100383098086</c:v>
                </c:pt>
                <c:pt idx="83">
                  <c:v>1.03786917446655</c:v>
                </c:pt>
                <c:pt idx="84">
                  <c:v>1.0228890001565101</c:v>
                </c:pt>
                <c:pt idx="85">
                  <c:v>1.0075671474874299</c:v>
                </c:pt>
                <c:pt idx="86">
                  <c:v>0.99303344334596999</c:v>
                </c:pt>
                <c:pt idx="87">
                  <c:v>0.97975513198023201</c:v>
                </c:pt>
                <c:pt idx="88">
                  <c:v>0.96822440100964902</c:v>
                </c:pt>
                <c:pt idx="89">
                  <c:v>0.96140138258127594</c:v>
                </c:pt>
                <c:pt idx="90">
                  <c:v>0.95866945999999986</c:v>
                </c:pt>
                <c:pt idx="91">
                  <c:v>0.95866945999999986</c:v>
                </c:pt>
                <c:pt idx="92">
                  <c:v>0.95866945999999986</c:v>
                </c:pt>
                <c:pt idx="93">
                  <c:v>0.96080881942932095</c:v>
                </c:pt>
                <c:pt idx="94">
                  <c:v>0.96506944148362594</c:v>
                </c:pt>
                <c:pt idx="95">
                  <c:v>0.97323893806276196</c:v>
                </c:pt>
                <c:pt idx="96">
                  <c:v>0.98315307773655203</c:v>
                </c:pt>
                <c:pt idx="97">
                  <c:v>0.99301911811961596</c:v>
                </c:pt>
                <c:pt idx="98">
                  <c:v>1.0028460370598</c:v>
                </c:pt>
                <c:pt idx="99">
                  <c:v>1.0126729560000001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64-4E6F-B363-D4E7809C7E06}"/>
            </c:ext>
          </c:extLst>
        </c:ser>
        <c:ser>
          <c:idx val="10"/>
          <c:order val="10"/>
          <c:tx>
            <c:strRef>
              <c:f>'1.0LiF_PLot_for_Figs'!$E$3</c:f>
              <c:strCache>
                <c:ptCount val="1"/>
                <c:pt idx="0">
                  <c:v>Power Law Fit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'1.0LiF_PLot_for_Figs'!$A$4:$A$103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'1.0LiF_PLot_for_Figs'!$E$4:$E$103</c:f>
              <c:numCache>
                <c:formatCode>General</c:formatCode>
                <c:ptCount val="100"/>
                <c:pt idx="1">
                  <c:v>2899.0337885140079</c:v>
                </c:pt>
                <c:pt idx="2">
                  <c:v>547.52841661394609</c:v>
                </c:pt>
                <c:pt idx="3">
                  <c:v>206.97421586544201</c:v>
                </c:pt>
                <c:pt idx="4">
                  <c:v>104.06757338385219</c:v>
                </c:pt>
                <c:pt idx="5">
                  <c:v>61.240440843413346</c:v>
                </c:pt>
                <c:pt idx="6">
                  <c:v>39.843840436367763</c:v>
                </c:pt>
                <c:pt idx="7">
                  <c:v>27.804080968626838</c:v>
                </c:pt>
                <c:pt idx="8">
                  <c:v>20.437094870657912</c:v>
                </c:pt>
                <c:pt idx="9">
                  <c:v>15.639366100399515</c:v>
                </c:pt>
                <c:pt idx="10">
                  <c:v>12.36049996406676</c:v>
                </c:pt>
                <c:pt idx="11">
                  <c:v>10.031864654709461</c:v>
                </c:pt>
                <c:pt idx="12">
                  <c:v>8.3254020339696417</c:v>
                </c:pt>
                <c:pt idx="13">
                  <c:v>7.0418410419163253</c:v>
                </c:pt>
                <c:pt idx="14">
                  <c:v>6.0548727170249128</c:v>
                </c:pt>
                <c:pt idx="15">
                  <c:v>5.2815158385275698</c:v>
                </c:pt>
                <c:pt idx="16">
                  <c:v>4.6655627430358466</c:v>
                </c:pt>
                <c:pt idx="17">
                  <c:v>4.1679231886303265</c:v>
                </c:pt>
                <c:pt idx="18">
                  <c:v>3.7607785688330018</c:v>
                </c:pt>
                <c:pt idx="19">
                  <c:v>3.4239266898087677</c:v>
                </c:pt>
                <c:pt idx="20">
                  <c:v>3.1424305271774737</c:v>
                </c:pt>
                <c:pt idx="21">
                  <c:v>2.9050673533857343</c:v>
                </c:pt>
                <c:pt idx="22">
                  <c:v>2.7032826561145433</c:v>
                </c:pt>
                <c:pt idx="23">
                  <c:v>2.5304702477057992</c:v>
                </c:pt>
                <c:pt idx="24">
                  <c:v>2.3814678043277433</c:v>
                </c:pt>
                <c:pt idx="25">
                  <c:v>2.252197516603009</c:v>
                </c:pt>
                <c:pt idx="26">
                  <c:v>2.1394062523214652</c:v>
                </c:pt>
                <c:pt idx="27">
                  <c:v>2.0404750852967517</c:v>
                </c:pt>
                <c:pt idx="28">
                  <c:v>1.9532779062721892</c:v>
                </c:pt>
                <c:pt idx="29">
                  <c:v>1.8760752448928506</c:v>
                </c:pt>
                <c:pt idx="30">
                  <c:v>1.8074336749323656</c:v>
                </c:pt>
                <c:pt idx="31">
                  <c:v>1.7461640275371693</c:v>
                </c:pt>
                <c:pt idx="32">
                  <c:v>1.6912735834517965</c:v>
                </c:pt>
                <c:pt idx="33">
                  <c:v>1.6419287612966369</c:v>
                </c:pt>
                <c:pt idx="34">
                  <c:v>1.5974257619420351</c:v>
                </c:pt>
                <c:pt idx="35">
                  <c:v>1.5571672974801978</c:v>
                </c:pt>
                <c:pt idx="36">
                  <c:v>1.5206440124425527</c:v>
                </c:pt>
                <c:pt idx="37">
                  <c:v>1.4874195519498707</c:v>
                </c:pt>
                <c:pt idx="38">
                  <c:v>1.4571184853054318</c:v>
                </c:pt>
                <c:pt idx="39">
                  <c:v>1.4294164808997925</c:v>
                </c:pt>
                <c:pt idx="40">
                  <c:v>1.4040322677963286</c:v>
                </c:pt>
                <c:pt idx="41">
                  <c:v>1.3807210240867278</c:v>
                </c:pt>
                <c:pt idx="42">
                  <c:v>1.3592689113271896</c:v>
                </c:pt>
                <c:pt idx="43">
                  <c:v>1.3394885347381957</c:v>
                </c:pt>
                <c:pt idx="44">
                  <c:v>1.3212151551792681</c:v>
                </c:pt>
                <c:pt idx="45">
                  <c:v>1.3043035146972501</c:v>
                </c:pt>
                <c:pt idx="46">
                  <c:v>1.2886251652650003</c:v>
                </c:pt>
                <c:pt idx="47">
                  <c:v>1.2740662120810224</c:v>
                </c:pt>
                <c:pt idx="48">
                  <c:v>1.2605253999089949</c:v>
                </c:pt>
                <c:pt idx="49">
                  <c:v>1.2479124844645475</c:v>
                </c:pt>
                <c:pt idx="50">
                  <c:v>1.2361468416101096</c:v>
                </c:pt>
                <c:pt idx="51">
                  <c:v>1.2251562757088026</c:v>
                </c:pt>
                <c:pt idx="52">
                  <c:v>1.2148759953832662</c:v>
                </c:pt>
                <c:pt idx="53">
                  <c:v>1.2052477304847815</c:v>
                </c:pt>
                <c:pt idx="54">
                  <c:v>1.1962189685804461</c:v>
                </c:pt>
                <c:pt idx="55">
                  <c:v>1.1877422929277603</c:v>
                </c:pt>
                <c:pt idx="56">
                  <c:v>1.1797748068959359</c:v>
                </c:pt>
                <c:pt idx="57">
                  <c:v>1.1722776322441313</c:v>
                </c:pt>
                <c:pt idx="58">
                  <c:v>1.1652154706834799</c:v>
                </c:pt>
                <c:pt idx="59">
                  <c:v>1.1585562198150137</c:v>
                </c:pt>
                <c:pt idx="60">
                  <c:v>1.1522706359154784</c:v>
                </c:pt>
                <c:pt idx="61">
                  <c:v>1.1463320371902888</c:v>
                </c:pt>
                <c:pt idx="62">
                  <c:v>1.1407160420697786</c:v>
                </c:pt>
                <c:pt idx="63">
                  <c:v>1.1354003379255593</c:v>
                </c:pt>
                <c:pt idx="64">
                  <c:v>1.1303644762557039</c:v>
                </c:pt>
                <c:pt idx="65">
                  <c:v>1.1255896909530154</c:v>
                </c:pt>
                <c:pt idx="66">
                  <c:v>1.1210587367479583</c:v>
                </c:pt>
                <c:pt idx="67">
                  <c:v>1.1167557453218129</c:v>
                </c:pt>
                <c:pt idx="68">
                  <c:v>1.1126660969284228</c:v>
                </c:pt>
                <c:pt idx="69">
                  <c:v>1.1087763056545432</c:v>
                </c:pt>
                <c:pt idx="70">
                  <c:v>1.105073916697523</c:v>
                </c:pt>
                <c:pt idx="71">
                  <c:v>1.1015474142517021</c:v>
                </c:pt>
                <c:pt idx="72">
                  <c:v>1.0981861387771008</c:v>
                </c:pt>
                <c:pt idx="73">
                  <c:v>1.0949802125804768</c:v>
                </c:pt>
                <c:pt idx="74">
                  <c:v>1.0919204727735208</c:v>
                </c:pt>
                <c:pt idx="75">
                  <c:v>1.0889984107891344</c:v>
                </c:pt>
                <c:pt idx="76">
                  <c:v>1.0862061177371733</c:v>
                </c:pt>
                <c:pt idx="77">
                  <c:v>1.0835362349680009</c:v>
                </c:pt>
                <c:pt idx="78">
                  <c:v>1.0809819092876889</c:v>
                </c:pt>
                <c:pt idx="79">
                  <c:v>1.0785367523343194</c:v>
                </c:pt>
                <c:pt idx="80">
                  <c:v>1.0761948036820153</c:v>
                </c:pt>
                <c:pt idx="81">
                  <c:v>1.0739504972892051</c:v>
                </c:pt>
                <c:pt idx="82">
                  <c:v>1.0717986309512471</c:v>
                </c:pt>
                <c:pt idx="83">
                  <c:v>1.0697343384557141</c:v>
                </c:pt>
                <c:pt idx="84">
                  <c:v>1.0677530641721564</c:v>
                </c:pt>
                <c:pt idx="85">
                  <c:v>1.0658505398375693</c:v>
                </c:pt>
                <c:pt idx="86">
                  <c:v>1.0640227633247141</c:v>
                </c:pt>
                <c:pt idx="87">
                  <c:v>1.0622659792032514</c:v>
                </c:pt>
                <c:pt idx="88">
                  <c:v>1.0605766609238005</c:v>
                </c:pt>
                <c:pt idx="89">
                  <c:v>1.0589514944728573</c:v>
                </c:pt>
                <c:pt idx="90">
                  <c:v>1.0573873633622561</c:v>
                </c:pt>
                <c:pt idx="91">
                  <c:v>1.0558813348308607</c:v>
                </c:pt>
                <c:pt idx="92">
                  <c:v>1.0544306471485634</c:v>
                </c:pt>
                <c:pt idx="93">
                  <c:v>1.0530326979237106</c:v>
                </c:pt>
                <c:pt idx="94">
                  <c:v>1.0516850333248973</c:v>
                </c:pt>
                <c:pt idx="95">
                  <c:v>1.0503853381368162</c:v>
                </c:pt>
                <c:pt idx="96">
                  <c:v>1.0491314265776688</c:v>
                </c:pt>
                <c:pt idx="97">
                  <c:v>1.0479212338126138</c:v>
                </c:pt>
                <c:pt idx="98">
                  <c:v>1.0467528081039783</c:v>
                </c:pt>
                <c:pt idx="99">
                  <c:v>1.0456243035445587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64-4E6F-B363-D4E7809C7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3200"/>
        <c:axId val="36462425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'1.0LiF_PLot_for_Figs'!$F$3</c15:sqref>
                        </c15:formulaRef>
                      </c:ext>
                    </c:extLst>
                    <c:strCache>
                      <c:ptCount val="1"/>
                      <c:pt idx="0">
                        <c:v>S_i_Li-F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'1.0LiF_PLot_for_Figs'!$A$4:$A$103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0.103761658686868</c:v>
                      </c:pt>
                      <c:pt idx="2">
                        <c:v>0.207523317373737</c:v>
                      </c:pt>
                      <c:pt idx="3">
                        <c:v>0.31128497606060601</c:v>
                      </c:pt>
                      <c:pt idx="4">
                        <c:v>0.415046634747474</c:v>
                      </c:pt>
                      <c:pt idx="5">
                        <c:v>0.51880829343434298</c:v>
                      </c:pt>
                      <c:pt idx="6">
                        <c:v>0.62256995212121202</c:v>
                      </c:pt>
                      <c:pt idx="7">
                        <c:v>0.72633161080807995</c:v>
                      </c:pt>
                      <c:pt idx="8">
                        <c:v>0.83009326949494899</c:v>
                      </c:pt>
                      <c:pt idx="9">
                        <c:v>0.93385492818181803</c:v>
                      </c:pt>
                      <c:pt idx="10">
                        <c:v>1.03761658686868</c:v>
                      </c:pt>
                      <c:pt idx="11">
                        <c:v>1.1413782455555499</c:v>
                      </c:pt>
                      <c:pt idx="12">
                        <c:v>1.24513990424242</c:v>
                      </c:pt>
                      <c:pt idx="13">
                        <c:v>1.34890156292929</c:v>
                      </c:pt>
                      <c:pt idx="14">
                        <c:v>1.4526632216161599</c:v>
                      </c:pt>
                      <c:pt idx="15">
                        <c:v>1.5564248803030301</c:v>
                      </c:pt>
                      <c:pt idx="16">
                        <c:v>1.66018653898989</c:v>
                      </c:pt>
                      <c:pt idx="17">
                        <c:v>1.7639481976767599</c:v>
                      </c:pt>
                      <c:pt idx="18">
                        <c:v>1.8677098563636301</c:v>
                      </c:pt>
                      <c:pt idx="19">
                        <c:v>1.9714715150505</c:v>
                      </c:pt>
                      <c:pt idx="20">
                        <c:v>2.0752331737373702</c:v>
                      </c:pt>
                      <c:pt idx="21">
                        <c:v>2.1789948324242401</c:v>
                      </c:pt>
                      <c:pt idx="22">
                        <c:v>2.28275649111111</c:v>
                      </c:pt>
                      <c:pt idx="23">
                        <c:v>2.3865181497979702</c:v>
                      </c:pt>
                      <c:pt idx="24">
                        <c:v>2.4902798084848401</c:v>
                      </c:pt>
                      <c:pt idx="25">
                        <c:v>2.59404146717171</c:v>
                      </c:pt>
                      <c:pt idx="26">
                        <c:v>2.69780312585858</c:v>
                      </c:pt>
                      <c:pt idx="27">
                        <c:v>2.8015647845454499</c:v>
                      </c:pt>
                      <c:pt idx="28">
                        <c:v>2.9053264432323198</c:v>
                      </c:pt>
                      <c:pt idx="29">
                        <c:v>3.0090881019191902</c:v>
                      </c:pt>
                      <c:pt idx="30">
                        <c:v>3.1128497606060601</c:v>
                      </c:pt>
                      <c:pt idx="31">
                        <c:v>3.2166114192929198</c:v>
                      </c:pt>
                      <c:pt idx="32">
                        <c:v>3.3203730779797902</c:v>
                      </c:pt>
                      <c:pt idx="33">
                        <c:v>3.4241347366666601</c:v>
                      </c:pt>
                      <c:pt idx="34">
                        <c:v>3.5278963953535301</c:v>
                      </c:pt>
                      <c:pt idx="35">
                        <c:v>3.6316580540404</c:v>
                      </c:pt>
                      <c:pt idx="36">
                        <c:v>3.7354197127272699</c:v>
                      </c:pt>
                      <c:pt idx="37">
                        <c:v>3.8391813714141398</c:v>
                      </c:pt>
                      <c:pt idx="38">
                        <c:v>3.942943030101</c:v>
                      </c:pt>
                      <c:pt idx="39">
                        <c:v>4.0467046887878704</c:v>
                      </c:pt>
                      <c:pt idx="40">
                        <c:v>4.1504663474747403</c:v>
                      </c:pt>
                      <c:pt idx="41">
                        <c:v>4.2542280061616102</c:v>
                      </c:pt>
                      <c:pt idx="42">
                        <c:v>4.3579896648484802</c:v>
                      </c:pt>
                      <c:pt idx="43">
                        <c:v>4.4617513235353501</c:v>
                      </c:pt>
                      <c:pt idx="44">
                        <c:v>4.56551298222222</c:v>
                      </c:pt>
                      <c:pt idx="45">
                        <c:v>4.6692746409090899</c:v>
                      </c:pt>
                      <c:pt idx="46">
                        <c:v>4.7730362995959501</c:v>
                      </c:pt>
                      <c:pt idx="47">
                        <c:v>4.87679795828282</c:v>
                      </c:pt>
                      <c:pt idx="48">
                        <c:v>4.98055961696969</c:v>
                      </c:pt>
                      <c:pt idx="49">
                        <c:v>5.0843212756565599</c:v>
                      </c:pt>
                      <c:pt idx="50">
                        <c:v>5.1880829343434298</c:v>
                      </c:pt>
                      <c:pt idx="51">
                        <c:v>5.2918445930302997</c:v>
                      </c:pt>
                      <c:pt idx="52">
                        <c:v>5.3956062517171697</c:v>
                      </c:pt>
                      <c:pt idx="53">
                        <c:v>5.4993679104040396</c:v>
                      </c:pt>
                      <c:pt idx="54">
                        <c:v>5.6031295690908998</c:v>
                      </c:pt>
                      <c:pt idx="55">
                        <c:v>5.7068912277777697</c:v>
                      </c:pt>
                      <c:pt idx="56">
                        <c:v>5.8106528864646396</c:v>
                      </c:pt>
                      <c:pt idx="57">
                        <c:v>5.9144145451515104</c:v>
                      </c:pt>
                      <c:pt idx="58">
                        <c:v>6.0181762038383804</c:v>
                      </c:pt>
                      <c:pt idx="59">
                        <c:v>6.1219378625252503</c:v>
                      </c:pt>
                      <c:pt idx="60">
                        <c:v>6.2256995212121202</c:v>
                      </c:pt>
                      <c:pt idx="61">
                        <c:v>6.3294611798989804</c:v>
                      </c:pt>
                      <c:pt idx="62">
                        <c:v>6.4332228385858503</c:v>
                      </c:pt>
                      <c:pt idx="63">
                        <c:v>6.5369844972727202</c:v>
                      </c:pt>
                      <c:pt idx="64">
                        <c:v>6.6407461559595902</c:v>
                      </c:pt>
                      <c:pt idx="65">
                        <c:v>6.7445078146464601</c:v>
                      </c:pt>
                      <c:pt idx="66">
                        <c:v>6.84826947333333</c:v>
                      </c:pt>
                      <c:pt idx="67">
                        <c:v>6.9520311320202</c:v>
                      </c:pt>
                      <c:pt idx="68">
                        <c:v>7.0557927907070699</c:v>
                      </c:pt>
                      <c:pt idx="69">
                        <c:v>7.15955444939393</c:v>
                      </c:pt>
                      <c:pt idx="70">
                        <c:v>7.2633161080808</c:v>
                      </c:pt>
                      <c:pt idx="71">
                        <c:v>7.3670777667676699</c:v>
                      </c:pt>
                      <c:pt idx="72">
                        <c:v>7.4708394254545398</c:v>
                      </c:pt>
                      <c:pt idx="73">
                        <c:v>7.5746010841414098</c:v>
                      </c:pt>
                      <c:pt idx="74">
                        <c:v>7.6783627428282797</c:v>
                      </c:pt>
                      <c:pt idx="75">
                        <c:v>7.7821244015151496</c:v>
                      </c:pt>
                      <c:pt idx="76">
                        <c:v>7.8858860602020098</c:v>
                      </c:pt>
                      <c:pt idx="77">
                        <c:v>7.9896477188888797</c:v>
                      </c:pt>
                      <c:pt idx="78">
                        <c:v>8.0934093775757496</c:v>
                      </c:pt>
                      <c:pt idx="79">
                        <c:v>8.1971710362626204</c:v>
                      </c:pt>
                      <c:pt idx="80">
                        <c:v>8.3009326949494895</c:v>
                      </c:pt>
                      <c:pt idx="81">
                        <c:v>8.4046943536363603</c:v>
                      </c:pt>
                      <c:pt idx="82">
                        <c:v>8.5084560123232293</c:v>
                      </c:pt>
                      <c:pt idx="83">
                        <c:v>8.6122176710101002</c:v>
                      </c:pt>
                      <c:pt idx="84">
                        <c:v>8.7159793296969692</c:v>
                      </c:pt>
                      <c:pt idx="85">
                        <c:v>8.8197409883838294</c:v>
                      </c:pt>
                      <c:pt idx="86">
                        <c:v>8.9235026470707002</c:v>
                      </c:pt>
                      <c:pt idx="87">
                        <c:v>9.0272643057575692</c:v>
                      </c:pt>
                      <c:pt idx="88">
                        <c:v>9.13102596444444</c:v>
                      </c:pt>
                      <c:pt idx="89">
                        <c:v>9.2347876231313109</c:v>
                      </c:pt>
                      <c:pt idx="90">
                        <c:v>9.3385492818181799</c:v>
                      </c:pt>
                      <c:pt idx="91">
                        <c:v>9.4423109405050507</c:v>
                      </c:pt>
                      <c:pt idx="92">
                        <c:v>9.5460725991919109</c:v>
                      </c:pt>
                      <c:pt idx="93">
                        <c:v>9.6498342578787799</c:v>
                      </c:pt>
                      <c:pt idx="94">
                        <c:v>9.7535959165656507</c:v>
                      </c:pt>
                      <c:pt idx="95">
                        <c:v>9.8573575752525198</c:v>
                      </c:pt>
                      <c:pt idx="96">
                        <c:v>9.9611192339393906</c:v>
                      </c:pt>
                      <c:pt idx="97">
                        <c:v>10.064880892626199</c:v>
                      </c:pt>
                      <c:pt idx="98">
                        <c:v>10.1686425513131</c:v>
                      </c:pt>
                      <c:pt idx="99">
                        <c:v>10.272404209999999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'1.0LiF_PLot_for_Figs'!$F$4:$F$103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0.81933469577646101</c:v>
                      </c:pt>
                      <c:pt idx="19">
                        <c:v>0.76597785570501298</c:v>
                      </c:pt>
                      <c:pt idx="20">
                        <c:v>0.76597785570501298</c:v>
                      </c:pt>
                      <c:pt idx="21">
                        <c:v>0.76597785570501298</c:v>
                      </c:pt>
                      <c:pt idx="22">
                        <c:v>0.76597785570501298</c:v>
                      </c:pt>
                      <c:pt idx="23">
                        <c:v>0.76597785570501298</c:v>
                      </c:pt>
                      <c:pt idx="24">
                        <c:v>0.76597785570501298</c:v>
                      </c:pt>
                      <c:pt idx="25">
                        <c:v>0.76597785570501298</c:v>
                      </c:pt>
                      <c:pt idx="26">
                        <c:v>0.76597785570501298</c:v>
                      </c:pt>
                      <c:pt idx="27">
                        <c:v>0.76597785570501298</c:v>
                      </c:pt>
                      <c:pt idx="28">
                        <c:v>0.76597785570501298</c:v>
                      </c:pt>
                      <c:pt idx="29">
                        <c:v>0.76597785570501298</c:v>
                      </c:pt>
                      <c:pt idx="30">
                        <c:v>0.76597785570501298</c:v>
                      </c:pt>
                      <c:pt idx="31">
                        <c:v>0.76597785570501298</c:v>
                      </c:pt>
                      <c:pt idx="32">
                        <c:v>0.76597785570501298</c:v>
                      </c:pt>
                      <c:pt idx="33">
                        <c:v>0.76597785570501298</c:v>
                      </c:pt>
                      <c:pt idx="34">
                        <c:v>0.76597785570501298</c:v>
                      </c:pt>
                      <c:pt idx="35">
                        <c:v>0.30374862307016998</c:v>
                      </c:pt>
                      <c:pt idx="36">
                        <c:v>0.13679561687706901</c:v>
                      </c:pt>
                      <c:pt idx="37">
                        <c:v>0.13679561687706901</c:v>
                      </c:pt>
                      <c:pt idx="38">
                        <c:v>0.13679561687706901</c:v>
                      </c:pt>
                      <c:pt idx="39">
                        <c:v>0.13679561687706901</c:v>
                      </c:pt>
                      <c:pt idx="40">
                        <c:v>0.13679561687706901</c:v>
                      </c:pt>
                      <c:pt idx="41">
                        <c:v>0.13679561687706901</c:v>
                      </c:pt>
                      <c:pt idx="42">
                        <c:v>0.13679561687706901</c:v>
                      </c:pt>
                      <c:pt idx="43">
                        <c:v>0.13679561687706901</c:v>
                      </c:pt>
                      <c:pt idx="44">
                        <c:v>0.13679561687706901</c:v>
                      </c:pt>
                      <c:pt idx="45">
                        <c:v>0.13679561687706901</c:v>
                      </c:pt>
                      <c:pt idx="46">
                        <c:v>0.13679561687706901</c:v>
                      </c:pt>
                      <c:pt idx="47">
                        <c:v>0.13679561687706901</c:v>
                      </c:pt>
                      <c:pt idx="48">
                        <c:v>0.13679561687706901</c:v>
                      </c:pt>
                      <c:pt idx="49">
                        <c:v>0.13679561687706901</c:v>
                      </c:pt>
                      <c:pt idx="50">
                        <c:v>0.13679561687706901</c:v>
                      </c:pt>
                      <c:pt idx="51">
                        <c:v>8.8764665794569E-2</c:v>
                      </c:pt>
                      <c:pt idx="52">
                        <c:v>6.8722650828349904E-3</c:v>
                      </c:pt>
                      <c:pt idx="53">
                        <c:v>6.8722650828349904E-3</c:v>
                      </c:pt>
                      <c:pt idx="54">
                        <c:v>6.8722650828349904E-3</c:v>
                      </c:pt>
                      <c:pt idx="55">
                        <c:v>6.8722650828349904E-3</c:v>
                      </c:pt>
                      <c:pt idx="56">
                        <c:v>6.8722650828349904E-3</c:v>
                      </c:pt>
                      <c:pt idx="57">
                        <c:v>6.8722650828349904E-3</c:v>
                      </c:pt>
                      <c:pt idx="58">
                        <c:v>6.8722650828349904E-3</c:v>
                      </c:pt>
                      <c:pt idx="59">
                        <c:v>6.8722650828349904E-3</c:v>
                      </c:pt>
                      <c:pt idx="60">
                        <c:v>6.8722650828349904E-3</c:v>
                      </c:pt>
                      <c:pt idx="61">
                        <c:v>6.8722650828349904E-3</c:v>
                      </c:pt>
                      <c:pt idx="62">
                        <c:v>6.8722650828349904E-3</c:v>
                      </c:pt>
                      <c:pt idx="63">
                        <c:v>6.8722650828349904E-3</c:v>
                      </c:pt>
                      <c:pt idx="64">
                        <c:v>6.8722650828349904E-3</c:v>
                      </c:pt>
                      <c:pt idx="65">
                        <c:v>6.8722650828349904E-3</c:v>
                      </c:pt>
                      <c:pt idx="66">
                        <c:v>6.8722650828349904E-3</c:v>
                      </c:pt>
                      <c:pt idx="67">
                        <c:v>5.5449778313355997E-3</c:v>
                      </c:pt>
                      <c:pt idx="68">
                        <c:v>4.1056307732461996E-3</c:v>
                      </c:pt>
                      <c:pt idx="69">
                        <c:v>2.6662837151567799E-3</c:v>
                      </c:pt>
                      <c:pt idx="70">
                        <c:v>1.22693665706737E-3</c:v>
                      </c:pt>
                      <c:pt idx="71">
                        <c:v>7.1203397418789403E-4</c:v>
                      </c:pt>
                      <c:pt idx="72">
                        <c:v>7.1203397418789403E-4</c:v>
                      </c:pt>
                      <c:pt idx="73">
                        <c:v>7.1203397418789403E-4</c:v>
                      </c:pt>
                      <c:pt idx="74">
                        <c:v>7.1203397418789403E-4</c:v>
                      </c:pt>
                      <c:pt idx="75">
                        <c:v>7.1203397418789403E-4</c:v>
                      </c:pt>
                      <c:pt idx="76">
                        <c:v>7.1203397418789403E-4</c:v>
                      </c:pt>
                      <c:pt idx="77">
                        <c:v>7.1203397418789403E-4</c:v>
                      </c:pt>
                      <c:pt idx="78">
                        <c:v>7.1203397418789403E-4</c:v>
                      </c:pt>
                      <c:pt idx="79">
                        <c:v>7.1203397418789403E-4</c:v>
                      </c:pt>
                      <c:pt idx="80">
                        <c:v>7.1203397418789403E-4</c:v>
                      </c:pt>
                      <c:pt idx="81">
                        <c:v>7.1203397418789403E-4</c:v>
                      </c:pt>
                      <c:pt idx="82">
                        <c:v>7.1203397418789403E-4</c:v>
                      </c:pt>
                      <c:pt idx="83">
                        <c:v>7.1203397418789403E-4</c:v>
                      </c:pt>
                      <c:pt idx="84">
                        <c:v>7.1203397418789403E-4</c:v>
                      </c:pt>
                      <c:pt idx="85">
                        <c:v>7.1203397418789403E-4</c:v>
                      </c:pt>
                      <c:pt idx="86">
                        <c:v>6.8053607299571497E-4</c:v>
                      </c:pt>
                      <c:pt idx="87">
                        <c:v>3.1662062177019901E-4</c:v>
                      </c:pt>
                      <c:pt idx="88">
                        <c:v>1.12990106756371E-4</c:v>
                      </c:pt>
                      <c:pt idx="89">
                        <c:v>1.12990106756371E-4</c:v>
                      </c:pt>
                      <c:pt idx="90">
                        <c:v>1.12990106756371E-4</c:v>
                      </c:pt>
                      <c:pt idx="91">
                        <c:v>1.12990106756371E-4</c:v>
                      </c:pt>
                      <c:pt idx="92">
                        <c:v>1.12990106756371E-4</c:v>
                      </c:pt>
                      <c:pt idx="93">
                        <c:v>1.12990106756371E-4</c:v>
                      </c:pt>
                      <c:pt idx="94">
                        <c:v>1.12990106756371E-4</c:v>
                      </c:pt>
                      <c:pt idx="95">
                        <c:v>1.12990106756371E-4</c:v>
                      </c:pt>
                      <c:pt idx="96">
                        <c:v>1.12990106756371E-4</c:v>
                      </c:pt>
                      <c:pt idx="97">
                        <c:v>1.12990106756371E-4</c:v>
                      </c:pt>
                      <c:pt idx="98">
                        <c:v>1.12990106756371E-4</c:v>
                      </c:pt>
                      <c:pt idx="99">
                        <c:v>1.12990106756371E-4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B764-4E6F-B363-D4E7809C7E0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'1.0LiF_PLot_for_Figs'!$G$3</c15:sqref>
                        </c15:formulaRef>
                      </c:ext>
                    </c:extLst>
                    <c:strCache>
                      <c:ptCount val="1"/>
                      <c:pt idx="0">
                        <c:v>Average_SCL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('1.0LiF_PLot_for_Figs'!$G$4,'1.0LiF_PLot_for_Figs'!$G$103)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3.4514</c:v>
                      </c:pt>
                      <c:pt idx="1">
                        <c:v>3.4514</c:v>
                      </c:pt>
                    </c:numCache>
                  </c:numRef>
                </c:xVal>
                <c:yVal>
                  <c:numLit>
                    <c:formatCode>General</c:formatCode>
                    <c:ptCount val="2"/>
                    <c:pt idx="0">
                      <c:v>-2</c:v>
                    </c:pt>
                    <c:pt idx="1">
                      <c:v>2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64-4E6F-B363-D4E7809C7E0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'1.0LiF_PLot_for_Figs'!$H$3</c15:sqref>
                        </c15:formulaRef>
                      </c:ext>
                    </c:extLst>
                    <c:strCache>
                      <c:ptCount val="1"/>
                      <c:pt idx="0">
                        <c:v>lambda_BC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('1.0LiF_PLot_for_Figs'!$H$4,'1.0LiF_PLot_for_Figs'!$H$103)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3.3052280000000001</c:v>
                      </c:pt>
                      <c:pt idx="1">
                        <c:v>3.3052280000000001</c:v>
                      </c:pt>
                    </c:numCache>
                  </c:numRef>
                </c:xVal>
                <c:yVal>
                  <c:numLit>
                    <c:formatCode>General</c:formatCode>
                    <c:ptCount val="2"/>
                    <c:pt idx="0">
                      <c:v>-2</c:v>
                    </c:pt>
                    <c:pt idx="1">
                      <c:v>2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64-4E6F-B363-D4E7809C7E06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6"/>
          <c:order val="6"/>
          <c:tx>
            <c:strRef>
              <c:f>'1.0LiF_PLot_for_Figs'!$J$3</c:f>
              <c:strCache>
                <c:ptCount val="1"/>
                <c:pt idx="0">
                  <c:v>W(r)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'1.0LiF_PLot_for_Figs'!$A$4:$A$103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  <c:extLst xmlns:c15="http://schemas.microsoft.com/office/drawing/2012/chart"/>
            </c:numRef>
          </c:xVal>
          <c:yVal>
            <c:numRef>
              <c:f>'1.0LiF_PLot_for_Figs'!$J$4:$J$103</c:f>
              <c:numCache>
                <c:formatCode>General</c:formatCode>
                <c:ptCount val="100"/>
                <c:pt idx="0">
                  <c:v>659.38003568202998</c:v>
                </c:pt>
                <c:pt idx="1">
                  <c:v>616.45987717964215</c:v>
                </c:pt>
                <c:pt idx="2">
                  <c:v>573.5397186772542</c:v>
                </c:pt>
                <c:pt idx="3">
                  <c:v>530.61956017486625</c:v>
                </c:pt>
                <c:pt idx="4">
                  <c:v>487.69940167247842</c:v>
                </c:pt>
                <c:pt idx="5">
                  <c:v>444.77924317009047</c:v>
                </c:pt>
                <c:pt idx="6">
                  <c:v>401.85908466770258</c:v>
                </c:pt>
                <c:pt idx="7">
                  <c:v>358.93892616531474</c:v>
                </c:pt>
                <c:pt idx="8">
                  <c:v>316.01876766292679</c:v>
                </c:pt>
                <c:pt idx="9">
                  <c:v>273.0986091605389</c:v>
                </c:pt>
                <c:pt idx="10">
                  <c:v>230.17845065815104</c:v>
                </c:pt>
                <c:pt idx="11">
                  <c:v>187.25829215576317</c:v>
                </c:pt>
                <c:pt idx="12">
                  <c:v>144.33813365337522</c:v>
                </c:pt>
                <c:pt idx="13">
                  <c:v>101.41797515098735</c:v>
                </c:pt>
                <c:pt idx="14">
                  <c:v>58.497816648599446</c:v>
                </c:pt>
                <c:pt idx="15">
                  <c:v>15.577658146211546</c:v>
                </c:pt>
                <c:pt idx="16">
                  <c:v>-3.028268416245445</c:v>
                </c:pt>
                <c:pt idx="17">
                  <c:v>-10.245637407771312</c:v>
                </c:pt>
                <c:pt idx="18">
                  <c:v>-12.239317215188235</c:v>
                </c:pt>
                <c:pt idx="19">
                  <c:v>-11.052764876905735</c:v>
                </c:pt>
                <c:pt idx="20">
                  <c:v>-8.2503842494401489</c:v>
                </c:pt>
                <c:pt idx="21">
                  <c:v>-5.0806332956332847</c:v>
                </c:pt>
                <c:pt idx="22">
                  <c:v>-1.9464803311183005</c:v>
                </c:pt>
                <c:pt idx="23">
                  <c:v>0.73076951943624924</c:v>
                </c:pt>
                <c:pt idx="24">
                  <c:v>2.9772007123060416</c:v>
                </c:pt>
                <c:pt idx="25">
                  <c:v>4.8369667232258893</c:v>
                </c:pt>
                <c:pt idx="26">
                  <c:v>6.0418185548242214</c:v>
                </c:pt>
                <c:pt idx="27">
                  <c:v>6.8266759483859536</c:v>
                </c:pt>
                <c:pt idx="28">
                  <c:v>6.8266759483859536</c:v>
                </c:pt>
                <c:pt idx="29">
                  <c:v>6.8266759483859536</c:v>
                </c:pt>
                <c:pt idx="30">
                  <c:v>6.3157987258812422</c:v>
                </c:pt>
                <c:pt idx="31">
                  <c:v>5.3052016142986513</c:v>
                </c:pt>
                <c:pt idx="32">
                  <c:v>4.3935457091601853</c:v>
                </c:pt>
                <c:pt idx="33">
                  <c:v>3.5631735113207434</c:v>
                </c:pt>
                <c:pt idx="34">
                  <c:v>2.6448382242843618</c:v>
                </c:pt>
                <c:pt idx="35">
                  <c:v>1.488307860423971</c:v>
                </c:pt>
                <c:pt idx="36">
                  <c:v>0.35058650970167288</c:v>
                </c:pt>
                <c:pt idx="37">
                  <c:v>-0.66485355632413079</c:v>
                </c:pt>
                <c:pt idx="38">
                  <c:v>-1.5804479750691474</c:v>
                </c:pt>
                <c:pt idx="39">
                  <c:v>-2.2571392483253447</c:v>
                </c:pt>
                <c:pt idx="40">
                  <c:v>-2.4271339187722187</c:v>
                </c:pt>
                <c:pt idx="41">
                  <c:v>-2.5940833842432989</c:v>
                </c:pt>
                <c:pt idx="42">
                  <c:v>-2.7580948282721973</c:v>
                </c:pt>
                <c:pt idx="43">
                  <c:v>-2.6142034451822305</c:v>
                </c:pt>
                <c:pt idx="44">
                  <c:v>-2.1965408958100272</c:v>
                </c:pt>
                <c:pt idx="45">
                  <c:v>-1.6578270950852478</c:v>
                </c:pt>
                <c:pt idx="46">
                  <c:v>-1.0531966247439932</c:v>
                </c:pt>
                <c:pt idx="47">
                  <c:v>-0.47758636198377757</c:v>
                </c:pt>
                <c:pt idx="48">
                  <c:v>6.3881746944812925E-2</c:v>
                </c:pt>
                <c:pt idx="49">
                  <c:v>0.6316103158680878</c:v>
                </c:pt>
                <c:pt idx="50">
                  <c:v>1.06241825350771</c:v>
                </c:pt>
                <c:pt idx="51">
                  <c:v>1.4253459697015867</c:v>
                </c:pt>
                <c:pt idx="52">
                  <c:v>1.5852595382149297</c:v>
                </c:pt>
                <c:pt idx="53">
                  <c:v>1.5852595382149297</c:v>
                </c:pt>
                <c:pt idx="54">
                  <c:v>1.5852595382149297</c:v>
                </c:pt>
                <c:pt idx="55">
                  <c:v>1.5852595382149297</c:v>
                </c:pt>
                <c:pt idx="56">
                  <c:v>1.4681566693307218</c:v>
                </c:pt>
                <c:pt idx="57">
                  <c:v>1.162831499877071</c:v>
                </c:pt>
                <c:pt idx="58">
                  <c:v>0.86719237559933426</c:v>
                </c:pt>
                <c:pt idx="59">
                  <c:v>0.58064359160069334</c:v>
                </c:pt>
                <c:pt idx="60">
                  <c:v>0.30264276243594879</c:v>
                </c:pt>
                <c:pt idx="61">
                  <c:v>3.2694642781227252E-2</c:v>
                </c:pt>
                <c:pt idx="62">
                  <c:v>-0.22965418187117767</c:v>
                </c:pt>
                <c:pt idx="63">
                  <c:v>-0.48481987747117256</c:v>
                </c:pt>
                <c:pt idx="64">
                  <c:v>-0.73318533291739063</c:v>
                </c:pt>
                <c:pt idx="65">
                  <c:v>-0.97510361596558659</c:v>
                </c:pt>
                <c:pt idx="66">
                  <c:v>-1.1328832964126605</c:v>
                </c:pt>
                <c:pt idx="67">
                  <c:v>-1.0084937827472777</c:v>
                </c:pt>
                <c:pt idx="68">
                  <c:v>-0.87169915046918178</c:v>
                </c:pt>
                <c:pt idx="69">
                  <c:v>-0.73286676242666604</c:v>
                </c:pt>
                <c:pt idx="70">
                  <c:v>-0.59193498870083139</c:v>
                </c:pt>
                <c:pt idx="71">
                  <c:v>-0.39536261725265398</c:v>
                </c:pt>
                <c:pt idx="72">
                  <c:v>-0.16398266831653907</c:v>
                </c:pt>
                <c:pt idx="73">
                  <c:v>5.6650064584372072E-2</c:v>
                </c:pt>
                <c:pt idx="74">
                  <c:v>0.26457533707345621</c:v>
                </c:pt>
                <c:pt idx="75">
                  <c:v>0.39948437776118262</c:v>
                </c:pt>
                <c:pt idx="76">
                  <c:v>0.51425669346741987</c:v>
                </c:pt>
                <c:pt idx="77">
                  <c:v>0.61408741473804762</c:v>
                </c:pt>
                <c:pt idx="78">
                  <c:v>0.61408741473804762</c:v>
                </c:pt>
                <c:pt idx="79">
                  <c:v>0.61408741473804762</c:v>
                </c:pt>
                <c:pt idx="80">
                  <c:v>0.61408741473804762</c:v>
                </c:pt>
                <c:pt idx="81">
                  <c:v>0.5207206409600289</c:v>
                </c:pt>
                <c:pt idx="82">
                  <c:v>0.38574738959657195</c:v>
                </c:pt>
                <c:pt idx="83">
                  <c:v>0.25270096542132664</c:v>
                </c:pt>
                <c:pt idx="84">
                  <c:v>0.12152712851949111</c:v>
                </c:pt>
                <c:pt idx="85">
                  <c:v>-7.8261025064206447E-3</c:v>
                </c:pt>
                <c:pt idx="86">
                  <c:v>-0.13562791370376756</c:v>
                </c:pt>
                <c:pt idx="87">
                  <c:v>-0.26398432490906942</c:v>
                </c:pt>
                <c:pt idx="88">
                  <c:v>-0.3350428465139757</c:v>
                </c:pt>
                <c:pt idx="89">
                  <c:v>-0.33504286154565538</c:v>
                </c:pt>
                <c:pt idx="90">
                  <c:v>-0.33504287657724729</c:v>
                </c:pt>
                <c:pt idx="91">
                  <c:v>-0.33504289160892897</c:v>
                </c:pt>
                <c:pt idx="92">
                  <c:v>-0.33504290664060876</c:v>
                </c:pt>
                <c:pt idx="93">
                  <c:v>-0.33504292167229038</c:v>
                </c:pt>
                <c:pt idx="94">
                  <c:v>-0.33504293670397006</c:v>
                </c:pt>
                <c:pt idx="95">
                  <c:v>-0.2677953460307661</c:v>
                </c:pt>
                <c:pt idx="96">
                  <c:v>-0.15632753006159497</c:v>
                </c:pt>
                <c:pt idx="97">
                  <c:v>-7.5740310008799425E-2</c:v>
                </c:pt>
                <c:pt idx="98">
                  <c:v>2.8907070929908265E-2</c:v>
                </c:pt>
                <c:pt idx="99">
                  <c:v>0.10073632884162484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8-B764-4E6F-B363-D4E7809C7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603872"/>
        <c:axId val="364599712"/>
      </c:scatterChart>
      <c:valAx>
        <c:axId val="80953200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baseline="0">
                    <a:effectLst/>
                  </a:rPr>
                  <a:t>r [Å]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4624256"/>
        <c:crosses val="autoZero"/>
        <c:crossBetween val="midCat"/>
        <c:majorUnit val="2"/>
      </c:valAx>
      <c:valAx>
        <c:axId val="364624256"/>
        <c:scaling>
          <c:orientation val="minMax"/>
          <c:max val="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g(r)</a:t>
                </a:r>
              </a:p>
            </c:rich>
          </c:tx>
          <c:layout>
            <c:manualLayout>
              <c:xMode val="edge"/>
              <c:yMode val="edge"/>
              <c:x val="8.1224031762172303E-3"/>
              <c:y val="0.40305469382210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0953200"/>
        <c:crosses val="autoZero"/>
        <c:crossBetween val="midCat"/>
        <c:majorUnit val="1"/>
      </c:valAx>
      <c:valAx>
        <c:axId val="364599712"/>
        <c:scaling>
          <c:orientation val="minMax"/>
          <c:max val="60"/>
          <c:min val="-2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baseline="0">
                    <a:effectLst/>
                  </a:rPr>
                  <a:t>W(r) [</a:t>
                </a:r>
                <a:r>
                  <a:rPr lang="en-US" sz="1200" b="0" i="0" u="none" strike="noStrike" baseline="0">
                    <a:effectLst/>
                  </a:rPr>
                  <a:t>k</a:t>
                </a:r>
                <a:r>
                  <a:rPr lang="en-US" sz="1200" b="1" i="0" baseline="0">
                    <a:effectLst/>
                  </a:rPr>
                  <a:t>J∙mol</a:t>
                </a:r>
                <a:r>
                  <a:rPr lang="en-US" sz="1200" b="1" i="0" baseline="30000">
                    <a:effectLst/>
                  </a:rPr>
                  <a:t>-1</a:t>
                </a:r>
                <a:r>
                  <a:rPr lang="en-US" sz="1200" b="1" i="0" baseline="0">
                    <a:effectLst/>
                  </a:rPr>
                  <a:t>]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4603872"/>
        <c:crosses val="max"/>
        <c:crossBetween val="midCat"/>
        <c:majorUnit val="20"/>
      </c:valAx>
      <c:valAx>
        <c:axId val="364603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4599712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8481977695192153"/>
          <c:y val="8.1771863754748667E-2"/>
          <c:w val="0.17331676975002427"/>
          <c:h val="0.1957985235384004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614708673686323E-2"/>
          <c:y val="4.3712722464834826E-2"/>
          <c:w val="0.79460861905399682"/>
          <c:h val="0.81281127744041792"/>
        </c:manualLayout>
      </c:layout>
      <c:scatterChart>
        <c:scatterStyle val="lineMarker"/>
        <c:varyColors val="0"/>
        <c:ser>
          <c:idx val="7"/>
          <c:order val="7"/>
          <c:tx>
            <c:strRef>
              <c:f>'1.0LiF_PLot_for_Figs'!$R$3</c:f>
              <c:strCache>
                <c:ptCount val="1"/>
                <c:pt idx="0">
                  <c:v>Peak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'1.0LiF_PLot_for_Figs'!$A$18:$A$26</c:f>
              <c:numCache>
                <c:formatCode>General</c:formatCode>
                <c:ptCount val="9"/>
                <c:pt idx="0">
                  <c:v>1.4526632216161599</c:v>
                </c:pt>
                <c:pt idx="1">
                  <c:v>1.5564248803030301</c:v>
                </c:pt>
                <c:pt idx="2">
                  <c:v>1.66018653898989</c:v>
                </c:pt>
                <c:pt idx="3">
                  <c:v>1.7639481976767599</c:v>
                </c:pt>
                <c:pt idx="4">
                  <c:v>1.8677098563636301</c:v>
                </c:pt>
                <c:pt idx="5">
                  <c:v>1.9714715150505</c:v>
                </c:pt>
                <c:pt idx="6">
                  <c:v>2.0752331737373702</c:v>
                </c:pt>
                <c:pt idx="7">
                  <c:v>2.1789948324242401</c:v>
                </c:pt>
                <c:pt idx="8">
                  <c:v>2.28275649111111</c:v>
                </c:pt>
              </c:numCache>
              <c:extLst xmlns:c15="http://schemas.microsoft.com/office/drawing/2012/chart"/>
            </c:numRef>
          </c:xVal>
          <c:yVal>
            <c:numRef>
              <c:f>'1.0LiF_PLot_for_Figs'!$R$18:$R$26</c:f>
              <c:numCache>
                <c:formatCode>General</c:formatCode>
                <c:ptCount val="9"/>
                <c:pt idx="0">
                  <c:v>3.7153550942304205</c:v>
                </c:pt>
                <c:pt idx="1">
                  <c:v>3.7153550942304205</c:v>
                </c:pt>
                <c:pt idx="2">
                  <c:v>3.7153550942304205</c:v>
                </c:pt>
                <c:pt idx="3">
                  <c:v>3.7153550942304205</c:v>
                </c:pt>
                <c:pt idx="4">
                  <c:v>3.7153550942304205</c:v>
                </c:pt>
                <c:pt idx="5">
                  <c:v>3.7153550942304205</c:v>
                </c:pt>
                <c:pt idx="6">
                  <c:v>3.7153550942304205</c:v>
                </c:pt>
                <c:pt idx="7">
                  <c:v>3.7153550942304205</c:v>
                </c:pt>
                <c:pt idx="8">
                  <c:v>3.7153550942304205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0-EE83-44A2-917A-E4288D0F03D4}"/>
            </c:ext>
          </c:extLst>
        </c:ser>
        <c:ser>
          <c:idx val="8"/>
          <c:order val="8"/>
          <c:tx>
            <c:strRef>
              <c:f>'1.0LiF_PLot_for_Figs'!$S$3</c:f>
              <c:strCache>
                <c:ptCount val="1"/>
                <c:pt idx="0">
                  <c:v>Minima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'1.0LiF_PLot_for_Figs'!$A$28:$A$36</c:f>
              <c:numCache>
                <c:formatCode>General</c:formatCode>
                <c:ptCount val="9"/>
                <c:pt idx="0">
                  <c:v>2.4902798084848401</c:v>
                </c:pt>
                <c:pt idx="1">
                  <c:v>2.59404146717171</c:v>
                </c:pt>
                <c:pt idx="2">
                  <c:v>2.69780312585858</c:v>
                </c:pt>
                <c:pt idx="3">
                  <c:v>2.8015647845454499</c:v>
                </c:pt>
                <c:pt idx="4">
                  <c:v>2.9053264432323198</c:v>
                </c:pt>
                <c:pt idx="5">
                  <c:v>3.0090881019191902</c:v>
                </c:pt>
                <c:pt idx="6">
                  <c:v>3.1128497606060601</c:v>
                </c:pt>
                <c:pt idx="7">
                  <c:v>3.2166114192929198</c:v>
                </c:pt>
                <c:pt idx="8">
                  <c:v>3.3203730779797902</c:v>
                </c:pt>
              </c:numCache>
              <c:extLst xmlns:c15="http://schemas.microsoft.com/office/drawing/2012/chart"/>
            </c:numRef>
          </c:xVal>
          <c:yVal>
            <c:numRef>
              <c:f>'1.0LiF_PLot_for_Figs'!$S$28:$S$36</c:f>
              <c:numCache>
                <c:formatCode>General</c:formatCode>
                <c:ptCount val="9"/>
                <c:pt idx="0">
                  <c:v>0.48035278300000001</c:v>
                </c:pt>
                <c:pt idx="1">
                  <c:v>0.48035278300000001</c:v>
                </c:pt>
                <c:pt idx="2">
                  <c:v>0.48035278300000001</c:v>
                </c:pt>
                <c:pt idx="3">
                  <c:v>0.48035278300000001</c:v>
                </c:pt>
                <c:pt idx="4">
                  <c:v>0.48035278300000001</c:v>
                </c:pt>
                <c:pt idx="5">
                  <c:v>0.48035278300000001</c:v>
                </c:pt>
                <c:pt idx="6">
                  <c:v>0.48035278300000001</c:v>
                </c:pt>
                <c:pt idx="7">
                  <c:v>0.48035278300000001</c:v>
                </c:pt>
                <c:pt idx="8">
                  <c:v>0.48035278300000001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1-EE83-44A2-917A-E4288D0F0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3200"/>
        <c:axId val="364624256"/>
        <c:extLst>
          <c:ext xmlns:c15="http://schemas.microsoft.com/office/drawing/2012/chart" uri="{02D57815-91ED-43cb-92C2-25804820EDAC}">
            <c15:filteredScatterSeries>
              <c15:ser>
                <c:idx val="9"/>
                <c:order val="9"/>
                <c:tx>
                  <c:v>Peaks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('1.0LiF_PLot_for_Figs'!$A$22,'1.0LiF_PLot_for_Figs'!$A$46,'1.0LiF_PLot_for_Figs'!$A$70,'1.0LiF_PLot_for_Figs'!$A$95)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1.8677098563636301</c:v>
                      </c:pt>
                      <c:pt idx="1">
                        <c:v>4.3579896648484802</c:v>
                      </c:pt>
                      <c:pt idx="2">
                        <c:v>6.84826947333333</c:v>
                      </c:pt>
                      <c:pt idx="3">
                        <c:v>9.4423109405050507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('1.0LiF_PLot_for_Figs'!$B$22,'1.0LiF_PLot_for_Figs'!$B$46,'1.0LiF_PLot_for_Figs'!$B$70,'1.0LiF_PLot_for_Figs'!$B$95)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3.7153550942304205</c:v>
                      </c:pt>
                      <c:pt idx="1">
                        <c:v>1.34336151130874</c:v>
                      </c:pt>
                      <c:pt idx="2">
                        <c:v>1.1283947316216301</c:v>
                      </c:pt>
                      <c:pt idx="3">
                        <c:v>1.0358173057476301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EE83-44A2-917A-E4288D0F03D4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0"/>
          <c:tx>
            <c:strRef>
              <c:f>'1.0LiF_PLot_for_Figs'!$B$3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'1.0LiF_PLot_for_Figs'!$A$4:$A$103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'1.0LiF_PLot_for_Figs'!$B$4:$B$103</c:f>
              <c:numCache>
                <c:formatCode>General</c:formatCode>
                <c:ptCount val="100"/>
                <c:pt idx="0">
                  <c:v>1.8783681983361404E-31</c:v>
                </c:pt>
                <c:pt idx="1">
                  <c:v>1.8783681983361404E-29</c:v>
                </c:pt>
                <c:pt idx="2">
                  <c:v>1.8783681983361402E-27</c:v>
                </c:pt>
                <c:pt idx="3">
                  <c:v>1.8783681983361404E-25</c:v>
                </c:pt>
                <c:pt idx="4">
                  <c:v>1.8783681983361403E-23</c:v>
                </c:pt>
                <c:pt idx="5">
                  <c:v>1.8783681983361402E-21</c:v>
                </c:pt>
                <c:pt idx="6">
                  <c:v>1.8783681983361402E-19</c:v>
                </c:pt>
                <c:pt idx="7">
                  <c:v>1.8783681983361404E-17</c:v>
                </c:pt>
                <c:pt idx="8">
                  <c:v>1.8783681983361402E-15</c:v>
                </c:pt>
                <c:pt idx="9">
                  <c:v>1.8783681983361404E-13</c:v>
                </c:pt>
                <c:pt idx="10">
                  <c:v>1.8783681983361402E-11</c:v>
                </c:pt>
                <c:pt idx="11">
                  <c:v>1.8783681983361405E-9</c:v>
                </c:pt>
                <c:pt idx="12">
                  <c:v>1.8783681983361403E-7</c:v>
                </c:pt>
                <c:pt idx="13">
                  <c:v>1.8783681983361402E-5</c:v>
                </c:pt>
                <c:pt idx="14">
                  <c:v>1.8783681983361401E-3</c:v>
                </c:pt>
                <c:pt idx="15">
                  <c:v>0.187836819833614</c:v>
                </c:pt>
                <c:pt idx="16">
                  <c:v>1.3828736156330901</c:v>
                </c:pt>
                <c:pt idx="17">
                  <c:v>2.9998430702204799</c:v>
                </c:pt>
                <c:pt idx="18">
                  <c:v>3.7153550942304205</c:v>
                </c:pt>
                <c:pt idx="19">
                  <c:v>3.2712157110736904</c:v>
                </c:pt>
                <c:pt idx="20">
                  <c:v>2.4217172177787498</c:v>
                </c:pt>
                <c:pt idx="21">
                  <c:v>1.7235302012484801</c:v>
                </c:pt>
                <c:pt idx="22">
                  <c:v>1.2313263313845999</c:v>
                </c:pt>
                <c:pt idx="23">
                  <c:v>0.92388576496757302</c:v>
                </c:pt>
                <c:pt idx="24">
                  <c:v>0.72600353796762296</c:v>
                </c:pt>
                <c:pt idx="25">
                  <c:v>0.59467143935296995</c:v>
                </c:pt>
                <c:pt idx="26">
                  <c:v>0.52255645164884801</c:v>
                </c:pt>
                <c:pt idx="27">
                  <c:v>0.48035278300000001</c:v>
                </c:pt>
                <c:pt idx="28">
                  <c:v>0.48035278300000001</c:v>
                </c:pt>
                <c:pt idx="29">
                  <c:v>0.48035278300000001</c:v>
                </c:pt>
                <c:pt idx="30">
                  <c:v>0.50741843888767202</c:v>
                </c:pt>
                <c:pt idx="31">
                  <c:v>0.56553332430129699</c:v>
                </c:pt>
                <c:pt idx="32">
                  <c:v>0.62364820971492096</c:v>
                </c:pt>
                <c:pt idx="33">
                  <c:v>0.68176309512854605</c:v>
                </c:pt>
                <c:pt idx="34">
                  <c:v>0.75236089482964807</c:v>
                </c:pt>
                <c:pt idx="35">
                  <c:v>0.85176225359289504</c:v>
                </c:pt>
                <c:pt idx="36">
                  <c:v>0.96235232680888694</c:v>
                </c:pt>
                <c:pt idx="37">
                  <c:v>1.07312850158283</c:v>
                </c:pt>
                <c:pt idx="38">
                  <c:v>1.18390467635678</c:v>
                </c:pt>
                <c:pt idx="39">
                  <c:v>1.27306124594298</c:v>
                </c:pt>
                <c:pt idx="40">
                  <c:v>1.2964946677315701</c:v>
                </c:pt>
                <c:pt idx="41">
                  <c:v>1.3199280895201599</c:v>
                </c:pt>
                <c:pt idx="42">
                  <c:v>1.34336151130874</c:v>
                </c:pt>
                <c:pt idx="43">
                  <c:v>1.32278063641877</c:v>
                </c:pt>
                <c:pt idx="44">
                  <c:v>1.2648106871849001</c:v>
                </c:pt>
                <c:pt idx="45">
                  <c:v>1.19377494558583</c:v>
                </c:pt>
                <c:pt idx="46">
                  <c:v>1.11878799682255</c:v>
                </c:pt>
                <c:pt idx="47">
                  <c:v>1.0517812507069799</c:v>
                </c:pt>
                <c:pt idx="48">
                  <c:v>0.99241658243371589</c:v>
                </c:pt>
                <c:pt idx="49">
                  <c:v>0.93376783753884895</c:v>
                </c:pt>
                <c:pt idx="50">
                  <c:v>0.89158767859372889</c:v>
                </c:pt>
                <c:pt idx="51">
                  <c:v>0.85753587494317196</c:v>
                </c:pt>
                <c:pt idx="52">
                  <c:v>0.842947683</c:v>
                </c:pt>
                <c:pt idx="53">
                  <c:v>0.842947683</c:v>
                </c:pt>
                <c:pt idx="54">
                  <c:v>0.842947683</c:v>
                </c:pt>
                <c:pt idx="55">
                  <c:v>0.842947683</c:v>
                </c:pt>
                <c:pt idx="56">
                  <c:v>0.85360588062576803</c:v>
                </c:pt>
                <c:pt idx="57">
                  <c:v>0.88203330985952699</c:v>
                </c:pt>
                <c:pt idx="58">
                  <c:v>0.91046073909328495</c:v>
                </c:pt>
                <c:pt idx="59">
                  <c:v>0.93888816832704403</c:v>
                </c:pt>
                <c:pt idx="60">
                  <c:v>0.96731559756080299</c:v>
                </c:pt>
                <c:pt idx="61">
                  <c:v>0.99574302679456195</c:v>
                </c:pt>
                <c:pt idx="62">
                  <c:v>1.02417045602832</c:v>
                </c:pt>
                <c:pt idx="63">
                  <c:v>1.0525978852620701</c:v>
                </c:pt>
                <c:pt idx="64">
                  <c:v>1.0810253144958299</c:v>
                </c:pt>
                <c:pt idx="65">
                  <c:v>1.10945274372959</c:v>
                </c:pt>
                <c:pt idx="66">
                  <c:v>1.1283947316216301</c:v>
                </c:pt>
                <c:pt idx="67">
                  <c:v>1.1134346401286099</c:v>
                </c:pt>
                <c:pt idx="68">
                  <c:v>1.0972115021458599</c:v>
                </c:pt>
                <c:pt idx="69">
                  <c:v>1.0809883641631099</c:v>
                </c:pt>
                <c:pt idx="70">
                  <c:v>1.06476522618035</c:v>
                </c:pt>
                <c:pt idx="71">
                  <c:v>1.0425429367948</c:v>
                </c:pt>
                <c:pt idx="72">
                  <c:v>1.0169792049923101</c:v>
                </c:pt>
                <c:pt idx="73">
                  <c:v>0.99318692912969886</c:v>
                </c:pt>
                <c:pt idx="74">
                  <c:v>0.97127466865413803</c:v>
                </c:pt>
                <c:pt idx="75">
                  <c:v>0.9573165135693209</c:v>
                </c:pt>
                <c:pt idx="76">
                  <c:v>0.94559980258317111</c:v>
                </c:pt>
                <c:pt idx="77">
                  <c:v>0.935525104</c:v>
                </c:pt>
                <c:pt idx="78">
                  <c:v>0.935525104</c:v>
                </c:pt>
                <c:pt idx="79">
                  <c:v>0.935525104</c:v>
                </c:pt>
                <c:pt idx="80">
                  <c:v>0.935525104</c:v>
                </c:pt>
                <c:pt idx="81">
                  <c:v>0.94494420255318112</c:v>
                </c:pt>
                <c:pt idx="82">
                  <c:v>0.95872856833287001</c:v>
                </c:pt>
                <c:pt idx="83">
                  <c:v>0.97251293411256001</c:v>
                </c:pt>
                <c:pt idx="84">
                  <c:v>0.98629729989224901</c:v>
                </c:pt>
                <c:pt idx="85">
                  <c:v>1.00008166567193</c:v>
                </c:pt>
                <c:pt idx="86">
                  <c:v>1.01388989235492</c:v>
                </c:pt>
                <c:pt idx="87">
                  <c:v>1.0279499384516899</c:v>
                </c:pt>
                <c:pt idx="88">
                  <c:v>1.03581730073581</c:v>
                </c:pt>
                <c:pt idx="89">
                  <c:v>1.0358173024064199</c:v>
                </c:pt>
                <c:pt idx="90">
                  <c:v>1.03581730407702</c:v>
                </c:pt>
                <c:pt idx="91">
                  <c:v>1.0358173057476301</c:v>
                </c:pt>
                <c:pt idx="92">
                  <c:v>1.03581730741824</c:v>
                </c:pt>
                <c:pt idx="93">
                  <c:v>1.0358173090888501</c:v>
                </c:pt>
                <c:pt idx="94">
                  <c:v>1.0358173107594599</c:v>
                </c:pt>
                <c:pt idx="95">
                  <c:v>1.0283703614684201</c:v>
                </c:pt>
                <c:pt idx="96">
                  <c:v>1.01614423448999</c:v>
                </c:pt>
                <c:pt idx="97">
                  <c:v>1.00739581409514</c:v>
                </c:pt>
                <c:pt idx="98">
                  <c:v>0.99614777112236186</c:v>
                </c:pt>
                <c:pt idx="99">
                  <c:v>0.98849996210706403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83-44A2-917A-E4288D0F0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3200"/>
        <c:axId val="3646242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'1.0LiF_PLot_for_Figs'!$C$3</c15:sqref>
                        </c15:formulaRef>
                      </c:ext>
                    </c:extLst>
                    <c:strCache>
                      <c:ptCount val="1"/>
                      <c:pt idx="0">
                        <c:v>Li-Li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'1.0LiF_PLot_for_Figs'!$A$4:$A$103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0.103761658686868</c:v>
                      </c:pt>
                      <c:pt idx="2">
                        <c:v>0.207523317373737</c:v>
                      </c:pt>
                      <c:pt idx="3">
                        <c:v>0.31128497606060601</c:v>
                      </c:pt>
                      <c:pt idx="4">
                        <c:v>0.415046634747474</c:v>
                      </c:pt>
                      <c:pt idx="5">
                        <c:v>0.51880829343434298</c:v>
                      </c:pt>
                      <c:pt idx="6">
                        <c:v>0.62256995212121202</c:v>
                      </c:pt>
                      <c:pt idx="7">
                        <c:v>0.72633161080807995</c:v>
                      </c:pt>
                      <c:pt idx="8">
                        <c:v>0.83009326949494899</c:v>
                      </c:pt>
                      <c:pt idx="9">
                        <c:v>0.93385492818181803</c:v>
                      </c:pt>
                      <c:pt idx="10">
                        <c:v>1.03761658686868</c:v>
                      </c:pt>
                      <c:pt idx="11">
                        <c:v>1.1413782455555499</c:v>
                      </c:pt>
                      <c:pt idx="12">
                        <c:v>1.24513990424242</c:v>
                      </c:pt>
                      <c:pt idx="13">
                        <c:v>1.34890156292929</c:v>
                      </c:pt>
                      <c:pt idx="14">
                        <c:v>1.4526632216161599</c:v>
                      </c:pt>
                      <c:pt idx="15">
                        <c:v>1.5564248803030301</c:v>
                      </c:pt>
                      <c:pt idx="16">
                        <c:v>1.66018653898989</c:v>
                      </c:pt>
                      <c:pt idx="17">
                        <c:v>1.7639481976767599</c:v>
                      </c:pt>
                      <c:pt idx="18">
                        <c:v>1.8677098563636301</c:v>
                      </c:pt>
                      <c:pt idx="19">
                        <c:v>1.9714715150505</c:v>
                      </c:pt>
                      <c:pt idx="20">
                        <c:v>2.0752331737373702</c:v>
                      </c:pt>
                      <c:pt idx="21">
                        <c:v>2.1789948324242401</c:v>
                      </c:pt>
                      <c:pt idx="22">
                        <c:v>2.28275649111111</c:v>
                      </c:pt>
                      <c:pt idx="23">
                        <c:v>2.3865181497979702</c:v>
                      </c:pt>
                      <c:pt idx="24">
                        <c:v>2.4902798084848401</c:v>
                      </c:pt>
                      <c:pt idx="25">
                        <c:v>2.59404146717171</c:v>
                      </c:pt>
                      <c:pt idx="26">
                        <c:v>2.69780312585858</c:v>
                      </c:pt>
                      <c:pt idx="27">
                        <c:v>2.8015647845454499</c:v>
                      </c:pt>
                      <c:pt idx="28">
                        <c:v>2.9053264432323198</c:v>
                      </c:pt>
                      <c:pt idx="29">
                        <c:v>3.0090881019191902</c:v>
                      </c:pt>
                      <c:pt idx="30">
                        <c:v>3.1128497606060601</c:v>
                      </c:pt>
                      <c:pt idx="31">
                        <c:v>3.2166114192929198</c:v>
                      </c:pt>
                      <c:pt idx="32">
                        <c:v>3.3203730779797902</c:v>
                      </c:pt>
                      <c:pt idx="33">
                        <c:v>3.4241347366666601</c:v>
                      </c:pt>
                      <c:pt idx="34">
                        <c:v>3.5278963953535301</c:v>
                      </c:pt>
                      <c:pt idx="35">
                        <c:v>3.6316580540404</c:v>
                      </c:pt>
                      <c:pt idx="36">
                        <c:v>3.7354197127272699</c:v>
                      </c:pt>
                      <c:pt idx="37">
                        <c:v>3.8391813714141398</c:v>
                      </c:pt>
                      <c:pt idx="38">
                        <c:v>3.942943030101</c:v>
                      </c:pt>
                      <c:pt idx="39">
                        <c:v>4.0467046887878704</c:v>
                      </c:pt>
                      <c:pt idx="40">
                        <c:v>4.1504663474747403</c:v>
                      </c:pt>
                      <c:pt idx="41">
                        <c:v>4.2542280061616102</c:v>
                      </c:pt>
                      <c:pt idx="42">
                        <c:v>4.3579896648484802</c:v>
                      </c:pt>
                      <c:pt idx="43">
                        <c:v>4.4617513235353501</c:v>
                      </c:pt>
                      <c:pt idx="44">
                        <c:v>4.56551298222222</c:v>
                      </c:pt>
                      <c:pt idx="45">
                        <c:v>4.6692746409090899</c:v>
                      </c:pt>
                      <c:pt idx="46">
                        <c:v>4.7730362995959501</c:v>
                      </c:pt>
                      <c:pt idx="47">
                        <c:v>4.87679795828282</c:v>
                      </c:pt>
                      <c:pt idx="48">
                        <c:v>4.98055961696969</c:v>
                      </c:pt>
                      <c:pt idx="49">
                        <c:v>5.0843212756565599</c:v>
                      </c:pt>
                      <c:pt idx="50">
                        <c:v>5.1880829343434298</c:v>
                      </c:pt>
                      <c:pt idx="51">
                        <c:v>5.2918445930302997</c:v>
                      </c:pt>
                      <c:pt idx="52">
                        <c:v>5.3956062517171697</c:v>
                      </c:pt>
                      <c:pt idx="53">
                        <c:v>5.4993679104040396</c:v>
                      </c:pt>
                      <c:pt idx="54">
                        <c:v>5.6031295690908998</c:v>
                      </c:pt>
                      <c:pt idx="55">
                        <c:v>5.7068912277777697</c:v>
                      </c:pt>
                      <c:pt idx="56">
                        <c:v>5.8106528864646396</c:v>
                      </c:pt>
                      <c:pt idx="57">
                        <c:v>5.9144145451515104</c:v>
                      </c:pt>
                      <c:pt idx="58">
                        <c:v>6.0181762038383804</c:v>
                      </c:pt>
                      <c:pt idx="59">
                        <c:v>6.1219378625252503</c:v>
                      </c:pt>
                      <c:pt idx="60">
                        <c:v>6.2256995212121202</c:v>
                      </c:pt>
                      <c:pt idx="61">
                        <c:v>6.3294611798989804</c:v>
                      </c:pt>
                      <c:pt idx="62">
                        <c:v>6.4332228385858503</c:v>
                      </c:pt>
                      <c:pt idx="63">
                        <c:v>6.5369844972727202</c:v>
                      </c:pt>
                      <c:pt idx="64">
                        <c:v>6.6407461559595902</c:v>
                      </c:pt>
                      <c:pt idx="65">
                        <c:v>6.7445078146464601</c:v>
                      </c:pt>
                      <c:pt idx="66">
                        <c:v>6.84826947333333</c:v>
                      </c:pt>
                      <c:pt idx="67">
                        <c:v>6.9520311320202</c:v>
                      </c:pt>
                      <c:pt idx="68">
                        <c:v>7.0557927907070699</c:v>
                      </c:pt>
                      <c:pt idx="69">
                        <c:v>7.15955444939393</c:v>
                      </c:pt>
                      <c:pt idx="70">
                        <c:v>7.2633161080808</c:v>
                      </c:pt>
                      <c:pt idx="71">
                        <c:v>7.3670777667676699</c:v>
                      </c:pt>
                      <c:pt idx="72">
                        <c:v>7.4708394254545398</c:v>
                      </c:pt>
                      <c:pt idx="73">
                        <c:v>7.5746010841414098</c:v>
                      </c:pt>
                      <c:pt idx="74">
                        <c:v>7.6783627428282797</c:v>
                      </c:pt>
                      <c:pt idx="75">
                        <c:v>7.7821244015151496</c:v>
                      </c:pt>
                      <c:pt idx="76">
                        <c:v>7.8858860602020098</c:v>
                      </c:pt>
                      <c:pt idx="77">
                        <c:v>7.9896477188888797</c:v>
                      </c:pt>
                      <c:pt idx="78">
                        <c:v>8.0934093775757496</c:v>
                      </c:pt>
                      <c:pt idx="79">
                        <c:v>8.1971710362626204</c:v>
                      </c:pt>
                      <c:pt idx="80">
                        <c:v>8.3009326949494895</c:v>
                      </c:pt>
                      <c:pt idx="81">
                        <c:v>8.4046943536363603</c:v>
                      </c:pt>
                      <c:pt idx="82">
                        <c:v>8.5084560123232293</c:v>
                      </c:pt>
                      <c:pt idx="83">
                        <c:v>8.6122176710101002</c:v>
                      </c:pt>
                      <c:pt idx="84">
                        <c:v>8.7159793296969692</c:v>
                      </c:pt>
                      <c:pt idx="85">
                        <c:v>8.8197409883838294</c:v>
                      </c:pt>
                      <c:pt idx="86">
                        <c:v>8.9235026470707002</c:v>
                      </c:pt>
                      <c:pt idx="87">
                        <c:v>9.0272643057575692</c:v>
                      </c:pt>
                      <c:pt idx="88">
                        <c:v>9.13102596444444</c:v>
                      </c:pt>
                      <c:pt idx="89">
                        <c:v>9.2347876231313109</c:v>
                      </c:pt>
                      <c:pt idx="90">
                        <c:v>9.3385492818181799</c:v>
                      </c:pt>
                      <c:pt idx="91">
                        <c:v>9.4423109405050507</c:v>
                      </c:pt>
                      <c:pt idx="92">
                        <c:v>9.5460725991919109</c:v>
                      </c:pt>
                      <c:pt idx="93">
                        <c:v>9.6498342578787799</c:v>
                      </c:pt>
                      <c:pt idx="94">
                        <c:v>9.7535959165656507</c:v>
                      </c:pt>
                      <c:pt idx="95">
                        <c:v>9.8573575752525198</c:v>
                      </c:pt>
                      <c:pt idx="96">
                        <c:v>9.9611192339393906</c:v>
                      </c:pt>
                      <c:pt idx="97">
                        <c:v>10.064880892626199</c:v>
                      </c:pt>
                      <c:pt idx="98">
                        <c:v>10.1686425513131</c:v>
                      </c:pt>
                      <c:pt idx="99">
                        <c:v>10.272404209999999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'1.0LiF_PLot_for_Figs'!$C$4:$C$103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8.7178378032945166E-21</c:v>
                      </c:pt>
                      <c:pt idx="1">
                        <c:v>8.7178378032945154E-20</c:v>
                      </c:pt>
                      <c:pt idx="2">
                        <c:v>8.7178378032945164E-19</c:v>
                      </c:pt>
                      <c:pt idx="3">
                        <c:v>8.7178378032945164E-18</c:v>
                      </c:pt>
                      <c:pt idx="4">
                        <c:v>8.7178378032945148E-17</c:v>
                      </c:pt>
                      <c:pt idx="5">
                        <c:v>8.7178378032945144E-16</c:v>
                      </c:pt>
                      <c:pt idx="6">
                        <c:v>8.7178378032945144E-15</c:v>
                      </c:pt>
                      <c:pt idx="7">
                        <c:v>8.7178378032945144E-14</c:v>
                      </c:pt>
                      <c:pt idx="8">
                        <c:v>8.7178378032945149E-13</c:v>
                      </c:pt>
                      <c:pt idx="9">
                        <c:v>8.717837803294514E-12</c:v>
                      </c:pt>
                      <c:pt idx="10">
                        <c:v>8.7178378032945128E-11</c:v>
                      </c:pt>
                      <c:pt idx="11">
                        <c:v>8.717837803294513E-10</c:v>
                      </c:pt>
                      <c:pt idx="12">
                        <c:v>8.7178378032945118E-9</c:v>
                      </c:pt>
                      <c:pt idx="13">
                        <c:v>8.7178378032945118E-8</c:v>
                      </c:pt>
                      <c:pt idx="14">
                        <c:v>8.7178378032945112E-7</c:v>
                      </c:pt>
                      <c:pt idx="15">
                        <c:v>8.7178378032945115E-6</c:v>
                      </c:pt>
                      <c:pt idx="16">
                        <c:v>8.7178378032945101E-5</c:v>
                      </c:pt>
                      <c:pt idx="17">
                        <c:v>8.7178378032945101E-4</c:v>
                      </c:pt>
                      <c:pt idx="18">
                        <c:v>8.7178378032945099E-3</c:v>
                      </c:pt>
                      <c:pt idx="19">
                        <c:v>2.6456014134457601E-2</c:v>
                      </c:pt>
                      <c:pt idx="20">
                        <c:v>8.0958179069013703E-2</c:v>
                      </c:pt>
                      <c:pt idx="21">
                        <c:v>0.21701882854437099</c:v>
                      </c:pt>
                      <c:pt idx="22">
                        <c:v>0.45830777270171696</c:v>
                      </c:pt>
                      <c:pt idx="23">
                        <c:v>0.81734548032957</c:v>
                      </c:pt>
                      <c:pt idx="24">
                        <c:v>1.1463784940822701</c:v>
                      </c:pt>
                      <c:pt idx="25">
                        <c:v>1.5028667407519301</c:v>
                      </c:pt>
                      <c:pt idx="26">
                        <c:v>1.6953930873493199</c:v>
                      </c:pt>
                      <c:pt idx="27">
                        <c:v>1.78052340042459</c:v>
                      </c:pt>
                      <c:pt idx="28">
                        <c:v>1.7439786200463701</c:v>
                      </c:pt>
                      <c:pt idx="29">
                        <c:v>1.6622881598260197</c:v>
                      </c:pt>
                      <c:pt idx="30">
                        <c:v>1.54056218736602</c:v>
                      </c:pt>
                      <c:pt idx="31">
                        <c:v>1.3819062194716001</c:v>
                      </c:pt>
                      <c:pt idx="32">
                        <c:v>1.26009687958145</c:v>
                      </c:pt>
                      <c:pt idx="33">
                        <c:v>1.1694841901706701</c:v>
                      </c:pt>
                      <c:pt idx="34">
                        <c:v>1.08735902858097</c:v>
                      </c:pt>
                      <c:pt idx="35">
                        <c:v>1.0207411583756201</c:v>
                      </c:pt>
                      <c:pt idx="36">
                        <c:v>0.95776504249364791</c:v>
                      </c:pt>
                      <c:pt idx="37">
                        <c:v>0.89283737032769095</c:v>
                      </c:pt>
                      <c:pt idx="38">
                        <c:v>0.83389063590826784</c:v>
                      </c:pt>
                      <c:pt idx="39">
                        <c:v>0.79118978875372603</c:v>
                      </c:pt>
                      <c:pt idx="40">
                        <c:v>0.75370061223782803</c:v>
                      </c:pt>
                      <c:pt idx="41">
                        <c:v>0.72387625759867402</c:v>
                      </c:pt>
                      <c:pt idx="42">
                        <c:v>0.70327145338084096</c:v>
                      </c:pt>
                      <c:pt idx="43">
                        <c:v>0.71967484847538699</c:v>
                      </c:pt>
                      <c:pt idx="44">
                        <c:v>0.74060364514309496</c:v>
                      </c:pt>
                      <c:pt idx="45">
                        <c:v>0.78026020452240297</c:v>
                      </c:pt>
                      <c:pt idx="46">
                        <c:v>0.86176853644798501</c:v>
                      </c:pt>
                      <c:pt idx="47">
                        <c:v>0.92738211701595508</c:v>
                      </c:pt>
                      <c:pt idx="48">
                        <c:v>0.99387025507037197</c:v>
                      </c:pt>
                      <c:pt idx="49">
                        <c:v>1.06299884898994</c:v>
                      </c:pt>
                      <c:pt idx="50">
                        <c:v>1.1173844806039599</c:v>
                      </c:pt>
                      <c:pt idx="51">
                        <c:v>1.1605046627072999</c:v>
                      </c:pt>
                      <c:pt idx="52">
                        <c:v>1.1930115689901299</c:v>
                      </c:pt>
                      <c:pt idx="53">
                        <c:v>1.1926398580136299</c:v>
                      </c:pt>
                      <c:pt idx="54">
                        <c:v>1.1921481153262801</c:v>
                      </c:pt>
                      <c:pt idx="55">
                        <c:v>1.1833104710031801</c:v>
                      </c:pt>
                      <c:pt idx="56">
                        <c:v>1.1530423015567901</c:v>
                      </c:pt>
                      <c:pt idx="57">
                        <c:v>1.1227741321103999</c:v>
                      </c:pt>
                      <c:pt idx="58">
                        <c:v>1.0869421425051899</c:v>
                      </c:pt>
                      <c:pt idx="59">
                        <c:v>1.04806809445142</c:v>
                      </c:pt>
                      <c:pt idx="60">
                        <c:v>1.01020692632715</c:v>
                      </c:pt>
                      <c:pt idx="61">
                        <c:v>0.972487883186818</c:v>
                      </c:pt>
                      <c:pt idx="62">
                        <c:v>0.94633613829761787</c:v>
                      </c:pt>
                      <c:pt idx="63">
                        <c:v>0.92206013914975204</c:v>
                      </c:pt>
                      <c:pt idx="64">
                        <c:v>0.90524982739209614</c:v>
                      </c:pt>
                      <c:pt idx="65">
                        <c:v>0.88884643229755111</c:v>
                      </c:pt>
                      <c:pt idx="66">
                        <c:v>0.89052054292486305</c:v>
                      </c:pt>
                      <c:pt idx="67">
                        <c:v>0.893277416006522</c:v>
                      </c:pt>
                      <c:pt idx="68">
                        <c:v>0.89603428908818095</c:v>
                      </c:pt>
                      <c:pt idx="69">
                        <c:v>0.90983098648277605</c:v>
                      </c:pt>
                      <c:pt idx="70">
                        <c:v>0.93321187172644904</c:v>
                      </c:pt>
                      <c:pt idx="71">
                        <c:v>0.95705591806155099</c:v>
                      </c:pt>
                      <c:pt idx="72">
                        <c:v>0.98191633833703196</c:v>
                      </c:pt>
                      <c:pt idx="73">
                        <c:v>1.00677675861251</c:v>
                      </c:pt>
                      <c:pt idx="74">
                        <c:v>1.03142748403247</c:v>
                      </c:pt>
                      <c:pt idx="75">
                        <c:v>1.0462211802921</c:v>
                      </c:pt>
                      <c:pt idx="76">
                        <c:v>1.06101487655172</c:v>
                      </c:pt>
                      <c:pt idx="77">
                        <c:v>1.0715758573342899</c:v>
                      </c:pt>
                      <c:pt idx="78">
                        <c:v>1.07295429372841</c:v>
                      </c:pt>
                      <c:pt idx="79">
                        <c:v>1.07433273012254</c:v>
                      </c:pt>
                      <c:pt idx="80">
                        <c:v>1.0757111665166601</c:v>
                      </c:pt>
                      <c:pt idx="81">
                        <c:v>1.0626421267142401</c:v>
                      </c:pt>
                      <c:pt idx="82">
                        <c:v>1.0480972444473</c:v>
                      </c:pt>
                      <c:pt idx="83">
                        <c:v>1.03355201515663</c:v>
                      </c:pt>
                      <c:pt idx="84">
                        <c:v>1.01792973406414</c:v>
                      </c:pt>
                      <c:pt idx="85">
                        <c:v>1.00230745297165</c:v>
                      </c:pt>
                      <c:pt idx="86">
                        <c:v>0.98901616672400494</c:v>
                      </c:pt>
                      <c:pt idx="87">
                        <c:v>0.97632900963516889</c:v>
                      </c:pt>
                      <c:pt idx="88">
                        <c:v>0.96695564115222798</c:v>
                      </c:pt>
                      <c:pt idx="89">
                        <c:v>0.95758227266928686</c:v>
                      </c:pt>
                      <c:pt idx="90">
                        <c:v>0.94928743329397802</c:v>
                      </c:pt>
                      <c:pt idx="91">
                        <c:v>0.95280244634193301</c:v>
                      </c:pt>
                      <c:pt idx="92">
                        <c:v>0.95631745938988799</c:v>
                      </c:pt>
                      <c:pt idx="93">
                        <c:v>0.95983247243784309</c:v>
                      </c:pt>
                      <c:pt idx="94">
                        <c:v>0.96381012994718596</c:v>
                      </c:pt>
                      <c:pt idx="95">
                        <c:v>0.97357405565025901</c:v>
                      </c:pt>
                      <c:pt idx="96">
                        <c:v>0.98333798135333184</c:v>
                      </c:pt>
                      <c:pt idx="97">
                        <c:v>0.99394628349388814</c:v>
                      </c:pt>
                      <c:pt idx="98">
                        <c:v>1.0049737762386599</c:v>
                      </c:pt>
                      <c:pt idx="99">
                        <c:v>1.0160012689834399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EE83-44A2-917A-E4288D0F03D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'1.0LiF_PLot_for_Figs'!$D$3</c15:sqref>
                        </c15:formulaRef>
                      </c:ext>
                    </c:extLst>
                    <c:strCache>
                      <c:ptCount val="1"/>
                      <c:pt idx="0">
                        <c:v>F-F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'1.0LiF_PLot_for_Figs'!$A$4:$A$103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0.103761658686868</c:v>
                      </c:pt>
                      <c:pt idx="2">
                        <c:v>0.207523317373737</c:v>
                      </c:pt>
                      <c:pt idx="3">
                        <c:v>0.31128497606060601</c:v>
                      </c:pt>
                      <c:pt idx="4">
                        <c:v>0.415046634747474</c:v>
                      </c:pt>
                      <c:pt idx="5">
                        <c:v>0.51880829343434298</c:v>
                      </c:pt>
                      <c:pt idx="6">
                        <c:v>0.62256995212121202</c:v>
                      </c:pt>
                      <c:pt idx="7">
                        <c:v>0.72633161080807995</c:v>
                      </c:pt>
                      <c:pt idx="8">
                        <c:v>0.83009326949494899</c:v>
                      </c:pt>
                      <c:pt idx="9">
                        <c:v>0.93385492818181803</c:v>
                      </c:pt>
                      <c:pt idx="10">
                        <c:v>1.03761658686868</c:v>
                      </c:pt>
                      <c:pt idx="11">
                        <c:v>1.1413782455555499</c:v>
                      </c:pt>
                      <c:pt idx="12">
                        <c:v>1.24513990424242</c:v>
                      </c:pt>
                      <c:pt idx="13">
                        <c:v>1.34890156292929</c:v>
                      </c:pt>
                      <c:pt idx="14">
                        <c:v>1.4526632216161599</c:v>
                      </c:pt>
                      <c:pt idx="15">
                        <c:v>1.5564248803030301</c:v>
                      </c:pt>
                      <c:pt idx="16">
                        <c:v>1.66018653898989</c:v>
                      </c:pt>
                      <c:pt idx="17">
                        <c:v>1.7639481976767599</c:v>
                      </c:pt>
                      <c:pt idx="18">
                        <c:v>1.8677098563636301</c:v>
                      </c:pt>
                      <c:pt idx="19">
                        <c:v>1.9714715150505</c:v>
                      </c:pt>
                      <c:pt idx="20">
                        <c:v>2.0752331737373702</c:v>
                      </c:pt>
                      <c:pt idx="21">
                        <c:v>2.1789948324242401</c:v>
                      </c:pt>
                      <c:pt idx="22">
                        <c:v>2.28275649111111</c:v>
                      </c:pt>
                      <c:pt idx="23">
                        <c:v>2.3865181497979702</c:v>
                      </c:pt>
                      <c:pt idx="24">
                        <c:v>2.4902798084848401</c:v>
                      </c:pt>
                      <c:pt idx="25">
                        <c:v>2.59404146717171</c:v>
                      </c:pt>
                      <c:pt idx="26">
                        <c:v>2.69780312585858</c:v>
                      </c:pt>
                      <c:pt idx="27">
                        <c:v>2.8015647845454499</c:v>
                      </c:pt>
                      <c:pt idx="28">
                        <c:v>2.9053264432323198</c:v>
                      </c:pt>
                      <c:pt idx="29">
                        <c:v>3.0090881019191902</c:v>
                      </c:pt>
                      <c:pt idx="30">
                        <c:v>3.1128497606060601</c:v>
                      </c:pt>
                      <c:pt idx="31">
                        <c:v>3.2166114192929198</c:v>
                      </c:pt>
                      <c:pt idx="32">
                        <c:v>3.3203730779797902</c:v>
                      </c:pt>
                      <c:pt idx="33">
                        <c:v>3.4241347366666601</c:v>
                      </c:pt>
                      <c:pt idx="34">
                        <c:v>3.5278963953535301</c:v>
                      </c:pt>
                      <c:pt idx="35">
                        <c:v>3.6316580540404</c:v>
                      </c:pt>
                      <c:pt idx="36">
                        <c:v>3.7354197127272699</c:v>
                      </c:pt>
                      <c:pt idx="37">
                        <c:v>3.8391813714141398</c:v>
                      </c:pt>
                      <c:pt idx="38">
                        <c:v>3.942943030101</c:v>
                      </c:pt>
                      <c:pt idx="39">
                        <c:v>4.0467046887878704</c:v>
                      </c:pt>
                      <c:pt idx="40">
                        <c:v>4.1504663474747403</c:v>
                      </c:pt>
                      <c:pt idx="41">
                        <c:v>4.2542280061616102</c:v>
                      </c:pt>
                      <c:pt idx="42">
                        <c:v>4.3579896648484802</c:v>
                      </c:pt>
                      <c:pt idx="43">
                        <c:v>4.4617513235353501</c:v>
                      </c:pt>
                      <c:pt idx="44">
                        <c:v>4.56551298222222</c:v>
                      </c:pt>
                      <c:pt idx="45">
                        <c:v>4.6692746409090899</c:v>
                      </c:pt>
                      <c:pt idx="46">
                        <c:v>4.7730362995959501</c:v>
                      </c:pt>
                      <c:pt idx="47">
                        <c:v>4.87679795828282</c:v>
                      </c:pt>
                      <c:pt idx="48">
                        <c:v>4.98055961696969</c:v>
                      </c:pt>
                      <c:pt idx="49">
                        <c:v>5.0843212756565599</c:v>
                      </c:pt>
                      <c:pt idx="50">
                        <c:v>5.1880829343434298</c:v>
                      </c:pt>
                      <c:pt idx="51">
                        <c:v>5.2918445930302997</c:v>
                      </c:pt>
                      <c:pt idx="52">
                        <c:v>5.3956062517171697</c:v>
                      </c:pt>
                      <c:pt idx="53">
                        <c:v>5.4993679104040396</c:v>
                      </c:pt>
                      <c:pt idx="54">
                        <c:v>5.6031295690908998</c:v>
                      </c:pt>
                      <c:pt idx="55">
                        <c:v>5.7068912277777697</c:v>
                      </c:pt>
                      <c:pt idx="56">
                        <c:v>5.8106528864646396</c:v>
                      </c:pt>
                      <c:pt idx="57">
                        <c:v>5.9144145451515104</c:v>
                      </c:pt>
                      <c:pt idx="58">
                        <c:v>6.0181762038383804</c:v>
                      </c:pt>
                      <c:pt idx="59">
                        <c:v>6.1219378625252503</c:v>
                      </c:pt>
                      <c:pt idx="60">
                        <c:v>6.2256995212121202</c:v>
                      </c:pt>
                      <c:pt idx="61">
                        <c:v>6.3294611798989804</c:v>
                      </c:pt>
                      <c:pt idx="62">
                        <c:v>6.4332228385858503</c:v>
                      </c:pt>
                      <c:pt idx="63">
                        <c:v>6.5369844972727202</c:v>
                      </c:pt>
                      <c:pt idx="64">
                        <c:v>6.6407461559595902</c:v>
                      </c:pt>
                      <c:pt idx="65">
                        <c:v>6.7445078146464601</c:v>
                      </c:pt>
                      <c:pt idx="66">
                        <c:v>6.84826947333333</c:v>
                      </c:pt>
                      <c:pt idx="67">
                        <c:v>6.9520311320202</c:v>
                      </c:pt>
                      <c:pt idx="68">
                        <c:v>7.0557927907070699</c:v>
                      </c:pt>
                      <c:pt idx="69">
                        <c:v>7.15955444939393</c:v>
                      </c:pt>
                      <c:pt idx="70">
                        <c:v>7.2633161080808</c:v>
                      </c:pt>
                      <c:pt idx="71">
                        <c:v>7.3670777667676699</c:v>
                      </c:pt>
                      <c:pt idx="72">
                        <c:v>7.4708394254545398</c:v>
                      </c:pt>
                      <c:pt idx="73">
                        <c:v>7.5746010841414098</c:v>
                      </c:pt>
                      <c:pt idx="74">
                        <c:v>7.6783627428282797</c:v>
                      </c:pt>
                      <c:pt idx="75">
                        <c:v>7.7821244015151496</c:v>
                      </c:pt>
                      <c:pt idx="76">
                        <c:v>7.8858860602020098</c:v>
                      </c:pt>
                      <c:pt idx="77">
                        <c:v>7.9896477188888797</c:v>
                      </c:pt>
                      <c:pt idx="78">
                        <c:v>8.0934093775757496</c:v>
                      </c:pt>
                      <c:pt idx="79">
                        <c:v>8.1971710362626204</c:v>
                      </c:pt>
                      <c:pt idx="80">
                        <c:v>8.3009326949494895</c:v>
                      </c:pt>
                      <c:pt idx="81">
                        <c:v>8.4046943536363603</c:v>
                      </c:pt>
                      <c:pt idx="82">
                        <c:v>8.5084560123232293</c:v>
                      </c:pt>
                      <c:pt idx="83">
                        <c:v>8.6122176710101002</c:v>
                      </c:pt>
                      <c:pt idx="84">
                        <c:v>8.7159793296969692</c:v>
                      </c:pt>
                      <c:pt idx="85">
                        <c:v>8.8197409883838294</c:v>
                      </c:pt>
                      <c:pt idx="86">
                        <c:v>8.9235026470707002</c:v>
                      </c:pt>
                      <c:pt idx="87">
                        <c:v>9.0272643057575692</c:v>
                      </c:pt>
                      <c:pt idx="88">
                        <c:v>9.13102596444444</c:v>
                      </c:pt>
                      <c:pt idx="89">
                        <c:v>9.2347876231313109</c:v>
                      </c:pt>
                      <c:pt idx="90">
                        <c:v>9.3385492818181799</c:v>
                      </c:pt>
                      <c:pt idx="91">
                        <c:v>9.4423109405050507</c:v>
                      </c:pt>
                      <c:pt idx="92">
                        <c:v>9.5460725991919109</c:v>
                      </c:pt>
                      <c:pt idx="93">
                        <c:v>9.6498342578787799</c:v>
                      </c:pt>
                      <c:pt idx="94">
                        <c:v>9.7535959165656507</c:v>
                      </c:pt>
                      <c:pt idx="95">
                        <c:v>9.8573575752525198</c:v>
                      </c:pt>
                      <c:pt idx="96">
                        <c:v>9.9611192339393906</c:v>
                      </c:pt>
                      <c:pt idx="97">
                        <c:v>10.064880892626199</c:v>
                      </c:pt>
                      <c:pt idx="98">
                        <c:v>10.1686425513131</c:v>
                      </c:pt>
                      <c:pt idx="99">
                        <c:v>10.272404209999999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'1.0LiF_PLot_for_Figs'!$D$4:$D$103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1.2734509901877513E-21</c:v>
                      </c:pt>
                      <c:pt idx="1">
                        <c:v>1.2734509901877513E-20</c:v>
                      </c:pt>
                      <c:pt idx="2">
                        <c:v>1.2734509901877512E-19</c:v>
                      </c:pt>
                      <c:pt idx="3">
                        <c:v>1.2734509901877512E-18</c:v>
                      </c:pt>
                      <c:pt idx="4">
                        <c:v>1.2734509901877511E-17</c:v>
                      </c:pt>
                      <c:pt idx="5">
                        <c:v>1.273450990187751E-16</c:v>
                      </c:pt>
                      <c:pt idx="6">
                        <c:v>1.2734509901877509E-15</c:v>
                      </c:pt>
                      <c:pt idx="7">
                        <c:v>1.2734509901877508E-14</c:v>
                      </c:pt>
                      <c:pt idx="8">
                        <c:v>1.2734509901877508E-13</c:v>
                      </c:pt>
                      <c:pt idx="9">
                        <c:v>1.2734509901877507E-12</c:v>
                      </c:pt>
                      <c:pt idx="10">
                        <c:v>1.2734509901877506E-11</c:v>
                      </c:pt>
                      <c:pt idx="11">
                        <c:v>1.2734509901877506E-10</c:v>
                      </c:pt>
                      <c:pt idx="12">
                        <c:v>1.2734509901877506E-9</c:v>
                      </c:pt>
                      <c:pt idx="13">
                        <c:v>1.2734509901877504E-8</c:v>
                      </c:pt>
                      <c:pt idx="14">
                        <c:v>1.2734509901877506E-7</c:v>
                      </c:pt>
                      <c:pt idx="15">
                        <c:v>1.2734509901877504E-6</c:v>
                      </c:pt>
                      <c:pt idx="16">
                        <c:v>1.2734509901877503E-5</c:v>
                      </c:pt>
                      <c:pt idx="17">
                        <c:v>1.2734509901877504E-4</c:v>
                      </c:pt>
                      <c:pt idx="18">
                        <c:v>1.2734509901877503E-3</c:v>
                      </c:pt>
                      <c:pt idx="19">
                        <c:v>1.2734509901877501E-2</c:v>
                      </c:pt>
                      <c:pt idx="20">
                        <c:v>0.127345099018775</c:v>
                      </c:pt>
                      <c:pt idx="21">
                        <c:v>0.27890909691209698</c:v>
                      </c:pt>
                      <c:pt idx="22">
                        <c:v>0.53295010223291395</c:v>
                      </c:pt>
                      <c:pt idx="23">
                        <c:v>0.83174246049337097</c:v>
                      </c:pt>
                      <c:pt idx="24">
                        <c:v>1.14517272186984</c:v>
                      </c:pt>
                      <c:pt idx="25">
                        <c:v>1.4234405997026001</c:v>
                      </c:pt>
                      <c:pt idx="26">
                        <c:v>1.5872930962427003</c:v>
                      </c:pt>
                      <c:pt idx="27">
                        <c:v>1.6850439409163602</c:v>
                      </c:pt>
                      <c:pt idx="28">
                        <c:v>1.6676957584269501</c:v>
                      </c:pt>
                      <c:pt idx="29">
                        <c:v>1.61045737143434</c:v>
                      </c:pt>
                      <c:pt idx="30">
                        <c:v>1.5065098613075301</c:v>
                      </c:pt>
                      <c:pt idx="31">
                        <c:v>1.3984066246765601</c:v>
                      </c:pt>
                      <c:pt idx="32">
                        <c:v>1.3042605852448099</c:v>
                      </c:pt>
                      <c:pt idx="33">
                        <c:v>1.2190425071297399</c:v>
                      </c:pt>
                      <c:pt idx="34">
                        <c:v>1.14498287820915</c:v>
                      </c:pt>
                      <c:pt idx="35">
                        <c:v>1.0740659442924201</c:v>
                      </c:pt>
                      <c:pt idx="36">
                        <c:v>0.99973622159991016</c:v>
                      </c:pt>
                      <c:pt idx="37">
                        <c:v>0.92813456845563402</c:v>
                      </c:pt>
                      <c:pt idx="38">
                        <c:v>0.86088244427519611</c:v>
                      </c:pt>
                      <c:pt idx="39">
                        <c:v>0.79577746396813298</c:v>
                      </c:pt>
                      <c:pt idx="40">
                        <c:v>0.75416999266241591</c:v>
                      </c:pt>
                      <c:pt idx="41">
                        <c:v>0.721730374528888</c:v>
                      </c:pt>
                      <c:pt idx="42">
                        <c:v>0.70483651240121004</c:v>
                      </c:pt>
                      <c:pt idx="43">
                        <c:v>0.72153521151397304</c:v>
                      </c:pt>
                      <c:pt idx="44">
                        <c:v>0.74018623408955297</c:v>
                      </c:pt>
                      <c:pt idx="45">
                        <c:v>0.78797203541149696</c:v>
                      </c:pt>
                      <c:pt idx="46">
                        <c:v>0.84044958710846784</c:v>
                      </c:pt>
                      <c:pt idx="47">
                        <c:v>0.90228778296157797</c:v>
                      </c:pt>
                      <c:pt idx="48">
                        <c:v>0.967943261508597</c:v>
                      </c:pt>
                      <c:pt idx="49">
                        <c:v>1.0339219653804199</c:v>
                      </c:pt>
                      <c:pt idx="50">
                        <c:v>1.0982372123010899</c:v>
                      </c:pt>
                      <c:pt idx="51">
                        <c:v>1.1398060643127701</c:v>
                      </c:pt>
                      <c:pt idx="52">
                        <c:v>1.1755768478912401</c:v>
                      </c:pt>
                      <c:pt idx="53">
                        <c:v>1.18112686862811</c:v>
                      </c:pt>
                      <c:pt idx="54">
                        <c:v>1.18667688936497</c:v>
                      </c:pt>
                      <c:pt idx="55">
                        <c:v>1.19108287681686</c:v>
                      </c:pt>
                      <c:pt idx="56">
                        <c:v>1.1623490385905799</c:v>
                      </c:pt>
                      <c:pt idx="57">
                        <c:v>1.1336152003643001</c:v>
                      </c:pt>
                      <c:pt idx="58">
                        <c:v>1.09769346536347</c:v>
                      </c:pt>
                      <c:pt idx="59">
                        <c:v>1.0594139247046099</c:v>
                      </c:pt>
                      <c:pt idx="60">
                        <c:v>1.0217784299917401</c:v>
                      </c:pt>
                      <c:pt idx="61">
                        <c:v>0.98689067572377986</c:v>
                      </c:pt>
                      <c:pt idx="62">
                        <c:v>0.954540624891699</c:v>
                      </c:pt>
                      <c:pt idx="63">
                        <c:v>0.92845820753451302</c:v>
                      </c:pt>
                      <c:pt idx="64">
                        <c:v>0.90866573138268802</c:v>
                      </c:pt>
                      <c:pt idx="65">
                        <c:v>0.89290001643836803</c:v>
                      </c:pt>
                      <c:pt idx="66">
                        <c:v>0.89029630329823295</c:v>
                      </c:pt>
                      <c:pt idx="67">
                        <c:v>0.89087100982134104</c:v>
                      </c:pt>
                      <c:pt idx="68">
                        <c:v>0.89596104161921497</c:v>
                      </c:pt>
                      <c:pt idx="69">
                        <c:v>0.91076109781574399</c:v>
                      </c:pt>
                      <c:pt idx="70">
                        <c:v>0.92969709760769303</c:v>
                      </c:pt>
                      <c:pt idx="71">
                        <c:v>0.95106286428033204</c:v>
                      </c:pt>
                      <c:pt idx="72">
                        <c:v>0.97520310488292417</c:v>
                      </c:pt>
                      <c:pt idx="73">
                        <c:v>0.99971929269922699</c:v>
                      </c:pt>
                      <c:pt idx="74">
                        <c:v>1.0206597972001501</c:v>
                      </c:pt>
                      <c:pt idx="75">
                        <c:v>1.04160030170107</c:v>
                      </c:pt>
                      <c:pt idx="76">
                        <c:v>1.0524982116769701</c:v>
                      </c:pt>
                      <c:pt idx="77">
                        <c:v>1.0548183523901999</c:v>
                      </c:pt>
                      <c:pt idx="78">
                        <c:v>1.05713849310342</c:v>
                      </c:pt>
                      <c:pt idx="79">
                        <c:v>1.0594586338166501</c:v>
                      </c:pt>
                      <c:pt idx="80">
                        <c:v>1.0617787745298799</c:v>
                      </c:pt>
                      <c:pt idx="81">
                        <c:v>1.0640989152431</c:v>
                      </c:pt>
                      <c:pt idx="82">
                        <c:v>1.05100383098086</c:v>
                      </c:pt>
                      <c:pt idx="83">
                        <c:v>1.03786917446655</c:v>
                      </c:pt>
                      <c:pt idx="84">
                        <c:v>1.0228890001565101</c:v>
                      </c:pt>
                      <c:pt idx="85">
                        <c:v>1.0075671474874299</c:v>
                      </c:pt>
                      <c:pt idx="86">
                        <c:v>0.99303344334596999</c:v>
                      </c:pt>
                      <c:pt idx="87">
                        <c:v>0.97975513198023201</c:v>
                      </c:pt>
                      <c:pt idx="88">
                        <c:v>0.96822440100964902</c:v>
                      </c:pt>
                      <c:pt idx="89">
                        <c:v>0.96140138258127594</c:v>
                      </c:pt>
                      <c:pt idx="90">
                        <c:v>0.95866945999999986</c:v>
                      </c:pt>
                      <c:pt idx="91">
                        <c:v>0.95866945999999986</c:v>
                      </c:pt>
                      <c:pt idx="92">
                        <c:v>0.95866945999999986</c:v>
                      </c:pt>
                      <c:pt idx="93">
                        <c:v>0.96080881942932095</c:v>
                      </c:pt>
                      <c:pt idx="94">
                        <c:v>0.96506944148362594</c:v>
                      </c:pt>
                      <c:pt idx="95">
                        <c:v>0.97323893806276196</c:v>
                      </c:pt>
                      <c:pt idx="96">
                        <c:v>0.98315307773655203</c:v>
                      </c:pt>
                      <c:pt idx="97">
                        <c:v>0.99301911811961596</c:v>
                      </c:pt>
                      <c:pt idx="98">
                        <c:v>1.0028460370598</c:v>
                      </c:pt>
                      <c:pt idx="99">
                        <c:v>1.0126729560000001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83-44A2-917A-E4288D0F03D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'1.0LiF_PLot_for_Figs'!$F$3</c15:sqref>
                        </c15:formulaRef>
                      </c:ext>
                    </c:extLst>
                    <c:strCache>
                      <c:ptCount val="1"/>
                      <c:pt idx="0">
                        <c:v>S_i_Li-F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'1.0LiF_PLot_for_Figs'!$A$4:$A$103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0.103761658686868</c:v>
                      </c:pt>
                      <c:pt idx="2">
                        <c:v>0.207523317373737</c:v>
                      </c:pt>
                      <c:pt idx="3">
                        <c:v>0.31128497606060601</c:v>
                      </c:pt>
                      <c:pt idx="4">
                        <c:v>0.415046634747474</c:v>
                      </c:pt>
                      <c:pt idx="5">
                        <c:v>0.51880829343434298</c:v>
                      </c:pt>
                      <c:pt idx="6">
                        <c:v>0.62256995212121202</c:v>
                      </c:pt>
                      <c:pt idx="7">
                        <c:v>0.72633161080807995</c:v>
                      </c:pt>
                      <c:pt idx="8">
                        <c:v>0.83009326949494899</c:v>
                      </c:pt>
                      <c:pt idx="9">
                        <c:v>0.93385492818181803</c:v>
                      </c:pt>
                      <c:pt idx="10">
                        <c:v>1.03761658686868</c:v>
                      </c:pt>
                      <c:pt idx="11">
                        <c:v>1.1413782455555499</c:v>
                      </c:pt>
                      <c:pt idx="12">
                        <c:v>1.24513990424242</c:v>
                      </c:pt>
                      <c:pt idx="13">
                        <c:v>1.34890156292929</c:v>
                      </c:pt>
                      <c:pt idx="14">
                        <c:v>1.4526632216161599</c:v>
                      </c:pt>
                      <c:pt idx="15">
                        <c:v>1.5564248803030301</c:v>
                      </c:pt>
                      <c:pt idx="16">
                        <c:v>1.66018653898989</c:v>
                      </c:pt>
                      <c:pt idx="17">
                        <c:v>1.7639481976767599</c:v>
                      </c:pt>
                      <c:pt idx="18">
                        <c:v>1.8677098563636301</c:v>
                      </c:pt>
                      <c:pt idx="19">
                        <c:v>1.9714715150505</c:v>
                      </c:pt>
                      <c:pt idx="20">
                        <c:v>2.0752331737373702</c:v>
                      </c:pt>
                      <c:pt idx="21">
                        <c:v>2.1789948324242401</c:v>
                      </c:pt>
                      <c:pt idx="22">
                        <c:v>2.28275649111111</c:v>
                      </c:pt>
                      <c:pt idx="23">
                        <c:v>2.3865181497979702</c:v>
                      </c:pt>
                      <c:pt idx="24">
                        <c:v>2.4902798084848401</c:v>
                      </c:pt>
                      <c:pt idx="25">
                        <c:v>2.59404146717171</c:v>
                      </c:pt>
                      <c:pt idx="26">
                        <c:v>2.69780312585858</c:v>
                      </c:pt>
                      <c:pt idx="27">
                        <c:v>2.8015647845454499</c:v>
                      </c:pt>
                      <c:pt idx="28">
                        <c:v>2.9053264432323198</c:v>
                      </c:pt>
                      <c:pt idx="29">
                        <c:v>3.0090881019191902</c:v>
                      </c:pt>
                      <c:pt idx="30">
                        <c:v>3.1128497606060601</c:v>
                      </c:pt>
                      <c:pt idx="31">
                        <c:v>3.2166114192929198</c:v>
                      </c:pt>
                      <c:pt idx="32">
                        <c:v>3.3203730779797902</c:v>
                      </c:pt>
                      <c:pt idx="33">
                        <c:v>3.4241347366666601</c:v>
                      </c:pt>
                      <c:pt idx="34">
                        <c:v>3.5278963953535301</c:v>
                      </c:pt>
                      <c:pt idx="35">
                        <c:v>3.6316580540404</c:v>
                      </c:pt>
                      <c:pt idx="36">
                        <c:v>3.7354197127272699</c:v>
                      </c:pt>
                      <c:pt idx="37">
                        <c:v>3.8391813714141398</c:v>
                      </c:pt>
                      <c:pt idx="38">
                        <c:v>3.942943030101</c:v>
                      </c:pt>
                      <c:pt idx="39">
                        <c:v>4.0467046887878704</c:v>
                      </c:pt>
                      <c:pt idx="40">
                        <c:v>4.1504663474747403</c:v>
                      </c:pt>
                      <c:pt idx="41">
                        <c:v>4.2542280061616102</c:v>
                      </c:pt>
                      <c:pt idx="42">
                        <c:v>4.3579896648484802</c:v>
                      </c:pt>
                      <c:pt idx="43">
                        <c:v>4.4617513235353501</c:v>
                      </c:pt>
                      <c:pt idx="44">
                        <c:v>4.56551298222222</c:v>
                      </c:pt>
                      <c:pt idx="45">
                        <c:v>4.6692746409090899</c:v>
                      </c:pt>
                      <c:pt idx="46">
                        <c:v>4.7730362995959501</c:v>
                      </c:pt>
                      <c:pt idx="47">
                        <c:v>4.87679795828282</c:v>
                      </c:pt>
                      <c:pt idx="48">
                        <c:v>4.98055961696969</c:v>
                      </c:pt>
                      <c:pt idx="49">
                        <c:v>5.0843212756565599</c:v>
                      </c:pt>
                      <c:pt idx="50">
                        <c:v>5.1880829343434298</c:v>
                      </c:pt>
                      <c:pt idx="51">
                        <c:v>5.2918445930302997</c:v>
                      </c:pt>
                      <c:pt idx="52">
                        <c:v>5.3956062517171697</c:v>
                      </c:pt>
                      <c:pt idx="53">
                        <c:v>5.4993679104040396</c:v>
                      </c:pt>
                      <c:pt idx="54">
                        <c:v>5.6031295690908998</c:v>
                      </c:pt>
                      <c:pt idx="55">
                        <c:v>5.7068912277777697</c:v>
                      </c:pt>
                      <c:pt idx="56">
                        <c:v>5.8106528864646396</c:v>
                      </c:pt>
                      <c:pt idx="57">
                        <c:v>5.9144145451515104</c:v>
                      </c:pt>
                      <c:pt idx="58">
                        <c:v>6.0181762038383804</c:v>
                      </c:pt>
                      <c:pt idx="59">
                        <c:v>6.1219378625252503</c:v>
                      </c:pt>
                      <c:pt idx="60">
                        <c:v>6.2256995212121202</c:v>
                      </c:pt>
                      <c:pt idx="61">
                        <c:v>6.3294611798989804</c:v>
                      </c:pt>
                      <c:pt idx="62">
                        <c:v>6.4332228385858503</c:v>
                      </c:pt>
                      <c:pt idx="63">
                        <c:v>6.5369844972727202</c:v>
                      </c:pt>
                      <c:pt idx="64">
                        <c:v>6.6407461559595902</c:v>
                      </c:pt>
                      <c:pt idx="65">
                        <c:v>6.7445078146464601</c:v>
                      </c:pt>
                      <c:pt idx="66">
                        <c:v>6.84826947333333</c:v>
                      </c:pt>
                      <c:pt idx="67">
                        <c:v>6.9520311320202</c:v>
                      </c:pt>
                      <c:pt idx="68">
                        <c:v>7.0557927907070699</c:v>
                      </c:pt>
                      <c:pt idx="69">
                        <c:v>7.15955444939393</c:v>
                      </c:pt>
                      <c:pt idx="70">
                        <c:v>7.2633161080808</c:v>
                      </c:pt>
                      <c:pt idx="71">
                        <c:v>7.3670777667676699</c:v>
                      </c:pt>
                      <c:pt idx="72">
                        <c:v>7.4708394254545398</c:v>
                      </c:pt>
                      <c:pt idx="73">
                        <c:v>7.5746010841414098</c:v>
                      </c:pt>
                      <c:pt idx="74">
                        <c:v>7.6783627428282797</c:v>
                      </c:pt>
                      <c:pt idx="75">
                        <c:v>7.7821244015151496</c:v>
                      </c:pt>
                      <c:pt idx="76">
                        <c:v>7.8858860602020098</c:v>
                      </c:pt>
                      <c:pt idx="77">
                        <c:v>7.9896477188888797</c:v>
                      </c:pt>
                      <c:pt idx="78">
                        <c:v>8.0934093775757496</c:v>
                      </c:pt>
                      <c:pt idx="79">
                        <c:v>8.1971710362626204</c:v>
                      </c:pt>
                      <c:pt idx="80">
                        <c:v>8.3009326949494895</c:v>
                      </c:pt>
                      <c:pt idx="81">
                        <c:v>8.4046943536363603</c:v>
                      </c:pt>
                      <c:pt idx="82">
                        <c:v>8.5084560123232293</c:v>
                      </c:pt>
                      <c:pt idx="83">
                        <c:v>8.6122176710101002</c:v>
                      </c:pt>
                      <c:pt idx="84">
                        <c:v>8.7159793296969692</c:v>
                      </c:pt>
                      <c:pt idx="85">
                        <c:v>8.8197409883838294</c:v>
                      </c:pt>
                      <c:pt idx="86">
                        <c:v>8.9235026470707002</c:v>
                      </c:pt>
                      <c:pt idx="87">
                        <c:v>9.0272643057575692</c:v>
                      </c:pt>
                      <c:pt idx="88">
                        <c:v>9.13102596444444</c:v>
                      </c:pt>
                      <c:pt idx="89">
                        <c:v>9.2347876231313109</c:v>
                      </c:pt>
                      <c:pt idx="90">
                        <c:v>9.3385492818181799</c:v>
                      </c:pt>
                      <c:pt idx="91">
                        <c:v>9.4423109405050507</c:v>
                      </c:pt>
                      <c:pt idx="92">
                        <c:v>9.5460725991919109</c:v>
                      </c:pt>
                      <c:pt idx="93">
                        <c:v>9.6498342578787799</c:v>
                      </c:pt>
                      <c:pt idx="94">
                        <c:v>9.7535959165656507</c:v>
                      </c:pt>
                      <c:pt idx="95">
                        <c:v>9.8573575752525198</c:v>
                      </c:pt>
                      <c:pt idx="96">
                        <c:v>9.9611192339393906</c:v>
                      </c:pt>
                      <c:pt idx="97">
                        <c:v>10.064880892626199</c:v>
                      </c:pt>
                      <c:pt idx="98">
                        <c:v>10.1686425513131</c:v>
                      </c:pt>
                      <c:pt idx="99">
                        <c:v>10.272404209999999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'1.0LiF_PLot_for_Figs'!$F$4:$F$103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0.81933469577646101</c:v>
                      </c:pt>
                      <c:pt idx="19">
                        <c:v>0.76597785570501298</c:v>
                      </c:pt>
                      <c:pt idx="20">
                        <c:v>0.76597785570501298</c:v>
                      </c:pt>
                      <c:pt idx="21">
                        <c:v>0.76597785570501298</c:v>
                      </c:pt>
                      <c:pt idx="22">
                        <c:v>0.76597785570501298</c:v>
                      </c:pt>
                      <c:pt idx="23">
                        <c:v>0.76597785570501298</c:v>
                      </c:pt>
                      <c:pt idx="24">
                        <c:v>0.76597785570501298</c:v>
                      </c:pt>
                      <c:pt idx="25">
                        <c:v>0.76597785570501298</c:v>
                      </c:pt>
                      <c:pt idx="26">
                        <c:v>0.76597785570501298</c:v>
                      </c:pt>
                      <c:pt idx="27">
                        <c:v>0.76597785570501298</c:v>
                      </c:pt>
                      <c:pt idx="28">
                        <c:v>0.76597785570501298</c:v>
                      </c:pt>
                      <c:pt idx="29">
                        <c:v>0.76597785570501298</c:v>
                      </c:pt>
                      <c:pt idx="30">
                        <c:v>0.76597785570501298</c:v>
                      </c:pt>
                      <c:pt idx="31">
                        <c:v>0.76597785570501298</c:v>
                      </c:pt>
                      <c:pt idx="32">
                        <c:v>0.76597785570501298</c:v>
                      </c:pt>
                      <c:pt idx="33">
                        <c:v>0.76597785570501298</c:v>
                      </c:pt>
                      <c:pt idx="34">
                        <c:v>0.76597785570501298</c:v>
                      </c:pt>
                      <c:pt idx="35">
                        <c:v>0.30374862307016998</c:v>
                      </c:pt>
                      <c:pt idx="36">
                        <c:v>0.13679561687706901</c:v>
                      </c:pt>
                      <c:pt idx="37">
                        <c:v>0.13679561687706901</c:v>
                      </c:pt>
                      <c:pt idx="38">
                        <c:v>0.13679561687706901</c:v>
                      </c:pt>
                      <c:pt idx="39">
                        <c:v>0.13679561687706901</c:v>
                      </c:pt>
                      <c:pt idx="40">
                        <c:v>0.13679561687706901</c:v>
                      </c:pt>
                      <c:pt idx="41">
                        <c:v>0.13679561687706901</c:v>
                      </c:pt>
                      <c:pt idx="42">
                        <c:v>0.13679561687706901</c:v>
                      </c:pt>
                      <c:pt idx="43">
                        <c:v>0.13679561687706901</c:v>
                      </c:pt>
                      <c:pt idx="44">
                        <c:v>0.13679561687706901</c:v>
                      </c:pt>
                      <c:pt idx="45">
                        <c:v>0.13679561687706901</c:v>
                      </c:pt>
                      <c:pt idx="46">
                        <c:v>0.13679561687706901</c:v>
                      </c:pt>
                      <c:pt idx="47">
                        <c:v>0.13679561687706901</c:v>
                      </c:pt>
                      <c:pt idx="48">
                        <c:v>0.13679561687706901</c:v>
                      </c:pt>
                      <c:pt idx="49">
                        <c:v>0.13679561687706901</c:v>
                      </c:pt>
                      <c:pt idx="50">
                        <c:v>0.13679561687706901</c:v>
                      </c:pt>
                      <c:pt idx="51">
                        <c:v>8.8764665794569E-2</c:v>
                      </c:pt>
                      <c:pt idx="52">
                        <c:v>6.8722650828349904E-3</c:v>
                      </c:pt>
                      <c:pt idx="53">
                        <c:v>6.8722650828349904E-3</c:v>
                      </c:pt>
                      <c:pt idx="54">
                        <c:v>6.8722650828349904E-3</c:v>
                      </c:pt>
                      <c:pt idx="55">
                        <c:v>6.8722650828349904E-3</c:v>
                      </c:pt>
                      <c:pt idx="56">
                        <c:v>6.8722650828349904E-3</c:v>
                      </c:pt>
                      <c:pt idx="57">
                        <c:v>6.8722650828349904E-3</c:v>
                      </c:pt>
                      <c:pt idx="58">
                        <c:v>6.8722650828349904E-3</c:v>
                      </c:pt>
                      <c:pt idx="59">
                        <c:v>6.8722650828349904E-3</c:v>
                      </c:pt>
                      <c:pt idx="60">
                        <c:v>6.8722650828349904E-3</c:v>
                      </c:pt>
                      <c:pt idx="61">
                        <c:v>6.8722650828349904E-3</c:v>
                      </c:pt>
                      <c:pt idx="62">
                        <c:v>6.8722650828349904E-3</c:v>
                      </c:pt>
                      <c:pt idx="63">
                        <c:v>6.8722650828349904E-3</c:v>
                      </c:pt>
                      <c:pt idx="64">
                        <c:v>6.8722650828349904E-3</c:v>
                      </c:pt>
                      <c:pt idx="65">
                        <c:v>6.8722650828349904E-3</c:v>
                      </c:pt>
                      <c:pt idx="66">
                        <c:v>6.8722650828349904E-3</c:v>
                      </c:pt>
                      <c:pt idx="67">
                        <c:v>5.5449778313355997E-3</c:v>
                      </c:pt>
                      <c:pt idx="68">
                        <c:v>4.1056307732461996E-3</c:v>
                      </c:pt>
                      <c:pt idx="69">
                        <c:v>2.6662837151567799E-3</c:v>
                      </c:pt>
                      <c:pt idx="70">
                        <c:v>1.22693665706737E-3</c:v>
                      </c:pt>
                      <c:pt idx="71">
                        <c:v>7.1203397418789403E-4</c:v>
                      </c:pt>
                      <c:pt idx="72">
                        <c:v>7.1203397418789403E-4</c:v>
                      </c:pt>
                      <c:pt idx="73">
                        <c:v>7.1203397418789403E-4</c:v>
                      </c:pt>
                      <c:pt idx="74">
                        <c:v>7.1203397418789403E-4</c:v>
                      </c:pt>
                      <c:pt idx="75">
                        <c:v>7.1203397418789403E-4</c:v>
                      </c:pt>
                      <c:pt idx="76">
                        <c:v>7.1203397418789403E-4</c:v>
                      </c:pt>
                      <c:pt idx="77">
                        <c:v>7.1203397418789403E-4</c:v>
                      </c:pt>
                      <c:pt idx="78">
                        <c:v>7.1203397418789403E-4</c:v>
                      </c:pt>
                      <c:pt idx="79">
                        <c:v>7.1203397418789403E-4</c:v>
                      </c:pt>
                      <c:pt idx="80">
                        <c:v>7.1203397418789403E-4</c:v>
                      </c:pt>
                      <c:pt idx="81">
                        <c:v>7.1203397418789403E-4</c:v>
                      </c:pt>
                      <c:pt idx="82">
                        <c:v>7.1203397418789403E-4</c:v>
                      </c:pt>
                      <c:pt idx="83">
                        <c:v>7.1203397418789403E-4</c:v>
                      </c:pt>
                      <c:pt idx="84">
                        <c:v>7.1203397418789403E-4</c:v>
                      </c:pt>
                      <c:pt idx="85">
                        <c:v>7.1203397418789403E-4</c:v>
                      </c:pt>
                      <c:pt idx="86">
                        <c:v>6.8053607299571497E-4</c:v>
                      </c:pt>
                      <c:pt idx="87">
                        <c:v>3.1662062177019901E-4</c:v>
                      </c:pt>
                      <c:pt idx="88">
                        <c:v>1.12990106756371E-4</c:v>
                      </c:pt>
                      <c:pt idx="89">
                        <c:v>1.12990106756371E-4</c:v>
                      </c:pt>
                      <c:pt idx="90">
                        <c:v>1.12990106756371E-4</c:v>
                      </c:pt>
                      <c:pt idx="91">
                        <c:v>1.12990106756371E-4</c:v>
                      </c:pt>
                      <c:pt idx="92">
                        <c:v>1.12990106756371E-4</c:v>
                      </c:pt>
                      <c:pt idx="93">
                        <c:v>1.12990106756371E-4</c:v>
                      </c:pt>
                      <c:pt idx="94">
                        <c:v>1.12990106756371E-4</c:v>
                      </c:pt>
                      <c:pt idx="95">
                        <c:v>1.12990106756371E-4</c:v>
                      </c:pt>
                      <c:pt idx="96">
                        <c:v>1.12990106756371E-4</c:v>
                      </c:pt>
                      <c:pt idx="97">
                        <c:v>1.12990106756371E-4</c:v>
                      </c:pt>
                      <c:pt idx="98">
                        <c:v>1.12990106756371E-4</c:v>
                      </c:pt>
                      <c:pt idx="99">
                        <c:v>1.12990106756371E-4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E83-44A2-917A-E4288D0F03D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'1.0LiF_PLot_for_Figs'!$G$3</c15:sqref>
                        </c15:formulaRef>
                      </c:ext>
                    </c:extLst>
                    <c:strCache>
                      <c:ptCount val="1"/>
                      <c:pt idx="0">
                        <c:v>Average_SCL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('1.0LiF_PLot_for_Figs'!$G$4,'1.0LiF_PLot_for_Figs'!$G$103)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3.4514</c:v>
                      </c:pt>
                      <c:pt idx="1">
                        <c:v>3.4514</c:v>
                      </c:pt>
                    </c:numCache>
                  </c:numRef>
                </c:xVal>
                <c:yVal>
                  <c:numLit>
                    <c:formatCode>General</c:formatCode>
                    <c:ptCount val="2"/>
                    <c:pt idx="0">
                      <c:v>-2</c:v>
                    </c:pt>
                    <c:pt idx="1">
                      <c:v>2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E83-44A2-917A-E4288D0F03D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'1.0LiF_PLot_for_Figs'!$H$3</c15:sqref>
                        </c15:formulaRef>
                      </c:ext>
                    </c:extLst>
                    <c:strCache>
                      <c:ptCount val="1"/>
                      <c:pt idx="0">
                        <c:v>lambda_BC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('1.0LiF_PLot_for_Figs'!$H$4,'1.0LiF_PLot_for_Figs'!$H$103)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3.3052280000000001</c:v>
                      </c:pt>
                      <c:pt idx="1">
                        <c:v>3.3052280000000001</c:v>
                      </c:pt>
                    </c:numCache>
                  </c:numRef>
                </c:xVal>
                <c:yVal>
                  <c:numLit>
                    <c:formatCode>General</c:formatCode>
                    <c:ptCount val="2"/>
                    <c:pt idx="0">
                      <c:v>-2</c:v>
                    </c:pt>
                    <c:pt idx="1">
                      <c:v>2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E83-44A2-917A-E4288D0F03D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'1.0LiF_PLot_for_Figs'!$E$3</c15:sqref>
                        </c15:formulaRef>
                      </c:ext>
                    </c:extLst>
                    <c:strCache>
                      <c:ptCount val="1"/>
                      <c:pt idx="0">
                        <c:v>Power Law Fit</c:v>
                      </c:pt>
                    </c:strCache>
                  </c:strRef>
                </c:tx>
                <c:spPr>
                  <a:ln w="19050" cap="rnd">
                    <a:solidFill>
                      <a:schemeClr val="bg2">
                        <a:lumMod val="5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'1.0LiF_PLot_for_Figs'!$A$4:$A$103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0.103761658686868</c:v>
                      </c:pt>
                      <c:pt idx="2">
                        <c:v>0.207523317373737</c:v>
                      </c:pt>
                      <c:pt idx="3">
                        <c:v>0.31128497606060601</c:v>
                      </c:pt>
                      <c:pt idx="4">
                        <c:v>0.415046634747474</c:v>
                      </c:pt>
                      <c:pt idx="5">
                        <c:v>0.51880829343434298</c:v>
                      </c:pt>
                      <c:pt idx="6">
                        <c:v>0.62256995212121202</c:v>
                      </c:pt>
                      <c:pt idx="7">
                        <c:v>0.72633161080807995</c:v>
                      </c:pt>
                      <c:pt idx="8">
                        <c:v>0.83009326949494899</c:v>
                      </c:pt>
                      <c:pt idx="9">
                        <c:v>0.93385492818181803</c:v>
                      </c:pt>
                      <c:pt idx="10">
                        <c:v>1.03761658686868</c:v>
                      </c:pt>
                      <c:pt idx="11">
                        <c:v>1.1413782455555499</c:v>
                      </c:pt>
                      <c:pt idx="12">
                        <c:v>1.24513990424242</c:v>
                      </c:pt>
                      <c:pt idx="13">
                        <c:v>1.34890156292929</c:v>
                      </c:pt>
                      <c:pt idx="14">
                        <c:v>1.4526632216161599</c:v>
                      </c:pt>
                      <c:pt idx="15">
                        <c:v>1.5564248803030301</c:v>
                      </c:pt>
                      <c:pt idx="16">
                        <c:v>1.66018653898989</c:v>
                      </c:pt>
                      <c:pt idx="17">
                        <c:v>1.7639481976767599</c:v>
                      </c:pt>
                      <c:pt idx="18">
                        <c:v>1.8677098563636301</c:v>
                      </c:pt>
                      <c:pt idx="19">
                        <c:v>1.9714715150505</c:v>
                      </c:pt>
                      <c:pt idx="20">
                        <c:v>2.0752331737373702</c:v>
                      </c:pt>
                      <c:pt idx="21">
                        <c:v>2.1789948324242401</c:v>
                      </c:pt>
                      <c:pt idx="22">
                        <c:v>2.28275649111111</c:v>
                      </c:pt>
                      <c:pt idx="23">
                        <c:v>2.3865181497979702</c:v>
                      </c:pt>
                      <c:pt idx="24">
                        <c:v>2.4902798084848401</c:v>
                      </c:pt>
                      <c:pt idx="25">
                        <c:v>2.59404146717171</c:v>
                      </c:pt>
                      <c:pt idx="26">
                        <c:v>2.69780312585858</c:v>
                      </c:pt>
                      <c:pt idx="27">
                        <c:v>2.8015647845454499</c:v>
                      </c:pt>
                      <c:pt idx="28">
                        <c:v>2.9053264432323198</c:v>
                      </c:pt>
                      <c:pt idx="29">
                        <c:v>3.0090881019191902</c:v>
                      </c:pt>
                      <c:pt idx="30">
                        <c:v>3.1128497606060601</c:v>
                      </c:pt>
                      <c:pt idx="31">
                        <c:v>3.2166114192929198</c:v>
                      </c:pt>
                      <c:pt idx="32">
                        <c:v>3.3203730779797902</c:v>
                      </c:pt>
                      <c:pt idx="33">
                        <c:v>3.4241347366666601</c:v>
                      </c:pt>
                      <c:pt idx="34">
                        <c:v>3.5278963953535301</c:v>
                      </c:pt>
                      <c:pt idx="35">
                        <c:v>3.6316580540404</c:v>
                      </c:pt>
                      <c:pt idx="36">
                        <c:v>3.7354197127272699</c:v>
                      </c:pt>
                      <c:pt idx="37">
                        <c:v>3.8391813714141398</c:v>
                      </c:pt>
                      <c:pt idx="38">
                        <c:v>3.942943030101</c:v>
                      </c:pt>
                      <c:pt idx="39">
                        <c:v>4.0467046887878704</c:v>
                      </c:pt>
                      <c:pt idx="40">
                        <c:v>4.1504663474747403</c:v>
                      </c:pt>
                      <c:pt idx="41">
                        <c:v>4.2542280061616102</c:v>
                      </c:pt>
                      <c:pt idx="42">
                        <c:v>4.3579896648484802</c:v>
                      </c:pt>
                      <c:pt idx="43">
                        <c:v>4.4617513235353501</c:v>
                      </c:pt>
                      <c:pt idx="44">
                        <c:v>4.56551298222222</c:v>
                      </c:pt>
                      <c:pt idx="45">
                        <c:v>4.6692746409090899</c:v>
                      </c:pt>
                      <c:pt idx="46">
                        <c:v>4.7730362995959501</c:v>
                      </c:pt>
                      <c:pt idx="47">
                        <c:v>4.87679795828282</c:v>
                      </c:pt>
                      <c:pt idx="48">
                        <c:v>4.98055961696969</c:v>
                      </c:pt>
                      <c:pt idx="49">
                        <c:v>5.0843212756565599</c:v>
                      </c:pt>
                      <c:pt idx="50">
                        <c:v>5.1880829343434298</c:v>
                      </c:pt>
                      <c:pt idx="51">
                        <c:v>5.2918445930302997</c:v>
                      </c:pt>
                      <c:pt idx="52">
                        <c:v>5.3956062517171697</c:v>
                      </c:pt>
                      <c:pt idx="53">
                        <c:v>5.4993679104040396</c:v>
                      </c:pt>
                      <c:pt idx="54">
                        <c:v>5.6031295690908998</c:v>
                      </c:pt>
                      <c:pt idx="55">
                        <c:v>5.7068912277777697</c:v>
                      </c:pt>
                      <c:pt idx="56">
                        <c:v>5.8106528864646396</c:v>
                      </c:pt>
                      <c:pt idx="57">
                        <c:v>5.9144145451515104</c:v>
                      </c:pt>
                      <c:pt idx="58">
                        <c:v>6.0181762038383804</c:v>
                      </c:pt>
                      <c:pt idx="59">
                        <c:v>6.1219378625252503</c:v>
                      </c:pt>
                      <c:pt idx="60">
                        <c:v>6.2256995212121202</c:v>
                      </c:pt>
                      <c:pt idx="61">
                        <c:v>6.3294611798989804</c:v>
                      </c:pt>
                      <c:pt idx="62">
                        <c:v>6.4332228385858503</c:v>
                      </c:pt>
                      <c:pt idx="63">
                        <c:v>6.5369844972727202</c:v>
                      </c:pt>
                      <c:pt idx="64">
                        <c:v>6.6407461559595902</c:v>
                      </c:pt>
                      <c:pt idx="65">
                        <c:v>6.7445078146464601</c:v>
                      </c:pt>
                      <c:pt idx="66">
                        <c:v>6.84826947333333</c:v>
                      </c:pt>
                      <c:pt idx="67">
                        <c:v>6.9520311320202</c:v>
                      </c:pt>
                      <c:pt idx="68">
                        <c:v>7.0557927907070699</c:v>
                      </c:pt>
                      <c:pt idx="69">
                        <c:v>7.15955444939393</c:v>
                      </c:pt>
                      <c:pt idx="70">
                        <c:v>7.2633161080808</c:v>
                      </c:pt>
                      <c:pt idx="71">
                        <c:v>7.3670777667676699</c:v>
                      </c:pt>
                      <c:pt idx="72">
                        <c:v>7.4708394254545398</c:v>
                      </c:pt>
                      <c:pt idx="73">
                        <c:v>7.5746010841414098</c:v>
                      </c:pt>
                      <c:pt idx="74">
                        <c:v>7.6783627428282797</c:v>
                      </c:pt>
                      <c:pt idx="75">
                        <c:v>7.7821244015151496</c:v>
                      </c:pt>
                      <c:pt idx="76">
                        <c:v>7.8858860602020098</c:v>
                      </c:pt>
                      <c:pt idx="77">
                        <c:v>7.9896477188888797</c:v>
                      </c:pt>
                      <c:pt idx="78">
                        <c:v>8.0934093775757496</c:v>
                      </c:pt>
                      <c:pt idx="79">
                        <c:v>8.1971710362626204</c:v>
                      </c:pt>
                      <c:pt idx="80">
                        <c:v>8.3009326949494895</c:v>
                      </c:pt>
                      <c:pt idx="81">
                        <c:v>8.4046943536363603</c:v>
                      </c:pt>
                      <c:pt idx="82">
                        <c:v>8.5084560123232293</c:v>
                      </c:pt>
                      <c:pt idx="83">
                        <c:v>8.6122176710101002</c:v>
                      </c:pt>
                      <c:pt idx="84">
                        <c:v>8.7159793296969692</c:v>
                      </c:pt>
                      <c:pt idx="85">
                        <c:v>8.8197409883838294</c:v>
                      </c:pt>
                      <c:pt idx="86">
                        <c:v>8.9235026470707002</c:v>
                      </c:pt>
                      <c:pt idx="87">
                        <c:v>9.0272643057575692</c:v>
                      </c:pt>
                      <c:pt idx="88">
                        <c:v>9.13102596444444</c:v>
                      </c:pt>
                      <c:pt idx="89">
                        <c:v>9.2347876231313109</c:v>
                      </c:pt>
                      <c:pt idx="90">
                        <c:v>9.3385492818181799</c:v>
                      </c:pt>
                      <c:pt idx="91">
                        <c:v>9.4423109405050507</c:v>
                      </c:pt>
                      <c:pt idx="92">
                        <c:v>9.5460725991919109</c:v>
                      </c:pt>
                      <c:pt idx="93">
                        <c:v>9.6498342578787799</c:v>
                      </c:pt>
                      <c:pt idx="94">
                        <c:v>9.7535959165656507</c:v>
                      </c:pt>
                      <c:pt idx="95">
                        <c:v>9.8573575752525198</c:v>
                      </c:pt>
                      <c:pt idx="96">
                        <c:v>9.9611192339393906</c:v>
                      </c:pt>
                      <c:pt idx="97">
                        <c:v>10.064880892626199</c:v>
                      </c:pt>
                      <c:pt idx="98">
                        <c:v>10.1686425513131</c:v>
                      </c:pt>
                      <c:pt idx="99">
                        <c:v>10.272404209999999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'1.0LiF_PLot_for_Figs'!$E$4:$E$103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1">
                        <c:v>2899.0337885140079</c:v>
                      </c:pt>
                      <c:pt idx="2">
                        <c:v>547.52841661394609</c:v>
                      </c:pt>
                      <c:pt idx="3">
                        <c:v>206.97421586544201</c:v>
                      </c:pt>
                      <c:pt idx="4">
                        <c:v>104.06757338385219</c:v>
                      </c:pt>
                      <c:pt idx="5">
                        <c:v>61.240440843413346</c:v>
                      </c:pt>
                      <c:pt idx="6">
                        <c:v>39.843840436367763</c:v>
                      </c:pt>
                      <c:pt idx="7">
                        <c:v>27.804080968626838</c:v>
                      </c:pt>
                      <c:pt idx="8">
                        <c:v>20.437094870657912</c:v>
                      </c:pt>
                      <c:pt idx="9">
                        <c:v>15.639366100399515</c:v>
                      </c:pt>
                      <c:pt idx="10">
                        <c:v>12.36049996406676</c:v>
                      </c:pt>
                      <c:pt idx="11">
                        <c:v>10.031864654709461</c:v>
                      </c:pt>
                      <c:pt idx="12">
                        <c:v>8.3254020339696417</c:v>
                      </c:pt>
                      <c:pt idx="13">
                        <c:v>7.0418410419163253</c:v>
                      </c:pt>
                      <c:pt idx="14">
                        <c:v>6.0548727170249128</c:v>
                      </c:pt>
                      <c:pt idx="15">
                        <c:v>5.2815158385275698</c:v>
                      </c:pt>
                      <c:pt idx="16">
                        <c:v>4.6655627430358466</c:v>
                      </c:pt>
                      <c:pt idx="17">
                        <c:v>4.1679231886303265</c:v>
                      </c:pt>
                      <c:pt idx="18">
                        <c:v>3.7607785688330018</c:v>
                      </c:pt>
                      <c:pt idx="19">
                        <c:v>3.4239266898087677</c:v>
                      </c:pt>
                      <c:pt idx="20">
                        <c:v>3.1424305271774737</c:v>
                      </c:pt>
                      <c:pt idx="21">
                        <c:v>2.9050673533857343</c:v>
                      </c:pt>
                      <c:pt idx="22">
                        <c:v>2.7032826561145433</c:v>
                      </c:pt>
                      <c:pt idx="23">
                        <c:v>2.5304702477057992</c:v>
                      </c:pt>
                      <c:pt idx="24">
                        <c:v>2.3814678043277433</c:v>
                      </c:pt>
                      <c:pt idx="25">
                        <c:v>2.252197516603009</c:v>
                      </c:pt>
                      <c:pt idx="26">
                        <c:v>2.1394062523214652</c:v>
                      </c:pt>
                      <c:pt idx="27">
                        <c:v>2.0404750852967517</c:v>
                      </c:pt>
                      <c:pt idx="28">
                        <c:v>1.9532779062721892</c:v>
                      </c:pt>
                      <c:pt idx="29">
                        <c:v>1.8760752448928506</c:v>
                      </c:pt>
                      <c:pt idx="30">
                        <c:v>1.8074336749323656</c:v>
                      </c:pt>
                      <c:pt idx="31">
                        <c:v>1.7461640275371693</c:v>
                      </c:pt>
                      <c:pt idx="32">
                        <c:v>1.6912735834517965</c:v>
                      </c:pt>
                      <c:pt idx="33">
                        <c:v>1.6419287612966369</c:v>
                      </c:pt>
                      <c:pt idx="34">
                        <c:v>1.5974257619420351</c:v>
                      </c:pt>
                      <c:pt idx="35">
                        <c:v>1.5571672974801978</c:v>
                      </c:pt>
                      <c:pt idx="36">
                        <c:v>1.5206440124425527</c:v>
                      </c:pt>
                      <c:pt idx="37">
                        <c:v>1.4874195519498707</c:v>
                      </c:pt>
                      <c:pt idx="38">
                        <c:v>1.4571184853054318</c:v>
                      </c:pt>
                      <c:pt idx="39">
                        <c:v>1.4294164808997925</c:v>
                      </c:pt>
                      <c:pt idx="40">
                        <c:v>1.4040322677963286</c:v>
                      </c:pt>
                      <c:pt idx="41">
                        <c:v>1.3807210240867278</c:v>
                      </c:pt>
                      <c:pt idx="42">
                        <c:v>1.3592689113271896</c:v>
                      </c:pt>
                      <c:pt idx="43">
                        <c:v>1.3394885347381957</c:v>
                      </c:pt>
                      <c:pt idx="44">
                        <c:v>1.3212151551792681</c:v>
                      </c:pt>
                      <c:pt idx="45">
                        <c:v>1.3043035146972501</c:v>
                      </c:pt>
                      <c:pt idx="46">
                        <c:v>1.2886251652650003</c:v>
                      </c:pt>
                      <c:pt idx="47">
                        <c:v>1.2740662120810224</c:v>
                      </c:pt>
                      <c:pt idx="48">
                        <c:v>1.2605253999089949</c:v>
                      </c:pt>
                      <c:pt idx="49">
                        <c:v>1.2479124844645475</c:v>
                      </c:pt>
                      <c:pt idx="50">
                        <c:v>1.2361468416101096</c:v>
                      </c:pt>
                      <c:pt idx="51">
                        <c:v>1.2251562757088026</c:v>
                      </c:pt>
                      <c:pt idx="52">
                        <c:v>1.2148759953832662</c:v>
                      </c:pt>
                      <c:pt idx="53">
                        <c:v>1.2052477304847815</c:v>
                      </c:pt>
                      <c:pt idx="54">
                        <c:v>1.1962189685804461</c:v>
                      </c:pt>
                      <c:pt idx="55">
                        <c:v>1.1877422929277603</c:v>
                      </c:pt>
                      <c:pt idx="56">
                        <c:v>1.1797748068959359</c:v>
                      </c:pt>
                      <c:pt idx="57">
                        <c:v>1.1722776322441313</c:v>
                      </c:pt>
                      <c:pt idx="58">
                        <c:v>1.1652154706834799</c:v>
                      </c:pt>
                      <c:pt idx="59">
                        <c:v>1.1585562198150137</c:v>
                      </c:pt>
                      <c:pt idx="60">
                        <c:v>1.1522706359154784</c:v>
                      </c:pt>
                      <c:pt idx="61">
                        <c:v>1.1463320371902888</c:v>
                      </c:pt>
                      <c:pt idx="62">
                        <c:v>1.1407160420697786</c:v>
                      </c:pt>
                      <c:pt idx="63">
                        <c:v>1.1354003379255593</c:v>
                      </c:pt>
                      <c:pt idx="64">
                        <c:v>1.1303644762557039</c:v>
                      </c:pt>
                      <c:pt idx="65">
                        <c:v>1.1255896909530154</c:v>
                      </c:pt>
                      <c:pt idx="66">
                        <c:v>1.1210587367479583</c:v>
                      </c:pt>
                      <c:pt idx="67">
                        <c:v>1.1167557453218129</c:v>
                      </c:pt>
                      <c:pt idx="68">
                        <c:v>1.1126660969284228</c:v>
                      </c:pt>
                      <c:pt idx="69">
                        <c:v>1.1087763056545432</c:v>
                      </c:pt>
                      <c:pt idx="70">
                        <c:v>1.105073916697523</c:v>
                      </c:pt>
                      <c:pt idx="71">
                        <c:v>1.1015474142517021</c:v>
                      </c:pt>
                      <c:pt idx="72">
                        <c:v>1.0981861387771008</c:v>
                      </c:pt>
                      <c:pt idx="73">
                        <c:v>1.0949802125804768</c:v>
                      </c:pt>
                      <c:pt idx="74">
                        <c:v>1.0919204727735208</c:v>
                      </c:pt>
                      <c:pt idx="75">
                        <c:v>1.0889984107891344</c:v>
                      </c:pt>
                      <c:pt idx="76">
                        <c:v>1.0862061177371733</c:v>
                      </c:pt>
                      <c:pt idx="77">
                        <c:v>1.0835362349680009</c:v>
                      </c:pt>
                      <c:pt idx="78">
                        <c:v>1.0809819092876889</c:v>
                      </c:pt>
                      <c:pt idx="79">
                        <c:v>1.0785367523343194</c:v>
                      </c:pt>
                      <c:pt idx="80">
                        <c:v>1.0761948036820153</c:v>
                      </c:pt>
                      <c:pt idx="81">
                        <c:v>1.0739504972892051</c:v>
                      </c:pt>
                      <c:pt idx="82">
                        <c:v>1.0717986309512471</c:v>
                      </c:pt>
                      <c:pt idx="83">
                        <c:v>1.0697343384557141</c:v>
                      </c:pt>
                      <c:pt idx="84">
                        <c:v>1.0677530641721564</c:v>
                      </c:pt>
                      <c:pt idx="85">
                        <c:v>1.0658505398375693</c:v>
                      </c:pt>
                      <c:pt idx="86">
                        <c:v>1.0640227633247141</c:v>
                      </c:pt>
                      <c:pt idx="87">
                        <c:v>1.0622659792032514</c:v>
                      </c:pt>
                      <c:pt idx="88">
                        <c:v>1.0605766609238005</c:v>
                      </c:pt>
                      <c:pt idx="89">
                        <c:v>1.0589514944728573</c:v>
                      </c:pt>
                      <c:pt idx="90">
                        <c:v>1.0573873633622561</c:v>
                      </c:pt>
                      <c:pt idx="91">
                        <c:v>1.0558813348308607</c:v>
                      </c:pt>
                      <c:pt idx="92">
                        <c:v>1.0544306471485634</c:v>
                      </c:pt>
                      <c:pt idx="93">
                        <c:v>1.0530326979237106</c:v>
                      </c:pt>
                      <c:pt idx="94">
                        <c:v>1.0516850333248973</c:v>
                      </c:pt>
                      <c:pt idx="95">
                        <c:v>1.0503853381368162</c:v>
                      </c:pt>
                      <c:pt idx="96">
                        <c:v>1.0491314265776688</c:v>
                      </c:pt>
                      <c:pt idx="97">
                        <c:v>1.0479212338126138</c:v>
                      </c:pt>
                      <c:pt idx="98">
                        <c:v>1.0467528081039783</c:v>
                      </c:pt>
                      <c:pt idx="99">
                        <c:v>1.0456243035445587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E83-44A2-917A-E4288D0F03D4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364603872"/>
        <c:axId val="364599712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'1.0LiF_PLot_for_Figs'!$J$3</c15:sqref>
                        </c15:formulaRef>
                      </c:ext>
                    </c:extLst>
                    <c:strCache>
                      <c:ptCount val="1"/>
                      <c:pt idx="0">
                        <c:v>W(r)</c:v>
                      </c:pt>
                    </c:strCache>
                  </c:strRef>
                </c:tx>
                <c:spPr>
                  <a:ln w="19050" cap="rnd">
                    <a:solidFill>
                      <a:srgbClr val="FFC00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'1.0LiF_PLot_for_Figs'!$A$4:$A$103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0.103761658686868</c:v>
                      </c:pt>
                      <c:pt idx="2">
                        <c:v>0.207523317373737</c:v>
                      </c:pt>
                      <c:pt idx="3">
                        <c:v>0.31128497606060601</c:v>
                      </c:pt>
                      <c:pt idx="4">
                        <c:v>0.415046634747474</c:v>
                      </c:pt>
                      <c:pt idx="5">
                        <c:v>0.51880829343434298</c:v>
                      </c:pt>
                      <c:pt idx="6">
                        <c:v>0.62256995212121202</c:v>
                      </c:pt>
                      <c:pt idx="7">
                        <c:v>0.72633161080807995</c:v>
                      </c:pt>
                      <c:pt idx="8">
                        <c:v>0.83009326949494899</c:v>
                      </c:pt>
                      <c:pt idx="9">
                        <c:v>0.93385492818181803</c:v>
                      </c:pt>
                      <c:pt idx="10">
                        <c:v>1.03761658686868</c:v>
                      </c:pt>
                      <c:pt idx="11">
                        <c:v>1.1413782455555499</c:v>
                      </c:pt>
                      <c:pt idx="12">
                        <c:v>1.24513990424242</c:v>
                      </c:pt>
                      <c:pt idx="13">
                        <c:v>1.34890156292929</c:v>
                      </c:pt>
                      <c:pt idx="14">
                        <c:v>1.4526632216161599</c:v>
                      </c:pt>
                      <c:pt idx="15">
                        <c:v>1.5564248803030301</c:v>
                      </c:pt>
                      <c:pt idx="16">
                        <c:v>1.66018653898989</c:v>
                      </c:pt>
                      <c:pt idx="17">
                        <c:v>1.7639481976767599</c:v>
                      </c:pt>
                      <c:pt idx="18">
                        <c:v>1.8677098563636301</c:v>
                      </c:pt>
                      <c:pt idx="19">
                        <c:v>1.9714715150505</c:v>
                      </c:pt>
                      <c:pt idx="20">
                        <c:v>2.0752331737373702</c:v>
                      </c:pt>
                      <c:pt idx="21">
                        <c:v>2.1789948324242401</c:v>
                      </c:pt>
                      <c:pt idx="22">
                        <c:v>2.28275649111111</c:v>
                      </c:pt>
                      <c:pt idx="23">
                        <c:v>2.3865181497979702</c:v>
                      </c:pt>
                      <c:pt idx="24">
                        <c:v>2.4902798084848401</c:v>
                      </c:pt>
                      <c:pt idx="25">
                        <c:v>2.59404146717171</c:v>
                      </c:pt>
                      <c:pt idx="26">
                        <c:v>2.69780312585858</c:v>
                      </c:pt>
                      <c:pt idx="27">
                        <c:v>2.8015647845454499</c:v>
                      </c:pt>
                      <c:pt idx="28">
                        <c:v>2.9053264432323198</c:v>
                      </c:pt>
                      <c:pt idx="29">
                        <c:v>3.0090881019191902</c:v>
                      </c:pt>
                      <c:pt idx="30">
                        <c:v>3.1128497606060601</c:v>
                      </c:pt>
                      <c:pt idx="31">
                        <c:v>3.2166114192929198</c:v>
                      </c:pt>
                      <c:pt idx="32">
                        <c:v>3.3203730779797902</c:v>
                      </c:pt>
                      <c:pt idx="33">
                        <c:v>3.4241347366666601</c:v>
                      </c:pt>
                      <c:pt idx="34">
                        <c:v>3.5278963953535301</c:v>
                      </c:pt>
                      <c:pt idx="35">
                        <c:v>3.6316580540404</c:v>
                      </c:pt>
                      <c:pt idx="36">
                        <c:v>3.7354197127272699</c:v>
                      </c:pt>
                      <c:pt idx="37">
                        <c:v>3.8391813714141398</c:v>
                      </c:pt>
                      <c:pt idx="38">
                        <c:v>3.942943030101</c:v>
                      </c:pt>
                      <c:pt idx="39">
                        <c:v>4.0467046887878704</c:v>
                      </c:pt>
                      <c:pt idx="40">
                        <c:v>4.1504663474747403</c:v>
                      </c:pt>
                      <c:pt idx="41">
                        <c:v>4.2542280061616102</c:v>
                      </c:pt>
                      <c:pt idx="42">
                        <c:v>4.3579896648484802</c:v>
                      </c:pt>
                      <c:pt idx="43">
                        <c:v>4.4617513235353501</c:v>
                      </c:pt>
                      <c:pt idx="44">
                        <c:v>4.56551298222222</c:v>
                      </c:pt>
                      <c:pt idx="45">
                        <c:v>4.6692746409090899</c:v>
                      </c:pt>
                      <c:pt idx="46">
                        <c:v>4.7730362995959501</c:v>
                      </c:pt>
                      <c:pt idx="47">
                        <c:v>4.87679795828282</c:v>
                      </c:pt>
                      <c:pt idx="48">
                        <c:v>4.98055961696969</c:v>
                      </c:pt>
                      <c:pt idx="49">
                        <c:v>5.0843212756565599</c:v>
                      </c:pt>
                      <c:pt idx="50">
                        <c:v>5.1880829343434298</c:v>
                      </c:pt>
                      <c:pt idx="51">
                        <c:v>5.2918445930302997</c:v>
                      </c:pt>
                      <c:pt idx="52">
                        <c:v>5.3956062517171697</c:v>
                      </c:pt>
                      <c:pt idx="53">
                        <c:v>5.4993679104040396</c:v>
                      </c:pt>
                      <c:pt idx="54">
                        <c:v>5.6031295690908998</c:v>
                      </c:pt>
                      <c:pt idx="55">
                        <c:v>5.7068912277777697</c:v>
                      </c:pt>
                      <c:pt idx="56">
                        <c:v>5.8106528864646396</c:v>
                      </c:pt>
                      <c:pt idx="57">
                        <c:v>5.9144145451515104</c:v>
                      </c:pt>
                      <c:pt idx="58">
                        <c:v>6.0181762038383804</c:v>
                      </c:pt>
                      <c:pt idx="59">
                        <c:v>6.1219378625252503</c:v>
                      </c:pt>
                      <c:pt idx="60">
                        <c:v>6.2256995212121202</c:v>
                      </c:pt>
                      <c:pt idx="61">
                        <c:v>6.3294611798989804</c:v>
                      </c:pt>
                      <c:pt idx="62">
                        <c:v>6.4332228385858503</c:v>
                      </c:pt>
                      <c:pt idx="63">
                        <c:v>6.5369844972727202</c:v>
                      </c:pt>
                      <c:pt idx="64">
                        <c:v>6.6407461559595902</c:v>
                      </c:pt>
                      <c:pt idx="65">
                        <c:v>6.7445078146464601</c:v>
                      </c:pt>
                      <c:pt idx="66">
                        <c:v>6.84826947333333</c:v>
                      </c:pt>
                      <c:pt idx="67">
                        <c:v>6.9520311320202</c:v>
                      </c:pt>
                      <c:pt idx="68">
                        <c:v>7.0557927907070699</c:v>
                      </c:pt>
                      <c:pt idx="69">
                        <c:v>7.15955444939393</c:v>
                      </c:pt>
                      <c:pt idx="70">
                        <c:v>7.2633161080808</c:v>
                      </c:pt>
                      <c:pt idx="71">
                        <c:v>7.3670777667676699</c:v>
                      </c:pt>
                      <c:pt idx="72">
                        <c:v>7.4708394254545398</c:v>
                      </c:pt>
                      <c:pt idx="73">
                        <c:v>7.5746010841414098</c:v>
                      </c:pt>
                      <c:pt idx="74">
                        <c:v>7.6783627428282797</c:v>
                      </c:pt>
                      <c:pt idx="75">
                        <c:v>7.7821244015151496</c:v>
                      </c:pt>
                      <c:pt idx="76">
                        <c:v>7.8858860602020098</c:v>
                      </c:pt>
                      <c:pt idx="77">
                        <c:v>7.9896477188888797</c:v>
                      </c:pt>
                      <c:pt idx="78">
                        <c:v>8.0934093775757496</c:v>
                      </c:pt>
                      <c:pt idx="79">
                        <c:v>8.1971710362626204</c:v>
                      </c:pt>
                      <c:pt idx="80">
                        <c:v>8.3009326949494895</c:v>
                      </c:pt>
                      <c:pt idx="81">
                        <c:v>8.4046943536363603</c:v>
                      </c:pt>
                      <c:pt idx="82">
                        <c:v>8.5084560123232293</c:v>
                      </c:pt>
                      <c:pt idx="83">
                        <c:v>8.6122176710101002</c:v>
                      </c:pt>
                      <c:pt idx="84">
                        <c:v>8.7159793296969692</c:v>
                      </c:pt>
                      <c:pt idx="85">
                        <c:v>8.8197409883838294</c:v>
                      </c:pt>
                      <c:pt idx="86">
                        <c:v>8.9235026470707002</c:v>
                      </c:pt>
                      <c:pt idx="87">
                        <c:v>9.0272643057575692</c:v>
                      </c:pt>
                      <c:pt idx="88">
                        <c:v>9.13102596444444</c:v>
                      </c:pt>
                      <c:pt idx="89">
                        <c:v>9.2347876231313109</c:v>
                      </c:pt>
                      <c:pt idx="90">
                        <c:v>9.3385492818181799</c:v>
                      </c:pt>
                      <c:pt idx="91">
                        <c:v>9.4423109405050507</c:v>
                      </c:pt>
                      <c:pt idx="92">
                        <c:v>9.5460725991919109</c:v>
                      </c:pt>
                      <c:pt idx="93">
                        <c:v>9.6498342578787799</c:v>
                      </c:pt>
                      <c:pt idx="94">
                        <c:v>9.7535959165656507</c:v>
                      </c:pt>
                      <c:pt idx="95">
                        <c:v>9.8573575752525198</c:v>
                      </c:pt>
                      <c:pt idx="96">
                        <c:v>9.9611192339393906</c:v>
                      </c:pt>
                      <c:pt idx="97">
                        <c:v>10.064880892626199</c:v>
                      </c:pt>
                      <c:pt idx="98">
                        <c:v>10.1686425513131</c:v>
                      </c:pt>
                      <c:pt idx="99">
                        <c:v>10.272404209999999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'1.0LiF_PLot_for_Figs'!$J$4:$J$103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659.38003568202998</c:v>
                      </c:pt>
                      <c:pt idx="1">
                        <c:v>616.45987717964215</c:v>
                      </c:pt>
                      <c:pt idx="2">
                        <c:v>573.5397186772542</c:v>
                      </c:pt>
                      <c:pt idx="3">
                        <c:v>530.61956017486625</c:v>
                      </c:pt>
                      <c:pt idx="4">
                        <c:v>487.69940167247842</c:v>
                      </c:pt>
                      <c:pt idx="5">
                        <c:v>444.77924317009047</c:v>
                      </c:pt>
                      <c:pt idx="6">
                        <c:v>401.85908466770258</c:v>
                      </c:pt>
                      <c:pt idx="7">
                        <c:v>358.93892616531474</c:v>
                      </c:pt>
                      <c:pt idx="8">
                        <c:v>316.01876766292679</c:v>
                      </c:pt>
                      <c:pt idx="9">
                        <c:v>273.0986091605389</c:v>
                      </c:pt>
                      <c:pt idx="10">
                        <c:v>230.17845065815104</c:v>
                      </c:pt>
                      <c:pt idx="11">
                        <c:v>187.25829215576317</c:v>
                      </c:pt>
                      <c:pt idx="12">
                        <c:v>144.33813365337522</c:v>
                      </c:pt>
                      <c:pt idx="13">
                        <c:v>101.41797515098735</c:v>
                      </c:pt>
                      <c:pt idx="14">
                        <c:v>58.497816648599446</c:v>
                      </c:pt>
                      <c:pt idx="15">
                        <c:v>15.577658146211546</c:v>
                      </c:pt>
                      <c:pt idx="16">
                        <c:v>-3.028268416245445</c:v>
                      </c:pt>
                      <c:pt idx="17">
                        <c:v>-10.245637407771312</c:v>
                      </c:pt>
                      <c:pt idx="18">
                        <c:v>-12.239317215188235</c:v>
                      </c:pt>
                      <c:pt idx="19">
                        <c:v>-11.052764876905735</c:v>
                      </c:pt>
                      <c:pt idx="20">
                        <c:v>-8.2503842494401489</c:v>
                      </c:pt>
                      <c:pt idx="21">
                        <c:v>-5.0806332956332847</c:v>
                      </c:pt>
                      <c:pt idx="22">
                        <c:v>-1.9464803311183005</c:v>
                      </c:pt>
                      <c:pt idx="23">
                        <c:v>0.73076951943624924</c:v>
                      </c:pt>
                      <c:pt idx="24">
                        <c:v>2.9772007123060416</c:v>
                      </c:pt>
                      <c:pt idx="25">
                        <c:v>4.8369667232258893</c:v>
                      </c:pt>
                      <c:pt idx="26">
                        <c:v>6.0418185548242214</c:v>
                      </c:pt>
                      <c:pt idx="27">
                        <c:v>6.8266759483859536</c:v>
                      </c:pt>
                      <c:pt idx="28">
                        <c:v>6.8266759483859536</c:v>
                      </c:pt>
                      <c:pt idx="29">
                        <c:v>6.8266759483859536</c:v>
                      </c:pt>
                      <c:pt idx="30">
                        <c:v>6.3157987258812422</c:v>
                      </c:pt>
                      <c:pt idx="31">
                        <c:v>5.3052016142986513</c:v>
                      </c:pt>
                      <c:pt idx="32">
                        <c:v>4.3935457091601853</c:v>
                      </c:pt>
                      <c:pt idx="33">
                        <c:v>3.5631735113207434</c:v>
                      </c:pt>
                      <c:pt idx="34">
                        <c:v>2.6448382242843618</c:v>
                      </c:pt>
                      <c:pt idx="35">
                        <c:v>1.488307860423971</c:v>
                      </c:pt>
                      <c:pt idx="36">
                        <c:v>0.35058650970167288</c:v>
                      </c:pt>
                      <c:pt idx="37">
                        <c:v>-0.66485355632413079</c:v>
                      </c:pt>
                      <c:pt idx="38">
                        <c:v>-1.5804479750691474</c:v>
                      </c:pt>
                      <c:pt idx="39">
                        <c:v>-2.2571392483253447</c:v>
                      </c:pt>
                      <c:pt idx="40">
                        <c:v>-2.4271339187722187</c:v>
                      </c:pt>
                      <c:pt idx="41">
                        <c:v>-2.5940833842432989</c:v>
                      </c:pt>
                      <c:pt idx="42">
                        <c:v>-2.7580948282721973</c:v>
                      </c:pt>
                      <c:pt idx="43">
                        <c:v>-2.6142034451822305</c:v>
                      </c:pt>
                      <c:pt idx="44">
                        <c:v>-2.1965408958100272</c:v>
                      </c:pt>
                      <c:pt idx="45">
                        <c:v>-1.6578270950852478</c:v>
                      </c:pt>
                      <c:pt idx="46">
                        <c:v>-1.0531966247439932</c:v>
                      </c:pt>
                      <c:pt idx="47">
                        <c:v>-0.47758636198377757</c:v>
                      </c:pt>
                      <c:pt idx="48">
                        <c:v>6.3881746944812925E-2</c:v>
                      </c:pt>
                      <c:pt idx="49">
                        <c:v>0.6316103158680878</c:v>
                      </c:pt>
                      <c:pt idx="50">
                        <c:v>1.06241825350771</c:v>
                      </c:pt>
                      <c:pt idx="51">
                        <c:v>1.4253459697015867</c:v>
                      </c:pt>
                      <c:pt idx="52">
                        <c:v>1.5852595382149297</c:v>
                      </c:pt>
                      <c:pt idx="53">
                        <c:v>1.5852595382149297</c:v>
                      </c:pt>
                      <c:pt idx="54">
                        <c:v>1.5852595382149297</c:v>
                      </c:pt>
                      <c:pt idx="55">
                        <c:v>1.5852595382149297</c:v>
                      </c:pt>
                      <c:pt idx="56">
                        <c:v>1.4681566693307218</c:v>
                      </c:pt>
                      <c:pt idx="57">
                        <c:v>1.162831499877071</c:v>
                      </c:pt>
                      <c:pt idx="58">
                        <c:v>0.86719237559933426</c:v>
                      </c:pt>
                      <c:pt idx="59">
                        <c:v>0.58064359160069334</c:v>
                      </c:pt>
                      <c:pt idx="60">
                        <c:v>0.30264276243594879</c:v>
                      </c:pt>
                      <c:pt idx="61">
                        <c:v>3.2694642781227252E-2</c:v>
                      </c:pt>
                      <c:pt idx="62">
                        <c:v>-0.22965418187117767</c:v>
                      </c:pt>
                      <c:pt idx="63">
                        <c:v>-0.48481987747117256</c:v>
                      </c:pt>
                      <c:pt idx="64">
                        <c:v>-0.73318533291739063</c:v>
                      </c:pt>
                      <c:pt idx="65">
                        <c:v>-0.97510361596558659</c:v>
                      </c:pt>
                      <c:pt idx="66">
                        <c:v>-1.1328832964126605</c:v>
                      </c:pt>
                      <c:pt idx="67">
                        <c:v>-1.0084937827472777</c:v>
                      </c:pt>
                      <c:pt idx="68">
                        <c:v>-0.87169915046918178</c:v>
                      </c:pt>
                      <c:pt idx="69">
                        <c:v>-0.73286676242666604</c:v>
                      </c:pt>
                      <c:pt idx="70">
                        <c:v>-0.59193498870083139</c:v>
                      </c:pt>
                      <c:pt idx="71">
                        <c:v>-0.39536261725265398</c:v>
                      </c:pt>
                      <c:pt idx="72">
                        <c:v>-0.16398266831653907</c:v>
                      </c:pt>
                      <c:pt idx="73">
                        <c:v>5.6650064584372072E-2</c:v>
                      </c:pt>
                      <c:pt idx="74">
                        <c:v>0.26457533707345621</c:v>
                      </c:pt>
                      <c:pt idx="75">
                        <c:v>0.39948437776118262</c:v>
                      </c:pt>
                      <c:pt idx="76">
                        <c:v>0.51425669346741987</c:v>
                      </c:pt>
                      <c:pt idx="77">
                        <c:v>0.61408741473804762</c:v>
                      </c:pt>
                      <c:pt idx="78">
                        <c:v>0.61408741473804762</c:v>
                      </c:pt>
                      <c:pt idx="79">
                        <c:v>0.61408741473804762</c:v>
                      </c:pt>
                      <c:pt idx="80">
                        <c:v>0.61408741473804762</c:v>
                      </c:pt>
                      <c:pt idx="81">
                        <c:v>0.5207206409600289</c:v>
                      </c:pt>
                      <c:pt idx="82">
                        <c:v>0.38574738959657195</c:v>
                      </c:pt>
                      <c:pt idx="83">
                        <c:v>0.25270096542132664</c:v>
                      </c:pt>
                      <c:pt idx="84">
                        <c:v>0.12152712851949111</c:v>
                      </c:pt>
                      <c:pt idx="85">
                        <c:v>-7.8261025064206447E-3</c:v>
                      </c:pt>
                      <c:pt idx="86">
                        <c:v>-0.13562791370376756</c:v>
                      </c:pt>
                      <c:pt idx="87">
                        <c:v>-0.26398432490906942</c:v>
                      </c:pt>
                      <c:pt idx="88">
                        <c:v>-0.3350428465139757</c:v>
                      </c:pt>
                      <c:pt idx="89">
                        <c:v>-0.33504286154565538</c:v>
                      </c:pt>
                      <c:pt idx="90">
                        <c:v>-0.33504287657724729</c:v>
                      </c:pt>
                      <c:pt idx="91">
                        <c:v>-0.33504289160892897</c:v>
                      </c:pt>
                      <c:pt idx="92">
                        <c:v>-0.33504290664060876</c:v>
                      </c:pt>
                      <c:pt idx="93">
                        <c:v>-0.33504292167229038</c:v>
                      </c:pt>
                      <c:pt idx="94">
                        <c:v>-0.33504293670397006</c:v>
                      </c:pt>
                      <c:pt idx="95">
                        <c:v>-0.2677953460307661</c:v>
                      </c:pt>
                      <c:pt idx="96">
                        <c:v>-0.15632753006159497</c:v>
                      </c:pt>
                      <c:pt idx="97">
                        <c:v>-7.5740310008799425E-2</c:v>
                      </c:pt>
                      <c:pt idx="98">
                        <c:v>2.8907070929908265E-2</c:v>
                      </c:pt>
                      <c:pt idx="99">
                        <c:v>0.10073632884162484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EE83-44A2-917A-E4288D0F03D4}"/>
                  </c:ext>
                </c:extLst>
              </c15:ser>
            </c15:filteredScatterSeries>
          </c:ext>
        </c:extLst>
      </c:scatterChart>
      <c:valAx>
        <c:axId val="80953200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baseline="0">
                    <a:effectLst/>
                  </a:rPr>
                  <a:t>r [Å]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4624256"/>
        <c:crosses val="autoZero"/>
        <c:crossBetween val="midCat"/>
        <c:majorUnit val="2"/>
      </c:valAx>
      <c:valAx>
        <c:axId val="364624256"/>
        <c:scaling>
          <c:orientation val="minMax"/>
          <c:max val="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g(r)</a:t>
                </a:r>
              </a:p>
            </c:rich>
          </c:tx>
          <c:layout>
            <c:manualLayout>
              <c:xMode val="edge"/>
              <c:yMode val="edge"/>
              <c:x val="8.1224031762172303E-3"/>
              <c:y val="0.40305469382210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0953200"/>
        <c:crosses val="autoZero"/>
        <c:crossBetween val="midCat"/>
        <c:majorUnit val="1"/>
      </c:valAx>
      <c:valAx>
        <c:axId val="364599712"/>
        <c:scaling>
          <c:orientation val="minMax"/>
          <c:max val="60"/>
          <c:min val="-2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baseline="0">
                    <a:effectLst/>
                  </a:rPr>
                  <a:t>W(r) [</a:t>
                </a:r>
                <a:r>
                  <a:rPr lang="en-US" sz="1200" b="0" i="0" u="none" strike="noStrike" baseline="0">
                    <a:effectLst/>
                  </a:rPr>
                  <a:t>k</a:t>
                </a:r>
                <a:r>
                  <a:rPr lang="en-US" sz="1200" b="1" i="0" baseline="0">
                    <a:effectLst/>
                  </a:rPr>
                  <a:t>J∙mol</a:t>
                </a:r>
                <a:r>
                  <a:rPr lang="en-US" sz="1200" b="1" i="0" baseline="30000">
                    <a:effectLst/>
                  </a:rPr>
                  <a:t>-1</a:t>
                </a:r>
                <a:r>
                  <a:rPr lang="en-US" sz="1200" b="1" i="0" baseline="0">
                    <a:effectLst/>
                  </a:rPr>
                  <a:t>]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4603872"/>
        <c:crosses val="max"/>
        <c:crossBetween val="midCat"/>
        <c:majorUnit val="20"/>
      </c:valAx>
      <c:valAx>
        <c:axId val="364603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4599712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66830557474570706"/>
          <c:y val="9.2233683374731673E-2"/>
          <c:w val="0.19248600150949452"/>
          <c:h val="0.1330502787800430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'MFP-rsum'!$CK$2</c:f>
              <c:strCache>
                <c:ptCount val="1"/>
                <c:pt idx="0">
                  <c:v>R(pm)/mu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9539410108917213E-2"/>
                  <c:y val="3.1949469589230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'MFP-rsum'!$BX$3:$BX$44</c:f>
              <c:numCache>
                <c:formatCode>#,##0.00</c:formatCode>
                <c:ptCount val="42"/>
                <c:pt idx="0">
                  <c:v>4.5211267605633809</c:v>
                </c:pt>
                <c:pt idx="1">
                  <c:v>3.25</c:v>
                </c:pt>
                <c:pt idx="2">
                  <c:v>2.200657894736842</c:v>
                </c:pt>
                <c:pt idx="3">
                  <c:v>1.9467787114845938</c:v>
                </c:pt>
                <c:pt idx="4">
                  <c:v>1.62144420131291</c:v>
                </c:pt>
                <c:pt idx="5">
                  <c:v>2.2990276925980089</c:v>
                </c:pt>
                <c:pt idx="6">
                  <c:v>1.8491367861885792</c:v>
                </c:pt>
                <c:pt idx="7">
                  <c:v>1.5069615069615068</c:v>
                </c:pt>
                <c:pt idx="8">
                  <c:v>3.6625000000000001</c:v>
                </c:pt>
                <c:pt idx="9">
                  <c:v>3.7107100610255244</c:v>
                </c:pt>
                <c:pt idx="10">
                  <c:v>3.2228864523764393</c:v>
                </c:pt>
                <c:pt idx="11">
                  <c:v>2.733763684475325</c:v>
                </c:pt>
                <c:pt idx="12">
                  <c:v>1.6288718794256967</c:v>
                </c:pt>
                <c:pt idx="13">
                  <c:v>1.9289745850302744</c:v>
                </c:pt>
                <c:pt idx="14">
                  <c:v>1.7997566027023955</c:v>
                </c:pt>
                <c:pt idx="15">
                  <c:v>3.4833221401387955</c:v>
                </c:pt>
                <c:pt idx="16">
                  <c:v>2.6082130965593784</c:v>
                </c:pt>
                <c:pt idx="17">
                  <c:v>2.8652210394115185</c:v>
                </c:pt>
                <c:pt idx="18">
                  <c:v>3.337838280930177</c:v>
                </c:pt>
                <c:pt idx="19">
                  <c:v>3.5850297351304445</c:v>
                </c:pt>
                <c:pt idx="20">
                  <c:v>1.9948436051324685</c:v>
                </c:pt>
                <c:pt idx="22">
                  <c:v>4.3231571595853922</c:v>
                </c:pt>
                <c:pt idx="23">
                  <c:v>3.4023189027080507</c:v>
                </c:pt>
                <c:pt idx="24">
                  <c:v>4.3032748661318507</c:v>
                </c:pt>
                <c:pt idx="25">
                  <c:v>4.3421936455089156</c:v>
                </c:pt>
                <c:pt idx="26">
                  <c:v>4.4283612920590647</c:v>
                </c:pt>
                <c:pt idx="27">
                  <c:v>4.4171268969313671</c:v>
                </c:pt>
                <c:pt idx="28">
                  <c:v>4.4062503993282949</c:v>
                </c:pt>
                <c:pt idx="29">
                  <c:v>1.7088154639431397</c:v>
                </c:pt>
                <c:pt idx="30">
                  <c:v>1.8682458834445048</c:v>
                </c:pt>
                <c:pt idx="33">
                  <c:v>2.7726526002182017</c:v>
                </c:pt>
                <c:pt idx="34">
                  <c:v>2.0820967768277483</c:v>
                </c:pt>
                <c:pt idx="35">
                  <c:v>4.1924805580232256</c:v>
                </c:pt>
                <c:pt idx="36">
                  <c:v>2.1563364385642765</c:v>
                </c:pt>
                <c:pt idx="37">
                  <c:v>2.1563364385642765</c:v>
                </c:pt>
                <c:pt idx="38">
                  <c:v>2.1497703220167965</c:v>
                </c:pt>
                <c:pt idx="39">
                  <c:v>3.32025893899874</c:v>
                </c:pt>
                <c:pt idx="40">
                  <c:v>3.3979939963429326</c:v>
                </c:pt>
                <c:pt idx="41">
                  <c:v>3.4747636054825808</c:v>
                </c:pt>
              </c:numCache>
            </c:numRef>
          </c:xVal>
          <c:yVal>
            <c:numRef>
              <c:f>'MFP-rsum'!$CK$3:$CK$44</c:f>
              <c:numCache>
                <c:formatCode>General</c:formatCode>
                <c:ptCount val="42"/>
                <c:pt idx="0">
                  <c:v>0.41394465624042837</c:v>
                </c:pt>
                <c:pt idx="1">
                  <c:v>0.29124726463980749</c:v>
                </c:pt>
                <c:pt idx="2">
                  <c:v>0.26238652387925293</c:v>
                </c:pt>
                <c:pt idx="5">
                  <c:v>0.39125353733723539</c:v>
                </c:pt>
                <c:pt idx="6">
                  <c:v>0.25275932578655919</c:v>
                </c:pt>
                <c:pt idx="7">
                  <c:v>0.21891087231062725</c:v>
                </c:pt>
                <c:pt idx="12">
                  <c:v>0.25540383259273031</c:v>
                </c:pt>
                <c:pt idx="13">
                  <c:v>0.22985990139579499</c:v>
                </c:pt>
                <c:pt idx="14">
                  <c:v>0.18969079162882779</c:v>
                </c:pt>
                <c:pt idx="22">
                  <c:v>0.41612814764513956</c:v>
                </c:pt>
                <c:pt idx="23">
                  <c:v>0.31403884367075796</c:v>
                </c:pt>
                <c:pt idx="24">
                  <c:v>0.37053036457699584</c:v>
                </c:pt>
                <c:pt idx="25">
                  <c:v>0.39757643517425006</c:v>
                </c:pt>
                <c:pt idx="26">
                  <c:v>0.41891382891358497</c:v>
                </c:pt>
                <c:pt idx="27">
                  <c:v>0.41430456700560619</c:v>
                </c:pt>
                <c:pt idx="28">
                  <c:v>0.40984417755887542</c:v>
                </c:pt>
                <c:pt idx="33">
                  <c:v>0.27085167873613741</c:v>
                </c:pt>
                <c:pt idx="35">
                  <c:v>0.34320422489180508</c:v>
                </c:pt>
                <c:pt idx="36">
                  <c:v>0.20516135221071996</c:v>
                </c:pt>
                <c:pt idx="37">
                  <c:v>0.20516135221071996</c:v>
                </c:pt>
                <c:pt idx="38">
                  <c:v>0.20760850977434864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2C-4AA4-82A8-D2274AF57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18463"/>
        <c:axId val="139235263"/>
      </c:scatterChart>
      <c:valAx>
        <c:axId val="139218463"/>
        <c:scaling>
          <c:orientation val="minMax"/>
          <c:max val="5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c_p,vol [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MJ∙m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35263"/>
        <c:crosses val="autoZero"/>
        <c:crossBetween val="midCat"/>
        <c:majorUnit val="2"/>
      </c:valAx>
      <c:valAx>
        <c:axId val="139235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F (arbitrary 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18463"/>
        <c:crosses val="autoZero"/>
        <c:crossBetween val="midCat"/>
        <c:majorUnit val="0.1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'1.0LiF_plot_data'!$B$1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'1.0LiF_plot_data'!$B$2:$B$1001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1.8700996892958999E-2</c:v>
                </c:pt>
                <c:pt idx="148">
                  <c:v>2.8763997731168001E-2</c:v>
                </c:pt>
                <c:pt idx="149">
                  <c:v>3.8826998569376998E-2</c:v>
                </c:pt>
                <c:pt idx="150">
                  <c:v>4.8889999407586197E-2</c:v>
                </c:pt>
                <c:pt idx="151">
                  <c:v>5.8953000245795202E-2</c:v>
                </c:pt>
                <c:pt idx="152">
                  <c:v>7.2081183224565498E-2</c:v>
                </c:pt>
                <c:pt idx="153">
                  <c:v>0.10304426302003999</c:v>
                </c:pt>
                <c:pt idx="154">
                  <c:v>0.13118822978311101</c:v>
                </c:pt>
                <c:pt idx="155">
                  <c:v>0.156345731978971</c:v>
                </c:pt>
                <c:pt idx="156">
                  <c:v>0.181503234174831</c:v>
                </c:pt>
                <c:pt idx="157">
                  <c:v>0.21292336069291601</c:v>
                </c:pt>
                <c:pt idx="158">
                  <c:v>0.27639767404286297</c:v>
                </c:pt>
                <c:pt idx="159">
                  <c:v>0.33397406258043499</c:v>
                </c:pt>
                <c:pt idx="160">
                  <c:v>0.38570820710894899</c:v>
                </c:pt>
                <c:pt idx="161">
                  <c:v>0.43744235163746398</c:v>
                </c:pt>
                <c:pt idx="162">
                  <c:v>0.48917649616597902</c:v>
                </c:pt>
                <c:pt idx="163">
                  <c:v>0.54091064069449302</c:v>
                </c:pt>
                <c:pt idx="164">
                  <c:v>0.59585971740731303</c:v>
                </c:pt>
                <c:pt idx="165">
                  <c:v>0.65378647898482001</c:v>
                </c:pt>
                <c:pt idx="166">
                  <c:v>0.71171324056232599</c:v>
                </c:pt>
                <c:pt idx="167">
                  <c:v>0.76964000213983097</c:v>
                </c:pt>
                <c:pt idx="168">
                  <c:v>0.82756676371733795</c:v>
                </c:pt>
                <c:pt idx="169">
                  <c:v>0.879754644507452</c:v>
                </c:pt>
                <c:pt idx="170">
                  <c:v>0.92697334097982498</c:v>
                </c:pt>
                <c:pt idx="171">
                  <c:v>0.97419203745219995</c:v>
                </c:pt>
                <c:pt idx="172">
                  <c:v>1.0214107339245699</c:v>
                </c:pt>
                <c:pt idx="173">
                  <c:v>1.0686294303969399</c:v>
                </c:pt>
                <c:pt idx="174">
                  <c:v>1.10486661146954</c:v>
                </c:pt>
                <c:pt idx="175">
                  <c:v>1.1322173318251001</c:v>
                </c:pt>
                <c:pt idx="176">
                  <c:v>1.1595680521806699</c:v>
                </c:pt>
                <c:pt idx="177">
                  <c:v>1.18691877253623</c:v>
                </c:pt>
                <c:pt idx="178">
                  <c:v>1.2142694928918001</c:v>
                </c:pt>
                <c:pt idx="179">
                  <c:v>1.2282479559111501</c:v>
                </c:pt>
                <c:pt idx="180">
                  <c:v>1.2321183408705401</c:v>
                </c:pt>
                <c:pt idx="181">
                  <c:v>1.23598872582992</c:v>
                </c:pt>
                <c:pt idx="182">
                  <c:v>1.23985911078931</c:v>
                </c:pt>
                <c:pt idx="183">
                  <c:v>1.2370919635140201</c:v>
                </c:pt>
                <c:pt idx="184">
                  <c:v>1.2250384788987001</c:v>
                </c:pt>
                <c:pt idx="185">
                  <c:v>1.2129849942833899</c:v>
                </c:pt>
                <c:pt idx="186">
                  <c:v>1.2009315096680699</c:v>
                </c:pt>
                <c:pt idx="187">
                  <c:v>1.18887802505276</c:v>
                </c:pt>
                <c:pt idx="188">
                  <c:v>1.17682454043744</c:v>
                </c:pt>
                <c:pt idx="189">
                  <c:v>1.15725734083197</c:v>
                </c:pt>
                <c:pt idx="190">
                  <c:v>1.13274490276926</c:v>
                </c:pt>
                <c:pt idx="191">
                  <c:v>1.10823246470654</c:v>
                </c:pt>
                <c:pt idx="192">
                  <c:v>1.0837200266438201</c:v>
                </c:pt>
                <c:pt idx="193">
                  <c:v>1.0592075885811001</c:v>
                </c:pt>
                <c:pt idx="194">
                  <c:v>1.03373550915446</c:v>
                </c:pt>
                <c:pt idx="195">
                  <c:v>1.0076749176406601</c:v>
                </c:pt>
                <c:pt idx="196">
                  <c:v>0.98161432612686605</c:v>
                </c:pt>
                <c:pt idx="197">
                  <c:v>0.95555373461306503</c:v>
                </c:pt>
                <c:pt idx="198">
                  <c:v>0.92949314309926401</c:v>
                </c:pt>
                <c:pt idx="199">
                  <c:v>0.89489045634270203</c:v>
                </c:pt>
                <c:pt idx="200">
                  <c:v>0.855412529869365</c:v>
                </c:pt>
                <c:pt idx="201">
                  <c:v>0.82877248708764895</c:v>
                </c:pt>
                <c:pt idx="202">
                  <c:v>0.80245386937186702</c:v>
                </c:pt>
                <c:pt idx="203">
                  <c:v>0.77613525165608499</c:v>
                </c:pt>
                <c:pt idx="204">
                  <c:v>0.74981663394030296</c:v>
                </c:pt>
                <c:pt idx="205">
                  <c:v>0.72349801622452103</c:v>
                </c:pt>
                <c:pt idx="206">
                  <c:v>0.70076415467938402</c:v>
                </c:pt>
                <c:pt idx="207">
                  <c:v>0.67805789626972801</c:v>
                </c:pt>
                <c:pt idx="208">
                  <c:v>0.655351637860073</c:v>
                </c:pt>
                <c:pt idx="209">
                  <c:v>0.63264537945041799</c:v>
                </c:pt>
                <c:pt idx="210">
                  <c:v>0.60997686739704404</c:v>
                </c:pt>
                <c:pt idx="211">
                  <c:v>0.59139901961340702</c:v>
                </c:pt>
                <c:pt idx="212">
                  <c:v>0.57282117182977099</c:v>
                </c:pt>
                <c:pt idx="213">
                  <c:v>0.55424332404613397</c:v>
                </c:pt>
                <c:pt idx="214">
                  <c:v>0.53566547626249705</c:v>
                </c:pt>
                <c:pt idx="215">
                  <c:v>0.51715452794842598</c:v>
                </c:pt>
                <c:pt idx="216">
                  <c:v>0.501156936764243</c:v>
                </c:pt>
                <c:pt idx="217">
                  <c:v>0.48515934558006102</c:v>
                </c:pt>
                <c:pt idx="218">
                  <c:v>0.46916175439587898</c:v>
                </c:pt>
                <c:pt idx="219">
                  <c:v>0.453164163211696</c:v>
                </c:pt>
                <c:pt idx="220">
                  <c:v>0.437276779497208</c:v>
                </c:pt>
                <c:pt idx="221">
                  <c:v>0.423859444979371</c:v>
                </c:pt>
                <c:pt idx="222">
                  <c:v>0.410442110461535</c:v>
                </c:pt>
                <c:pt idx="223">
                  <c:v>0.39702477594369801</c:v>
                </c:pt>
                <c:pt idx="224">
                  <c:v>0.38360744142586201</c:v>
                </c:pt>
                <c:pt idx="225">
                  <c:v>0.370405028573142</c:v>
                </c:pt>
                <c:pt idx="226">
                  <c:v>0.36060005355278402</c:v>
                </c:pt>
                <c:pt idx="227">
                  <c:v>0.35079507853242498</c:v>
                </c:pt>
                <c:pt idx="228">
                  <c:v>0.34099010351206699</c:v>
                </c:pt>
                <c:pt idx="229">
                  <c:v>0.331185128491709</c:v>
                </c:pt>
                <c:pt idx="230">
                  <c:v>0.321629462860058</c:v>
                </c:pt>
                <c:pt idx="231">
                  <c:v>0.31509281271891798</c:v>
                </c:pt>
                <c:pt idx="232">
                  <c:v>0.30855616257777901</c:v>
                </c:pt>
                <c:pt idx="233">
                  <c:v>0.30201951243663899</c:v>
                </c:pt>
                <c:pt idx="234">
                  <c:v>0.29548286229550003</c:v>
                </c:pt>
                <c:pt idx="235">
                  <c:v>0.288946212154361</c:v>
                </c:pt>
                <c:pt idx="236">
                  <c:v>0.28240956201322098</c:v>
                </c:pt>
                <c:pt idx="237">
                  <c:v>0.27587291187208102</c:v>
                </c:pt>
                <c:pt idx="238">
                  <c:v>0.26933626173094199</c:v>
                </c:pt>
                <c:pt idx="239">
                  <c:v>0.26279961158980197</c:v>
                </c:pt>
                <c:pt idx="240">
                  <c:v>0.25626296144866301</c:v>
                </c:pt>
                <c:pt idx="241">
                  <c:v>0.24972631130752401</c:v>
                </c:pt>
                <c:pt idx="242">
                  <c:v>0.24318966116638399</c:v>
                </c:pt>
                <c:pt idx="243">
                  <c:v>0.236653011025244</c:v>
                </c:pt>
                <c:pt idx="244">
                  <c:v>0.230116360884105</c:v>
                </c:pt>
                <c:pt idx="245">
                  <c:v>0.22395935987725099</c:v>
                </c:pt>
                <c:pt idx="246">
                  <c:v>0.22042072219780601</c:v>
                </c:pt>
                <c:pt idx="247">
                  <c:v>0.21688208451836199</c:v>
                </c:pt>
                <c:pt idx="248">
                  <c:v>0.21334344683891801</c:v>
                </c:pt>
                <c:pt idx="249">
                  <c:v>0.209804809159474</c:v>
                </c:pt>
                <c:pt idx="250">
                  <c:v>0.20626617148002899</c:v>
                </c:pt>
                <c:pt idx="251">
                  <c:v>0.202727533800585</c:v>
                </c:pt>
                <c:pt idx="252">
                  <c:v>0.19918889612114099</c:v>
                </c:pt>
                <c:pt idx="253">
                  <c:v>0.19565025844169701</c:v>
                </c:pt>
                <c:pt idx="254">
                  <c:v>0.19211162076225199</c:v>
                </c:pt>
                <c:pt idx="255">
                  <c:v>0.18857298308280801</c:v>
                </c:pt>
                <c:pt idx="256">
                  <c:v>0.185034345403364</c:v>
                </c:pt>
                <c:pt idx="257">
                  <c:v>0.18248921882313299</c:v>
                </c:pt>
                <c:pt idx="258">
                  <c:v>0.18094106485123401</c:v>
                </c:pt>
                <c:pt idx="259">
                  <c:v>0.17939291087933501</c:v>
                </c:pt>
                <c:pt idx="260">
                  <c:v>0.17784475690743701</c:v>
                </c:pt>
                <c:pt idx="261">
                  <c:v>0.176296602935538</c:v>
                </c:pt>
                <c:pt idx="262">
                  <c:v>0.174748448963639</c:v>
                </c:pt>
                <c:pt idx="263">
                  <c:v>0.173200294991741</c:v>
                </c:pt>
                <c:pt idx="264">
                  <c:v>0.171652141019842</c:v>
                </c:pt>
                <c:pt idx="265">
                  <c:v>0.17010398704794299</c:v>
                </c:pt>
                <c:pt idx="266">
                  <c:v>0.16855583307604499</c:v>
                </c:pt>
                <c:pt idx="267">
                  <c:v>0.16700767910414599</c:v>
                </c:pt>
                <c:pt idx="268">
                  <c:v>0.16545952513224799</c:v>
                </c:pt>
                <c:pt idx="269">
                  <c:v>0.16391137116034901</c:v>
                </c:pt>
                <c:pt idx="270">
                  <c:v>0.16236321718845001</c:v>
                </c:pt>
                <c:pt idx="271">
                  <c:v>0.16081506321655201</c:v>
                </c:pt>
                <c:pt idx="272">
                  <c:v>0.160117594333333</c:v>
                </c:pt>
                <c:pt idx="273">
                  <c:v>0.160117594333333</c:v>
                </c:pt>
                <c:pt idx="274">
                  <c:v>0.160117594333333</c:v>
                </c:pt>
                <c:pt idx="275">
                  <c:v>0.160117594333333</c:v>
                </c:pt>
                <c:pt idx="276">
                  <c:v>0.160117594333333</c:v>
                </c:pt>
                <c:pt idx="277">
                  <c:v>0.160117594333333</c:v>
                </c:pt>
                <c:pt idx="278">
                  <c:v>0.160117594333333</c:v>
                </c:pt>
                <c:pt idx="279">
                  <c:v>0.160117594333333</c:v>
                </c:pt>
                <c:pt idx="280">
                  <c:v>0.160117594333333</c:v>
                </c:pt>
                <c:pt idx="281">
                  <c:v>0.160117594333333</c:v>
                </c:pt>
                <c:pt idx="282">
                  <c:v>0.160117594333333</c:v>
                </c:pt>
                <c:pt idx="283">
                  <c:v>0.160117594333333</c:v>
                </c:pt>
                <c:pt idx="284">
                  <c:v>0.160117594333333</c:v>
                </c:pt>
                <c:pt idx="285">
                  <c:v>0.160117594333333</c:v>
                </c:pt>
                <c:pt idx="286">
                  <c:v>0.160117594333333</c:v>
                </c:pt>
                <c:pt idx="287">
                  <c:v>0.160117594333333</c:v>
                </c:pt>
                <c:pt idx="288">
                  <c:v>0.160117594333333</c:v>
                </c:pt>
                <c:pt idx="289">
                  <c:v>0.160117594333333</c:v>
                </c:pt>
                <c:pt idx="290">
                  <c:v>0.160117594333333</c:v>
                </c:pt>
                <c:pt idx="291">
                  <c:v>0.160117594333333</c:v>
                </c:pt>
                <c:pt idx="292">
                  <c:v>0.160117594333333</c:v>
                </c:pt>
                <c:pt idx="293">
                  <c:v>0.160117594333333</c:v>
                </c:pt>
                <c:pt idx="294">
                  <c:v>0.160117594333333</c:v>
                </c:pt>
                <c:pt idx="295">
                  <c:v>0.160117594333333</c:v>
                </c:pt>
                <c:pt idx="296">
                  <c:v>0.160117594333333</c:v>
                </c:pt>
                <c:pt idx="297">
                  <c:v>0.160117594333333</c:v>
                </c:pt>
                <c:pt idx="298">
                  <c:v>0.160117594333333</c:v>
                </c:pt>
                <c:pt idx="299">
                  <c:v>0.161984193437156</c:v>
                </c:pt>
                <c:pt idx="300">
                  <c:v>0.16390390436673499</c:v>
                </c:pt>
                <c:pt idx="301">
                  <c:v>0.16582361529631401</c:v>
                </c:pt>
                <c:pt idx="302">
                  <c:v>0.167743326225893</c:v>
                </c:pt>
                <c:pt idx="303">
                  <c:v>0.16966303715547201</c:v>
                </c:pt>
                <c:pt idx="304">
                  <c:v>0.171582748085052</c:v>
                </c:pt>
                <c:pt idx="305">
                  <c:v>0.17350245901463099</c:v>
                </c:pt>
                <c:pt idx="306">
                  <c:v>0.17542216994421</c:v>
                </c:pt>
                <c:pt idx="307">
                  <c:v>0.17734188087378899</c:v>
                </c:pt>
                <c:pt idx="308">
                  <c:v>0.17926159180336801</c:v>
                </c:pt>
                <c:pt idx="309">
                  <c:v>0.181181302732948</c:v>
                </c:pt>
                <c:pt idx="310">
                  <c:v>0.18310101366252701</c:v>
                </c:pt>
                <c:pt idx="311">
                  <c:v>0.185020724592106</c:v>
                </c:pt>
                <c:pt idx="312">
                  <c:v>0.18694043552168499</c:v>
                </c:pt>
                <c:pt idx="313">
                  <c:v>0.188860146451264</c:v>
                </c:pt>
                <c:pt idx="314">
                  <c:v>0.19077985738084399</c:v>
                </c:pt>
                <c:pt idx="315">
                  <c:v>0.19269956831042301</c:v>
                </c:pt>
                <c:pt idx="316">
                  <c:v>0.194619279240002</c:v>
                </c:pt>
                <c:pt idx="317">
                  <c:v>0.19653899016958101</c:v>
                </c:pt>
                <c:pt idx="318">
                  <c:v>0.19845870109916</c:v>
                </c:pt>
                <c:pt idx="319">
                  <c:v>0.20037841202873999</c:v>
                </c:pt>
                <c:pt idx="320">
                  <c:v>0.202298122958319</c:v>
                </c:pt>
                <c:pt idx="321">
                  <c:v>0.20421783388789799</c:v>
                </c:pt>
                <c:pt idx="322">
                  <c:v>0.20613754481747701</c:v>
                </c:pt>
                <c:pt idx="323">
                  <c:v>0.208057255747056</c:v>
                </c:pt>
                <c:pt idx="324">
                  <c:v>0.20997696667663601</c:v>
                </c:pt>
                <c:pt idx="325">
                  <c:v>0.211896677606215</c:v>
                </c:pt>
                <c:pt idx="326">
                  <c:v>0.21381638853579399</c:v>
                </c:pt>
                <c:pt idx="327">
                  <c:v>0.215736099465373</c:v>
                </c:pt>
                <c:pt idx="328">
                  <c:v>0.21765581039495199</c:v>
                </c:pt>
                <c:pt idx="329">
                  <c:v>0.21957552132453201</c:v>
                </c:pt>
                <c:pt idx="330">
                  <c:v>0.221495232254111</c:v>
                </c:pt>
                <c:pt idx="331">
                  <c:v>0.22341494318369001</c:v>
                </c:pt>
                <c:pt idx="332">
                  <c:v>0.225334654113269</c:v>
                </c:pt>
                <c:pt idx="333">
                  <c:v>0.22725436504284799</c:v>
                </c:pt>
                <c:pt idx="334">
                  <c:v>0.229174075972427</c:v>
                </c:pt>
                <c:pt idx="335">
                  <c:v>0.23109378690200699</c:v>
                </c:pt>
                <c:pt idx="336">
                  <c:v>0.23301349783158601</c:v>
                </c:pt>
                <c:pt idx="337">
                  <c:v>0.234933208761165</c:v>
                </c:pt>
                <c:pt idx="338">
                  <c:v>0.23685291969074401</c:v>
                </c:pt>
                <c:pt idx="339">
                  <c:v>0.238772630620323</c:v>
                </c:pt>
                <c:pt idx="340">
                  <c:v>0.24121655844030301</c:v>
                </c:pt>
                <c:pt idx="341">
                  <c:v>0.24431286642653899</c:v>
                </c:pt>
                <c:pt idx="342">
                  <c:v>0.24740917441277599</c:v>
                </c:pt>
                <c:pt idx="343">
                  <c:v>0.25050548239901199</c:v>
                </c:pt>
                <c:pt idx="344">
                  <c:v>0.25360179038524899</c:v>
                </c:pt>
                <c:pt idx="345">
                  <c:v>0.256698098371485</c:v>
                </c:pt>
                <c:pt idx="346">
                  <c:v>0.259794406357722</c:v>
                </c:pt>
                <c:pt idx="347">
                  <c:v>0.262890714343959</c:v>
                </c:pt>
                <c:pt idx="348">
                  <c:v>0.265987022330195</c:v>
                </c:pt>
                <c:pt idx="349">
                  <c:v>0.269083330316432</c:v>
                </c:pt>
                <c:pt idx="350">
                  <c:v>0.27242688111528102</c:v>
                </c:pt>
                <c:pt idx="351">
                  <c:v>0.27603924028401999</c:v>
                </c:pt>
                <c:pt idx="352">
                  <c:v>0.27965159945275803</c:v>
                </c:pt>
                <c:pt idx="353">
                  <c:v>0.283263958621497</c:v>
                </c:pt>
                <c:pt idx="354">
                  <c:v>0.28687631779023498</c:v>
                </c:pt>
                <c:pt idx="355">
                  <c:v>0.29051194105512601</c:v>
                </c:pt>
                <c:pt idx="356">
                  <c:v>0.29417121409570701</c:v>
                </c:pt>
                <c:pt idx="357">
                  <c:v>0.29783048713628801</c:v>
                </c:pt>
                <c:pt idx="358">
                  <c:v>0.30148976017686901</c:v>
                </c:pt>
                <c:pt idx="359">
                  <c:v>0.30514903321745002</c:v>
                </c:pt>
                <c:pt idx="360">
                  <c:v>0.30880830625803002</c:v>
                </c:pt>
                <c:pt idx="361">
                  <c:v>0.31246757929861102</c:v>
                </c:pt>
                <c:pt idx="362">
                  <c:v>0.31612685233919202</c:v>
                </c:pt>
                <c:pt idx="363">
                  <c:v>0.31978612537977302</c:v>
                </c:pt>
                <c:pt idx="364">
                  <c:v>0.32344539842035402</c:v>
                </c:pt>
                <c:pt idx="365">
                  <c:v>0.32710467146093503</c:v>
                </c:pt>
                <c:pt idx="366">
                  <c:v>0.33076394450151603</c:v>
                </c:pt>
                <c:pt idx="367">
                  <c:v>0.33442321754209697</c:v>
                </c:pt>
                <c:pt idx="368">
                  <c:v>0.33808249058267797</c:v>
                </c:pt>
                <c:pt idx="369">
                  <c:v>0.34174176362325898</c:v>
                </c:pt>
                <c:pt idx="370">
                  <c:v>0.34540103666383998</c:v>
                </c:pt>
                <c:pt idx="371">
                  <c:v>0.34906030970442098</c:v>
                </c:pt>
                <c:pt idx="372">
                  <c:v>0.35271958274500098</c:v>
                </c:pt>
                <c:pt idx="373">
                  <c:v>0.35637885578558198</c:v>
                </c:pt>
                <c:pt idx="374">
                  <c:v>0.36003812882616298</c:v>
                </c:pt>
                <c:pt idx="375">
                  <c:v>0.36369740186674399</c:v>
                </c:pt>
                <c:pt idx="376">
                  <c:v>0.36735667490732499</c:v>
                </c:pt>
                <c:pt idx="377">
                  <c:v>0.37101594794790599</c:v>
                </c:pt>
                <c:pt idx="378">
                  <c:v>0.37467522098848699</c:v>
                </c:pt>
                <c:pt idx="379">
                  <c:v>0.37833449402906799</c:v>
                </c:pt>
                <c:pt idx="380">
                  <c:v>0.38199376706964899</c:v>
                </c:pt>
                <c:pt idx="381">
                  <c:v>0.38565304011022999</c:v>
                </c:pt>
                <c:pt idx="382">
                  <c:v>0.389312313150811</c:v>
                </c:pt>
                <c:pt idx="383">
                  <c:v>0.392971586191392</c:v>
                </c:pt>
                <c:pt idx="384">
                  <c:v>0.396630859231973</c:v>
                </c:pt>
                <c:pt idx="385">
                  <c:v>0.400290132272553</c:v>
                </c:pt>
                <c:pt idx="386">
                  <c:v>0.403949405313134</c:v>
                </c:pt>
                <c:pt idx="387">
                  <c:v>0.407608678353715</c:v>
                </c:pt>
                <c:pt idx="388">
                  <c:v>0.41126795139429601</c:v>
                </c:pt>
                <c:pt idx="389">
                  <c:v>0.41492722443487701</c:v>
                </c:pt>
                <c:pt idx="390">
                  <c:v>0.41858649747545801</c:v>
                </c:pt>
                <c:pt idx="391">
                  <c:v>0.42224577051603901</c:v>
                </c:pt>
                <c:pt idx="392">
                  <c:v>0.42315744783563197</c:v>
                </c:pt>
                <c:pt idx="393">
                  <c:v>0.42393152483165197</c:v>
                </c:pt>
                <c:pt idx="394">
                  <c:v>0.42470560182767098</c:v>
                </c:pt>
                <c:pt idx="395">
                  <c:v>0.42547967882369098</c:v>
                </c:pt>
                <c:pt idx="396">
                  <c:v>0.42625375581970998</c:v>
                </c:pt>
                <c:pt idx="397">
                  <c:v>0.42702783281572898</c:v>
                </c:pt>
                <c:pt idx="398">
                  <c:v>0.42780190981174898</c:v>
                </c:pt>
                <c:pt idx="399">
                  <c:v>0.42857598680776798</c:v>
                </c:pt>
                <c:pt idx="400">
                  <c:v>0.42935006380378798</c:v>
                </c:pt>
                <c:pt idx="401">
                  <c:v>0.43012414079980699</c:v>
                </c:pt>
                <c:pt idx="402">
                  <c:v>0.43089821779582599</c:v>
                </c:pt>
                <c:pt idx="403">
                  <c:v>0.43167229479184599</c:v>
                </c:pt>
                <c:pt idx="404">
                  <c:v>0.43244637178786499</c:v>
                </c:pt>
                <c:pt idx="405">
                  <c:v>0.43322044878388399</c:v>
                </c:pt>
                <c:pt idx="406">
                  <c:v>0.43399452577990399</c:v>
                </c:pt>
                <c:pt idx="407">
                  <c:v>0.434768602775923</c:v>
                </c:pt>
                <c:pt idx="408">
                  <c:v>0.435542679771943</c:v>
                </c:pt>
                <c:pt idx="409">
                  <c:v>0.436316756767962</c:v>
                </c:pt>
                <c:pt idx="410">
                  <c:v>0.437090833763981</c:v>
                </c:pt>
                <c:pt idx="411">
                  <c:v>0.437864910760001</c:v>
                </c:pt>
                <c:pt idx="412">
                  <c:v>0.43863898775602</c:v>
                </c:pt>
                <c:pt idx="413">
                  <c:v>0.43941306475204001</c:v>
                </c:pt>
                <c:pt idx="414">
                  <c:v>0.44018714174805901</c:v>
                </c:pt>
                <c:pt idx="415">
                  <c:v>0.44096121874407801</c:v>
                </c:pt>
                <c:pt idx="416">
                  <c:v>0.44173529574009801</c:v>
                </c:pt>
                <c:pt idx="417">
                  <c:v>0.44250937273611701</c:v>
                </c:pt>
                <c:pt idx="418">
                  <c:v>0.44328344973213701</c:v>
                </c:pt>
                <c:pt idx="419">
                  <c:v>0.44405752672815602</c:v>
                </c:pt>
                <c:pt idx="420">
                  <c:v>0.44483160372417502</c:v>
                </c:pt>
                <c:pt idx="421">
                  <c:v>0.44560568072019502</c:v>
                </c:pt>
                <c:pt idx="422">
                  <c:v>0.44637975771621402</c:v>
                </c:pt>
                <c:pt idx="423">
                  <c:v>0.44715383471223302</c:v>
                </c:pt>
                <c:pt idx="424">
                  <c:v>0.44792791170825302</c:v>
                </c:pt>
                <c:pt idx="425">
                  <c:v>0.44870198870427203</c:v>
                </c:pt>
                <c:pt idx="426">
                  <c:v>0.44947606570029203</c:v>
                </c:pt>
                <c:pt idx="427">
                  <c:v>0.45025014269631097</c:v>
                </c:pt>
                <c:pt idx="428">
                  <c:v>0.45007506160122601</c:v>
                </c:pt>
                <c:pt idx="429">
                  <c:v>0.44852690757466201</c:v>
                </c:pt>
                <c:pt idx="430">
                  <c:v>0.44697875354809902</c:v>
                </c:pt>
                <c:pt idx="431">
                  <c:v>0.44543059952153502</c:v>
                </c:pt>
                <c:pt idx="432">
                  <c:v>0.44388244549497102</c:v>
                </c:pt>
                <c:pt idx="433">
                  <c:v>0.44233429149686998</c:v>
                </c:pt>
                <c:pt idx="434">
                  <c:v>0.44078613753719698</c:v>
                </c:pt>
                <c:pt idx="435">
                  <c:v>0.43923798357752503</c:v>
                </c:pt>
                <c:pt idx="436">
                  <c:v>0.43768982961785202</c:v>
                </c:pt>
                <c:pt idx="437">
                  <c:v>0.43614167565817902</c:v>
                </c:pt>
                <c:pt idx="438">
                  <c:v>0.43436527445731199</c:v>
                </c:pt>
                <c:pt idx="439">
                  <c:v>0.43230106911085803</c:v>
                </c:pt>
                <c:pt idx="440">
                  <c:v>0.43023686376440301</c:v>
                </c:pt>
                <c:pt idx="441">
                  <c:v>0.42817265841794799</c:v>
                </c:pt>
                <c:pt idx="442">
                  <c:v>0.42610845307149298</c:v>
                </c:pt>
                <c:pt idx="443">
                  <c:v>0.42392579334526398</c:v>
                </c:pt>
                <c:pt idx="444">
                  <c:v>0.42160356239496899</c:v>
                </c:pt>
                <c:pt idx="445">
                  <c:v>0.419281331444675</c:v>
                </c:pt>
                <c:pt idx="446">
                  <c:v>0.41695910049438001</c:v>
                </c:pt>
                <c:pt idx="447">
                  <c:v>0.41463686954408502</c:v>
                </c:pt>
                <c:pt idx="448">
                  <c:v>0.41231463859379103</c:v>
                </c:pt>
                <c:pt idx="449">
                  <c:v>0.40999240764349598</c:v>
                </c:pt>
                <c:pt idx="450">
                  <c:v>0.40767017669320099</c:v>
                </c:pt>
                <c:pt idx="451">
                  <c:v>0.405347945742907</c:v>
                </c:pt>
                <c:pt idx="452">
                  <c:v>0.40302571479261201</c:v>
                </c:pt>
                <c:pt idx="453">
                  <c:v>0.40062721424980902</c:v>
                </c:pt>
                <c:pt idx="454">
                  <c:v>0.39815016789426599</c:v>
                </c:pt>
                <c:pt idx="455">
                  <c:v>0.39567312153872197</c:v>
                </c:pt>
                <c:pt idx="456">
                  <c:v>0.39319607518317801</c:v>
                </c:pt>
                <c:pt idx="457">
                  <c:v>0.39071902882763498</c:v>
                </c:pt>
                <c:pt idx="458">
                  <c:v>0.38824198247209102</c:v>
                </c:pt>
                <c:pt idx="459">
                  <c:v>0.385764936116548</c:v>
                </c:pt>
                <c:pt idx="460">
                  <c:v>0.38328788976100397</c:v>
                </c:pt>
                <c:pt idx="461">
                  <c:v>0.38081084340546001</c:v>
                </c:pt>
                <c:pt idx="462">
                  <c:v>0.37833379704991699</c:v>
                </c:pt>
                <c:pt idx="463">
                  <c:v>0.37585675069437302</c:v>
                </c:pt>
                <c:pt idx="464">
                  <c:v>0.37337970433883</c:v>
                </c:pt>
                <c:pt idx="465">
                  <c:v>0.37090265798328598</c:v>
                </c:pt>
                <c:pt idx="466">
                  <c:v>0.36842561162774201</c:v>
                </c:pt>
                <c:pt idx="467">
                  <c:v>0.36594856527219899</c:v>
                </c:pt>
                <c:pt idx="468">
                  <c:v>0.36347151891665502</c:v>
                </c:pt>
                <c:pt idx="469">
                  <c:v>0.360994472561112</c:v>
                </c:pt>
                <c:pt idx="470">
                  <c:v>0.35897254725921801</c:v>
                </c:pt>
                <c:pt idx="471">
                  <c:v>0.35701155221115199</c:v>
                </c:pt>
                <c:pt idx="472">
                  <c:v>0.35505055716308498</c:v>
                </c:pt>
                <c:pt idx="473">
                  <c:v>0.35308956211501902</c:v>
                </c:pt>
                <c:pt idx="474">
                  <c:v>0.351128567066953</c:v>
                </c:pt>
                <c:pt idx="475">
                  <c:v>0.34916757201888698</c:v>
                </c:pt>
                <c:pt idx="476">
                  <c:v>0.34720657697082102</c:v>
                </c:pt>
                <c:pt idx="477">
                  <c:v>0.34524558192275501</c:v>
                </c:pt>
                <c:pt idx="478">
                  <c:v>0.34328458687468899</c:v>
                </c:pt>
                <c:pt idx="479">
                  <c:v>0.34132359182662297</c:v>
                </c:pt>
                <c:pt idx="480">
                  <c:v>0.33936259677855701</c:v>
                </c:pt>
                <c:pt idx="481">
                  <c:v>0.337401601730491</c:v>
                </c:pt>
                <c:pt idx="482">
                  <c:v>0.33544060668242498</c:v>
                </c:pt>
                <c:pt idx="483">
                  <c:v>0.33347961163435902</c:v>
                </c:pt>
                <c:pt idx="484">
                  <c:v>0.331518616586293</c:v>
                </c:pt>
                <c:pt idx="485">
                  <c:v>0.32955762153822699</c:v>
                </c:pt>
                <c:pt idx="486">
                  <c:v>0.32759662649016102</c:v>
                </c:pt>
                <c:pt idx="487">
                  <c:v>0.32563563144209401</c:v>
                </c:pt>
                <c:pt idx="488">
                  <c:v>0.32367463639402799</c:v>
                </c:pt>
                <c:pt idx="489">
                  <c:v>0.32171364134596198</c:v>
                </c:pt>
                <c:pt idx="490">
                  <c:v>0.31975264629789601</c:v>
                </c:pt>
                <c:pt idx="491">
                  <c:v>0.31779165124983</c:v>
                </c:pt>
                <c:pt idx="492">
                  <c:v>0.31583065620176398</c:v>
                </c:pt>
                <c:pt idx="493">
                  <c:v>0.31386966115369802</c:v>
                </c:pt>
                <c:pt idx="494">
                  <c:v>0.311908666105632</c:v>
                </c:pt>
                <c:pt idx="495">
                  <c:v>0.31049594298240701</c:v>
                </c:pt>
                <c:pt idx="496">
                  <c:v>0.30910260439863402</c:v>
                </c:pt>
                <c:pt idx="497">
                  <c:v>0.30770926581486102</c:v>
                </c:pt>
                <c:pt idx="498">
                  <c:v>0.30631592723108803</c:v>
                </c:pt>
                <c:pt idx="499">
                  <c:v>0.30492258864731597</c:v>
                </c:pt>
                <c:pt idx="500">
                  <c:v>0.30352925006354298</c:v>
                </c:pt>
                <c:pt idx="501">
                  <c:v>0.30213591147976998</c:v>
                </c:pt>
                <c:pt idx="502">
                  <c:v>0.30074257289599698</c:v>
                </c:pt>
                <c:pt idx="503">
                  <c:v>0.29934923431222499</c:v>
                </c:pt>
                <c:pt idx="504">
                  <c:v>0.29795589572845199</c:v>
                </c:pt>
                <c:pt idx="505">
                  <c:v>0.296562557144679</c:v>
                </c:pt>
                <c:pt idx="506">
                  <c:v>0.295169218560906</c:v>
                </c:pt>
                <c:pt idx="507">
                  <c:v>0.293775879977134</c:v>
                </c:pt>
                <c:pt idx="508">
                  <c:v>0.29238254139336101</c:v>
                </c:pt>
                <c:pt idx="509">
                  <c:v>0.29098920280958801</c:v>
                </c:pt>
                <c:pt idx="510">
                  <c:v>0.28959586422581501</c:v>
                </c:pt>
                <c:pt idx="511">
                  <c:v>0.28844359197621799</c:v>
                </c:pt>
                <c:pt idx="512">
                  <c:v>0.287729059385882</c:v>
                </c:pt>
                <c:pt idx="513">
                  <c:v>0.28701452679554601</c:v>
                </c:pt>
                <c:pt idx="514">
                  <c:v>0.28629999420521002</c:v>
                </c:pt>
                <c:pt idx="515">
                  <c:v>0.28558546161487403</c:v>
                </c:pt>
                <c:pt idx="516">
                  <c:v>0.28487092902453798</c:v>
                </c:pt>
                <c:pt idx="517">
                  <c:v>0.28415639643420199</c:v>
                </c:pt>
                <c:pt idx="518">
                  <c:v>0.28344186384386599</c:v>
                </c:pt>
                <c:pt idx="519">
                  <c:v>0.28272733125353</c:v>
                </c:pt>
                <c:pt idx="520">
                  <c:v>0.28201279866319401</c:v>
                </c:pt>
                <c:pt idx="521">
                  <c:v>0.28129826607285802</c:v>
                </c:pt>
                <c:pt idx="522">
                  <c:v>0.28098256099999902</c:v>
                </c:pt>
                <c:pt idx="523">
                  <c:v>0.28098256099999902</c:v>
                </c:pt>
                <c:pt idx="524">
                  <c:v>0.28098256099999902</c:v>
                </c:pt>
                <c:pt idx="525">
                  <c:v>0.28098256099999902</c:v>
                </c:pt>
                <c:pt idx="526">
                  <c:v>0.28098256099999902</c:v>
                </c:pt>
                <c:pt idx="527">
                  <c:v>0.28098256099999902</c:v>
                </c:pt>
                <c:pt idx="528">
                  <c:v>0.28098256099999902</c:v>
                </c:pt>
                <c:pt idx="529">
                  <c:v>0.28098256099999902</c:v>
                </c:pt>
                <c:pt idx="530">
                  <c:v>0.28098256099999902</c:v>
                </c:pt>
                <c:pt idx="531">
                  <c:v>0.28098256099999902</c:v>
                </c:pt>
                <c:pt idx="532">
                  <c:v>0.28098256099999902</c:v>
                </c:pt>
                <c:pt idx="533">
                  <c:v>0.28098256099999902</c:v>
                </c:pt>
                <c:pt idx="534">
                  <c:v>0.28098256099999902</c:v>
                </c:pt>
                <c:pt idx="535">
                  <c:v>0.28098256099999902</c:v>
                </c:pt>
                <c:pt idx="536">
                  <c:v>0.28098256099999902</c:v>
                </c:pt>
                <c:pt idx="537">
                  <c:v>0.28098256099999902</c:v>
                </c:pt>
                <c:pt idx="538">
                  <c:v>0.28098256099999902</c:v>
                </c:pt>
                <c:pt idx="539">
                  <c:v>0.28098256099999902</c:v>
                </c:pt>
                <c:pt idx="540">
                  <c:v>0.28098256099999902</c:v>
                </c:pt>
                <c:pt idx="541">
                  <c:v>0.28098256099999902</c:v>
                </c:pt>
                <c:pt idx="542">
                  <c:v>0.28098256099999902</c:v>
                </c:pt>
                <c:pt idx="543">
                  <c:v>0.28098256099999902</c:v>
                </c:pt>
                <c:pt idx="544">
                  <c:v>0.28098256099999902</c:v>
                </c:pt>
                <c:pt idx="545">
                  <c:v>0.28098256099999902</c:v>
                </c:pt>
                <c:pt idx="546">
                  <c:v>0.28098256099999902</c:v>
                </c:pt>
                <c:pt idx="547">
                  <c:v>0.28098256099999902</c:v>
                </c:pt>
                <c:pt idx="548">
                  <c:v>0.28098256099999902</c:v>
                </c:pt>
                <c:pt idx="549">
                  <c:v>0.28098256099999902</c:v>
                </c:pt>
                <c:pt idx="550">
                  <c:v>0.28098256099999902</c:v>
                </c:pt>
                <c:pt idx="551">
                  <c:v>0.28098256099999902</c:v>
                </c:pt>
                <c:pt idx="552">
                  <c:v>0.28098256099999902</c:v>
                </c:pt>
                <c:pt idx="553">
                  <c:v>0.28098256099999902</c:v>
                </c:pt>
                <c:pt idx="554">
                  <c:v>0.28098256099999902</c:v>
                </c:pt>
                <c:pt idx="555">
                  <c:v>0.28098256099999902</c:v>
                </c:pt>
                <c:pt idx="556">
                  <c:v>0.28098256099999902</c:v>
                </c:pt>
                <c:pt idx="557">
                  <c:v>0.28098256099999902</c:v>
                </c:pt>
                <c:pt idx="558">
                  <c:v>0.28098256099999902</c:v>
                </c:pt>
                <c:pt idx="559">
                  <c:v>0.28098256099999902</c:v>
                </c:pt>
                <c:pt idx="560">
                  <c:v>0.28098256099999902</c:v>
                </c:pt>
                <c:pt idx="561">
                  <c:v>0.28098256099999902</c:v>
                </c:pt>
                <c:pt idx="562">
                  <c:v>0.28163279325979701</c:v>
                </c:pt>
                <c:pt idx="563">
                  <c:v>0.28257183746872</c:v>
                </c:pt>
                <c:pt idx="564">
                  <c:v>0.28351088167764299</c:v>
                </c:pt>
                <c:pt idx="565">
                  <c:v>0.28444992588656598</c:v>
                </c:pt>
                <c:pt idx="566">
                  <c:v>0.28538897009548903</c:v>
                </c:pt>
                <c:pt idx="567">
                  <c:v>0.28632801430441202</c:v>
                </c:pt>
                <c:pt idx="568">
                  <c:v>0.28726705851333501</c:v>
                </c:pt>
                <c:pt idx="569">
                  <c:v>0.288206102722258</c:v>
                </c:pt>
                <c:pt idx="570">
                  <c:v>0.28914514693118099</c:v>
                </c:pt>
                <c:pt idx="571">
                  <c:v>0.29008419114010298</c:v>
                </c:pt>
                <c:pt idx="572">
                  <c:v>0.29102323534902602</c:v>
                </c:pt>
                <c:pt idx="573">
                  <c:v>0.29196227955794901</c:v>
                </c:pt>
                <c:pt idx="574">
                  <c:v>0.292901323766872</c:v>
                </c:pt>
                <c:pt idx="575">
                  <c:v>0.29384036797579499</c:v>
                </c:pt>
                <c:pt idx="576">
                  <c:v>0.29477941218471798</c:v>
                </c:pt>
                <c:pt idx="577">
                  <c:v>0.29571845639364103</c:v>
                </c:pt>
                <c:pt idx="578">
                  <c:v>0.29665750060256402</c:v>
                </c:pt>
                <c:pt idx="579">
                  <c:v>0.29759654481148701</c:v>
                </c:pt>
                <c:pt idx="580">
                  <c:v>0.29853558902041</c:v>
                </c:pt>
                <c:pt idx="581">
                  <c:v>0.29947463322933299</c:v>
                </c:pt>
                <c:pt idx="582">
                  <c:v>0.30041367743825598</c:v>
                </c:pt>
                <c:pt idx="583">
                  <c:v>0.30135272164717902</c:v>
                </c:pt>
                <c:pt idx="584">
                  <c:v>0.30229176585610201</c:v>
                </c:pt>
                <c:pt idx="585">
                  <c:v>0.303230810065025</c:v>
                </c:pt>
                <c:pt idx="586">
                  <c:v>0.30416985427394799</c:v>
                </c:pt>
                <c:pt idx="587">
                  <c:v>0.30510889848287098</c:v>
                </c:pt>
                <c:pt idx="588">
                  <c:v>0.30604794269179397</c:v>
                </c:pt>
                <c:pt idx="589">
                  <c:v>0.30698698690071702</c:v>
                </c:pt>
                <c:pt idx="590">
                  <c:v>0.30792603110964001</c:v>
                </c:pt>
                <c:pt idx="591">
                  <c:v>0.308865075318563</c:v>
                </c:pt>
                <c:pt idx="592">
                  <c:v>0.30980411952748599</c:v>
                </c:pt>
                <c:pt idx="593">
                  <c:v>0.31074316373640898</c:v>
                </c:pt>
                <c:pt idx="594">
                  <c:v>0.31168220794533202</c:v>
                </c:pt>
                <c:pt idx="595">
                  <c:v>0.31262125215425501</c:v>
                </c:pt>
                <c:pt idx="596">
                  <c:v>0.313560296363177</c:v>
                </c:pt>
                <c:pt idx="597">
                  <c:v>0.31449934057209999</c:v>
                </c:pt>
                <c:pt idx="598">
                  <c:v>0.31543838478102298</c:v>
                </c:pt>
                <c:pt idx="599">
                  <c:v>0.31637742898994597</c:v>
                </c:pt>
                <c:pt idx="600">
                  <c:v>0.31731647319886902</c:v>
                </c:pt>
                <c:pt idx="601">
                  <c:v>0.31825551740779201</c:v>
                </c:pt>
                <c:pt idx="602">
                  <c:v>0.319194561616715</c:v>
                </c:pt>
                <c:pt idx="603">
                  <c:v>0.32013360582563799</c:v>
                </c:pt>
                <c:pt idx="604">
                  <c:v>0.32107265003456098</c:v>
                </c:pt>
                <c:pt idx="605">
                  <c:v>0.32201169424348403</c:v>
                </c:pt>
                <c:pt idx="606">
                  <c:v>0.32295073845240702</c:v>
                </c:pt>
                <c:pt idx="607">
                  <c:v>0.32388978266133001</c:v>
                </c:pt>
                <c:pt idx="608">
                  <c:v>0.324828826870253</c:v>
                </c:pt>
                <c:pt idx="609">
                  <c:v>0.32576787107917599</c:v>
                </c:pt>
                <c:pt idx="610">
                  <c:v>0.32670691528809898</c:v>
                </c:pt>
                <c:pt idx="611">
                  <c:v>0.32764595949702202</c:v>
                </c:pt>
                <c:pt idx="612">
                  <c:v>0.32858500370594501</c:v>
                </c:pt>
                <c:pt idx="613">
                  <c:v>0.329524047914868</c:v>
                </c:pt>
                <c:pt idx="614">
                  <c:v>0.33046309212379099</c:v>
                </c:pt>
                <c:pt idx="615">
                  <c:v>0.33140213633271398</c:v>
                </c:pt>
                <c:pt idx="616">
                  <c:v>0.33234118054163703</c:v>
                </c:pt>
                <c:pt idx="617">
                  <c:v>0.33328022475056002</c:v>
                </c:pt>
                <c:pt idx="618">
                  <c:v>0.33421926895948301</c:v>
                </c:pt>
                <c:pt idx="619">
                  <c:v>0.335158313168406</c:v>
                </c:pt>
                <c:pt idx="620">
                  <c:v>0.33609735737732899</c:v>
                </c:pt>
                <c:pt idx="621">
                  <c:v>0.33703640158625198</c:v>
                </c:pt>
                <c:pt idx="622">
                  <c:v>0.33797544579517402</c:v>
                </c:pt>
                <c:pt idx="623">
                  <c:v>0.33891449000409801</c:v>
                </c:pt>
                <c:pt idx="624">
                  <c:v>0.33985353421302</c:v>
                </c:pt>
                <c:pt idx="625">
                  <c:v>0.34079257842194299</c:v>
                </c:pt>
                <c:pt idx="626">
                  <c:v>0.34173162263086598</c:v>
                </c:pt>
                <c:pt idx="627">
                  <c:v>0.34267066683978897</c:v>
                </c:pt>
                <c:pt idx="628">
                  <c:v>0.34360971104871202</c:v>
                </c:pt>
                <c:pt idx="629">
                  <c:v>0.34454875525763501</c:v>
                </c:pt>
                <c:pt idx="630">
                  <c:v>0.345487799466558</c:v>
                </c:pt>
                <c:pt idx="631">
                  <c:v>0.34642684367548099</c:v>
                </c:pt>
                <c:pt idx="632">
                  <c:v>0.34736588788440398</c:v>
                </c:pt>
                <c:pt idx="633">
                  <c:v>0.34830493209332702</c:v>
                </c:pt>
                <c:pt idx="634">
                  <c:v>0.34924397630225001</c:v>
                </c:pt>
                <c:pt idx="635">
                  <c:v>0.350183020511173</c:v>
                </c:pt>
                <c:pt idx="636">
                  <c:v>0.35112206472009599</c:v>
                </c:pt>
                <c:pt idx="637">
                  <c:v>0.35206110892901898</c:v>
                </c:pt>
                <c:pt idx="638">
                  <c:v>0.35300015313794197</c:v>
                </c:pt>
                <c:pt idx="639">
                  <c:v>0.35393919734686502</c:v>
                </c:pt>
                <c:pt idx="640">
                  <c:v>0.35487824155578801</c:v>
                </c:pt>
                <c:pt idx="641">
                  <c:v>0.355817285764711</c:v>
                </c:pt>
                <c:pt idx="642">
                  <c:v>0.35675632997363399</c:v>
                </c:pt>
                <c:pt idx="643">
                  <c:v>0.35769537418255698</c:v>
                </c:pt>
                <c:pt idx="644">
                  <c:v>0.35863441839148003</c:v>
                </c:pt>
                <c:pt idx="645">
                  <c:v>0.35957346260040302</c:v>
                </c:pt>
                <c:pt idx="646">
                  <c:v>0.36051250680932601</c:v>
                </c:pt>
                <c:pt idx="647">
                  <c:v>0.361451551018249</c:v>
                </c:pt>
                <c:pt idx="648">
                  <c:v>0.36239059522717199</c:v>
                </c:pt>
                <c:pt idx="649">
                  <c:v>0.36332963943609498</c:v>
                </c:pt>
                <c:pt idx="650">
                  <c:v>0.36426868364501702</c:v>
                </c:pt>
                <c:pt idx="651">
                  <c:v>0.36520772785394001</c:v>
                </c:pt>
                <c:pt idx="652">
                  <c:v>0.366146772062863</c:v>
                </c:pt>
                <c:pt idx="653">
                  <c:v>0.36708581627178599</c:v>
                </c:pt>
                <c:pt idx="654">
                  <c:v>0.36802486048070898</c:v>
                </c:pt>
                <c:pt idx="655">
                  <c:v>0.36896390468963203</c:v>
                </c:pt>
                <c:pt idx="656">
                  <c:v>0.36990294889855502</c:v>
                </c:pt>
                <c:pt idx="657">
                  <c:v>0.37084199310747801</c:v>
                </c:pt>
                <c:pt idx="658">
                  <c:v>0.371781037316401</c:v>
                </c:pt>
                <c:pt idx="659">
                  <c:v>0.37272008152532399</c:v>
                </c:pt>
                <c:pt idx="660">
                  <c:v>0.37365912573424698</c:v>
                </c:pt>
                <c:pt idx="661">
                  <c:v>0.37459816994317002</c:v>
                </c:pt>
                <c:pt idx="662">
                  <c:v>0.37553721415209301</c:v>
                </c:pt>
                <c:pt idx="663">
                  <c:v>0.376131576725593</c:v>
                </c:pt>
                <c:pt idx="664">
                  <c:v>0.37613157688613202</c:v>
                </c:pt>
                <c:pt idx="665">
                  <c:v>0.376131577046671</c:v>
                </c:pt>
                <c:pt idx="666">
                  <c:v>0.37613157720721002</c:v>
                </c:pt>
                <c:pt idx="667">
                  <c:v>0.37601669325090598</c:v>
                </c:pt>
                <c:pt idx="668">
                  <c:v>0.37548079379802202</c:v>
                </c:pt>
                <c:pt idx="669">
                  <c:v>0.374944894345138</c:v>
                </c:pt>
                <c:pt idx="670">
                  <c:v>0.37440899489225399</c:v>
                </c:pt>
                <c:pt idx="671">
                  <c:v>0.37387309543937097</c:v>
                </c:pt>
                <c:pt idx="672">
                  <c:v>0.37333719598648701</c:v>
                </c:pt>
                <c:pt idx="673">
                  <c:v>0.372801296533603</c:v>
                </c:pt>
                <c:pt idx="674">
                  <c:v>0.37226539708071998</c:v>
                </c:pt>
                <c:pt idx="675">
                  <c:v>0.37172949762783603</c:v>
                </c:pt>
                <c:pt idx="676">
                  <c:v>0.37119359817495201</c:v>
                </c:pt>
                <c:pt idx="677">
                  <c:v>0.370657698722068</c:v>
                </c:pt>
                <c:pt idx="678">
                  <c:v>0.37012179926918498</c:v>
                </c:pt>
                <c:pt idx="679">
                  <c:v>0.36958589981630102</c:v>
                </c:pt>
                <c:pt idx="680">
                  <c:v>0.36905000036341701</c:v>
                </c:pt>
                <c:pt idx="681">
                  <c:v>0.36851410091053299</c:v>
                </c:pt>
                <c:pt idx="682">
                  <c:v>0.36797820145764998</c:v>
                </c:pt>
                <c:pt idx="683">
                  <c:v>0.36744230200476602</c:v>
                </c:pt>
                <c:pt idx="684">
                  <c:v>0.366906402551882</c:v>
                </c:pt>
                <c:pt idx="685">
                  <c:v>0.36637050309899899</c:v>
                </c:pt>
                <c:pt idx="686">
                  <c:v>0.36583460364611498</c:v>
                </c:pt>
                <c:pt idx="687">
                  <c:v>0.36529870419323102</c:v>
                </c:pt>
                <c:pt idx="688">
                  <c:v>0.364762804740347</c:v>
                </c:pt>
                <c:pt idx="689">
                  <c:v>0.36422690528746399</c:v>
                </c:pt>
                <c:pt idx="690">
                  <c:v>0.36369100583457997</c:v>
                </c:pt>
                <c:pt idx="691">
                  <c:v>0.36315510638169601</c:v>
                </c:pt>
                <c:pt idx="692">
                  <c:v>0.362619206928812</c:v>
                </c:pt>
                <c:pt idx="693">
                  <c:v>0.36208330747592898</c:v>
                </c:pt>
                <c:pt idx="694">
                  <c:v>0.36154740802304502</c:v>
                </c:pt>
                <c:pt idx="695">
                  <c:v>0.36101150857016101</c:v>
                </c:pt>
                <c:pt idx="696">
                  <c:v>0.360475609117278</c:v>
                </c:pt>
                <c:pt idx="697">
                  <c:v>0.35993970966439398</c:v>
                </c:pt>
                <c:pt idx="698">
                  <c:v>0.35940381021151002</c:v>
                </c:pt>
                <c:pt idx="699">
                  <c:v>0.35886791075862601</c:v>
                </c:pt>
                <c:pt idx="700">
                  <c:v>0.35833201130574299</c:v>
                </c:pt>
                <c:pt idx="701">
                  <c:v>0.35779611185285898</c:v>
                </c:pt>
                <c:pt idx="702">
                  <c:v>0.35726021239997502</c:v>
                </c:pt>
                <c:pt idx="703">
                  <c:v>0.356724312947091</c:v>
                </c:pt>
                <c:pt idx="704">
                  <c:v>0.35618841349420799</c:v>
                </c:pt>
                <c:pt idx="705">
                  <c:v>0.35565251404132397</c:v>
                </c:pt>
                <c:pt idx="706">
                  <c:v>0.35511661458844002</c:v>
                </c:pt>
                <c:pt idx="707">
                  <c:v>0.354580715135557</c:v>
                </c:pt>
                <c:pt idx="708">
                  <c:v>0.35404481568267299</c:v>
                </c:pt>
                <c:pt idx="709">
                  <c:v>0.35350891622978903</c:v>
                </c:pt>
                <c:pt idx="710">
                  <c:v>0.35296483801134798</c:v>
                </c:pt>
                <c:pt idx="711">
                  <c:v>0.35212039036049497</c:v>
                </c:pt>
                <c:pt idx="712">
                  <c:v>0.35127594270964202</c:v>
                </c:pt>
                <c:pt idx="713">
                  <c:v>0.35043149505878901</c:v>
                </c:pt>
                <c:pt idx="714">
                  <c:v>0.349587047407936</c:v>
                </c:pt>
                <c:pt idx="715">
                  <c:v>0.34874259975708299</c:v>
                </c:pt>
                <c:pt idx="716">
                  <c:v>0.34789815210622999</c:v>
                </c:pt>
                <c:pt idx="717">
                  <c:v>0.34705370445537698</c:v>
                </c:pt>
                <c:pt idx="718">
                  <c:v>0.34620925680452402</c:v>
                </c:pt>
                <c:pt idx="719">
                  <c:v>0.34536480915367102</c:v>
                </c:pt>
                <c:pt idx="720">
                  <c:v>0.34452036156780802</c:v>
                </c:pt>
                <c:pt idx="721">
                  <c:v>0.34367591398992697</c:v>
                </c:pt>
                <c:pt idx="722">
                  <c:v>0.34283146641204598</c:v>
                </c:pt>
                <c:pt idx="723">
                  <c:v>0.34198701883416499</c:v>
                </c:pt>
                <c:pt idx="724">
                  <c:v>0.341142571256285</c:v>
                </c:pt>
                <c:pt idx="725">
                  <c:v>0.34029812367840401</c:v>
                </c:pt>
                <c:pt idx="726">
                  <c:v>0.33945367610052302</c:v>
                </c:pt>
                <c:pt idx="727">
                  <c:v>0.33860922852264203</c:v>
                </c:pt>
                <c:pt idx="728">
                  <c:v>0.33776478094476098</c:v>
                </c:pt>
                <c:pt idx="729">
                  <c:v>0.336973443208191</c:v>
                </c:pt>
                <c:pt idx="730">
                  <c:v>0.33619936620246199</c:v>
                </c:pt>
                <c:pt idx="731">
                  <c:v>0.33542528919673298</c:v>
                </c:pt>
                <c:pt idx="732">
                  <c:v>0.33465121219100502</c:v>
                </c:pt>
                <c:pt idx="733">
                  <c:v>0.33387713518527601</c:v>
                </c:pt>
                <c:pt idx="734">
                  <c:v>0.333103058179548</c:v>
                </c:pt>
                <c:pt idx="735">
                  <c:v>0.33232898117381898</c:v>
                </c:pt>
                <c:pt idx="736">
                  <c:v>0.33155490416809003</c:v>
                </c:pt>
                <c:pt idx="737">
                  <c:v>0.33078082716236201</c:v>
                </c:pt>
                <c:pt idx="738">
                  <c:v>0.330006750156633</c:v>
                </c:pt>
                <c:pt idx="739">
                  <c:v>0.32927961113249599</c:v>
                </c:pt>
                <c:pt idx="740">
                  <c:v>0.32856507853572398</c:v>
                </c:pt>
                <c:pt idx="741">
                  <c:v>0.32785054593895202</c:v>
                </c:pt>
                <c:pt idx="742">
                  <c:v>0.32713601334218001</c:v>
                </c:pt>
                <c:pt idx="743">
                  <c:v>0.326421480745408</c:v>
                </c:pt>
                <c:pt idx="744">
                  <c:v>0.32570694814863599</c:v>
                </c:pt>
                <c:pt idx="745">
                  <c:v>0.32499241555186398</c:v>
                </c:pt>
                <c:pt idx="746">
                  <c:v>0.32427788295509202</c:v>
                </c:pt>
                <c:pt idx="747">
                  <c:v>0.32356335035832001</c:v>
                </c:pt>
                <c:pt idx="748">
                  <c:v>0.322848817761548</c:v>
                </c:pt>
                <c:pt idx="749">
                  <c:v>0.32213428516477599</c:v>
                </c:pt>
                <c:pt idx="750">
                  <c:v>0.32174440339386201</c:v>
                </c:pt>
                <c:pt idx="751">
                  <c:v>0.32135736489281702</c:v>
                </c:pt>
                <c:pt idx="752">
                  <c:v>0.32097032639177298</c:v>
                </c:pt>
                <c:pt idx="753">
                  <c:v>0.32058328789072899</c:v>
                </c:pt>
                <c:pt idx="754">
                  <c:v>0.32019624938968499</c:v>
                </c:pt>
                <c:pt idx="755">
                  <c:v>0.319809210888641</c:v>
                </c:pt>
                <c:pt idx="756">
                  <c:v>0.31942217238759701</c:v>
                </c:pt>
                <c:pt idx="757">
                  <c:v>0.31903513388655302</c:v>
                </c:pt>
                <c:pt idx="758">
                  <c:v>0.31864809538550898</c:v>
                </c:pt>
                <c:pt idx="759">
                  <c:v>0.31826105688446499</c:v>
                </c:pt>
                <c:pt idx="760">
                  <c:v>0.317874018383421</c:v>
                </c:pt>
                <c:pt idx="761">
                  <c:v>0.31748697988237701</c:v>
                </c:pt>
                <c:pt idx="762">
                  <c:v>0.31709994138133302</c:v>
                </c:pt>
                <c:pt idx="763">
                  <c:v>0.31671290288028903</c:v>
                </c:pt>
                <c:pt idx="764">
                  <c:v>0.31632586437924498</c:v>
                </c:pt>
                <c:pt idx="765">
                  <c:v>0.31593882587820099</c:v>
                </c:pt>
                <c:pt idx="766">
                  <c:v>0.315551787377157</c:v>
                </c:pt>
                <c:pt idx="767">
                  <c:v>0.31516474887611301</c:v>
                </c:pt>
                <c:pt idx="768">
                  <c:v>0.31477771037506902</c:v>
                </c:pt>
                <c:pt idx="769">
                  <c:v>0.31439067187402497</c:v>
                </c:pt>
                <c:pt idx="770">
                  <c:v>0.31400363337298098</c:v>
                </c:pt>
                <c:pt idx="771">
                  <c:v>0.31361659487193699</c:v>
                </c:pt>
                <c:pt idx="772">
                  <c:v>0.313229556370893</c:v>
                </c:pt>
                <c:pt idx="773">
                  <c:v>0.31284251786984901</c:v>
                </c:pt>
                <c:pt idx="774">
                  <c:v>0.31245547936880502</c:v>
                </c:pt>
                <c:pt idx="775">
                  <c:v>0.31206844086776098</c:v>
                </c:pt>
                <c:pt idx="776">
                  <c:v>0.311841701333333</c:v>
                </c:pt>
                <c:pt idx="777">
                  <c:v>0.311841701333333</c:v>
                </c:pt>
                <c:pt idx="778">
                  <c:v>0.311841701333333</c:v>
                </c:pt>
                <c:pt idx="779">
                  <c:v>0.311841701333333</c:v>
                </c:pt>
                <c:pt idx="780">
                  <c:v>0.311841701333333</c:v>
                </c:pt>
                <c:pt idx="781">
                  <c:v>0.311841701333333</c:v>
                </c:pt>
                <c:pt idx="782">
                  <c:v>0.311841701333333</c:v>
                </c:pt>
                <c:pt idx="783">
                  <c:v>0.311841701333333</c:v>
                </c:pt>
                <c:pt idx="784">
                  <c:v>0.311841701333333</c:v>
                </c:pt>
                <c:pt idx="785">
                  <c:v>0.311841701333333</c:v>
                </c:pt>
                <c:pt idx="786">
                  <c:v>0.311841701333333</c:v>
                </c:pt>
                <c:pt idx="787">
                  <c:v>0.311841701333333</c:v>
                </c:pt>
                <c:pt idx="788">
                  <c:v>0.311841701333333</c:v>
                </c:pt>
                <c:pt idx="789">
                  <c:v>0.311841701333333</c:v>
                </c:pt>
                <c:pt idx="790">
                  <c:v>0.311841701333333</c:v>
                </c:pt>
                <c:pt idx="791">
                  <c:v>0.311841701333333</c:v>
                </c:pt>
                <c:pt idx="792">
                  <c:v>0.311841701333333</c:v>
                </c:pt>
                <c:pt idx="793">
                  <c:v>0.311841701333333</c:v>
                </c:pt>
                <c:pt idx="794">
                  <c:v>0.311841701333333</c:v>
                </c:pt>
                <c:pt idx="795">
                  <c:v>0.311841701333333</c:v>
                </c:pt>
                <c:pt idx="796">
                  <c:v>0.311841701333333</c:v>
                </c:pt>
                <c:pt idx="797">
                  <c:v>0.311841701333333</c:v>
                </c:pt>
                <c:pt idx="798">
                  <c:v>0.311841701333333</c:v>
                </c:pt>
                <c:pt idx="799">
                  <c:v>0.311841701333333</c:v>
                </c:pt>
                <c:pt idx="800">
                  <c:v>0.311841701333333</c:v>
                </c:pt>
                <c:pt idx="801">
                  <c:v>0.311841701333333</c:v>
                </c:pt>
                <c:pt idx="802">
                  <c:v>0.311841701333333</c:v>
                </c:pt>
                <c:pt idx="803">
                  <c:v>0.311841701333333</c:v>
                </c:pt>
                <c:pt idx="804">
                  <c:v>0.311841701333333</c:v>
                </c:pt>
                <c:pt idx="805">
                  <c:v>0.311841701333333</c:v>
                </c:pt>
                <c:pt idx="806">
                  <c:v>0.311841701333333</c:v>
                </c:pt>
                <c:pt idx="807">
                  <c:v>0.311841701333333</c:v>
                </c:pt>
                <c:pt idx="808">
                  <c:v>0.311841701333333</c:v>
                </c:pt>
                <c:pt idx="809">
                  <c:v>0.311841701333333</c:v>
                </c:pt>
                <c:pt idx="810">
                  <c:v>0.311841701333333</c:v>
                </c:pt>
                <c:pt idx="811">
                  <c:v>0.31208378642289702</c:v>
                </c:pt>
                <c:pt idx="812">
                  <c:v>0.312539125833037</c:v>
                </c:pt>
                <c:pt idx="813">
                  <c:v>0.31299446524317698</c:v>
                </c:pt>
                <c:pt idx="814">
                  <c:v>0.31344980465331701</c:v>
                </c:pt>
                <c:pt idx="815">
                  <c:v>0.31390514406345699</c:v>
                </c:pt>
                <c:pt idx="816">
                  <c:v>0.31436048347359702</c:v>
                </c:pt>
                <c:pt idx="817">
                  <c:v>0.314815822883736</c:v>
                </c:pt>
                <c:pt idx="818">
                  <c:v>0.31527116229387597</c:v>
                </c:pt>
                <c:pt idx="819">
                  <c:v>0.315726501704016</c:v>
                </c:pt>
                <c:pt idx="820">
                  <c:v>0.31618184111415598</c:v>
                </c:pt>
                <c:pt idx="821">
                  <c:v>0.31663718052429601</c:v>
                </c:pt>
                <c:pt idx="822">
                  <c:v>0.31709251993443599</c:v>
                </c:pt>
                <c:pt idx="823">
                  <c:v>0.31754785934457602</c:v>
                </c:pt>
                <c:pt idx="824">
                  <c:v>0.318003198754716</c:v>
                </c:pt>
                <c:pt idx="825">
                  <c:v>0.31845853816485598</c:v>
                </c:pt>
                <c:pt idx="826">
                  <c:v>0.31891387757499501</c:v>
                </c:pt>
                <c:pt idx="827">
                  <c:v>0.31936921698513498</c:v>
                </c:pt>
                <c:pt idx="828">
                  <c:v>0.31982455639527502</c:v>
                </c:pt>
                <c:pt idx="829">
                  <c:v>0.32027989580541499</c:v>
                </c:pt>
                <c:pt idx="830">
                  <c:v>0.32073523521555503</c:v>
                </c:pt>
                <c:pt idx="831">
                  <c:v>0.321190574625695</c:v>
                </c:pt>
                <c:pt idx="832">
                  <c:v>0.32164591403583498</c:v>
                </c:pt>
                <c:pt idx="833">
                  <c:v>0.32210125344597501</c:v>
                </c:pt>
                <c:pt idx="834">
                  <c:v>0.32255659285611499</c:v>
                </c:pt>
                <c:pt idx="835">
                  <c:v>0.32301193226625402</c:v>
                </c:pt>
                <c:pt idx="836">
                  <c:v>0.323467271676394</c:v>
                </c:pt>
                <c:pt idx="837">
                  <c:v>0.32392261108653397</c:v>
                </c:pt>
                <c:pt idx="838">
                  <c:v>0.32437795049667401</c:v>
                </c:pt>
                <c:pt idx="839">
                  <c:v>0.32483328990681398</c:v>
                </c:pt>
                <c:pt idx="840">
                  <c:v>0.32528862931695401</c:v>
                </c:pt>
                <c:pt idx="841">
                  <c:v>0.32574396872709399</c:v>
                </c:pt>
                <c:pt idx="842">
                  <c:v>0.32619930813723402</c:v>
                </c:pt>
                <c:pt idx="843">
                  <c:v>0.326654647547374</c:v>
                </c:pt>
                <c:pt idx="844">
                  <c:v>0.32710998695751298</c:v>
                </c:pt>
                <c:pt idx="845">
                  <c:v>0.32756532636765301</c:v>
                </c:pt>
                <c:pt idx="846">
                  <c:v>0.32802066577779299</c:v>
                </c:pt>
                <c:pt idx="847">
                  <c:v>0.32847600518793302</c:v>
                </c:pt>
                <c:pt idx="848">
                  <c:v>0.32893134459807299</c:v>
                </c:pt>
                <c:pt idx="849">
                  <c:v>0.32938668400821303</c:v>
                </c:pt>
                <c:pt idx="850">
                  <c:v>0.329842023418353</c:v>
                </c:pt>
                <c:pt idx="851">
                  <c:v>0.33029736282849298</c:v>
                </c:pt>
                <c:pt idx="852">
                  <c:v>0.33075270223863301</c:v>
                </c:pt>
                <c:pt idx="853">
                  <c:v>0.33120804164877299</c:v>
                </c:pt>
                <c:pt idx="854">
                  <c:v>0.33166338105891202</c:v>
                </c:pt>
                <c:pt idx="855">
                  <c:v>0.332118720469052</c:v>
                </c:pt>
                <c:pt idx="856">
                  <c:v>0.33257405987919197</c:v>
                </c:pt>
                <c:pt idx="857">
                  <c:v>0.33302939928933201</c:v>
                </c:pt>
                <c:pt idx="858">
                  <c:v>0.33348473869947198</c:v>
                </c:pt>
                <c:pt idx="859">
                  <c:v>0.33394007810961202</c:v>
                </c:pt>
                <c:pt idx="860">
                  <c:v>0.33439541751975199</c:v>
                </c:pt>
                <c:pt idx="861">
                  <c:v>0.33485075692989202</c:v>
                </c:pt>
                <c:pt idx="862">
                  <c:v>0.335306096340031</c:v>
                </c:pt>
                <c:pt idx="863">
                  <c:v>0.33576143575017098</c:v>
                </c:pt>
                <c:pt idx="864">
                  <c:v>0.33621677516031101</c:v>
                </c:pt>
                <c:pt idx="865">
                  <c:v>0.33667211457045099</c:v>
                </c:pt>
                <c:pt idx="866">
                  <c:v>0.33712745398059102</c:v>
                </c:pt>
                <c:pt idx="867">
                  <c:v>0.33758329620578098</c:v>
                </c:pt>
                <c:pt idx="868">
                  <c:v>0.33804774217294198</c:v>
                </c:pt>
                <c:pt idx="869">
                  <c:v>0.33851218814010298</c:v>
                </c:pt>
                <c:pt idx="870">
                  <c:v>0.33897663410726298</c:v>
                </c:pt>
                <c:pt idx="871">
                  <c:v>0.33944108007442397</c:v>
                </c:pt>
                <c:pt idx="872">
                  <c:v>0.33990552604158503</c:v>
                </c:pt>
                <c:pt idx="873">
                  <c:v>0.34036997200874602</c:v>
                </c:pt>
                <c:pt idx="874">
                  <c:v>0.34083441797590602</c:v>
                </c:pt>
                <c:pt idx="875">
                  <c:v>0.34129886394306702</c:v>
                </c:pt>
                <c:pt idx="876">
                  <c:v>0.34176330991022802</c:v>
                </c:pt>
                <c:pt idx="877">
                  <c:v>0.34222775587738902</c:v>
                </c:pt>
                <c:pt idx="878">
                  <c:v>0.34269220184455002</c:v>
                </c:pt>
                <c:pt idx="879">
                  <c:v>0.34315664781171001</c:v>
                </c:pt>
                <c:pt idx="880">
                  <c:v>0.34362109377887101</c:v>
                </c:pt>
                <c:pt idx="881">
                  <c:v>0.34408553974603201</c:v>
                </c:pt>
                <c:pt idx="882">
                  <c:v>0.34454998571319301</c:v>
                </c:pt>
                <c:pt idx="883">
                  <c:v>0.34501443168035401</c:v>
                </c:pt>
                <c:pt idx="884">
                  <c:v>0.34527243335786201</c:v>
                </c:pt>
                <c:pt idx="885">
                  <c:v>0.34527243341304797</c:v>
                </c:pt>
                <c:pt idx="886">
                  <c:v>0.345272433468233</c:v>
                </c:pt>
                <c:pt idx="887">
                  <c:v>0.34527243352341802</c:v>
                </c:pt>
                <c:pt idx="888">
                  <c:v>0.34527243357860299</c:v>
                </c:pt>
                <c:pt idx="889">
                  <c:v>0.34527243363378901</c:v>
                </c:pt>
                <c:pt idx="890">
                  <c:v>0.34527243368897398</c:v>
                </c:pt>
                <c:pt idx="891">
                  <c:v>0.345272433744159</c:v>
                </c:pt>
                <c:pt idx="892">
                  <c:v>0.34527243379934403</c:v>
                </c:pt>
                <c:pt idx="893">
                  <c:v>0.34527243385452999</c:v>
                </c:pt>
                <c:pt idx="894">
                  <c:v>0.34527243390971502</c:v>
                </c:pt>
                <c:pt idx="895">
                  <c:v>0.34527243396489998</c:v>
                </c:pt>
                <c:pt idx="896">
                  <c:v>0.34527243402008501</c:v>
                </c:pt>
                <c:pt idx="897">
                  <c:v>0.34527243407527097</c:v>
                </c:pt>
                <c:pt idx="898">
                  <c:v>0.345272434130456</c:v>
                </c:pt>
                <c:pt idx="899">
                  <c:v>0.34527243418564102</c:v>
                </c:pt>
                <c:pt idx="900">
                  <c:v>0.34527243424082599</c:v>
                </c:pt>
                <c:pt idx="901">
                  <c:v>0.34527243429601201</c:v>
                </c:pt>
                <c:pt idx="902">
                  <c:v>0.34527243435119698</c:v>
                </c:pt>
                <c:pt idx="903">
                  <c:v>0.345272434406382</c:v>
                </c:pt>
                <c:pt idx="904">
                  <c:v>0.34527243446156702</c:v>
                </c:pt>
                <c:pt idx="905">
                  <c:v>0.34527243451675299</c:v>
                </c:pt>
                <c:pt idx="906">
                  <c:v>0.34527243457193801</c:v>
                </c:pt>
                <c:pt idx="907">
                  <c:v>0.34527243462712298</c:v>
                </c:pt>
                <c:pt idx="908">
                  <c:v>0.345272434682308</c:v>
                </c:pt>
                <c:pt idx="909">
                  <c:v>0.34527243473749403</c:v>
                </c:pt>
                <c:pt idx="910">
                  <c:v>0.34527243479267899</c:v>
                </c:pt>
                <c:pt idx="911">
                  <c:v>0.34527243484786402</c:v>
                </c:pt>
                <c:pt idx="912">
                  <c:v>0.34527243490304899</c:v>
                </c:pt>
                <c:pt idx="913">
                  <c:v>0.34527243495823501</c:v>
                </c:pt>
                <c:pt idx="914">
                  <c:v>0.34527243501341998</c:v>
                </c:pt>
                <c:pt idx="915">
                  <c:v>0.345272435068605</c:v>
                </c:pt>
                <c:pt idx="916">
                  <c:v>0.34527243512379002</c:v>
                </c:pt>
                <c:pt idx="917">
                  <c:v>0.34527243517897599</c:v>
                </c:pt>
                <c:pt idx="918">
                  <c:v>0.34527243523416101</c:v>
                </c:pt>
                <c:pt idx="919">
                  <c:v>0.34527243528934598</c:v>
                </c:pt>
                <c:pt idx="920">
                  <c:v>0.345272435344531</c:v>
                </c:pt>
                <c:pt idx="921">
                  <c:v>0.34527243539971703</c:v>
                </c:pt>
                <c:pt idx="922">
                  <c:v>0.34527243545490199</c:v>
                </c:pt>
                <c:pt idx="923">
                  <c:v>0.34527243551008702</c:v>
                </c:pt>
                <c:pt idx="924">
                  <c:v>0.34527243556527198</c:v>
                </c:pt>
                <c:pt idx="925">
                  <c:v>0.34527243562045801</c:v>
                </c:pt>
                <c:pt idx="926">
                  <c:v>0.34527243567564297</c:v>
                </c:pt>
                <c:pt idx="927">
                  <c:v>0.345272435730828</c:v>
                </c:pt>
                <c:pt idx="928">
                  <c:v>0.34527243578601302</c:v>
                </c:pt>
                <c:pt idx="929">
                  <c:v>0.34527243584119899</c:v>
                </c:pt>
                <c:pt idx="930">
                  <c:v>0.34527243589638401</c:v>
                </c:pt>
                <c:pt idx="931">
                  <c:v>0.34527243595156898</c:v>
                </c:pt>
                <c:pt idx="932">
                  <c:v>0.345272436006754</c:v>
                </c:pt>
                <c:pt idx="933">
                  <c:v>0.34527243606194002</c:v>
                </c:pt>
                <c:pt idx="934">
                  <c:v>0.34527243611712499</c:v>
                </c:pt>
                <c:pt idx="935">
                  <c:v>0.34527243617231002</c:v>
                </c:pt>
                <c:pt idx="936">
                  <c:v>0.34527243622749498</c:v>
                </c:pt>
                <c:pt idx="937">
                  <c:v>0.34527243628268101</c:v>
                </c:pt>
                <c:pt idx="938">
                  <c:v>0.34527243633786597</c:v>
                </c:pt>
                <c:pt idx="939">
                  <c:v>0.345272436393051</c:v>
                </c:pt>
                <c:pt idx="940">
                  <c:v>0.34527243644823602</c:v>
                </c:pt>
                <c:pt idx="941">
                  <c:v>0.34527243650342199</c:v>
                </c:pt>
                <c:pt idx="942">
                  <c:v>0.34527243655860701</c:v>
                </c:pt>
                <c:pt idx="943">
                  <c:v>0.34527243661379198</c:v>
                </c:pt>
                <c:pt idx="944">
                  <c:v>0.345272436668977</c:v>
                </c:pt>
                <c:pt idx="945">
                  <c:v>0.34527243672416302</c:v>
                </c:pt>
                <c:pt idx="946">
                  <c:v>0.34527243677934799</c:v>
                </c:pt>
                <c:pt idx="947">
                  <c:v>0.34527243683453301</c:v>
                </c:pt>
                <c:pt idx="948">
                  <c:v>0.34527243688971798</c:v>
                </c:pt>
                <c:pt idx="949">
                  <c:v>0.345272436944904</c:v>
                </c:pt>
                <c:pt idx="950">
                  <c:v>0.34527243699761401</c:v>
                </c:pt>
                <c:pt idx="951">
                  <c:v>0.345272435526008</c:v>
                </c:pt>
                <c:pt idx="952">
                  <c:v>0.345272434054401</c:v>
                </c:pt>
                <c:pt idx="953">
                  <c:v>0.34506645644341799</c:v>
                </c:pt>
                <c:pt idx="954">
                  <c:v>0.34466259038707397</c:v>
                </c:pt>
                <c:pt idx="955">
                  <c:v>0.34425872433072902</c:v>
                </c:pt>
                <c:pt idx="956">
                  <c:v>0.343854858274384</c:v>
                </c:pt>
                <c:pt idx="957">
                  <c:v>0.34345099221803999</c:v>
                </c:pt>
                <c:pt idx="958">
                  <c:v>0.34304712616169503</c:v>
                </c:pt>
                <c:pt idx="959">
                  <c:v>0.34264326010535101</c:v>
                </c:pt>
                <c:pt idx="960">
                  <c:v>0.342239394049006</c:v>
                </c:pt>
                <c:pt idx="961">
                  <c:v>0.34183552799266198</c:v>
                </c:pt>
                <c:pt idx="962">
                  <c:v>0.34143166193631702</c:v>
                </c:pt>
                <c:pt idx="963">
                  <c:v>0.34102779587997201</c:v>
                </c:pt>
                <c:pt idx="964">
                  <c:v>0.34062392982362799</c:v>
                </c:pt>
                <c:pt idx="965">
                  <c:v>0.34022006376728298</c:v>
                </c:pt>
                <c:pt idx="966">
                  <c:v>0.33981619771093802</c:v>
                </c:pt>
                <c:pt idx="967">
                  <c:v>0.339412331654594</c:v>
                </c:pt>
                <c:pt idx="968">
                  <c:v>0.33900846559824899</c:v>
                </c:pt>
                <c:pt idx="969">
                  <c:v>0.33860459954190503</c:v>
                </c:pt>
                <c:pt idx="970">
                  <c:v>0.33820073348556001</c:v>
                </c:pt>
                <c:pt idx="971">
                  <c:v>0.337796867429216</c:v>
                </c:pt>
                <c:pt idx="972">
                  <c:v>0.33755765199999999</c:v>
                </c:pt>
                <c:pt idx="973">
                  <c:v>0.33755765199999999</c:v>
                </c:pt>
                <c:pt idx="974">
                  <c:v>0.33755765199999999</c:v>
                </c:pt>
                <c:pt idx="975">
                  <c:v>0.33721727678503599</c:v>
                </c:pt>
                <c:pt idx="976">
                  <c:v>0.33684571980995998</c:v>
                </c:pt>
                <c:pt idx="977">
                  <c:v>0.33647416283488302</c:v>
                </c:pt>
                <c:pt idx="978">
                  <c:v>0.336102605859806</c:v>
                </c:pt>
                <c:pt idx="979">
                  <c:v>0.33573104888472899</c:v>
                </c:pt>
                <c:pt idx="980">
                  <c:v>0.33535949190965297</c:v>
                </c:pt>
                <c:pt idx="981">
                  <c:v>0.33498793493457601</c:v>
                </c:pt>
                <c:pt idx="982">
                  <c:v>0.334616377959499</c:v>
                </c:pt>
                <c:pt idx="983">
                  <c:v>0.33424482098442199</c:v>
                </c:pt>
                <c:pt idx="984">
                  <c:v>0.33387326400934503</c:v>
                </c:pt>
                <c:pt idx="985">
                  <c:v>0.33350170703426901</c:v>
                </c:pt>
                <c:pt idx="986">
                  <c:v>0.333130150059192</c:v>
                </c:pt>
                <c:pt idx="987">
                  <c:v>0.33275859308411498</c:v>
                </c:pt>
                <c:pt idx="988">
                  <c:v>0.33238703610903803</c:v>
                </c:pt>
                <c:pt idx="989">
                  <c:v>0.33201547913396201</c:v>
                </c:pt>
                <c:pt idx="990">
                  <c:v>0.331643922158885</c:v>
                </c:pt>
                <c:pt idx="991">
                  <c:v>0.33127236518380798</c:v>
                </c:pt>
                <c:pt idx="992">
                  <c:v>0.33090080820873102</c:v>
                </c:pt>
                <c:pt idx="993">
                  <c:v>0.33052925123365501</c:v>
                </c:pt>
                <c:pt idx="994">
                  <c:v>0.33015769425857799</c:v>
                </c:pt>
                <c:pt idx="995">
                  <c:v>0.32984286666666601</c:v>
                </c:pt>
                <c:pt idx="996">
                  <c:v>0.32984286666666601</c:v>
                </c:pt>
                <c:pt idx="997">
                  <c:v>0.32984286666666601</c:v>
                </c:pt>
                <c:pt idx="998">
                  <c:v>0.32970640789966299</c:v>
                </c:pt>
                <c:pt idx="999">
                  <c:v>0.32949998736902097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AA-40DE-A076-A0475E49F791}"/>
            </c:ext>
          </c:extLst>
        </c:ser>
        <c:ser>
          <c:idx val="0"/>
          <c:order val="1"/>
          <c:tx>
            <c:strRef>
              <c:f>'1.0LiF_plot_data'!$C$1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2.0614983274151E-3</c:v>
                </c:pt>
                <c:pt idx="181">
                  <c:v>2.5775496428140101E-3</c:v>
                </c:pt>
                <c:pt idx="182">
                  <c:v>3.0936009582129202E-3</c:v>
                </c:pt>
                <c:pt idx="183">
                  <c:v>3.6096522736118299E-3</c:v>
                </c:pt>
                <c:pt idx="184">
                  <c:v>4.1257035890107296E-3</c:v>
                </c:pt>
                <c:pt idx="185">
                  <c:v>4.6417549044096501E-3</c:v>
                </c:pt>
                <c:pt idx="186">
                  <c:v>5.1578062198085499E-3</c:v>
                </c:pt>
                <c:pt idx="187">
                  <c:v>5.67385753520746E-3</c:v>
                </c:pt>
                <c:pt idx="188">
                  <c:v>6.1899088506063701E-3</c:v>
                </c:pt>
                <c:pt idx="189">
                  <c:v>6.7059601660052802E-3</c:v>
                </c:pt>
                <c:pt idx="190">
                  <c:v>7.2220114814041799E-3</c:v>
                </c:pt>
                <c:pt idx="191">
                  <c:v>7.7380627968030996E-3</c:v>
                </c:pt>
                <c:pt idx="192">
                  <c:v>9.3096818730584608E-3</c:v>
                </c:pt>
                <c:pt idx="193">
                  <c:v>1.11100536877134E-2</c:v>
                </c:pt>
                <c:pt idx="194">
                  <c:v>1.29104255023684E-2</c:v>
                </c:pt>
                <c:pt idx="195">
                  <c:v>1.4710797317023501E-2</c:v>
                </c:pt>
                <c:pt idx="196">
                  <c:v>1.6511169131678501E-2</c:v>
                </c:pt>
                <c:pt idx="197">
                  <c:v>1.8311540946333499E-2</c:v>
                </c:pt>
                <c:pt idx="198">
                  <c:v>2.01119127609884E-2</c:v>
                </c:pt>
                <c:pt idx="199">
                  <c:v>2.1912284575643402E-2</c:v>
                </c:pt>
                <c:pt idx="200">
                  <c:v>2.37126563902984E-2</c:v>
                </c:pt>
                <c:pt idx="201">
                  <c:v>2.5513028204953499E-2</c:v>
                </c:pt>
                <c:pt idx="202">
                  <c:v>2.73134000196085E-2</c:v>
                </c:pt>
                <c:pt idx="203">
                  <c:v>2.9113771834263499E-2</c:v>
                </c:pt>
                <c:pt idx="204">
                  <c:v>3.2485935956069703E-2</c:v>
                </c:pt>
                <c:pt idx="205">
                  <c:v>3.6691754313517198E-2</c:v>
                </c:pt>
                <c:pt idx="206">
                  <c:v>4.0897572670964701E-2</c:v>
                </c:pt>
                <c:pt idx="207">
                  <c:v>4.5103391028412397E-2</c:v>
                </c:pt>
                <c:pt idx="208">
                  <c:v>4.9309209385859899E-2</c:v>
                </c:pt>
                <c:pt idx="209">
                  <c:v>5.3515027743307401E-2</c:v>
                </c:pt>
                <c:pt idx="210">
                  <c:v>5.7752254174679898E-2</c:v>
                </c:pt>
                <c:pt idx="211">
                  <c:v>6.5393249829023406E-2</c:v>
                </c:pt>
                <c:pt idx="212">
                  <c:v>7.30342454833669E-2</c:v>
                </c:pt>
                <c:pt idx="213">
                  <c:v>8.0675241137710699E-2</c:v>
                </c:pt>
                <c:pt idx="214">
                  <c:v>8.7954913211253302E-2</c:v>
                </c:pt>
                <c:pt idx="215">
                  <c:v>9.5179631615621596E-2</c:v>
                </c:pt>
                <c:pt idx="216">
                  <c:v>0.102404350019989</c:v>
                </c:pt>
                <c:pt idx="217">
                  <c:v>0.109629068424358</c:v>
                </c:pt>
                <c:pt idx="218">
                  <c:v>0.11685378682872601</c:v>
                </c:pt>
                <c:pt idx="219">
                  <c:v>0.125676562771283</c:v>
                </c:pt>
                <c:pt idx="220">
                  <c:v>0.134707461036602</c:v>
                </c:pt>
                <c:pt idx="221">
                  <c:v>0.14373835930192</c:v>
                </c:pt>
                <c:pt idx="222">
                  <c:v>0.152769257567239</c:v>
                </c:pt>
                <c:pt idx="223">
                  <c:v>0.161800155832557</c:v>
                </c:pt>
                <c:pt idx="224">
                  <c:v>0.172658819627725</c:v>
                </c:pt>
                <c:pt idx="225">
                  <c:v>0.18371706236882199</c:v>
                </c:pt>
                <c:pt idx="226">
                  <c:v>0.194775305109918</c:v>
                </c:pt>
                <c:pt idx="227">
                  <c:v>0.20583354785101399</c:v>
                </c:pt>
                <c:pt idx="228">
                  <c:v>0.216891790592111</c:v>
                </c:pt>
                <c:pt idx="229">
                  <c:v>0.22829300844296899</c:v>
                </c:pt>
                <c:pt idx="230">
                  <c:v>0.24325735521467201</c:v>
                </c:pt>
                <c:pt idx="231">
                  <c:v>0.25822170198637401</c:v>
                </c:pt>
                <c:pt idx="232">
                  <c:v>0.27151021830678002</c:v>
                </c:pt>
                <c:pt idx="233">
                  <c:v>0.28183124480729399</c:v>
                </c:pt>
                <c:pt idx="234">
                  <c:v>0.29215227130780802</c:v>
                </c:pt>
                <c:pt idx="235">
                  <c:v>0.30213648255422698</c:v>
                </c:pt>
                <c:pt idx="236">
                  <c:v>0.31142540638447602</c:v>
                </c:pt>
                <c:pt idx="237">
                  <c:v>0.32071433021472401</c:v>
                </c:pt>
                <c:pt idx="238">
                  <c:v>0.33000325404497299</c:v>
                </c:pt>
                <c:pt idx="239">
                  <c:v>0.33929217787522098</c:v>
                </c:pt>
                <c:pt idx="240">
                  <c:v>0.35003715449669198</c:v>
                </c:pt>
                <c:pt idx="241">
                  <c:v>0.36474461750383302</c:v>
                </c:pt>
                <c:pt idx="242">
                  <c:v>0.37945208051097501</c:v>
                </c:pt>
                <c:pt idx="243">
                  <c:v>0.394159543518116</c:v>
                </c:pt>
                <c:pt idx="244">
                  <c:v>0.40789050093043899</c:v>
                </c:pt>
                <c:pt idx="245">
                  <c:v>0.41821152721003402</c:v>
                </c:pt>
                <c:pt idx="246">
                  <c:v>0.42853255348962899</c:v>
                </c:pt>
                <c:pt idx="247">
                  <c:v>0.43980715513431501</c:v>
                </c:pt>
                <c:pt idx="248">
                  <c:v>0.45519914900227998</c:v>
                </c:pt>
                <c:pt idx="249">
                  <c:v>0.46822258334629202</c:v>
                </c:pt>
                <c:pt idx="250">
                  <c:v>0.47981577314941098</c:v>
                </c:pt>
                <c:pt idx="251">
                  <c:v>0.49038121944081497</c:v>
                </c:pt>
                <c:pt idx="252">
                  <c:v>0.49868964579139502</c:v>
                </c:pt>
                <c:pt idx="253">
                  <c:v>0.50699807214197501</c:v>
                </c:pt>
                <c:pt idx="254">
                  <c:v>0.51530649849255505</c:v>
                </c:pt>
                <c:pt idx="255">
                  <c:v>0.52333206629636098</c:v>
                </c:pt>
                <c:pt idx="256">
                  <c:v>0.52987485981446403</c:v>
                </c:pt>
                <c:pt idx="257">
                  <c:v>0.53641765333256697</c:v>
                </c:pt>
                <c:pt idx="258">
                  <c:v>0.54296044685067002</c:v>
                </c:pt>
                <c:pt idx="259">
                  <c:v>0.54950324036877296</c:v>
                </c:pt>
                <c:pt idx="260">
                  <c:v>0.55604603388687601</c:v>
                </c:pt>
                <c:pt idx="261">
                  <c:v>0.56129633032926596</c:v>
                </c:pt>
                <c:pt idx="262">
                  <c:v>0.56410844277319405</c:v>
                </c:pt>
                <c:pt idx="263">
                  <c:v>0.56692055521712204</c:v>
                </c:pt>
                <c:pt idx="264">
                  <c:v>0.56973266766105002</c:v>
                </c:pt>
                <c:pt idx="265">
                  <c:v>0.572544780104978</c:v>
                </c:pt>
                <c:pt idx="266">
                  <c:v>0.57535689254890598</c:v>
                </c:pt>
                <c:pt idx="267">
                  <c:v>0.57816900499283397</c:v>
                </c:pt>
                <c:pt idx="268">
                  <c:v>0.58098111743676195</c:v>
                </c:pt>
                <c:pt idx="269">
                  <c:v>0.58379322988069005</c:v>
                </c:pt>
                <c:pt idx="270">
                  <c:v>0.58660534232461803</c:v>
                </c:pt>
                <c:pt idx="271">
                  <c:v>0.58941745476854601</c:v>
                </c:pt>
                <c:pt idx="272">
                  <c:v>0.592229567212474</c:v>
                </c:pt>
                <c:pt idx="273">
                  <c:v>0.59504167965640198</c:v>
                </c:pt>
                <c:pt idx="274">
                  <c:v>0.59403430574438998</c:v>
                </c:pt>
                <c:pt idx="275">
                  <c:v>0.59254718776901905</c:v>
                </c:pt>
                <c:pt idx="276">
                  <c:v>0.591060069793647</c:v>
                </c:pt>
                <c:pt idx="277">
                  <c:v>0.58957295181827596</c:v>
                </c:pt>
                <c:pt idx="278">
                  <c:v>0.58808583384290403</c:v>
                </c:pt>
                <c:pt idx="279">
                  <c:v>0.58659871586753298</c:v>
                </c:pt>
                <c:pt idx="280">
                  <c:v>0.58511159789216205</c:v>
                </c:pt>
                <c:pt idx="281">
                  <c:v>0.58362447991679001</c:v>
                </c:pt>
                <c:pt idx="282">
                  <c:v>0.58213736194141896</c:v>
                </c:pt>
                <c:pt idx="283">
                  <c:v>0.58065024396604703</c:v>
                </c:pt>
                <c:pt idx="284">
                  <c:v>0.57916312599067599</c:v>
                </c:pt>
                <c:pt idx="285">
                  <c:v>0.57767600801530405</c:v>
                </c:pt>
                <c:pt idx="286">
                  <c:v>0.57618889003993301</c:v>
                </c:pt>
                <c:pt idx="287">
                  <c:v>0.57470177206456197</c:v>
                </c:pt>
                <c:pt idx="288">
                  <c:v>0.57147504118326398</c:v>
                </c:pt>
                <c:pt idx="289">
                  <c:v>0.56772663202665297</c:v>
                </c:pt>
                <c:pt idx="290">
                  <c:v>0.56397822287004196</c:v>
                </c:pt>
                <c:pt idx="291">
                  <c:v>0.56022981371343095</c:v>
                </c:pt>
                <c:pt idx="292">
                  <c:v>0.55648140455681905</c:v>
                </c:pt>
                <c:pt idx="293">
                  <c:v>0.55273299540020804</c:v>
                </c:pt>
                <c:pt idx="294">
                  <c:v>0.54898458624359703</c:v>
                </c:pt>
                <c:pt idx="295">
                  <c:v>0.54523617708698602</c:v>
                </c:pt>
                <c:pt idx="296">
                  <c:v>0.54148776793037501</c:v>
                </c:pt>
                <c:pt idx="297">
                  <c:v>0.53773836823249999</c:v>
                </c:pt>
                <c:pt idx="298">
                  <c:v>0.533988395241068</c:v>
                </c:pt>
                <c:pt idx="299">
                  <c:v>0.53023842224963702</c:v>
                </c:pt>
                <c:pt idx="300">
                  <c:v>0.52648844925820504</c:v>
                </c:pt>
                <c:pt idx="301">
                  <c:v>0.52273847626677294</c:v>
                </c:pt>
                <c:pt idx="302">
                  <c:v>0.51769492277426798</c:v>
                </c:pt>
                <c:pt idx="303">
                  <c:v>0.51195540650241</c:v>
                </c:pt>
                <c:pt idx="304">
                  <c:v>0.50621589023055302</c:v>
                </c:pt>
                <c:pt idx="305">
                  <c:v>0.50047637395869504</c:v>
                </c:pt>
                <c:pt idx="306">
                  <c:v>0.49473685768683701</c:v>
                </c:pt>
                <c:pt idx="307">
                  <c:v>0.48899734141498002</c:v>
                </c:pt>
                <c:pt idx="308">
                  <c:v>0.48325782514312199</c:v>
                </c:pt>
                <c:pt idx="309">
                  <c:v>0.47751830887126401</c:v>
                </c:pt>
                <c:pt idx="310">
                  <c:v>0.47250262093054701</c:v>
                </c:pt>
                <c:pt idx="311">
                  <c:v>0.46829167387118797</c:v>
                </c:pt>
                <c:pt idx="312">
                  <c:v>0.46408072681182799</c:v>
                </c:pt>
                <c:pt idx="313">
                  <c:v>0.45986977975246801</c:v>
                </c:pt>
                <c:pt idx="314">
                  <c:v>0.45565883269310797</c:v>
                </c:pt>
                <c:pt idx="315">
                  <c:v>0.45144788563374799</c:v>
                </c:pt>
                <c:pt idx="316">
                  <c:v>0.44723693857438901</c:v>
                </c:pt>
                <c:pt idx="317">
                  <c:v>0.44302599151502903</c:v>
                </c:pt>
                <c:pt idx="318">
                  <c:v>0.43881504445566899</c:v>
                </c:pt>
                <c:pt idx="319">
                  <c:v>0.43460409739630901</c:v>
                </c:pt>
                <c:pt idx="320">
                  <c:v>0.43039315033694903</c:v>
                </c:pt>
                <c:pt idx="321">
                  <c:v>0.42618220327758999</c:v>
                </c:pt>
                <c:pt idx="322">
                  <c:v>0.42280446969270402</c:v>
                </c:pt>
                <c:pt idx="323">
                  <c:v>0.41975507554392999</c:v>
                </c:pt>
                <c:pt idx="324">
                  <c:v>0.41670568139515601</c:v>
                </c:pt>
                <c:pt idx="325">
                  <c:v>0.41365628724638198</c:v>
                </c:pt>
                <c:pt idx="326">
                  <c:v>0.41060689309760801</c:v>
                </c:pt>
                <c:pt idx="327">
                  <c:v>0.40755749894883397</c:v>
                </c:pt>
                <c:pt idx="328">
                  <c:v>0.40450810480006</c:v>
                </c:pt>
                <c:pt idx="329">
                  <c:v>0.40145871065128602</c:v>
                </c:pt>
                <c:pt idx="330">
                  <c:v>0.39840931650251199</c:v>
                </c:pt>
                <c:pt idx="331">
                  <c:v>0.39548761533840898</c:v>
                </c:pt>
                <c:pt idx="332">
                  <c:v>0.39265783936431697</c:v>
                </c:pt>
                <c:pt idx="333">
                  <c:v>0.38982806339022402</c:v>
                </c:pt>
                <c:pt idx="334">
                  <c:v>0.38699828741613201</c:v>
                </c:pt>
                <c:pt idx="335">
                  <c:v>0.38416851144204001</c:v>
                </c:pt>
                <c:pt idx="336">
                  <c:v>0.381338735467948</c:v>
                </c:pt>
                <c:pt idx="337">
                  <c:v>0.37850895949385499</c:v>
                </c:pt>
                <c:pt idx="338">
                  <c:v>0.37567918351976298</c:v>
                </c:pt>
                <c:pt idx="339">
                  <c:v>0.37284940754567097</c:v>
                </c:pt>
                <c:pt idx="340">
                  <c:v>0.37001963157157902</c:v>
                </c:pt>
                <c:pt idx="341">
                  <c:v>0.36718985559748601</c:v>
                </c:pt>
                <c:pt idx="342">
                  <c:v>0.36485365349835602</c:v>
                </c:pt>
                <c:pt idx="343">
                  <c:v>0.362653063191272</c:v>
                </c:pt>
                <c:pt idx="344">
                  <c:v>0.36045247288418902</c:v>
                </c:pt>
                <c:pt idx="345">
                  <c:v>0.358251882577105</c:v>
                </c:pt>
                <c:pt idx="346">
                  <c:v>0.35605129227002202</c:v>
                </c:pt>
                <c:pt idx="347">
                  <c:v>0.353850701962938</c:v>
                </c:pt>
                <c:pt idx="348">
                  <c:v>0.35165011165585502</c:v>
                </c:pt>
                <c:pt idx="349">
                  <c:v>0.349449521348771</c:v>
                </c:pt>
                <c:pt idx="350">
                  <c:v>0.34724893104168703</c:v>
                </c:pt>
                <c:pt idx="351">
                  <c:v>0.345048340734604</c:v>
                </c:pt>
                <c:pt idx="352">
                  <c:v>0.34284775042752003</c:v>
                </c:pt>
                <c:pt idx="353">
                  <c:v>0.340647160120437</c:v>
                </c:pt>
                <c:pt idx="354">
                  <c:v>0.33848784990001601</c:v>
                </c:pt>
                <c:pt idx="355">
                  <c:v>0.336413720555995</c:v>
                </c:pt>
                <c:pt idx="356">
                  <c:v>0.33433959121197399</c:v>
                </c:pt>
                <c:pt idx="357">
                  <c:v>0.33226546186795303</c:v>
                </c:pt>
                <c:pt idx="358">
                  <c:v>0.33019133252393201</c:v>
                </c:pt>
                <c:pt idx="359">
                  <c:v>0.328117203179911</c:v>
                </c:pt>
                <c:pt idx="360">
                  <c:v>0.32604307383588998</c:v>
                </c:pt>
                <c:pt idx="361">
                  <c:v>0.32396894449186903</c:v>
                </c:pt>
                <c:pt idx="362">
                  <c:v>0.32189481514784801</c:v>
                </c:pt>
                <c:pt idx="363">
                  <c:v>0.319820685803827</c:v>
                </c:pt>
                <c:pt idx="364">
                  <c:v>0.31774655645980598</c:v>
                </c:pt>
                <c:pt idx="365">
                  <c:v>0.31567242711578503</c:v>
                </c:pt>
                <c:pt idx="366">
                  <c:v>0.31359829777176401</c:v>
                </c:pt>
                <c:pt idx="367">
                  <c:v>0.311524168427744</c:v>
                </c:pt>
                <c:pt idx="368">
                  <c:v>0.30939548271359801</c:v>
                </c:pt>
                <c:pt idx="369">
                  <c:v>0.30719864736928099</c:v>
                </c:pt>
                <c:pt idx="370">
                  <c:v>0.30500181202496401</c:v>
                </c:pt>
                <c:pt idx="371">
                  <c:v>0.30280497668064599</c:v>
                </c:pt>
                <c:pt idx="372">
                  <c:v>0.30060814133632902</c:v>
                </c:pt>
                <c:pt idx="373">
                  <c:v>0.29841130599201199</c:v>
                </c:pt>
                <c:pt idx="374">
                  <c:v>0.29621447064769502</c:v>
                </c:pt>
                <c:pt idx="375">
                  <c:v>0.29401763530337699</c:v>
                </c:pt>
                <c:pt idx="376">
                  <c:v>0.29182079995906002</c:v>
                </c:pt>
                <c:pt idx="377">
                  <c:v>0.28962396461474299</c:v>
                </c:pt>
                <c:pt idx="378">
                  <c:v>0.28742712927042502</c:v>
                </c:pt>
                <c:pt idx="379">
                  <c:v>0.28523029392610799</c:v>
                </c:pt>
                <c:pt idx="380">
                  <c:v>0.28303345858179102</c:v>
                </c:pt>
                <c:pt idx="381">
                  <c:v>0.28142577615312397</c:v>
                </c:pt>
                <c:pt idx="382">
                  <c:v>0.28001523765852998</c:v>
                </c:pt>
                <c:pt idx="383">
                  <c:v>0.27860469916393499</c:v>
                </c:pt>
                <c:pt idx="384">
                  <c:v>0.27719416066934099</c:v>
                </c:pt>
                <c:pt idx="385">
                  <c:v>0.275783622174746</c:v>
                </c:pt>
                <c:pt idx="386">
                  <c:v>0.27437308368015201</c:v>
                </c:pt>
                <c:pt idx="387">
                  <c:v>0.27296254518555702</c:v>
                </c:pt>
                <c:pt idx="388">
                  <c:v>0.27155200669096302</c:v>
                </c:pt>
                <c:pt idx="389">
                  <c:v>0.27014146819636797</c:v>
                </c:pt>
                <c:pt idx="390">
                  <c:v>0.26873092970177398</c:v>
                </c:pt>
                <c:pt idx="391">
                  <c:v>0.26732039120717899</c:v>
                </c:pt>
                <c:pt idx="392">
                  <c:v>0.26590985271258499</c:v>
                </c:pt>
                <c:pt idx="393">
                  <c:v>0.26449931421799</c:v>
                </c:pt>
                <c:pt idx="394">
                  <c:v>0.26308877572339601</c:v>
                </c:pt>
                <c:pt idx="395">
                  <c:v>0.26167823722880101</c:v>
                </c:pt>
                <c:pt idx="396">
                  <c:v>0.26026769873420702</c:v>
                </c:pt>
                <c:pt idx="397">
                  <c:v>0.25885716023961203</c:v>
                </c:pt>
                <c:pt idx="398">
                  <c:v>0.25744662174501798</c:v>
                </c:pt>
                <c:pt idx="399">
                  <c:v>0.25603608325042299</c:v>
                </c:pt>
                <c:pt idx="400">
                  <c:v>0.25481604247436901</c:v>
                </c:pt>
                <c:pt idx="401">
                  <c:v>0.253830853582385</c:v>
                </c:pt>
                <c:pt idx="402">
                  <c:v>0.25284566469040098</c:v>
                </c:pt>
                <c:pt idx="403">
                  <c:v>0.25186047579841703</c:v>
                </c:pt>
                <c:pt idx="404">
                  <c:v>0.25087528690643301</c:v>
                </c:pt>
                <c:pt idx="405">
                  <c:v>0.249890098014449</c:v>
                </c:pt>
                <c:pt idx="406">
                  <c:v>0.24890490912246499</c:v>
                </c:pt>
                <c:pt idx="407">
                  <c:v>0.24791972023048101</c:v>
                </c:pt>
                <c:pt idx="408">
                  <c:v>0.24693453133849699</c:v>
                </c:pt>
                <c:pt idx="409">
                  <c:v>0.24594934244651301</c:v>
                </c:pt>
                <c:pt idx="410">
                  <c:v>0.244964153554529</c:v>
                </c:pt>
                <c:pt idx="411">
                  <c:v>0.24397896466254401</c:v>
                </c:pt>
                <c:pt idx="412">
                  <c:v>0.24299377577056</c:v>
                </c:pt>
                <c:pt idx="413">
                  <c:v>0.24200858687857599</c:v>
                </c:pt>
                <c:pt idx="414">
                  <c:v>0.241023397986592</c:v>
                </c:pt>
                <c:pt idx="415">
                  <c:v>0.24003820909460799</c:v>
                </c:pt>
                <c:pt idx="416">
                  <c:v>0.23905302020262401</c:v>
                </c:pt>
                <c:pt idx="417">
                  <c:v>0.23806783131063999</c:v>
                </c:pt>
                <c:pt idx="418">
                  <c:v>0.23708264241865601</c:v>
                </c:pt>
                <c:pt idx="419">
                  <c:v>0.236097453526672</c:v>
                </c:pt>
                <c:pt idx="420">
                  <c:v>0.23511226463468801</c:v>
                </c:pt>
                <c:pt idx="421">
                  <c:v>0.234127075742704</c:v>
                </c:pt>
                <c:pt idx="422">
                  <c:v>0.23343862889904601</c:v>
                </c:pt>
                <c:pt idx="423">
                  <c:v>0.23398048279105799</c:v>
                </c:pt>
                <c:pt idx="424">
                  <c:v>0.23452233668306999</c:v>
                </c:pt>
                <c:pt idx="425">
                  <c:v>0.23506419057508199</c:v>
                </c:pt>
                <c:pt idx="426">
                  <c:v>0.23560604446709399</c:v>
                </c:pt>
                <c:pt idx="427">
                  <c:v>0.23614789835910599</c:v>
                </c:pt>
                <c:pt idx="428">
                  <c:v>0.23668975225111799</c:v>
                </c:pt>
                <c:pt idx="429">
                  <c:v>0.23723160614312999</c:v>
                </c:pt>
                <c:pt idx="430">
                  <c:v>0.23777346003514199</c:v>
                </c:pt>
                <c:pt idx="431">
                  <c:v>0.23831531392715399</c:v>
                </c:pt>
                <c:pt idx="432">
                  <c:v>0.23885716781916599</c:v>
                </c:pt>
                <c:pt idx="433">
                  <c:v>0.239399021711178</c:v>
                </c:pt>
                <c:pt idx="434">
                  <c:v>0.23994087560319</c:v>
                </c:pt>
                <c:pt idx="435">
                  <c:v>0.240482729495202</c:v>
                </c:pt>
                <c:pt idx="436">
                  <c:v>0.241024583387214</c:v>
                </c:pt>
                <c:pt idx="437">
                  <c:v>0.241566437279226</c:v>
                </c:pt>
                <c:pt idx="438">
                  <c:v>0.242108291171238</c:v>
                </c:pt>
                <c:pt idx="439">
                  <c:v>0.24265014506325</c:v>
                </c:pt>
                <c:pt idx="440">
                  <c:v>0.243191998955262</c:v>
                </c:pt>
                <c:pt idx="441">
                  <c:v>0.243733852847274</c:v>
                </c:pt>
                <c:pt idx="442">
                  <c:v>0.244275706739286</c:v>
                </c:pt>
                <c:pt idx="443">
                  <c:v>0.24555790527841101</c:v>
                </c:pt>
                <c:pt idx="444">
                  <c:v>0.246867881714364</c:v>
                </c:pt>
                <c:pt idx="445">
                  <c:v>0.24817785815031801</c:v>
                </c:pt>
                <c:pt idx="446">
                  <c:v>0.249487834586271</c:v>
                </c:pt>
                <c:pt idx="447">
                  <c:v>0.25079781102222398</c:v>
                </c:pt>
                <c:pt idx="448">
                  <c:v>0.25210778745817702</c:v>
                </c:pt>
                <c:pt idx="449">
                  <c:v>0.25341776389413001</c:v>
                </c:pt>
                <c:pt idx="450">
                  <c:v>0.254727740330083</c:v>
                </c:pt>
                <c:pt idx="451">
                  <c:v>0.25603771676603598</c:v>
                </c:pt>
                <c:pt idx="452">
                  <c:v>0.25734769320198903</c:v>
                </c:pt>
                <c:pt idx="453">
                  <c:v>0.25865766963794301</c:v>
                </c:pt>
                <c:pt idx="454">
                  <c:v>0.259967646073896</c:v>
                </c:pt>
                <c:pt idx="455">
                  <c:v>0.26127762250984898</c:v>
                </c:pt>
                <c:pt idx="456">
                  <c:v>0.26398224314499802</c:v>
                </c:pt>
                <c:pt idx="457">
                  <c:v>0.26700550078540902</c:v>
                </c:pt>
                <c:pt idx="458">
                  <c:v>0.27002875842581903</c:v>
                </c:pt>
                <c:pt idx="459">
                  <c:v>0.27305201606622997</c:v>
                </c:pt>
                <c:pt idx="460">
                  <c:v>0.27607527370664098</c:v>
                </c:pt>
                <c:pt idx="461">
                  <c:v>0.27909853134705098</c:v>
                </c:pt>
                <c:pt idx="462">
                  <c:v>0.28212178898746199</c:v>
                </c:pt>
                <c:pt idx="463">
                  <c:v>0.284694687682711</c:v>
                </c:pt>
                <c:pt idx="464">
                  <c:v>0.28686210325702799</c:v>
                </c:pt>
                <c:pt idx="465">
                  <c:v>0.28902951883134498</c:v>
                </c:pt>
                <c:pt idx="466">
                  <c:v>0.29119693440566302</c:v>
                </c:pt>
                <c:pt idx="467">
                  <c:v>0.29336434997998001</c:v>
                </c:pt>
                <c:pt idx="468">
                  <c:v>0.295531765554297</c:v>
                </c:pt>
                <c:pt idx="469">
                  <c:v>0.29769918112861399</c:v>
                </c:pt>
                <c:pt idx="470">
                  <c:v>0.29986659670293198</c:v>
                </c:pt>
                <c:pt idx="471">
                  <c:v>0.30203401227724902</c:v>
                </c:pt>
                <c:pt idx="472">
                  <c:v>0.30420142785156701</c:v>
                </c:pt>
                <c:pt idx="473">
                  <c:v>0.306368843425884</c:v>
                </c:pt>
                <c:pt idx="474">
                  <c:v>0.30853625900020099</c:v>
                </c:pt>
                <c:pt idx="475">
                  <c:v>0.31070367457451897</c:v>
                </c:pt>
                <c:pt idx="476">
                  <c:v>0.31287109014883602</c:v>
                </c:pt>
                <c:pt idx="477">
                  <c:v>0.31503850572315301</c:v>
                </c:pt>
                <c:pt idx="478">
                  <c:v>0.31720592129746999</c:v>
                </c:pt>
                <c:pt idx="479">
                  <c:v>0.31937333687178798</c:v>
                </c:pt>
                <c:pt idx="480">
                  <c:v>0.32154075244610503</c:v>
                </c:pt>
                <c:pt idx="481">
                  <c:v>0.32370816802042202</c:v>
                </c:pt>
                <c:pt idx="482">
                  <c:v>0.32589265726997702</c:v>
                </c:pt>
                <c:pt idx="483">
                  <c:v>0.32817618439644902</c:v>
                </c:pt>
                <c:pt idx="484">
                  <c:v>0.33045971152292197</c:v>
                </c:pt>
                <c:pt idx="485">
                  <c:v>0.33274323864939398</c:v>
                </c:pt>
                <c:pt idx="486">
                  <c:v>0.33502676577586599</c:v>
                </c:pt>
                <c:pt idx="487">
                  <c:v>0.33731029290233899</c:v>
                </c:pt>
                <c:pt idx="488">
                  <c:v>0.339593820028811</c:v>
                </c:pt>
                <c:pt idx="489">
                  <c:v>0.34187734715528301</c:v>
                </c:pt>
                <c:pt idx="490">
                  <c:v>0.34416087428175501</c:v>
                </c:pt>
                <c:pt idx="491">
                  <c:v>0.34644440140822802</c:v>
                </c:pt>
                <c:pt idx="492">
                  <c:v>0.34872792853470003</c:v>
                </c:pt>
                <c:pt idx="493">
                  <c:v>0.35101145566117198</c:v>
                </c:pt>
                <c:pt idx="494">
                  <c:v>0.35329498278764498</c:v>
                </c:pt>
                <c:pt idx="495">
                  <c:v>0.35533797224248498</c:v>
                </c:pt>
                <c:pt idx="496">
                  <c:v>0.35713186494928301</c:v>
                </c:pt>
                <c:pt idx="497">
                  <c:v>0.35892575765608198</c:v>
                </c:pt>
                <c:pt idx="498">
                  <c:v>0.36071965036288101</c:v>
                </c:pt>
                <c:pt idx="499">
                  <c:v>0.36251354306967998</c:v>
                </c:pt>
                <c:pt idx="500">
                  <c:v>0.364307435776479</c:v>
                </c:pt>
                <c:pt idx="501">
                  <c:v>0.36610132848327698</c:v>
                </c:pt>
                <c:pt idx="502">
                  <c:v>0.367895221190076</c:v>
                </c:pt>
                <c:pt idx="503">
                  <c:v>0.36968911389687498</c:v>
                </c:pt>
                <c:pt idx="504">
                  <c:v>0.371483006603674</c:v>
                </c:pt>
                <c:pt idx="505">
                  <c:v>0.37327689931047298</c:v>
                </c:pt>
                <c:pt idx="506">
                  <c:v>0.375070792017271</c:v>
                </c:pt>
                <c:pt idx="507">
                  <c:v>0.37686468472406998</c:v>
                </c:pt>
                <c:pt idx="508">
                  <c:v>0.378658577430869</c:v>
                </c:pt>
                <c:pt idx="509">
                  <c:v>0.38045247013766798</c:v>
                </c:pt>
                <c:pt idx="510">
                  <c:v>0.38185635237263299</c:v>
                </c:pt>
                <c:pt idx="511">
                  <c:v>0.38293015408167502</c:v>
                </c:pt>
                <c:pt idx="512">
                  <c:v>0.384003955790717</c:v>
                </c:pt>
                <c:pt idx="513">
                  <c:v>0.38507775749975998</c:v>
                </c:pt>
                <c:pt idx="514">
                  <c:v>0.38615155920880201</c:v>
                </c:pt>
                <c:pt idx="515">
                  <c:v>0.38722536091784399</c:v>
                </c:pt>
                <c:pt idx="516">
                  <c:v>0.38829916262688602</c:v>
                </c:pt>
                <c:pt idx="517">
                  <c:v>0.38937296433592899</c:v>
                </c:pt>
                <c:pt idx="518">
                  <c:v>0.39044676604497103</c:v>
                </c:pt>
                <c:pt idx="519">
                  <c:v>0.391520567754013</c:v>
                </c:pt>
                <c:pt idx="520">
                  <c:v>0.39259436946305498</c:v>
                </c:pt>
                <c:pt idx="521">
                  <c:v>0.39366817117209801</c:v>
                </c:pt>
                <c:pt idx="522">
                  <c:v>0.39474197288113999</c:v>
                </c:pt>
                <c:pt idx="523">
                  <c:v>0.39581577459018202</c:v>
                </c:pt>
                <c:pt idx="524">
                  <c:v>0.396889576299224</c:v>
                </c:pt>
                <c:pt idx="525">
                  <c:v>0.39770610345269503</c:v>
                </c:pt>
                <c:pt idx="526">
                  <c:v>0.39768985970026</c:v>
                </c:pt>
                <c:pt idx="527">
                  <c:v>0.39767361594782502</c:v>
                </c:pt>
                <c:pt idx="528">
                  <c:v>0.39765737219538999</c:v>
                </c:pt>
                <c:pt idx="529">
                  <c:v>0.39764112844295502</c:v>
                </c:pt>
                <c:pt idx="530">
                  <c:v>0.39762488469051999</c:v>
                </c:pt>
                <c:pt idx="531">
                  <c:v>0.39760864093808501</c:v>
                </c:pt>
                <c:pt idx="532">
                  <c:v>0.39759239718564998</c:v>
                </c:pt>
                <c:pt idx="533">
                  <c:v>0.39757615343321501</c:v>
                </c:pt>
                <c:pt idx="534">
                  <c:v>0.39755990968077998</c:v>
                </c:pt>
                <c:pt idx="535">
                  <c:v>0.397543665928345</c:v>
                </c:pt>
                <c:pt idx="536">
                  <c:v>0.39752742217590897</c:v>
                </c:pt>
                <c:pt idx="537">
                  <c:v>0.397511178423474</c:v>
                </c:pt>
                <c:pt idx="538">
                  <c:v>0.39749493467103902</c:v>
                </c:pt>
                <c:pt idx="539">
                  <c:v>0.39747869091860399</c:v>
                </c:pt>
                <c:pt idx="540">
                  <c:v>0.39746244716616902</c:v>
                </c:pt>
                <c:pt idx="541">
                  <c:v>0.39744620341373399</c:v>
                </c:pt>
                <c:pt idx="542">
                  <c:v>0.39742995966129901</c:v>
                </c:pt>
                <c:pt idx="543">
                  <c:v>0.39741371590886398</c:v>
                </c:pt>
                <c:pt idx="544">
                  <c:v>0.39739747215642901</c:v>
                </c:pt>
                <c:pt idx="545">
                  <c:v>0.39738122840399398</c:v>
                </c:pt>
                <c:pt idx="546">
                  <c:v>0.39736498465155801</c:v>
                </c:pt>
                <c:pt idx="547">
                  <c:v>0.39734874089912298</c:v>
                </c:pt>
                <c:pt idx="548">
                  <c:v>0.397332497146688</c:v>
                </c:pt>
                <c:pt idx="549">
                  <c:v>0.39731625339425303</c:v>
                </c:pt>
                <c:pt idx="550">
                  <c:v>0.397300009641818</c:v>
                </c:pt>
                <c:pt idx="551">
                  <c:v>0.39728376588938302</c:v>
                </c:pt>
                <c:pt idx="552">
                  <c:v>0.39726752213694799</c:v>
                </c:pt>
                <c:pt idx="553">
                  <c:v>0.396436522550073</c:v>
                </c:pt>
                <c:pt idx="554">
                  <c:v>0.39543667310890102</c:v>
                </c:pt>
                <c:pt idx="555">
                  <c:v>0.39443682366772898</c:v>
                </c:pt>
                <c:pt idx="556">
                  <c:v>0.39343697422655699</c:v>
                </c:pt>
                <c:pt idx="557">
                  <c:v>0.39243712478538501</c:v>
                </c:pt>
                <c:pt idx="558">
                  <c:v>0.39143727534421302</c:v>
                </c:pt>
                <c:pt idx="559">
                  <c:v>0.39043742590304098</c:v>
                </c:pt>
                <c:pt idx="560">
                  <c:v>0.389437576461868</c:v>
                </c:pt>
                <c:pt idx="561">
                  <c:v>0.38843772702069601</c:v>
                </c:pt>
                <c:pt idx="562">
                  <c:v>0.38743787757952403</c:v>
                </c:pt>
                <c:pt idx="563">
                  <c:v>0.38643802813835199</c:v>
                </c:pt>
                <c:pt idx="564">
                  <c:v>0.38543817869718</c:v>
                </c:pt>
                <c:pt idx="565">
                  <c:v>0.38443832925600802</c:v>
                </c:pt>
                <c:pt idx="566">
                  <c:v>0.38343847981483598</c:v>
                </c:pt>
                <c:pt idx="567">
                  <c:v>0.38243863037366399</c:v>
                </c:pt>
                <c:pt idx="568">
                  <c:v>0.38143878093249201</c:v>
                </c:pt>
                <c:pt idx="569">
                  <c:v>0.38043893149132002</c:v>
                </c:pt>
                <c:pt idx="570">
                  <c:v>0.37943908205014798</c:v>
                </c:pt>
                <c:pt idx="571">
                  <c:v>0.378439232608976</c:v>
                </c:pt>
                <c:pt idx="572">
                  <c:v>0.37743938316780401</c:v>
                </c:pt>
                <c:pt idx="573">
                  <c:v>0.37643953372663203</c:v>
                </c:pt>
                <c:pt idx="574">
                  <c:v>0.37543968428545998</c:v>
                </c:pt>
                <c:pt idx="575">
                  <c:v>0.374439834844288</c:v>
                </c:pt>
                <c:pt idx="576">
                  <c:v>0.37343998540311601</c:v>
                </c:pt>
                <c:pt idx="577">
                  <c:v>0.37244013596194397</c:v>
                </c:pt>
                <c:pt idx="578">
                  <c:v>0.37144028652077199</c:v>
                </c:pt>
                <c:pt idx="579">
                  <c:v>0.37036903043179098</c:v>
                </c:pt>
                <c:pt idx="580">
                  <c:v>0.36908490271830302</c:v>
                </c:pt>
                <c:pt idx="581">
                  <c:v>0.36780077500481501</c:v>
                </c:pt>
                <c:pt idx="582">
                  <c:v>0.36651664729132699</c:v>
                </c:pt>
                <c:pt idx="583">
                  <c:v>0.36523251957783898</c:v>
                </c:pt>
                <c:pt idx="584">
                  <c:v>0.36394839186435102</c:v>
                </c:pt>
                <c:pt idx="585">
                  <c:v>0.362664264150864</c:v>
                </c:pt>
                <c:pt idx="586">
                  <c:v>0.36138013643737599</c:v>
                </c:pt>
                <c:pt idx="587">
                  <c:v>0.36009600872388797</c:v>
                </c:pt>
                <c:pt idx="588">
                  <c:v>0.35881188101040001</c:v>
                </c:pt>
                <c:pt idx="589">
                  <c:v>0.357527753296912</c:v>
                </c:pt>
                <c:pt idx="590">
                  <c:v>0.35624362558342398</c:v>
                </c:pt>
                <c:pt idx="591">
                  <c:v>0.35495949786993602</c:v>
                </c:pt>
                <c:pt idx="592">
                  <c:v>0.35367537015644801</c:v>
                </c:pt>
                <c:pt idx="593">
                  <c:v>0.35239124244296</c:v>
                </c:pt>
                <c:pt idx="594">
                  <c:v>0.35110711472947198</c:v>
                </c:pt>
                <c:pt idx="595">
                  <c:v>0.34982298701598402</c:v>
                </c:pt>
                <c:pt idx="596">
                  <c:v>0.34853885930249601</c:v>
                </c:pt>
                <c:pt idx="597">
                  <c:v>0.347269789292389</c:v>
                </c:pt>
                <c:pt idx="598">
                  <c:v>0.34602381489436002</c:v>
                </c:pt>
                <c:pt idx="599">
                  <c:v>0.34477784049633098</c:v>
                </c:pt>
                <c:pt idx="600">
                  <c:v>0.343531866098302</c:v>
                </c:pt>
                <c:pt idx="601">
                  <c:v>0.34228589170027202</c:v>
                </c:pt>
                <c:pt idx="602">
                  <c:v>0.34103991730224298</c:v>
                </c:pt>
                <c:pt idx="603">
                  <c:v>0.339793942904214</c:v>
                </c:pt>
                <c:pt idx="604">
                  <c:v>0.33854796850618502</c:v>
                </c:pt>
                <c:pt idx="605">
                  <c:v>0.33730199410815598</c:v>
                </c:pt>
                <c:pt idx="606">
                  <c:v>0.336056019710127</c:v>
                </c:pt>
                <c:pt idx="607">
                  <c:v>0.33481004531209702</c:v>
                </c:pt>
                <c:pt idx="608">
                  <c:v>0.33356407091406798</c:v>
                </c:pt>
                <c:pt idx="609">
                  <c:v>0.332318096516039</c:v>
                </c:pt>
                <c:pt idx="610">
                  <c:v>0.33107212211801001</c:v>
                </c:pt>
                <c:pt idx="611">
                  <c:v>0.32982614771998098</c:v>
                </c:pt>
                <c:pt idx="612">
                  <c:v>0.328580173321951</c:v>
                </c:pt>
                <c:pt idx="613">
                  <c:v>0.32733419892392202</c:v>
                </c:pt>
                <c:pt idx="614">
                  <c:v>0.32608822452589298</c:v>
                </c:pt>
                <c:pt idx="615">
                  <c:v>0.324842250127864</c:v>
                </c:pt>
                <c:pt idx="616">
                  <c:v>0.32359627572983501</c:v>
                </c:pt>
                <c:pt idx="617">
                  <c:v>0.32237096477502297</c:v>
                </c:pt>
                <c:pt idx="618">
                  <c:v>0.32156905489326199</c:v>
                </c:pt>
                <c:pt idx="619">
                  <c:v>0.3207671450115</c:v>
                </c:pt>
                <c:pt idx="620">
                  <c:v>0.31996523512973901</c:v>
                </c:pt>
                <c:pt idx="621">
                  <c:v>0.31916332524797802</c:v>
                </c:pt>
                <c:pt idx="622">
                  <c:v>0.31836141536621598</c:v>
                </c:pt>
                <c:pt idx="623">
                  <c:v>0.317559505484455</c:v>
                </c:pt>
                <c:pt idx="624">
                  <c:v>0.31675759560269401</c:v>
                </c:pt>
                <c:pt idx="625">
                  <c:v>0.31595568572093202</c:v>
                </c:pt>
                <c:pt idx="626">
                  <c:v>0.31515377583917098</c:v>
                </c:pt>
                <c:pt idx="627">
                  <c:v>0.31435186595740999</c:v>
                </c:pt>
                <c:pt idx="628">
                  <c:v>0.31354995607564801</c:v>
                </c:pt>
                <c:pt idx="629">
                  <c:v>0.31274804619388702</c:v>
                </c:pt>
                <c:pt idx="630">
                  <c:v>0.31194613631212598</c:v>
                </c:pt>
                <c:pt idx="631">
                  <c:v>0.31114422643036499</c:v>
                </c:pt>
                <c:pt idx="632">
                  <c:v>0.310342316548603</c:v>
                </c:pt>
                <c:pt idx="633">
                  <c:v>0.30954040666684202</c:v>
                </c:pt>
                <c:pt idx="634">
                  <c:v>0.30873849678508097</c:v>
                </c:pt>
                <c:pt idx="635">
                  <c:v>0.30793658690331899</c:v>
                </c:pt>
                <c:pt idx="636">
                  <c:v>0.307134677021558</c:v>
                </c:pt>
                <c:pt idx="637">
                  <c:v>0.30652810860268298</c:v>
                </c:pt>
                <c:pt idx="638">
                  <c:v>0.30598625471067098</c:v>
                </c:pt>
                <c:pt idx="639">
                  <c:v>0.30544440081865898</c:v>
                </c:pt>
                <c:pt idx="640">
                  <c:v>0.30490254692664698</c:v>
                </c:pt>
                <c:pt idx="641">
                  <c:v>0.30436069303463498</c:v>
                </c:pt>
                <c:pt idx="642">
                  <c:v>0.30381883914262298</c:v>
                </c:pt>
                <c:pt idx="643">
                  <c:v>0.30327698525061098</c:v>
                </c:pt>
                <c:pt idx="644">
                  <c:v>0.30273513135859897</c:v>
                </c:pt>
                <c:pt idx="645">
                  <c:v>0.30219327746658697</c:v>
                </c:pt>
                <c:pt idx="646">
                  <c:v>0.30165142357457497</c:v>
                </c:pt>
                <c:pt idx="647">
                  <c:v>0.30110956968256303</c:v>
                </c:pt>
                <c:pt idx="648">
                  <c:v>0.30056771579055103</c:v>
                </c:pt>
                <c:pt idx="649">
                  <c:v>0.30002586189853903</c:v>
                </c:pt>
                <c:pt idx="650">
                  <c:v>0.29948400800652702</c:v>
                </c:pt>
                <c:pt idx="651">
                  <c:v>0.29894215411451502</c:v>
                </c:pt>
                <c:pt idx="652">
                  <c:v>0.29840030022250302</c:v>
                </c:pt>
                <c:pt idx="653">
                  <c:v>0.29785844633049102</c:v>
                </c:pt>
                <c:pt idx="654">
                  <c:v>0.29731659243847902</c:v>
                </c:pt>
                <c:pt idx="655">
                  <c:v>0.29677473854646702</c:v>
                </c:pt>
                <c:pt idx="656">
                  <c:v>0.29623288465445502</c:v>
                </c:pt>
                <c:pt idx="657">
                  <c:v>0.29602057005878502</c:v>
                </c:pt>
                <c:pt idx="658">
                  <c:v>0.29611163793835898</c:v>
                </c:pt>
                <c:pt idx="659">
                  <c:v>0.29620270581793401</c:v>
                </c:pt>
                <c:pt idx="660">
                  <c:v>0.29629377369750798</c:v>
                </c:pt>
                <c:pt idx="661">
                  <c:v>0.296384841577082</c:v>
                </c:pt>
                <c:pt idx="662">
                  <c:v>0.29647590945665703</c:v>
                </c:pt>
                <c:pt idx="663">
                  <c:v>0.296566977336231</c:v>
                </c:pt>
                <c:pt idx="664">
                  <c:v>0.29665804521580502</c:v>
                </c:pt>
                <c:pt idx="665">
                  <c:v>0.29674911309537999</c:v>
                </c:pt>
                <c:pt idx="666">
                  <c:v>0.29684018097495402</c:v>
                </c:pt>
                <c:pt idx="667">
                  <c:v>0.29693124885452798</c:v>
                </c:pt>
                <c:pt idx="668">
                  <c:v>0.29702231673410301</c:v>
                </c:pt>
                <c:pt idx="669">
                  <c:v>0.29711338461367698</c:v>
                </c:pt>
                <c:pt idx="670">
                  <c:v>0.297204452493251</c:v>
                </c:pt>
                <c:pt idx="671">
                  <c:v>0.29729552037282603</c:v>
                </c:pt>
                <c:pt idx="672">
                  <c:v>0.2973865882524</c:v>
                </c:pt>
                <c:pt idx="673">
                  <c:v>0.29747765613197402</c:v>
                </c:pt>
                <c:pt idx="674">
                  <c:v>0.29756872401154899</c:v>
                </c:pt>
                <c:pt idx="675">
                  <c:v>0.29765979189112302</c:v>
                </c:pt>
                <c:pt idx="676">
                  <c:v>0.29775085977069699</c:v>
                </c:pt>
                <c:pt idx="677">
                  <c:v>0.29784192765027101</c:v>
                </c:pt>
                <c:pt idx="678">
                  <c:v>0.29793299552984598</c:v>
                </c:pt>
                <c:pt idx="679">
                  <c:v>0.29802406340942</c:v>
                </c:pt>
                <c:pt idx="680">
                  <c:v>0.29811513128899397</c:v>
                </c:pt>
                <c:pt idx="681">
                  <c:v>0.298206199168569</c:v>
                </c:pt>
                <c:pt idx="682">
                  <c:v>0.29829726704814302</c:v>
                </c:pt>
                <c:pt idx="683">
                  <c:v>0.29838833492771699</c:v>
                </c:pt>
                <c:pt idx="684">
                  <c:v>0.29847940280729202</c:v>
                </c:pt>
                <c:pt idx="685">
                  <c:v>0.29857047068686599</c:v>
                </c:pt>
                <c:pt idx="686">
                  <c:v>0.29866153856644001</c:v>
                </c:pt>
                <c:pt idx="687">
                  <c:v>0.29875260644601498</c:v>
                </c:pt>
                <c:pt idx="688">
                  <c:v>0.298843674325589</c:v>
                </c:pt>
                <c:pt idx="689">
                  <c:v>0.29893474220516297</c:v>
                </c:pt>
                <c:pt idx="690">
                  <c:v>0.299025810084738</c:v>
                </c:pt>
                <c:pt idx="691">
                  <c:v>0.299204649115481</c:v>
                </c:pt>
                <c:pt idx="692">
                  <c:v>0.29997699067007699</c:v>
                </c:pt>
                <c:pt idx="693">
                  <c:v>0.30074933222467198</c:v>
                </c:pt>
                <c:pt idx="694">
                  <c:v>0.30152167377926797</c:v>
                </c:pt>
                <c:pt idx="695">
                  <c:v>0.30229401533386402</c:v>
                </c:pt>
                <c:pt idx="696">
                  <c:v>0.30306635688846001</c:v>
                </c:pt>
                <c:pt idx="697">
                  <c:v>0.303838698443055</c:v>
                </c:pt>
                <c:pt idx="698">
                  <c:v>0.30461103999765099</c:v>
                </c:pt>
                <c:pt idx="699">
                  <c:v>0.30538338155224698</c:v>
                </c:pt>
                <c:pt idx="700">
                  <c:v>0.30615572310684303</c:v>
                </c:pt>
                <c:pt idx="701">
                  <c:v>0.30692806466143802</c:v>
                </c:pt>
                <c:pt idx="702">
                  <c:v>0.30770040621603401</c:v>
                </c:pt>
                <c:pt idx="703">
                  <c:v>0.30847274777063</c:v>
                </c:pt>
                <c:pt idx="704">
                  <c:v>0.30924508932522599</c:v>
                </c:pt>
                <c:pt idx="705">
                  <c:v>0.31001743087982198</c:v>
                </c:pt>
                <c:pt idx="706">
                  <c:v>0.31078977243441702</c:v>
                </c:pt>
                <c:pt idx="707">
                  <c:v>0.31156211398901301</c:v>
                </c:pt>
                <c:pt idx="708">
                  <c:v>0.312334455543609</c:v>
                </c:pt>
                <c:pt idx="709">
                  <c:v>0.31310679709820499</c:v>
                </c:pt>
                <c:pt idx="710">
                  <c:v>0.31387913865280098</c:v>
                </c:pt>
                <c:pt idx="711">
                  <c:v>0.31465148020739597</c:v>
                </c:pt>
                <c:pt idx="712">
                  <c:v>0.31542382176199202</c:v>
                </c:pt>
                <c:pt idx="713">
                  <c:v>0.31619616331658801</c:v>
                </c:pt>
                <c:pt idx="714">
                  <c:v>0.317002929601784</c:v>
                </c:pt>
                <c:pt idx="715">
                  <c:v>0.31782414468595899</c:v>
                </c:pt>
                <c:pt idx="716">
                  <c:v>0.31864535977013397</c:v>
                </c:pt>
                <c:pt idx="717">
                  <c:v>0.31946657485430902</c:v>
                </c:pt>
                <c:pt idx="718">
                  <c:v>0.320287789938484</c:v>
                </c:pt>
                <c:pt idx="719">
                  <c:v>0.32110900502265899</c:v>
                </c:pt>
                <c:pt idx="720">
                  <c:v>0.32193022010683398</c:v>
                </c:pt>
                <c:pt idx="721">
                  <c:v>0.32275143519100902</c:v>
                </c:pt>
                <c:pt idx="722">
                  <c:v>0.323572650275184</c:v>
                </c:pt>
                <c:pt idx="723">
                  <c:v>0.32439386535935899</c:v>
                </c:pt>
                <c:pt idx="724">
                  <c:v>0.32521508044353398</c:v>
                </c:pt>
                <c:pt idx="725">
                  <c:v>0.32603629552770902</c:v>
                </c:pt>
                <c:pt idx="726">
                  <c:v>0.32685751061188401</c:v>
                </c:pt>
                <c:pt idx="727">
                  <c:v>0.32767872569605999</c:v>
                </c:pt>
                <c:pt idx="728">
                  <c:v>0.32849994078023498</c:v>
                </c:pt>
                <c:pt idx="729">
                  <c:v>0.32932115586441002</c:v>
                </c:pt>
                <c:pt idx="730">
                  <c:v>0.33014237094858501</c:v>
                </c:pt>
                <c:pt idx="731">
                  <c:v>0.33096358603275999</c:v>
                </c:pt>
                <c:pt idx="732">
                  <c:v>0.33178480111693498</c:v>
                </c:pt>
                <c:pt idx="733">
                  <c:v>0.33260601620111002</c:v>
                </c:pt>
                <c:pt idx="734">
                  <c:v>0.33342723128528501</c:v>
                </c:pt>
                <c:pt idx="735">
                  <c:v>0.33424844636945999</c:v>
                </c:pt>
                <c:pt idx="736">
                  <c:v>0.33506966145363498</c:v>
                </c:pt>
                <c:pt idx="737">
                  <c:v>0.33589087653781002</c:v>
                </c:pt>
                <c:pt idx="738">
                  <c:v>0.33671209162198501</c:v>
                </c:pt>
                <c:pt idx="739">
                  <c:v>0.33753330670616</c:v>
                </c:pt>
                <c:pt idx="740">
                  <c:v>0.33835452179033498</c:v>
                </c:pt>
                <c:pt idx="741">
                  <c:v>0.33917573687451003</c:v>
                </c:pt>
                <c:pt idx="742">
                  <c:v>0.33999695195868501</c:v>
                </c:pt>
                <c:pt idx="743">
                  <c:v>0.34081816704286</c:v>
                </c:pt>
                <c:pt idx="744">
                  <c:v>0.34163938212703499</c:v>
                </c:pt>
                <c:pt idx="745">
                  <c:v>0.34246059721121003</c:v>
                </c:pt>
                <c:pt idx="746">
                  <c:v>0.34328181229538501</c:v>
                </c:pt>
                <c:pt idx="747">
                  <c:v>0.34394243788703899</c:v>
                </c:pt>
                <c:pt idx="748">
                  <c:v>0.344431118544264</c:v>
                </c:pt>
                <c:pt idx="749">
                  <c:v>0.34491979920148902</c:v>
                </c:pt>
                <c:pt idx="750">
                  <c:v>0.34540847985871298</c:v>
                </c:pt>
                <c:pt idx="751">
                  <c:v>0.345897160515938</c:v>
                </c:pt>
                <c:pt idx="752">
                  <c:v>0.34638584117316301</c:v>
                </c:pt>
                <c:pt idx="753">
                  <c:v>0.34687452183038803</c:v>
                </c:pt>
                <c:pt idx="754">
                  <c:v>0.34736320248761299</c:v>
                </c:pt>
                <c:pt idx="755">
                  <c:v>0.347851883144837</c:v>
                </c:pt>
                <c:pt idx="756">
                  <c:v>0.34834056380206202</c:v>
                </c:pt>
                <c:pt idx="757">
                  <c:v>0.34882924445928698</c:v>
                </c:pt>
                <c:pt idx="758">
                  <c:v>0.349317925116512</c:v>
                </c:pt>
                <c:pt idx="759">
                  <c:v>0.34980660577373701</c:v>
                </c:pt>
                <c:pt idx="760">
                  <c:v>0.35029528643096097</c:v>
                </c:pt>
                <c:pt idx="761">
                  <c:v>0.35078396708818599</c:v>
                </c:pt>
                <c:pt idx="762">
                  <c:v>0.351272647745411</c:v>
                </c:pt>
                <c:pt idx="763">
                  <c:v>0.35176132840263602</c:v>
                </c:pt>
                <c:pt idx="764">
                  <c:v>0.35225000905986098</c:v>
                </c:pt>
                <c:pt idx="765">
                  <c:v>0.352738689717086</c:v>
                </c:pt>
                <c:pt idx="766">
                  <c:v>0.35322737037431001</c:v>
                </c:pt>
                <c:pt idx="767">
                  <c:v>0.35371605103153497</c:v>
                </c:pt>
                <c:pt idx="768">
                  <c:v>0.35420473168875999</c:v>
                </c:pt>
                <c:pt idx="769">
                  <c:v>0.354693412345985</c:v>
                </c:pt>
                <c:pt idx="770">
                  <c:v>0.35518209300321002</c:v>
                </c:pt>
                <c:pt idx="771">
                  <c:v>0.35567077366043398</c:v>
                </c:pt>
                <c:pt idx="772">
                  <c:v>0.356159454317659</c:v>
                </c:pt>
                <c:pt idx="773">
                  <c:v>0.35664813497488401</c:v>
                </c:pt>
                <c:pt idx="774">
                  <c:v>0.35705535063994098</c:v>
                </c:pt>
                <c:pt idx="775">
                  <c:v>0.35710088457488198</c:v>
                </c:pt>
                <c:pt idx="776">
                  <c:v>0.35714641850982298</c:v>
                </c:pt>
                <c:pt idx="777">
                  <c:v>0.35719195244476398</c:v>
                </c:pt>
                <c:pt idx="778">
                  <c:v>0.35723748637970498</c:v>
                </c:pt>
                <c:pt idx="779">
                  <c:v>0.35728302031464598</c:v>
                </c:pt>
                <c:pt idx="780">
                  <c:v>0.35732855424958698</c:v>
                </c:pt>
                <c:pt idx="781">
                  <c:v>0.35737408818452798</c:v>
                </c:pt>
                <c:pt idx="782">
                  <c:v>0.35741962211946898</c:v>
                </c:pt>
                <c:pt idx="783">
                  <c:v>0.35746515605440998</c:v>
                </c:pt>
                <c:pt idx="784">
                  <c:v>0.35751068998935098</c:v>
                </c:pt>
                <c:pt idx="785">
                  <c:v>0.35755622392429198</c:v>
                </c:pt>
                <c:pt idx="786">
                  <c:v>0.35760175785923298</c:v>
                </c:pt>
                <c:pt idx="787">
                  <c:v>0.35764729179417398</c:v>
                </c:pt>
                <c:pt idx="788">
                  <c:v>0.35769282572911498</c:v>
                </c:pt>
                <c:pt idx="789">
                  <c:v>0.35773835966405598</c:v>
                </c:pt>
                <c:pt idx="790">
                  <c:v>0.35778389359899698</c:v>
                </c:pt>
                <c:pt idx="791">
                  <c:v>0.35782942753393898</c:v>
                </c:pt>
                <c:pt idx="792">
                  <c:v>0.35787496146887998</c:v>
                </c:pt>
                <c:pt idx="793">
                  <c:v>0.35792049540382098</c:v>
                </c:pt>
                <c:pt idx="794">
                  <c:v>0.35796602933876198</c:v>
                </c:pt>
                <c:pt idx="795">
                  <c:v>0.35801156327370298</c:v>
                </c:pt>
                <c:pt idx="796">
                  <c:v>0.35805709720864398</c:v>
                </c:pt>
                <c:pt idx="797">
                  <c:v>0.35810263114358498</c:v>
                </c:pt>
                <c:pt idx="798">
                  <c:v>0.35814816507852598</c:v>
                </c:pt>
                <c:pt idx="799">
                  <c:v>0.35819369901346698</c:v>
                </c:pt>
                <c:pt idx="800">
                  <c:v>0.35823923294840798</c:v>
                </c:pt>
                <c:pt idx="801">
                  <c:v>0.35828476688334898</c:v>
                </c:pt>
                <c:pt idx="802">
                  <c:v>0.35833030081828998</c:v>
                </c:pt>
                <c:pt idx="803">
                  <c:v>0.35837583475323098</c:v>
                </c:pt>
                <c:pt idx="804">
                  <c:v>0.35842136868817198</c:v>
                </c:pt>
                <c:pt idx="805">
                  <c:v>0.35846690262311298</c:v>
                </c:pt>
                <c:pt idx="806">
                  <c:v>0.35851243655805398</c:v>
                </c:pt>
                <c:pt idx="807">
                  <c:v>0.35855797049299498</c:v>
                </c:pt>
                <c:pt idx="808">
                  <c:v>0.35860350442793598</c:v>
                </c:pt>
                <c:pt idx="809">
                  <c:v>0.35823244814967098</c:v>
                </c:pt>
                <c:pt idx="810">
                  <c:v>0.357751986573285</c:v>
                </c:pt>
                <c:pt idx="811">
                  <c:v>0.35727152499689901</c:v>
                </c:pt>
                <c:pt idx="812">
                  <c:v>0.35679106342051398</c:v>
                </c:pt>
                <c:pt idx="813">
                  <c:v>0.35631060184412799</c:v>
                </c:pt>
                <c:pt idx="814">
                  <c:v>0.35583014026774301</c:v>
                </c:pt>
                <c:pt idx="815">
                  <c:v>0.35534967869135697</c:v>
                </c:pt>
                <c:pt idx="816">
                  <c:v>0.35486921711497099</c:v>
                </c:pt>
                <c:pt idx="817">
                  <c:v>0.35438875553858601</c:v>
                </c:pt>
                <c:pt idx="818">
                  <c:v>0.35390829396220003</c:v>
                </c:pt>
                <c:pt idx="819">
                  <c:v>0.35342783238581399</c:v>
                </c:pt>
                <c:pt idx="820">
                  <c:v>0.35294737080942901</c:v>
                </c:pt>
                <c:pt idx="821">
                  <c:v>0.35246690923304302</c:v>
                </c:pt>
                <c:pt idx="822">
                  <c:v>0.35198644765665799</c:v>
                </c:pt>
                <c:pt idx="823">
                  <c:v>0.351505986080272</c:v>
                </c:pt>
                <c:pt idx="824">
                  <c:v>0.35102552450388602</c:v>
                </c:pt>
                <c:pt idx="825">
                  <c:v>0.35054506292750098</c:v>
                </c:pt>
                <c:pt idx="826">
                  <c:v>0.350064601351115</c:v>
                </c:pt>
                <c:pt idx="827">
                  <c:v>0.34958413977472902</c:v>
                </c:pt>
                <c:pt idx="828">
                  <c:v>0.34910367819834398</c:v>
                </c:pt>
                <c:pt idx="829">
                  <c:v>0.348623216621958</c:v>
                </c:pt>
                <c:pt idx="830">
                  <c:v>0.34814275504557302</c:v>
                </c:pt>
                <c:pt idx="831">
                  <c:v>0.34766229346918698</c:v>
                </c:pt>
                <c:pt idx="832">
                  <c:v>0.347181831892801</c:v>
                </c:pt>
                <c:pt idx="833">
                  <c:v>0.34670137031641601</c:v>
                </c:pt>
                <c:pt idx="834">
                  <c:v>0.34622090874002998</c:v>
                </c:pt>
                <c:pt idx="835">
                  <c:v>0.34574044716364399</c:v>
                </c:pt>
                <c:pt idx="836">
                  <c:v>0.34525998558725901</c:v>
                </c:pt>
                <c:pt idx="837">
                  <c:v>0.34477952401087297</c:v>
                </c:pt>
                <c:pt idx="838">
                  <c:v>0.34428276960037102</c:v>
                </c:pt>
                <c:pt idx="839">
                  <c:v>0.34376671827299099</c:v>
                </c:pt>
                <c:pt idx="840">
                  <c:v>0.34325066694561202</c:v>
                </c:pt>
                <c:pt idx="841">
                  <c:v>0.34273461561823199</c:v>
                </c:pt>
                <c:pt idx="842">
                  <c:v>0.34221856429085301</c:v>
                </c:pt>
                <c:pt idx="843">
                  <c:v>0.34170251296347298</c:v>
                </c:pt>
                <c:pt idx="844">
                  <c:v>0.34118646163609401</c:v>
                </c:pt>
                <c:pt idx="845">
                  <c:v>0.34067041030871398</c:v>
                </c:pt>
                <c:pt idx="846">
                  <c:v>0.340154358981334</c:v>
                </c:pt>
                <c:pt idx="847">
                  <c:v>0.33963830765395497</c:v>
                </c:pt>
                <c:pt idx="848">
                  <c:v>0.339122256326575</c:v>
                </c:pt>
                <c:pt idx="849">
                  <c:v>0.33860620499919603</c:v>
                </c:pt>
                <c:pt idx="850">
                  <c:v>0.338090153671816</c:v>
                </c:pt>
                <c:pt idx="851">
                  <c:v>0.33757410234443702</c:v>
                </c:pt>
                <c:pt idx="852">
                  <c:v>0.33705805101705699</c:v>
                </c:pt>
                <c:pt idx="853">
                  <c:v>0.33654199968967702</c:v>
                </c:pt>
                <c:pt idx="854">
                  <c:v>0.33602594836229799</c:v>
                </c:pt>
                <c:pt idx="855">
                  <c:v>0.33550989703491801</c:v>
                </c:pt>
                <c:pt idx="856">
                  <c:v>0.33499384570753898</c:v>
                </c:pt>
                <c:pt idx="857">
                  <c:v>0.33447779438015901</c:v>
                </c:pt>
                <c:pt idx="858">
                  <c:v>0.33396174305277998</c:v>
                </c:pt>
                <c:pt idx="859">
                  <c:v>0.33346425093776499</c:v>
                </c:pt>
                <c:pt idx="860">
                  <c:v>0.33303420816462997</c:v>
                </c:pt>
                <c:pt idx="861">
                  <c:v>0.33260416539149501</c:v>
                </c:pt>
                <c:pt idx="862">
                  <c:v>0.33217412261836099</c:v>
                </c:pt>
                <c:pt idx="863">
                  <c:v>0.33174407984522603</c:v>
                </c:pt>
                <c:pt idx="864">
                  <c:v>0.33131403707209101</c:v>
                </c:pt>
                <c:pt idx="865">
                  <c:v>0.33088399429895698</c:v>
                </c:pt>
                <c:pt idx="866">
                  <c:v>0.33045395152582202</c:v>
                </c:pt>
                <c:pt idx="867">
                  <c:v>0.330023908752687</c:v>
                </c:pt>
                <c:pt idx="868">
                  <c:v>0.32959386597955298</c:v>
                </c:pt>
                <c:pt idx="869">
                  <c:v>0.32916382320641802</c:v>
                </c:pt>
                <c:pt idx="870">
                  <c:v>0.328733780433283</c:v>
                </c:pt>
                <c:pt idx="871">
                  <c:v>0.32830373766014898</c:v>
                </c:pt>
                <c:pt idx="872">
                  <c:v>0.32787369488701401</c:v>
                </c:pt>
                <c:pt idx="873">
                  <c:v>0.32744365211387899</c:v>
                </c:pt>
                <c:pt idx="874">
                  <c:v>0.32701360934074503</c:v>
                </c:pt>
                <c:pt idx="875">
                  <c:v>0.32658356656761001</c:v>
                </c:pt>
                <c:pt idx="876">
                  <c:v>0.32615352379447499</c:v>
                </c:pt>
                <c:pt idx="877">
                  <c:v>0.32572448574874802</c:v>
                </c:pt>
                <c:pt idx="878">
                  <c:v>0.32541485495801997</c:v>
                </c:pt>
                <c:pt idx="879">
                  <c:v>0.32510522416729198</c:v>
                </c:pt>
                <c:pt idx="880">
                  <c:v>0.324795593376564</c:v>
                </c:pt>
                <c:pt idx="881">
                  <c:v>0.32448596258583701</c:v>
                </c:pt>
                <c:pt idx="882">
                  <c:v>0.32417633179510902</c:v>
                </c:pt>
                <c:pt idx="883">
                  <c:v>0.32386670100438097</c:v>
                </c:pt>
                <c:pt idx="884">
                  <c:v>0.32355707021365299</c:v>
                </c:pt>
                <c:pt idx="885">
                  <c:v>0.323247439422926</c:v>
                </c:pt>
                <c:pt idx="886">
                  <c:v>0.32293780863219801</c:v>
                </c:pt>
                <c:pt idx="887">
                  <c:v>0.32262817784147002</c:v>
                </c:pt>
                <c:pt idx="888">
                  <c:v>0.32231854705074198</c:v>
                </c:pt>
                <c:pt idx="889">
                  <c:v>0.32200891626001399</c:v>
                </c:pt>
                <c:pt idx="890">
                  <c:v>0.321699285469287</c:v>
                </c:pt>
                <c:pt idx="891">
                  <c:v>0.32138965467855901</c:v>
                </c:pt>
                <c:pt idx="892">
                  <c:v>0.32108002388783102</c:v>
                </c:pt>
                <c:pt idx="893">
                  <c:v>0.32077039309710298</c:v>
                </c:pt>
                <c:pt idx="894">
                  <c:v>0.32046076230637599</c:v>
                </c:pt>
                <c:pt idx="895">
                  <c:v>0.320151131515648</c:v>
                </c:pt>
                <c:pt idx="896">
                  <c:v>0.31984150072492001</c:v>
                </c:pt>
                <c:pt idx="897">
                  <c:v>0.31953186993419203</c:v>
                </c:pt>
                <c:pt idx="898">
                  <c:v>0.31922223914346398</c:v>
                </c:pt>
                <c:pt idx="899">
                  <c:v>0.31891260835273699</c:v>
                </c:pt>
                <c:pt idx="900">
                  <c:v>0.318602977562009</c:v>
                </c:pt>
                <c:pt idx="901">
                  <c:v>0.31829334677128102</c:v>
                </c:pt>
                <c:pt idx="902">
                  <c:v>0.31798371598055297</c:v>
                </c:pt>
                <c:pt idx="903">
                  <c:v>0.31767408518982498</c:v>
                </c:pt>
                <c:pt idx="904">
                  <c:v>0.31736445439909799</c:v>
                </c:pt>
                <c:pt idx="905">
                  <c:v>0.31705482360837001</c:v>
                </c:pt>
                <c:pt idx="906">
                  <c:v>0.31674519281764202</c:v>
                </c:pt>
                <c:pt idx="907">
                  <c:v>0.31643556202691397</c:v>
                </c:pt>
                <c:pt idx="908">
                  <c:v>0.31640803324184802</c:v>
                </c:pt>
                <c:pt idx="909">
                  <c:v>0.316524144783973</c:v>
                </c:pt>
                <c:pt idx="910">
                  <c:v>0.31664025632609799</c:v>
                </c:pt>
                <c:pt idx="911">
                  <c:v>0.31675636786822198</c:v>
                </c:pt>
                <c:pt idx="912">
                  <c:v>0.31687247941034702</c:v>
                </c:pt>
                <c:pt idx="913">
                  <c:v>0.316988590952472</c:v>
                </c:pt>
                <c:pt idx="914">
                  <c:v>0.31710470249459599</c:v>
                </c:pt>
                <c:pt idx="915">
                  <c:v>0.31722081403672098</c:v>
                </c:pt>
                <c:pt idx="916">
                  <c:v>0.31733692557884502</c:v>
                </c:pt>
                <c:pt idx="917">
                  <c:v>0.31745303712097001</c:v>
                </c:pt>
                <c:pt idx="918">
                  <c:v>0.31756914866309499</c:v>
                </c:pt>
                <c:pt idx="919">
                  <c:v>0.31768526020521898</c:v>
                </c:pt>
                <c:pt idx="920">
                  <c:v>0.31780137174734402</c:v>
                </c:pt>
                <c:pt idx="921">
                  <c:v>0.31791748328946901</c:v>
                </c:pt>
                <c:pt idx="922">
                  <c:v>0.31803359483159299</c:v>
                </c:pt>
                <c:pt idx="923">
                  <c:v>0.31814970637371798</c:v>
                </c:pt>
                <c:pt idx="924">
                  <c:v>0.31826581791584302</c:v>
                </c:pt>
                <c:pt idx="925">
                  <c:v>0.31838192945796701</c:v>
                </c:pt>
                <c:pt idx="926">
                  <c:v>0.31849804100009199</c:v>
                </c:pt>
                <c:pt idx="927">
                  <c:v>0.31861415254221698</c:v>
                </c:pt>
                <c:pt idx="928">
                  <c:v>0.31873026408434102</c:v>
                </c:pt>
                <c:pt idx="929">
                  <c:v>0.31884637562646601</c:v>
                </c:pt>
                <c:pt idx="930">
                  <c:v>0.31896248716859099</c:v>
                </c:pt>
                <c:pt idx="931">
                  <c:v>0.31907859871071498</c:v>
                </c:pt>
                <c:pt idx="932">
                  <c:v>0.31919471025284002</c:v>
                </c:pt>
                <c:pt idx="933">
                  <c:v>0.31931082179496401</c:v>
                </c:pt>
                <c:pt idx="934">
                  <c:v>0.31942693333708899</c:v>
                </c:pt>
                <c:pt idx="935">
                  <c:v>0.31954304487921398</c:v>
                </c:pt>
                <c:pt idx="936">
                  <c:v>0.31965915642133802</c:v>
                </c:pt>
                <c:pt idx="937">
                  <c:v>0.31977526796346301</c:v>
                </c:pt>
                <c:pt idx="938">
                  <c:v>0.31989137950558799</c:v>
                </c:pt>
                <c:pt idx="939">
                  <c:v>0.32000749104771198</c:v>
                </c:pt>
                <c:pt idx="940">
                  <c:v>0.32012360258983702</c:v>
                </c:pt>
                <c:pt idx="941">
                  <c:v>0.32023971413196201</c:v>
                </c:pt>
                <c:pt idx="942">
                  <c:v>0.32035582567408599</c:v>
                </c:pt>
                <c:pt idx="943">
                  <c:v>0.32047193721621098</c:v>
                </c:pt>
                <c:pt idx="944">
                  <c:v>0.32058804875833502</c:v>
                </c:pt>
                <c:pt idx="945">
                  <c:v>0.32070416030046001</c:v>
                </c:pt>
                <c:pt idx="946">
                  <c:v>0.32082027184258499</c:v>
                </c:pt>
                <c:pt idx="947">
                  <c:v>0.32093638338470898</c:v>
                </c:pt>
                <c:pt idx="948">
                  <c:v>0.32109411672648402</c:v>
                </c:pt>
                <c:pt idx="949">
                  <c:v>0.32141664880676502</c:v>
                </c:pt>
                <c:pt idx="950">
                  <c:v>0.321739180887047</c:v>
                </c:pt>
                <c:pt idx="951">
                  <c:v>0.32206171296732899</c:v>
                </c:pt>
                <c:pt idx="952">
                  <c:v>0.32238424504760999</c:v>
                </c:pt>
                <c:pt idx="953">
                  <c:v>0.32270677712789197</c:v>
                </c:pt>
                <c:pt idx="954">
                  <c:v>0.32302930920817402</c:v>
                </c:pt>
                <c:pt idx="955">
                  <c:v>0.32335184128845501</c:v>
                </c:pt>
                <c:pt idx="956">
                  <c:v>0.323674373368737</c:v>
                </c:pt>
                <c:pt idx="957">
                  <c:v>0.32399690544901899</c:v>
                </c:pt>
                <c:pt idx="958">
                  <c:v>0.32431943752930098</c:v>
                </c:pt>
                <c:pt idx="959">
                  <c:v>0.32464196960958203</c:v>
                </c:pt>
                <c:pt idx="960">
                  <c:v>0.32496450168986402</c:v>
                </c:pt>
                <c:pt idx="961">
                  <c:v>0.32528703377014601</c:v>
                </c:pt>
                <c:pt idx="962">
                  <c:v>0.325609565850427</c:v>
                </c:pt>
                <c:pt idx="963">
                  <c:v>0.32593209793070899</c:v>
                </c:pt>
                <c:pt idx="964">
                  <c:v>0.32625463001099098</c:v>
                </c:pt>
                <c:pt idx="965">
                  <c:v>0.32657716209127202</c:v>
                </c:pt>
                <c:pt idx="966">
                  <c:v>0.32689969417155401</c:v>
                </c:pt>
                <c:pt idx="967">
                  <c:v>0.327222226251836</c:v>
                </c:pt>
                <c:pt idx="968">
                  <c:v>0.32754475833211699</c:v>
                </c:pt>
                <c:pt idx="969">
                  <c:v>0.32786729041239898</c:v>
                </c:pt>
                <c:pt idx="970">
                  <c:v>0.32818982249268103</c:v>
                </c:pt>
                <c:pt idx="971">
                  <c:v>0.32851235457296302</c:v>
                </c:pt>
                <c:pt idx="972">
                  <c:v>0.32883488665324401</c:v>
                </c:pt>
                <c:pt idx="973">
                  <c:v>0.32919602982629398</c:v>
                </c:pt>
                <c:pt idx="974">
                  <c:v>0.32956030135840397</c:v>
                </c:pt>
                <c:pt idx="975">
                  <c:v>0.32992457289051302</c:v>
                </c:pt>
                <c:pt idx="976">
                  <c:v>0.33028884442262302</c:v>
                </c:pt>
                <c:pt idx="977">
                  <c:v>0.33065311595473301</c:v>
                </c:pt>
                <c:pt idx="978">
                  <c:v>0.33101738748684201</c:v>
                </c:pt>
                <c:pt idx="979">
                  <c:v>0.331381659018952</c:v>
                </c:pt>
                <c:pt idx="980">
                  <c:v>0.331745930551062</c:v>
                </c:pt>
                <c:pt idx="981">
                  <c:v>0.33211020208317199</c:v>
                </c:pt>
                <c:pt idx="982">
                  <c:v>0.33247447361528099</c:v>
                </c:pt>
                <c:pt idx="983">
                  <c:v>0.33283874514739098</c:v>
                </c:pt>
                <c:pt idx="984">
                  <c:v>0.33320301667950097</c:v>
                </c:pt>
                <c:pt idx="985">
                  <c:v>0.33356728821161102</c:v>
                </c:pt>
                <c:pt idx="986">
                  <c:v>0.33393155974372002</c:v>
                </c:pt>
                <c:pt idx="987">
                  <c:v>0.33429583127583001</c:v>
                </c:pt>
                <c:pt idx="988">
                  <c:v>0.33466010280794001</c:v>
                </c:pt>
                <c:pt idx="989">
                  <c:v>0.335024374340049</c:v>
                </c:pt>
                <c:pt idx="990">
                  <c:v>0.335388645872159</c:v>
                </c:pt>
                <c:pt idx="991">
                  <c:v>0.33575291740426899</c:v>
                </c:pt>
                <c:pt idx="992">
                  <c:v>0.33611718893637899</c:v>
                </c:pt>
                <c:pt idx="993">
                  <c:v>0.33648146046848898</c:v>
                </c:pt>
                <c:pt idx="994">
                  <c:v>0.33684573200059797</c:v>
                </c:pt>
                <c:pt idx="995">
                  <c:v>0.33721000353270802</c:v>
                </c:pt>
                <c:pt idx="996">
                  <c:v>0.33757427506481802</c:v>
                </c:pt>
                <c:pt idx="997">
                  <c:v>0.33793854659692701</c:v>
                </c:pt>
                <c:pt idx="998">
                  <c:v>0.33830281812903701</c:v>
                </c:pt>
                <c:pt idx="999">
                  <c:v>0.338667089661147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AA-40DE-A076-A0475E49F791}"/>
            </c:ext>
          </c:extLst>
        </c:ser>
        <c:ser>
          <c:idx val="4"/>
          <c:order val="2"/>
          <c:tx>
            <c:strRef>
              <c:f>'1.0LiF_plot_data'!$D$1</c:f>
              <c:strCache>
                <c:ptCount val="1"/>
                <c:pt idx="0">
                  <c:v>F-F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2.3432656708366799E-2</c:v>
                </c:pt>
                <c:pt idx="197">
                  <c:v>2.6700981801233599E-2</c:v>
                </c:pt>
                <c:pt idx="198">
                  <c:v>2.9969306894100399E-2</c:v>
                </c:pt>
                <c:pt idx="199">
                  <c:v>3.3237631986967102E-2</c:v>
                </c:pt>
                <c:pt idx="200">
                  <c:v>3.6505957079833902E-2</c:v>
                </c:pt>
                <c:pt idx="201">
                  <c:v>3.9774282172700903E-2</c:v>
                </c:pt>
                <c:pt idx="202">
                  <c:v>4.3042607265567703E-2</c:v>
                </c:pt>
                <c:pt idx="203">
                  <c:v>4.6310932358434503E-2</c:v>
                </c:pt>
                <c:pt idx="204">
                  <c:v>4.9579257451301199E-2</c:v>
                </c:pt>
                <c:pt idx="205">
                  <c:v>5.2847582544167999E-2</c:v>
                </c:pt>
                <c:pt idx="206">
                  <c:v>5.7321527358792798E-2</c:v>
                </c:pt>
                <c:pt idx="207">
                  <c:v>6.3338216674909603E-2</c:v>
                </c:pt>
                <c:pt idx="208">
                  <c:v>6.93549059910262E-2</c:v>
                </c:pt>
                <c:pt idx="209">
                  <c:v>7.5371595307142797E-2</c:v>
                </c:pt>
                <c:pt idx="210">
                  <c:v>8.1388284623259394E-2</c:v>
                </c:pt>
                <c:pt idx="211">
                  <c:v>8.7404973939375893E-2</c:v>
                </c:pt>
                <c:pt idx="212">
                  <c:v>9.3550256712417498E-2</c:v>
                </c:pt>
                <c:pt idx="213">
                  <c:v>9.9936391871320002E-2</c:v>
                </c:pt>
                <c:pt idx="214">
                  <c:v>0.10632252703022201</c:v>
                </c:pt>
                <c:pt idx="215">
                  <c:v>0.112777234147813</c:v>
                </c:pt>
                <c:pt idx="216">
                  <c:v>0.121808132413131</c:v>
                </c:pt>
                <c:pt idx="217">
                  <c:v>0.13083903067845001</c:v>
                </c:pt>
                <c:pt idx="218">
                  <c:v>0.13986992894376801</c:v>
                </c:pt>
                <c:pt idx="219">
                  <c:v>0.14890082720908701</c:v>
                </c:pt>
                <c:pt idx="220">
                  <c:v>0.15796636210398299</c:v>
                </c:pt>
                <c:pt idx="221">
                  <c:v>0.16780819809081099</c:v>
                </c:pt>
                <c:pt idx="222">
                  <c:v>0.17765003407763799</c:v>
                </c:pt>
                <c:pt idx="223">
                  <c:v>0.18749187006446499</c:v>
                </c:pt>
                <c:pt idx="224">
                  <c:v>0.197333706051292</c:v>
                </c:pt>
                <c:pt idx="225">
                  <c:v>0.20717554203812</c:v>
                </c:pt>
                <c:pt idx="226">
                  <c:v>0.21700893834367699</c:v>
                </c:pt>
                <c:pt idx="227">
                  <c:v>0.226813913430926</c:v>
                </c:pt>
                <c:pt idx="228">
                  <c:v>0.236618888518176</c:v>
                </c:pt>
                <c:pt idx="229">
                  <c:v>0.24642386360542501</c:v>
                </c:pt>
                <c:pt idx="230">
                  <c:v>0.25622883869267499</c:v>
                </c:pt>
                <c:pt idx="231">
                  <c:v>0.26612892641110503</c:v>
                </c:pt>
                <c:pt idx="232">
                  <c:v>0.27632094012945502</c:v>
                </c:pt>
                <c:pt idx="233">
                  <c:v>0.28651295384780501</c:v>
                </c:pt>
                <c:pt idx="234">
                  <c:v>0.296704967566156</c:v>
                </c:pt>
                <c:pt idx="235">
                  <c:v>0.30689698128450599</c:v>
                </c:pt>
                <c:pt idx="236">
                  <c:v>0.31701448186729497</c:v>
                </c:pt>
                <c:pt idx="237">
                  <c:v>0.326922667289469</c:v>
                </c:pt>
                <c:pt idx="238">
                  <c:v>0.33683085271164398</c:v>
                </c:pt>
                <c:pt idx="239">
                  <c:v>0.34673903813381801</c:v>
                </c:pt>
                <c:pt idx="240">
                  <c:v>0.35681303550689503</c:v>
                </c:pt>
                <c:pt idx="241">
                  <c:v>0.368230671185239</c:v>
                </c:pt>
                <c:pt idx="242">
                  <c:v>0.37964830686358297</c:v>
                </c:pt>
                <c:pt idx="243">
                  <c:v>0.391065942541926</c:v>
                </c:pt>
                <c:pt idx="244">
                  <c:v>0.400603532022208</c:v>
                </c:pt>
                <c:pt idx="245">
                  <c:v>0.409634430220635</c:v>
                </c:pt>
                <c:pt idx="246">
                  <c:v>0.41866532841906301</c:v>
                </c:pt>
                <c:pt idx="247">
                  <c:v>0.42769622661749002</c:v>
                </c:pt>
                <c:pt idx="248">
                  <c:v>0.43672712481591802</c:v>
                </c:pt>
                <c:pt idx="249">
                  <c:v>0.44601749681786901</c:v>
                </c:pt>
                <c:pt idx="250">
                  <c:v>0.455370927116312</c:v>
                </c:pt>
                <c:pt idx="251">
                  <c:v>0.46472435741475498</c:v>
                </c:pt>
                <c:pt idx="252">
                  <c:v>0.47270529610846701</c:v>
                </c:pt>
                <c:pt idx="253">
                  <c:v>0.47921327668060798</c:v>
                </c:pt>
                <c:pt idx="254">
                  <c:v>0.48572125725275</c:v>
                </c:pt>
                <c:pt idx="255">
                  <c:v>0.49222923782489197</c:v>
                </c:pt>
                <c:pt idx="256">
                  <c:v>0.498737218397033</c:v>
                </c:pt>
                <c:pt idx="257">
                  <c:v>0.50524519896917497</c:v>
                </c:pt>
                <c:pt idx="258">
                  <c:v>0.51175317954131605</c:v>
                </c:pt>
                <c:pt idx="259">
                  <c:v>0.51823649378382597</c:v>
                </c:pt>
                <c:pt idx="260">
                  <c:v>0.52146550066493802</c:v>
                </c:pt>
                <c:pt idx="261">
                  <c:v>0.52469450754604996</c:v>
                </c:pt>
                <c:pt idx="262">
                  <c:v>0.52792351442716201</c:v>
                </c:pt>
                <c:pt idx="263">
                  <c:v>0.53115252130827395</c:v>
                </c:pt>
                <c:pt idx="264">
                  <c:v>0.534381528189386</c:v>
                </c:pt>
                <c:pt idx="265">
                  <c:v>0.53761053507049805</c:v>
                </c:pt>
                <c:pt idx="266">
                  <c:v>0.54083954195160999</c:v>
                </c:pt>
                <c:pt idx="267">
                  <c:v>0.54406854883272204</c:v>
                </c:pt>
                <c:pt idx="268">
                  <c:v>0.54729755571383398</c:v>
                </c:pt>
                <c:pt idx="269">
                  <c:v>0.55052656259494603</c:v>
                </c:pt>
                <c:pt idx="270">
                  <c:v>0.55375556947605697</c:v>
                </c:pt>
                <c:pt idx="271">
                  <c:v>0.55698457635716903</c:v>
                </c:pt>
                <c:pt idx="272">
                  <c:v>0.56021358323828097</c:v>
                </c:pt>
                <c:pt idx="273">
                  <c:v>0.56344259011939302</c:v>
                </c:pt>
                <c:pt idx="274">
                  <c:v>0.56465877932134501</c:v>
                </c:pt>
                <c:pt idx="275">
                  <c:v>0.56363365033230906</c:v>
                </c:pt>
                <c:pt idx="276">
                  <c:v>0.56260852134327399</c:v>
                </c:pt>
                <c:pt idx="277">
                  <c:v>0.56158339235423904</c:v>
                </c:pt>
                <c:pt idx="278">
                  <c:v>0.56055826336520398</c:v>
                </c:pt>
                <c:pt idx="279">
                  <c:v>0.55953313437616903</c:v>
                </c:pt>
                <c:pt idx="280">
                  <c:v>0.55850800538713397</c:v>
                </c:pt>
                <c:pt idx="281">
                  <c:v>0.55748287639809802</c:v>
                </c:pt>
                <c:pt idx="282">
                  <c:v>0.55645774740906295</c:v>
                </c:pt>
                <c:pt idx="283">
                  <c:v>0.555432618420028</c:v>
                </c:pt>
                <c:pt idx="284">
                  <c:v>0.55440748943099305</c:v>
                </c:pt>
                <c:pt idx="285">
                  <c:v>0.55338236044195799</c:v>
                </c:pt>
                <c:pt idx="286">
                  <c:v>0.55235723145292304</c:v>
                </c:pt>
                <c:pt idx="287">
                  <c:v>0.55133210246388697</c:v>
                </c:pt>
                <c:pt idx="288">
                  <c:v>0.55030697347485202</c:v>
                </c:pt>
                <c:pt idx="289">
                  <c:v>0.54902938001067403</c:v>
                </c:pt>
                <c:pt idx="290">
                  <c:v>0.54567155955588698</c:v>
                </c:pt>
                <c:pt idx="291">
                  <c:v>0.54231373910110003</c:v>
                </c:pt>
                <c:pt idx="292">
                  <c:v>0.53895591864631298</c:v>
                </c:pt>
                <c:pt idx="293">
                  <c:v>0.53559809819152604</c:v>
                </c:pt>
                <c:pt idx="294">
                  <c:v>0.53224027773673899</c:v>
                </c:pt>
                <c:pt idx="295">
                  <c:v>0.52888245728195205</c:v>
                </c:pt>
                <c:pt idx="296">
                  <c:v>0.52552463682716499</c:v>
                </c:pt>
                <c:pt idx="297">
                  <c:v>0.52216681637237805</c:v>
                </c:pt>
                <c:pt idx="298">
                  <c:v>0.518808995917591</c:v>
                </c:pt>
                <c:pt idx="299">
                  <c:v>0.51545117546280395</c:v>
                </c:pt>
                <c:pt idx="300">
                  <c:v>0.51190898409629404</c:v>
                </c:pt>
                <c:pt idx="301">
                  <c:v>0.50833800630968595</c:v>
                </c:pt>
                <c:pt idx="302">
                  <c:v>0.50476702852307698</c:v>
                </c:pt>
                <c:pt idx="303">
                  <c:v>0.501196050736468</c:v>
                </c:pt>
                <c:pt idx="304">
                  <c:v>0.49762507294985903</c:v>
                </c:pt>
                <c:pt idx="305">
                  <c:v>0.49405409516325</c:v>
                </c:pt>
                <c:pt idx="306">
                  <c:v>0.49048311737664102</c:v>
                </c:pt>
                <c:pt idx="307">
                  <c:v>0.48691213959003199</c:v>
                </c:pt>
                <c:pt idx="308">
                  <c:v>0.48334116180342401</c:v>
                </c:pt>
                <c:pt idx="309">
                  <c:v>0.47977018401681498</c:v>
                </c:pt>
                <c:pt idx="310">
                  <c:v>0.47619920623020601</c:v>
                </c:pt>
                <c:pt idx="311">
                  <c:v>0.47262822844359698</c:v>
                </c:pt>
                <c:pt idx="312">
                  <c:v>0.469057250656988</c:v>
                </c:pt>
                <c:pt idx="313">
                  <c:v>0.46548627287037903</c:v>
                </c:pt>
                <c:pt idx="314">
                  <c:v>0.46201351919373501</c:v>
                </c:pt>
                <c:pt idx="315">
                  <c:v>0.45895372431039999</c:v>
                </c:pt>
                <c:pt idx="316">
                  <c:v>0.45589392942706602</c:v>
                </c:pt>
                <c:pt idx="317">
                  <c:v>0.452834134543732</c:v>
                </c:pt>
                <c:pt idx="318">
                  <c:v>0.44977433966039698</c:v>
                </c:pt>
                <c:pt idx="319">
                  <c:v>0.44671454477706302</c:v>
                </c:pt>
                <c:pt idx="320">
                  <c:v>0.44365474989372899</c:v>
                </c:pt>
                <c:pt idx="321">
                  <c:v>0.44059495501039397</c:v>
                </c:pt>
                <c:pt idx="322">
                  <c:v>0.43753516012706001</c:v>
                </c:pt>
                <c:pt idx="323">
                  <c:v>0.43447536524372499</c:v>
                </c:pt>
                <c:pt idx="324">
                  <c:v>0.43141557036039102</c:v>
                </c:pt>
                <c:pt idx="325">
                  <c:v>0.428355775477057</c:v>
                </c:pt>
                <c:pt idx="326">
                  <c:v>0.42529598059372198</c:v>
                </c:pt>
                <c:pt idx="327">
                  <c:v>0.42223618571038801</c:v>
                </c:pt>
                <c:pt idx="328">
                  <c:v>0.41917639082705399</c:v>
                </c:pt>
                <c:pt idx="329">
                  <c:v>0.416400450246595</c:v>
                </c:pt>
                <c:pt idx="330">
                  <c:v>0.413887213279091</c:v>
                </c:pt>
                <c:pt idx="331">
                  <c:v>0.41137397631158801</c:v>
                </c:pt>
                <c:pt idx="332">
                  <c:v>0.40886073934408501</c:v>
                </c:pt>
                <c:pt idx="333">
                  <c:v>0.40634750237658102</c:v>
                </c:pt>
                <c:pt idx="334">
                  <c:v>0.40383426540907802</c:v>
                </c:pt>
                <c:pt idx="335">
                  <c:v>0.40132102844157502</c:v>
                </c:pt>
                <c:pt idx="336">
                  <c:v>0.39880779147407103</c:v>
                </c:pt>
                <c:pt idx="337">
                  <c:v>0.39629455450656798</c:v>
                </c:pt>
                <c:pt idx="338">
                  <c:v>0.39378131753906398</c:v>
                </c:pt>
                <c:pt idx="339">
                  <c:v>0.39126808057156098</c:v>
                </c:pt>
                <c:pt idx="340">
                  <c:v>0.38890172743058399</c:v>
                </c:pt>
                <c:pt idx="341">
                  <c:v>0.38655912600991099</c:v>
                </c:pt>
                <c:pt idx="342">
                  <c:v>0.384216524589238</c:v>
                </c:pt>
                <c:pt idx="343">
                  <c:v>0.381873923168566</c:v>
                </c:pt>
                <c:pt idx="344">
                  <c:v>0.379531321747893</c:v>
                </c:pt>
                <c:pt idx="345">
                  <c:v>0.37718872032722101</c:v>
                </c:pt>
                <c:pt idx="346">
                  <c:v>0.37484611890654801</c:v>
                </c:pt>
                <c:pt idx="347">
                  <c:v>0.37250351748587601</c:v>
                </c:pt>
                <c:pt idx="348">
                  <c:v>0.37016091606520302</c:v>
                </c:pt>
                <c:pt idx="349">
                  <c:v>0.36781831464453102</c:v>
                </c:pt>
                <c:pt idx="350">
                  <c:v>0.36547571322385802</c:v>
                </c:pt>
                <c:pt idx="351">
                  <c:v>0.36313311180318603</c:v>
                </c:pt>
                <c:pt idx="352">
                  <c:v>0.36079051038251297</c:v>
                </c:pt>
                <c:pt idx="353">
                  <c:v>0.35844790896184098</c:v>
                </c:pt>
                <c:pt idx="354">
                  <c:v>0.35610530754116798</c:v>
                </c:pt>
                <c:pt idx="355">
                  <c:v>0.35375172671544902</c:v>
                </c:pt>
                <c:pt idx="356">
                  <c:v>0.35127294083995098</c:v>
                </c:pt>
                <c:pt idx="357">
                  <c:v>0.34879415496445398</c:v>
                </c:pt>
                <c:pt idx="358">
                  <c:v>0.34631536908895599</c:v>
                </c:pt>
                <c:pt idx="359">
                  <c:v>0.343836583213459</c:v>
                </c:pt>
                <c:pt idx="360">
                  <c:v>0.34135779733796101</c:v>
                </c:pt>
                <c:pt idx="361">
                  <c:v>0.33887901146246402</c:v>
                </c:pt>
                <c:pt idx="362">
                  <c:v>0.33640022558696597</c:v>
                </c:pt>
                <c:pt idx="363">
                  <c:v>0.33392143971146898</c:v>
                </c:pt>
                <c:pt idx="364">
                  <c:v>0.33144265383597099</c:v>
                </c:pt>
                <c:pt idx="365">
                  <c:v>0.328963867960474</c:v>
                </c:pt>
                <c:pt idx="366">
                  <c:v>0.32648508208497601</c:v>
                </c:pt>
                <c:pt idx="367">
                  <c:v>0.32400629620947902</c:v>
                </c:pt>
                <c:pt idx="368">
                  <c:v>0.32166990243711202</c:v>
                </c:pt>
                <c:pt idx="369">
                  <c:v>0.31937822714099501</c:v>
                </c:pt>
                <c:pt idx="370">
                  <c:v>0.317086551844878</c:v>
                </c:pt>
                <c:pt idx="371">
                  <c:v>0.31479487654876098</c:v>
                </c:pt>
                <c:pt idx="372">
                  <c:v>0.31250320125264303</c:v>
                </c:pt>
                <c:pt idx="373">
                  <c:v>0.31021152595652601</c:v>
                </c:pt>
                <c:pt idx="374">
                  <c:v>0.307919850660409</c:v>
                </c:pt>
                <c:pt idx="375">
                  <c:v>0.30562817536429199</c:v>
                </c:pt>
                <c:pt idx="376">
                  <c:v>0.30333650006817497</c:v>
                </c:pt>
                <c:pt idx="377">
                  <c:v>0.30104482477205702</c:v>
                </c:pt>
                <c:pt idx="378">
                  <c:v>0.298783081559994</c:v>
                </c:pt>
                <c:pt idx="379">
                  <c:v>0.29661566597970102</c:v>
                </c:pt>
                <c:pt idx="380">
                  <c:v>0.29444825039940897</c:v>
                </c:pt>
                <c:pt idx="381">
                  <c:v>0.29228083481911599</c:v>
                </c:pt>
                <c:pt idx="382">
                  <c:v>0.290113419238824</c:v>
                </c:pt>
                <c:pt idx="383">
                  <c:v>0.28794600365853101</c:v>
                </c:pt>
                <c:pt idx="384">
                  <c:v>0.28577858807823903</c:v>
                </c:pt>
                <c:pt idx="385">
                  <c:v>0.28361117249794598</c:v>
                </c:pt>
                <c:pt idx="386">
                  <c:v>0.281443756917654</c:v>
                </c:pt>
                <c:pt idx="387">
                  <c:v>0.27927634133736101</c:v>
                </c:pt>
                <c:pt idx="388">
                  <c:v>0.27710892575706803</c:v>
                </c:pt>
                <c:pt idx="389">
                  <c:v>0.27494151017677598</c:v>
                </c:pt>
                <c:pt idx="390">
                  <c:v>0.272774094596483</c:v>
                </c:pt>
                <c:pt idx="391">
                  <c:v>0.27060667901619101</c:v>
                </c:pt>
                <c:pt idx="392">
                  <c:v>0.26843926343589802</c:v>
                </c:pt>
                <c:pt idx="393">
                  <c:v>0.26627184785560598</c:v>
                </c:pt>
                <c:pt idx="394">
                  <c:v>0.26463441784965203</c:v>
                </c:pt>
                <c:pt idx="395">
                  <c:v>0.26325999687558899</c:v>
                </c:pt>
                <c:pt idx="396">
                  <c:v>0.261885575901526</c:v>
                </c:pt>
                <c:pt idx="397">
                  <c:v>0.26051115492746402</c:v>
                </c:pt>
                <c:pt idx="398">
                  <c:v>0.25913673395340098</c:v>
                </c:pt>
                <c:pt idx="399">
                  <c:v>0.25776231297933799</c:v>
                </c:pt>
                <c:pt idx="400">
                  <c:v>0.25638789200527601</c:v>
                </c:pt>
                <c:pt idx="401">
                  <c:v>0.25501347103121302</c:v>
                </c:pt>
                <c:pt idx="402">
                  <c:v>0.25363905005714998</c:v>
                </c:pt>
                <c:pt idx="403">
                  <c:v>0.252264629083087</c:v>
                </c:pt>
                <c:pt idx="404">
                  <c:v>0.25089020810902501</c:v>
                </c:pt>
                <c:pt idx="405">
                  <c:v>0.249515787134962</c:v>
                </c:pt>
                <c:pt idx="406">
                  <c:v>0.24814136616089899</c:v>
                </c:pt>
                <c:pt idx="407">
                  <c:v>0.24676694518683701</c:v>
                </c:pt>
                <c:pt idx="408">
                  <c:v>0.24539252421277399</c:v>
                </c:pt>
                <c:pt idx="409">
                  <c:v>0.24401810323871101</c:v>
                </c:pt>
                <c:pt idx="410">
                  <c:v>0.24265681657640001</c:v>
                </c:pt>
                <c:pt idx="411">
                  <c:v>0.24209876107068101</c:v>
                </c:pt>
                <c:pt idx="412">
                  <c:v>0.24154070556496199</c:v>
                </c:pt>
                <c:pt idx="413">
                  <c:v>0.24098265005924299</c:v>
                </c:pt>
                <c:pt idx="414">
                  <c:v>0.240424594553524</c:v>
                </c:pt>
                <c:pt idx="415">
                  <c:v>0.239866539047805</c:v>
                </c:pt>
                <c:pt idx="416">
                  <c:v>0.239308483542086</c:v>
                </c:pt>
                <c:pt idx="417">
                  <c:v>0.23875042803636601</c:v>
                </c:pt>
                <c:pt idx="418">
                  <c:v>0.23819237253064701</c:v>
                </c:pt>
                <c:pt idx="419">
                  <c:v>0.23763431702492799</c:v>
                </c:pt>
                <c:pt idx="420">
                  <c:v>0.23707626151920899</c:v>
                </c:pt>
                <c:pt idx="421">
                  <c:v>0.23651820601349</c:v>
                </c:pt>
                <c:pt idx="422">
                  <c:v>0.235960150507771</c:v>
                </c:pt>
                <c:pt idx="423">
                  <c:v>0.235402095002052</c:v>
                </c:pt>
                <c:pt idx="424">
                  <c:v>0.23484403949633301</c:v>
                </c:pt>
                <c:pt idx="425">
                  <c:v>0.23513494361481099</c:v>
                </c:pt>
                <c:pt idx="426">
                  <c:v>0.23573846125890999</c:v>
                </c:pt>
                <c:pt idx="427">
                  <c:v>0.23634197890300801</c:v>
                </c:pt>
                <c:pt idx="428">
                  <c:v>0.236945496547106</c:v>
                </c:pt>
                <c:pt idx="429">
                  <c:v>0.237549014191205</c:v>
                </c:pt>
                <c:pt idx="430">
                  <c:v>0.23815253183530299</c:v>
                </c:pt>
                <c:pt idx="431">
                  <c:v>0.23875604947940099</c:v>
                </c:pt>
                <c:pt idx="432">
                  <c:v>0.23935956712350001</c:v>
                </c:pt>
                <c:pt idx="433">
                  <c:v>0.23996308476759801</c:v>
                </c:pt>
                <c:pt idx="434">
                  <c:v>0.240566602411696</c:v>
                </c:pt>
                <c:pt idx="435">
                  <c:v>0.241170120055795</c:v>
                </c:pt>
                <c:pt idx="436">
                  <c:v>0.24177363769989299</c:v>
                </c:pt>
                <c:pt idx="437">
                  <c:v>0.24237715534399101</c:v>
                </c:pt>
                <c:pt idx="438">
                  <c:v>0.24298067298809001</c:v>
                </c:pt>
                <c:pt idx="439">
                  <c:v>0.243584190632188</c:v>
                </c:pt>
                <c:pt idx="440">
                  <c:v>0.244187708276287</c:v>
                </c:pt>
                <c:pt idx="441">
                  <c:v>0.24479122592038499</c:v>
                </c:pt>
                <c:pt idx="442">
                  <c:v>0.24539474356448299</c:v>
                </c:pt>
                <c:pt idx="443">
                  <c:v>0.24599826120858201</c:v>
                </c:pt>
                <c:pt idx="444">
                  <c:v>0.24672874469651701</c:v>
                </c:pt>
                <c:pt idx="445">
                  <c:v>0.24830725465009501</c:v>
                </c:pt>
                <c:pt idx="446">
                  <c:v>0.24988576460367301</c:v>
                </c:pt>
                <c:pt idx="447">
                  <c:v>0.25146427455725001</c:v>
                </c:pt>
                <c:pt idx="448">
                  <c:v>0.25304278451082801</c:v>
                </c:pt>
                <c:pt idx="449">
                  <c:v>0.25462129446440601</c:v>
                </c:pt>
                <c:pt idx="450">
                  <c:v>0.25619980441798401</c:v>
                </c:pt>
                <c:pt idx="451">
                  <c:v>0.25777831437156101</c:v>
                </c:pt>
                <c:pt idx="452">
                  <c:v>0.25935682432513901</c:v>
                </c:pt>
                <c:pt idx="453">
                  <c:v>0.26093533427871701</c:v>
                </c:pt>
                <c:pt idx="454">
                  <c:v>0.26251384423229401</c:v>
                </c:pt>
                <c:pt idx="455">
                  <c:v>0.26409235418587201</c:v>
                </c:pt>
                <c:pt idx="456">
                  <c:v>0.26567086413945001</c:v>
                </c:pt>
                <c:pt idx="457">
                  <c:v>0.26724937409302801</c:v>
                </c:pt>
                <c:pt idx="458">
                  <c:v>0.26882788404660501</c:v>
                </c:pt>
                <c:pt idx="459">
                  <c:v>0.27040639400018301</c:v>
                </c:pt>
                <c:pt idx="460">
                  <c:v>0.27198490395376101</c:v>
                </c:pt>
                <c:pt idx="461">
                  <c:v>0.27365035229483797</c:v>
                </c:pt>
                <c:pt idx="462">
                  <c:v>0.27569305546115702</c:v>
                </c:pt>
                <c:pt idx="463">
                  <c:v>0.27773575862747601</c:v>
                </c:pt>
                <c:pt idx="464">
                  <c:v>0.27977846179379501</c:v>
                </c:pt>
                <c:pt idx="465">
                  <c:v>0.281821164960114</c:v>
                </c:pt>
                <c:pt idx="466">
                  <c:v>0.28386386812643299</c:v>
                </c:pt>
                <c:pt idx="467">
                  <c:v>0.28590657129275199</c:v>
                </c:pt>
                <c:pt idx="468">
                  <c:v>0.28794927445906998</c:v>
                </c:pt>
                <c:pt idx="469">
                  <c:v>0.28999197762538897</c:v>
                </c:pt>
                <c:pt idx="470">
                  <c:v>0.29203468079170802</c:v>
                </c:pt>
                <c:pt idx="471">
                  <c:v>0.29407738395802702</c:v>
                </c:pt>
                <c:pt idx="472">
                  <c:v>0.29612008712434601</c:v>
                </c:pt>
                <c:pt idx="473">
                  <c:v>0.298162790290665</c:v>
                </c:pt>
                <c:pt idx="474">
                  <c:v>0.300205493456984</c:v>
                </c:pt>
                <c:pt idx="475">
                  <c:v>0.30224819662330299</c:v>
                </c:pt>
                <c:pt idx="476">
                  <c:v>0.30432605533940499</c:v>
                </c:pt>
                <c:pt idx="477">
                  <c:v>0.306516693203152</c:v>
                </c:pt>
                <c:pt idx="478">
                  <c:v>0.30870733106689902</c:v>
                </c:pt>
                <c:pt idx="479">
                  <c:v>0.31089796893064597</c:v>
                </c:pt>
                <c:pt idx="480">
                  <c:v>0.31308860679439299</c:v>
                </c:pt>
                <c:pt idx="481">
                  <c:v>0.31527924465814</c:v>
                </c:pt>
                <c:pt idx="482">
                  <c:v>0.31746988252188701</c:v>
                </c:pt>
                <c:pt idx="483">
                  <c:v>0.31966052038563503</c:v>
                </c:pt>
                <c:pt idx="484">
                  <c:v>0.32185115824938199</c:v>
                </c:pt>
                <c:pt idx="485">
                  <c:v>0.324041796113129</c:v>
                </c:pt>
                <c:pt idx="486">
                  <c:v>0.32623243397687601</c:v>
                </c:pt>
                <c:pt idx="487">
                  <c:v>0.32842307184062303</c:v>
                </c:pt>
                <c:pt idx="488">
                  <c:v>0.33061370970436998</c:v>
                </c:pt>
                <c:pt idx="489">
                  <c:v>0.332804347568117</c:v>
                </c:pt>
                <c:pt idx="490">
                  <c:v>0.33498580388466698</c:v>
                </c:pt>
                <c:pt idx="491">
                  <c:v>0.337153219469637</c:v>
                </c:pt>
                <c:pt idx="492">
                  <c:v>0.33932063505460802</c:v>
                </c:pt>
                <c:pt idx="493">
                  <c:v>0.34148805063957799</c:v>
                </c:pt>
                <c:pt idx="494">
                  <c:v>0.34365546622454901</c:v>
                </c:pt>
                <c:pt idx="495">
                  <c:v>0.34582288180951898</c:v>
                </c:pt>
                <c:pt idx="496">
                  <c:v>0.34799029739449</c:v>
                </c:pt>
                <c:pt idx="497">
                  <c:v>0.35015771297946002</c:v>
                </c:pt>
                <c:pt idx="498">
                  <c:v>0.35232512856442999</c:v>
                </c:pt>
                <c:pt idx="499">
                  <c:v>0.35449254414940101</c:v>
                </c:pt>
                <c:pt idx="500">
                  <c:v>0.35665995973437098</c:v>
                </c:pt>
                <c:pt idx="501">
                  <c:v>0.358827375319342</c:v>
                </c:pt>
                <c:pt idx="502">
                  <c:v>0.36099479090431202</c:v>
                </c:pt>
                <c:pt idx="503">
                  <c:v>0.36316220648928199</c:v>
                </c:pt>
                <c:pt idx="504">
                  <c:v>0.36532962207425301</c:v>
                </c:pt>
                <c:pt idx="505">
                  <c:v>0.36670322770414299</c:v>
                </c:pt>
                <c:pt idx="506">
                  <c:v>0.36807637296578999</c:v>
                </c:pt>
                <c:pt idx="507">
                  <c:v>0.36944951822743799</c:v>
                </c:pt>
                <c:pt idx="508">
                  <c:v>0.37082266348908499</c:v>
                </c:pt>
                <c:pt idx="509">
                  <c:v>0.37219580875073199</c:v>
                </c:pt>
                <c:pt idx="510">
                  <c:v>0.373568954012379</c:v>
                </c:pt>
                <c:pt idx="511">
                  <c:v>0.374942099274026</c:v>
                </c:pt>
                <c:pt idx="512">
                  <c:v>0.376315244535673</c:v>
                </c:pt>
                <c:pt idx="513">
                  <c:v>0.37768838979732</c:v>
                </c:pt>
                <c:pt idx="514">
                  <c:v>0.379061535058967</c:v>
                </c:pt>
                <c:pt idx="515">
                  <c:v>0.380434680320614</c:v>
                </c:pt>
                <c:pt idx="516">
                  <c:v>0.38180782558226101</c:v>
                </c:pt>
                <c:pt idx="517">
                  <c:v>0.38318097084390801</c:v>
                </c:pt>
                <c:pt idx="518">
                  <c:v>0.38455411610555501</c:v>
                </c:pt>
                <c:pt idx="519">
                  <c:v>0.38592726136720201</c:v>
                </c:pt>
                <c:pt idx="520">
                  <c:v>0.38730040662884901</c:v>
                </c:pt>
                <c:pt idx="521">
                  <c:v>0.38867355189049602</c:v>
                </c:pt>
                <c:pt idx="522">
                  <c:v>0.39004669715214302</c:v>
                </c:pt>
                <c:pt idx="523">
                  <c:v>0.39141984241379002</c:v>
                </c:pt>
                <c:pt idx="524">
                  <c:v>0.391725615465567</c:v>
                </c:pt>
                <c:pt idx="525">
                  <c:v>0.39190894948390098</c:v>
                </c:pt>
                <c:pt idx="526">
                  <c:v>0.39209228350223602</c:v>
                </c:pt>
                <c:pt idx="527">
                  <c:v>0.392275617520571</c:v>
                </c:pt>
                <c:pt idx="528">
                  <c:v>0.39245895153890598</c:v>
                </c:pt>
                <c:pt idx="529">
                  <c:v>0.39264228555724101</c:v>
                </c:pt>
                <c:pt idx="530">
                  <c:v>0.39282561957557499</c:v>
                </c:pt>
                <c:pt idx="531">
                  <c:v>0.39300895359391003</c:v>
                </c:pt>
                <c:pt idx="532">
                  <c:v>0.39319228761224501</c:v>
                </c:pt>
                <c:pt idx="533">
                  <c:v>0.39337562163057999</c:v>
                </c:pt>
                <c:pt idx="534">
                  <c:v>0.39355895564891502</c:v>
                </c:pt>
                <c:pt idx="535">
                  <c:v>0.393742289667249</c:v>
                </c:pt>
                <c:pt idx="536">
                  <c:v>0.39392562368558398</c:v>
                </c:pt>
                <c:pt idx="537">
                  <c:v>0.39410895770391902</c:v>
                </c:pt>
                <c:pt idx="538">
                  <c:v>0.394292291722254</c:v>
                </c:pt>
                <c:pt idx="539">
                  <c:v>0.39447562574058898</c:v>
                </c:pt>
                <c:pt idx="540">
                  <c:v>0.39465895975892301</c:v>
                </c:pt>
                <c:pt idx="541">
                  <c:v>0.39484229377725799</c:v>
                </c:pt>
                <c:pt idx="542">
                  <c:v>0.39502562779559303</c:v>
                </c:pt>
                <c:pt idx="543">
                  <c:v>0.39520896181392801</c:v>
                </c:pt>
                <c:pt idx="544">
                  <c:v>0.39539229583226299</c:v>
                </c:pt>
                <c:pt idx="545">
                  <c:v>0.39557562985059802</c:v>
                </c:pt>
                <c:pt idx="546">
                  <c:v>0.395758963868932</c:v>
                </c:pt>
                <c:pt idx="547">
                  <c:v>0.39594229788726698</c:v>
                </c:pt>
                <c:pt idx="548">
                  <c:v>0.39612563190560202</c:v>
                </c:pt>
                <c:pt idx="549">
                  <c:v>0.396308965923937</c:v>
                </c:pt>
                <c:pt idx="550">
                  <c:v>0.39649229994227198</c:v>
                </c:pt>
                <c:pt idx="551">
                  <c:v>0.39667563396060601</c:v>
                </c:pt>
                <c:pt idx="552">
                  <c:v>0.39685896797894099</c:v>
                </c:pt>
                <c:pt idx="553">
                  <c:v>0.39704230199727603</c:v>
                </c:pt>
                <c:pt idx="554">
                  <c:v>0.39722563601561101</c:v>
                </c:pt>
                <c:pt idx="555">
                  <c:v>0.39702762560562199</c:v>
                </c:pt>
                <c:pt idx="556">
                  <c:v>0.39607845977832701</c:v>
                </c:pt>
                <c:pt idx="557">
                  <c:v>0.39512929395103302</c:v>
                </c:pt>
                <c:pt idx="558">
                  <c:v>0.39418012812373798</c:v>
                </c:pt>
                <c:pt idx="559">
                  <c:v>0.393230962296443</c:v>
                </c:pt>
                <c:pt idx="560">
                  <c:v>0.39228179646914901</c:v>
                </c:pt>
                <c:pt idx="561">
                  <c:v>0.39133263064185397</c:v>
                </c:pt>
                <c:pt idx="562">
                  <c:v>0.39038346481455999</c:v>
                </c:pt>
                <c:pt idx="563">
                  <c:v>0.389434298987265</c:v>
                </c:pt>
                <c:pt idx="564">
                  <c:v>0.38848513315997002</c:v>
                </c:pt>
                <c:pt idx="565">
                  <c:v>0.38753596733267598</c:v>
                </c:pt>
                <c:pt idx="566">
                  <c:v>0.38658680150538099</c:v>
                </c:pt>
                <c:pt idx="567">
                  <c:v>0.38563763567808601</c:v>
                </c:pt>
                <c:pt idx="568">
                  <c:v>0.38468846985079203</c:v>
                </c:pt>
                <c:pt idx="569">
                  <c:v>0.38373930402349699</c:v>
                </c:pt>
                <c:pt idx="570">
                  <c:v>0.382790138196203</c:v>
                </c:pt>
                <c:pt idx="571">
                  <c:v>0.38184097236890802</c:v>
                </c:pt>
                <c:pt idx="572">
                  <c:v>0.38089180654161298</c:v>
                </c:pt>
                <c:pt idx="573">
                  <c:v>0.37994264071431899</c:v>
                </c:pt>
                <c:pt idx="574">
                  <c:v>0.37899347488702401</c:v>
                </c:pt>
                <c:pt idx="575">
                  <c:v>0.37804430905973002</c:v>
                </c:pt>
                <c:pt idx="576">
                  <c:v>0.37709514323243498</c:v>
                </c:pt>
                <c:pt idx="577">
                  <c:v>0.37614597740514</c:v>
                </c:pt>
                <c:pt idx="578">
                  <c:v>0.375170187921198</c:v>
                </c:pt>
                <c:pt idx="579">
                  <c:v>0.37389523757785897</c:v>
                </c:pt>
                <c:pt idx="580">
                  <c:v>0.37262028723452001</c:v>
                </c:pt>
                <c:pt idx="581">
                  <c:v>0.37134533689118099</c:v>
                </c:pt>
                <c:pt idx="582">
                  <c:v>0.37007038654784202</c:v>
                </c:pt>
                <c:pt idx="583">
                  <c:v>0.368795436204503</c:v>
                </c:pt>
                <c:pt idx="584">
                  <c:v>0.36752048586116398</c:v>
                </c:pt>
                <c:pt idx="585">
                  <c:v>0.36624553551782502</c:v>
                </c:pt>
                <c:pt idx="586">
                  <c:v>0.364970585174486</c:v>
                </c:pt>
                <c:pt idx="587">
                  <c:v>0.36369563483114697</c:v>
                </c:pt>
                <c:pt idx="588">
                  <c:v>0.36242068448780801</c:v>
                </c:pt>
                <c:pt idx="589">
                  <c:v>0.36114573414446799</c:v>
                </c:pt>
                <c:pt idx="590">
                  <c:v>0.35987078380112902</c:v>
                </c:pt>
                <c:pt idx="591">
                  <c:v>0.35859583345779</c:v>
                </c:pt>
                <c:pt idx="592">
                  <c:v>0.35732088311445098</c:v>
                </c:pt>
                <c:pt idx="593">
                  <c:v>0.35607648199623798</c:v>
                </c:pt>
                <c:pt idx="594">
                  <c:v>0.354833267456173</c:v>
                </c:pt>
                <c:pt idx="595">
                  <c:v>0.35359005291610801</c:v>
                </c:pt>
                <c:pt idx="596">
                  <c:v>0.35234683837604303</c:v>
                </c:pt>
                <c:pt idx="597">
                  <c:v>0.35110362383597798</c:v>
                </c:pt>
                <c:pt idx="598">
                  <c:v>0.349860409295913</c:v>
                </c:pt>
                <c:pt idx="599">
                  <c:v>0.34861719475584801</c:v>
                </c:pt>
                <c:pt idx="600">
                  <c:v>0.34737398021578297</c:v>
                </c:pt>
                <c:pt idx="601">
                  <c:v>0.34613076567571799</c:v>
                </c:pt>
                <c:pt idx="602">
                  <c:v>0.344887551135653</c:v>
                </c:pt>
                <c:pt idx="603">
                  <c:v>0.34364433659558802</c:v>
                </c:pt>
                <c:pt idx="604">
                  <c:v>0.34240112205552298</c:v>
                </c:pt>
                <c:pt idx="605">
                  <c:v>0.34115790751545799</c:v>
                </c:pt>
                <c:pt idx="606">
                  <c:v>0.33991469297539301</c:v>
                </c:pt>
                <c:pt idx="607">
                  <c:v>0.338707038713356</c:v>
                </c:pt>
                <c:pt idx="608">
                  <c:v>0.33756684422903299</c:v>
                </c:pt>
                <c:pt idx="609">
                  <c:v>0.33642664974470898</c:v>
                </c:pt>
                <c:pt idx="610">
                  <c:v>0.33528645526038597</c:v>
                </c:pt>
                <c:pt idx="611">
                  <c:v>0.33414626077606202</c:v>
                </c:pt>
                <c:pt idx="612">
                  <c:v>0.33300606629173901</c:v>
                </c:pt>
                <c:pt idx="613">
                  <c:v>0.331865871807416</c:v>
                </c:pt>
                <c:pt idx="614">
                  <c:v>0.33072567732309299</c:v>
                </c:pt>
                <c:pt idx="615">
                  <c:v>0.32958548283876898</c:v>
                </c:pt>
                <c:pt idx="616">
                  <c:v>0.32844528835444597</c:v>
                </c:pt>
                <c:pt idx="617">
                  <c:v>0.32730509387012202</c:v>
                </c:pt>
                <c:pt idx="618">
                  <c:v>0.32616489938579901</c:v>
                </c:pt>
                <c:pt idx="619">
                  <c:v>0.325024704901476</c:v>
                </c:pt>
                <c:pt idx="620">
                  <c:v>0.32388451041715299</c:v>
                </c:pt>
                <c:pt idx="621">
                  <c:v>0.32274431593282898</c:v>
                </c:pt>
                <c:pt idx="622">
                  <c:v>0.32160412144850598</c:v>
                </c:pt>
                <c:pt idx="623">
                  <c:v>0.32046392696418202</c:v>
                </c:pt>
                <c:pt idx="624">
                  <c:v>0.31959006869491802</c:v>
                </c:pt>
                <c:pt idx="625">
                  <c:v>0.31872848734077702</c:v>
                </c:pt>
                <c:pt idx="626">
                  <c:v>0.31786690598663597</c:v>
                </c:pt>
                <c:pt idx="627">
                  <c:v>0.31700532463249498</c:v>
                </c:pt>
                <c:pt idx="628">
                  <c:v>0.31614374327835298</c:v>
                </c:pt>
                <c:pt idx="629">
                  <c:v>0.31528216192421199</c:v>
                </c:pt>
                <c:pt idx="630">
                  <c:v>0.314420580570071</c:v>
                </c:pt>
                <c:pt idx="631">
                  <c:v>0.313558999215929</c:v>
                </c:pt>
                <c:pt idx="632">
                  <c:v>0.31269741786178801</c:v>
                </c:pt>
                <c:pt idx="633">
                  <c:v>0.31183583650764701</c:v>
                </c:pt>
                <c:pt idx="634">
                  <c:v>0.31097425515350602</c:v>
                </c:pt>
                <c:pt idx="635">
                  <c:v>0.31011267379936402</c:v>
                </c:pt>
                <c:pt idx="636">
                  <c:v>0.30925109244522297</c:v>
                </c:pt>
                <c:pt idx="637">
                  <c:v>0.30838951109108198</c:v>
                </c:pt>
                <c:pt idx="638">
                  <c:v>0.30752792973693999</c:v>
                </c:pt>
                <c:pt idx="639">
                  <c:v>0.30667776519953599</c:v>
                </c:pt>
                <c:pt idx="640">
                  <c:v>0.306122017615647</c:v>
                </c:pt>
                <c:pt idx="641">
                  <c:v>0.30556627003175701</c:v>
                </c:pt>
                <c:pt idx="642">
                  <c:v>0.30501052244786803</c:v>
                </c:pt>
                <c:pt idx="643">
                  <c:v>0.30445477486397798</c:v>
                </c:pt>
                <c:pt idx="644">
                  <c:v>0.303899027280089</c:v>
                </c:pt>
                <c:pt idx="645">
                  <c:v>0.30334327969619901</c:v>
                </c:pt>
                <c:pt idx="646">
                  <c:v>0.30278753211231002</c:v>
                </c:pt>
                <c:pt idx="647">
                  <c:v>0.30223178452841998</c:v>
                </c:pt>
                <c:pt idx="648">
                  <c:v>0.30167603694453099</c:v>
                </c:pt>
                <c:pt idx="649">
                  <c:v>0.301120289360641</c:v>
                </c:pt>
                <c:pt idx="650">
                  <c:v>0.30056454177675201</c:v>
                </c:pt>
                <c:pt idx="651">
                  <c:v>0.30000879419286203</c:v>
                </c:pt>
                <c:pt idx="652">
                  <c:v>0.29945304660897298</c:v>
                </c:pt>
                <c:pt idx="653">
                  <c:v>0.298897299025083</c:v>
                </c:pt>
                <c:pt idx="654">
                  <c:v>0.29834155144119401</c:v>
                </c:pt>
                <c:pt idx="655">
                  <c:v>0.29778580385730402</c:v>
                </c:pt>
                <c:pt idx="656">
                  <c:v>0.29762551985440999</c:v>
                </c:pt>
                <c:pt idx="657">
                  <c:v>0.29753951131224399</c:v>
                </c:pt>
                <c:pt idx="658">
                  <c:v>0.29745350277007698</c:v>
                </c:pt>
                <c:pt idx="659">
                  <c:v>0.29736749422790998</c:v>
                </c:pt>
                <c:pt idx="660">
                  <c:v>0.29728148568574397</c:v>
                </c:pt>
                <c:pt idx="661">
                  <c:v>0.29719547714357702</c:v>
                </c:pt>
                <c:pt idx="662">
                  <c:v>0.29710946860141102</c:v>
                </c:pt>
                <c:pt idx="663">
                  <c:v>0.29702346005924402</c:v>
                </c:pt>
                <c:pt idx="664">
                  <c:v>0.29693745151707701</c:v>
                </c:pt>
                <c:pt idx="665">
                  <c:v>0.29685144297491101</c:v>
                </c:pt>
                <c:pt idx="666">
                  <c:v>0.296765434432744</c:v>
                </c:pt>
                <c:pt idx="667">
                  <c:v>0.296679425890577</c:v>
                </c:pt>
                <c:pt idx="668">
                  <c:v>0.29659341734841099</c:v>
                </c:pt>
                <c:pt idx="669">
                  <c:v>0.29650740880624399</c:v>
                </c:pt>
                <c:pt idx="670">
                  <c:v>0.29642140026407798</c:v>
                </c:pt>
                <c:pt idx="671">
                  <c:v>0.29649338503898398</c:v>
                </c:pt>
                <c:pt idx="672">
                  <c:v>0.29658445290653401</c:v>
                </c:pt>
                <c:pt idx="673">
                  <c:v>0.29667552077408299</c:v>
                </c:pt>
                <c:pt idx="674">
                  <c:v>0.29676658864163202</c:v>
                </c:pt>
                <c:pt idx="675">
                  <c:v>0.296857656509181</c:v>
                </c:pt>
                <c:pt idx="676">
                  <c:v>0.29694872437672998</c:v>
                </c:pt>
                <c:pt idx="677">
                  <c:v>0.29703979224427901</c:v>
                </c:pt>
                <c:pt idx="678">
                  <c:v>0.29713086011182899</c:v>
                </c:pt>
                <c:pt idx="679">
                  <c:v>0.29722192797937802</c:v>
                </c:pt>
                <c:pt idx="680">
                  <c:v>0.297312995846927</c:v>
                </c:pt>
                <c:pt idx="681">
                  <c:v>0.29740406371447597</c:v>
                </c:pt>
                <c:pt idx="682">
                  <c:v>0.29749513158202501</c:v>
                </c:pt>
                <c:pt idx="683">
                  <c:v>0.29758619944957398</c:v>
                </c:pt>
                <c:pt idx="684">
                  <c:v>0.29767726731712302</c:v>
                </c:pt>
                <c:pt idx="685">
                  <c:v>0.29807590056810201</c:v>
                </c:pt>
                <c:pt idx="686">
                  <c:v>0.29856479131333202</c:v>
                </c:pt>
                <c:pt idx="687">
                  <c:v>0.29905368205856298</c:v>
                </c:pt>
                <c:pt idx="688">
                  <c:v>0.29954257280379398</c:v>
                </c:pt>
                <c:pt idx="689">
                  <c:v>0.30003146354902499</c:v>
                </c:pt>
                <c:pt idx="690">
                  <c:v>0.300520354294255</c:v>
                </c:pt>
                <c:pt idx="691">
                  <c:v>0.30100924503948601</c:v>
                </c:pt>
                <c:pt idx="692">
                  <c:v>0.30149813578471701</c:v>
                </c:pt>
                <c:pt idx="693">
                  <c:v>0.30198702652994702</c:v>
                </c:pt>
                <c:pt idx="694">
                  <c:v>0.30247591727517797</c:v>
                </c:pt>
                <c:pt idx="695">
                  <c:v>0.30296480802040898</c:v>
                </c:pt>
                <c:pt idx="696">
                  <c:v>0.30345369876563899</c:v>
                </c:pt>
                <c:pt idx="697">
                  <c:v>0.30394258951087</c:v>
                </c:pt>
                <c:pt idx="698">
                  <c:v>0.30443148025610101</c:v>
                </c:pt>
                <c:pt idx="699">
                  <c:v>0.30492037100133101</c:v>
                </c:pt>
                <c:pt idx="700">
                  <c:v>0.30540926174656202</c:v>
                </c:pt>
                <c:pt idx="701">
                  <c:v>0.306113506308613</c:v>
                </c:pt>
                <c:pt idx="702">
                  <c:v>0.30681928238488598</c:v>
                </c:pt>
                <c:pt idx="703">
                  <c:v>0.30752505846116002</c:v>
                </c:pt>
                <c:pt idx="704">
                  <c:v>0.308230834537433</c:v>
                </c:pt>
                <c:pt idx="705">
                  <c:v>0.30893661061370598</c:v>
                </c:pt>
                <c:pt idx="706">
                  <c:v>0.30964238668998001</c:v>
                </c:pt>
                <c:pt idx="707">
                  <c:v>0.31034816276625299</c:v>
                </c:pt>
                <c:pt idx="708">
                  <c:v>0.31105393884252702</c:v>
                </c:pt>
                <c:pt idx="709">
                  <c:v>0.3117597149188</c:v>
                </c:pt>
                <c:pt idx="710">
                  <c:v>0.31246549099507298</c:v>
                </c:pt>
                <c:pt idx="711">
                  <c:v>0.31317126707134701</c:v>
                </c:pt>
                <c:pt idx="712">
                  <c:v>0.31387704314761999</c:v>
                </c:pt>
                <c:pt idx="713">
                  <c:v>0.31458281922389297</c:v>
                </c:pt>
                <c:pt idx="714">
                  <c:v>0.31528859530016701</c:v>
                </c:pt>
                <c:pt idx="715">
                  <c:v>0.31599437137643999</c:v>
                </c:pt>
                <c:pt idx="716">
                  <c:v>0.31670014745271302</c:v>
                </c:pt>
                <c:pt idx="717">
                  <c:v>0.317405923528987</c:v>
                </c:pt>
                <c:pt idx="718">
                  <c:v>0.31811169960525998</c:v>
                </c:pt>
                <c:pt idx="719">
                  <c:v>0.31883755482034298</c:v>
                </c:pt>
                <c:pt idx="720">
                  <c:v>0.319663236927334</c:v>
                </c:pt>
                <c:pt idx="721">
                  <c:v>0.32048891903432503</c:v>
                </c:pt>
                <c:pt idx="722">
                  <c:v>0.32131460114131699</c:v>
                </c:pt>
                <c:pt idx="723">
                  <c:v>0.32214028324830801</c:v>
                </c:pt>
                <c:pt idx="724">
                  <c:v>0.32296596535529898</c:v>
                </c:pt>
                <c:pt idx="725">
                  <c:v>0.323791647462291</c:v>
                </c:pt>
                <c:pt idx="726">
                  <c:v>0.32461732956928202</c:v>
                </c:pt>
                <c:pt idx="727">
                  <c:v>0.32544301167627299</c:v>
                </c:pt>
                <c:pt idx="728">
                  <c:v>0.32626869378326501</c:v>
                </c:pt>
                <c:pt idx="729">
                  <c:v>0.32709437589025597</c:v>
                </c:pt>
                <c:pt idx="730">
                  <c:v>0.32792005799724699</c:v>
                </c:pt>
                <c:pt idx="731">
                  <c:v>0.32874574010423802</c:v>
                </c:pt>
                <c:pt idx="732">
                  <c:v>0.32957142221122998</c:v>
                </c:pt>
                <c:pt idx="733">
                  <c:v>0.330397104318221</c:v>
                </c:pt>
                <c:pt idx="734">
                  <c:v>0.33122278642521202</c:v>
                </c:pt>
                <c:pt idx="735">
                  <c:v>0.33204846853220399</c:v>
                </c:pt>
                <c:pt idx="736">
                  <c:v>0.332799573447771</c:v>
                </c:pt>
                <c:pt idx="737">
                  <c:v>0.33349130182467801</c:v>
                </c:pt>
                <c:pt idx="738">
                  <c:v>0.33418303020158502</c:v>
                </c:pt>
                <c:pt idx="739">
                  <c:v>0.33487475857849303</c:v>
                </c:pt>
                <c:pt idx="740">
                  <c:v>0.33556648695539998</c:v>
                </c:pt>
                <c:pt idx="741">
                  <c:v>0.33625821533230799</c:v>
                </c:pt>
                <c:pt idx="742">
                  <c:v>0.33694994370921499</c:v>
                </c:pt>
                <c:pt idx="743">
                  <c:v>0.337641672086122</c:v>
                </c:pt>
                <c:pt idx="744">
                  <c:v>0.33833340046303001</c:v>
                </c:pt>
                <c:pt idx="745">
                  <c:v>0.33902512883993702</c:v>
                </c:pt>
                <c:pt idx="746">
                  <c:v>0.33971685721684503</c:v>
                </c:pt>
                <c:pt idx="747">
                  <c:v>0.34040858559375198</c:v>
                </c:pt>
                <c:pt idx="748">
                  <c:v>0.34110031397065899</c:v>
                </c:pt>
                <c:pt idx="749">
                  <c:v>0.34179204234756699</c:v>
                </c:pt>
                <c:pt idx="750">
                  <c:v>0.342483770724474</c:v>
                </c:pt>
                <c:pt idx="751">
                  <c:v>0.34317549910138201</c:v>
                </c:pt>
                <c:pt idx="752">
                  <c:v>0.34386722747828902</c:v>
                </c:pt>
                <c:pt idx="753">
                  <c:v>0.34455895585519603</c:v>
                </c:pt>
                <c:pt idx="754">
                  <c:v>0.34525068423210398</c:v>
                </c:pt>
                <c:pt idx="755">
                  <c:v>0.34594241260901099</c:v>
                </c:pt>
                <c:pt idx="756">
                  <c:v>0.34663414098591899</c:v>
                </c:pt>
                <c:pt idx="757">
                  <c:v>0.347325869362826</c:v>
                </c:pt>
                <c:pt idx="758">
                  <c:v>0.34801759773973401</c:v>
                </c:pt>
                <c:pt idx="759">
                  <c:v>0.34870932611664102</c:v>
                </c:pt>
                <c:pt idx="760">
                  <c:v>0.34940105449354802</c:v>
                </c:pt>
                <c:pt idx="761">
                  <c:v>0.35009278287045598</c:v>
                </c:pt>
                <c:pt idx="762">
                  <c:v>0.35045649819107999</c:v>
                </c:pt>
                <c:pt idx="763">
                  <c:v>0.35053313947590098</c:v>
                </c:pt>
                <c:pt idx="764">
                  <c:v>0.35060978076072202</c:v>
                </c:pt>
                <c:pt idx="765">
                  <c:v>0.35068642204554401</c:v>
                </c:pt>
                <c:pt idx="766">
                  <c:v>0.350763063330365</c:v>
                </c:pt>
                <c:pt idx="767">
                  <c:v>0.35083970461518699</c:v>
                </c:pt>
                <c:pt idx="768">
                  <c:v>0.35091634590000798</c:v>
                </c:pt>
                <c:pt idx="769">
                  <c:v>0.35099298718482902</c:v>
                </c:pt>
                <c:pt idx="770">
                  <c:v>0.35106962846965001</c:v>
                </c:pt>
                <c:pt idx="771">
                  <c:v>0.351146269754472</c:v>
                </c:pt>
                <c:pt idx="772">
                  <c:v>0.35122291103929298</c:v>
                </c:pt>
                <c:pt idx="773">
                  <c:v>0.35129955232411397</c:v>
                </c:pt>
                <c:pt idx="774">
                  <c:v>0.35137619360893602</c:v>
                </c:pt>
                <c:pt idx="775">
                  <c:v>0.351452834893757</c:v>
                </c:pt>
                <c:pt idx="776">
                  <c:v>0.35152947617857799</c:v>
                </c:pt>
                <c:pt idx="777">
                  <c:v>0.35160611746339998</c:v>
                </c:pt>
                <c:pt idx="778">
                  <c:v>0.35168275874822102</c:v>
                </c:pt>
                <c:pt idx="779">
                  <c:v>0.35175940003304201</c:v>
                </c:pt>
                <c:pt idx="780">
                  <c:v>0.351836041317864</c:v>
                </c:pt>
                <c:pt idx="781">
                  <c:v>0.35191268260268499</c:v>
                </c:pt>
                <c:pt idx="782">
                  <c:v>0.35198932388750598</c:v>
                </c:pt>
                <c:pt idx="783">
                  <c:v>0.35206596517232802</c:v>
                </c:pt>
                <c:pt idx="784">
                  <c:v>0.35214260645714901</c:v>
                </c:pt>
                <c:pt idx="785">
                  <c:v>0.35221924774197</c:v>
                </c:pt>
                <c:pt idx="786">
                  <c:v>0.35229588902679199</c:v>
                </c:pt>
                <c:pt idx="787">
                  <c:v>0.35237253031161297</c:v>
                </c:pt>
                <c:pt idx="788">
                  <c:v>0.35244917159643402</c:v>
                </c:pt>
                <c:pt idx="789">
                  <c:v>0.35252581288125501</c:v>
                </c:pt>
                <c:pt idx="790">
                  <c:v>0.352602454166077</c:v>
                </c:pt>
                <c:pt idx="791">
                  <c:v>0.35267909545089798</c:v>
                </c:pt>
                <c:pt idx="792">
                  <c:v>0.35275573673571903</c:v>
                </c:pt>
                <c:pt idx="793">
                  <c:v>0.35283237802054102</c:v>
                </c:pt>
                <c:pt idx="794">
                  <c:v>0.352909019305362</c:v>
                </c:pt>
                <c:pt idx="795">
                  <c:v>0.35298566059018299</c:v>
                </c:pt>
                <c:pt idx="796">
                  <c:v>0.35306230187500498</c:v>
                </c:pt>
                <c:pt idx="797">
                  <c:v>0.35313894315982602</c:v>
                </c:pt>
                <c:pt idx="798">
                  <c:v>0.35321558444464701</c:v>
                </c:pt>
                <c:pt idx="799">
                  <c:v>0.353292225729469</c:v>
                </c:pt>
                <c:pt idx="800">
                  <c:v>0.35336886701428999</c:v>
                </c:pt>
                <c:pt idx="801">
                  <c:v>0.35344550829911098</c:v>
                </c:pt>
                <c:pt idx="802">
                  <c:v>0.35352214958393302</c:v>
                </c:pt>
                <c:pt idx="803">
                  <c:v>0.35359879086875401</c:v>
                </c:pt>
                <c:pt idx="804">
                  <c:v>0.353675432153575</c:v>
                </c:pt>
                <c:pt idx="805">
                  <c:v>0.35375207343839699</c:v>
                </c:pt>
                <c:pt idx="806">
                  <c:v>0.35382871472321797</c:v>
                </c:pt>
                <c:pt idx="807">
                  <c:v>0.35390535600803902</c:v>
                </c:pt>
                <c:pt idx="808">
                  <c:v>0.35398199729286101</c:v>
                </c:pt>
                <c:pt idx="809">
                  <c:v>0.35405863857768199</c:v>
                </c:pt>
                <c:pt idx="810">
                  <c:v>0.35413527986250298</c:v>
                </c:pt>
                <c:pt idx="811">
                  <c:v>0.35421192114732503</c:v>
                </c:pt>
                <c:pt idx="812">
                  <c:v>0.35428856243214601</c:v>
                </c:pt>
                <c:pt idx="813">
                  <c:v>0.354365203716967</c:v>
                </c:pt>
                <c:pt idx="814">
                  <c:v>0.35444184500178899</c:v>
                </c:pt>
                <c:pt idx="815">
                  <c:v>0.35451848628660998</c:v>
                </c:pt>
                <c:pt idx="816">
                  <c:v>0.35459512757143102</c:v>
                </c:pt>
                <c:pt idx="817">
                  <c:v>0.35467176885625201</c:v>
                </c:pt>
                <c:pt idx="818">
                  <c:v>0.35443672527436498</c:v>
                </c:pt>
                <c:pt idx="819">
                  <c:v>0.35400284773184998</c:v>
                </c:pt>
                <c:pt idx="820">
                  <c:v>0.35356897018933597</c:v>
                </c:pt>
                <c:pt idx="821">
                  <c:v>0.35313509264682102</c:v>
                </c:pt>
                <c:pt idx="822">
                  <c:v>0.35270121510430702</c:v>
                </c:pt>
                <c:pt idx="823">
                  <c:v>0.35226733756179202</c:v>
                </c:pt>
                <c:pt idx="824">
                  <c:v>0.35183346001927701</c:v>
                </c:pt>
                <c:pt idx="825">
                  <c:v>0.35139958247676301</c:v>
                </c:pt>
                <c:pt idx="826">
                  <c:v>0.350965704934248</c:v>
                </c:pt>
                <c:pt idx="827">
                  <c:v>0.350531827391734</c:v>
                </c:pt>
                <c:pt idx="828">
                  <c:v>0.35009794984921899</c:v>
                </c:pt>
                <c:pt idx="829">
                  <c:v>0.34966407230670399</c:v>
                </c:pt>
                <c:pt idx="830">
                  <c:v>0.34923019476418998</c:v>
                </c:pt>
                <c:pt idx="831">
                  <c:v>0.34879631722167498</c:v>
                </c:pt>
                <c:pt idx="832">
                  <c:v>0.34836243967916097</c:v>
                </c:pt>
                <c:pt idx="833">
                  <c:v>0.34792856213664602</c:v>
                </c:pt>
                <c:pt idx="834">
                  <c:v>0.34749468459413102</c:v>
                </c:pt>
                <c:pt idx="835">
                  <c:v>0.34706080705161702</c:v>
                </c:pt>
                <c:pt idx="836">
                  <c:v>0.34662692950910201</c:v>
                </c:pt>
                <c:pt idx="837">
                  <c:v>0.34619305196658801</c:v>
                </c:pt>
                <c:pt idx="838">
                  <c:v>0.345759174424073</c:v>
                </c:pt>
                <c:pt idx="839">
                  <c:v>0.345325296881558</c:v>
                </c:pt>
                <c:pt idx="840">
                  <c:v>0.34482797189662101</c:v>
                </c:pt>
                <c:pt idx="841">
                  <c:v>0.34432184463127602</c:v>
                </c:pt>
                <c:pt idx="842">
                  <c:v>0.34381571736593097</c:v>
                </c:pt>
                <c:pt idx="843">
                  <c:v>0.34330959010058598</c:v>
                </c:pt>
                <c:pt idx="844">
                  <c:v>0.34280346283524199</c:v>
                </c:pt>
                <c:pt idx="845">
                  <c:v>0.342297335569897</c:v>
                </c:pt>
                <c:pt idx="846">
                  <c:v>0.34179120830455201</c:v>
                </c:pt>
                <c:pt idx="847">
                  <c:v>0.34128508103920702</c:v>
                </c:pt>
                <c:pt idx="848">
                  <c:v>0.34077895377386302</c:v>
                </c:pt>
                <c:pt idx="849">
                  <c:v>0.34027282650851798</c:v>
                </c:pt>
                <c:pt idx="850">
                  <c:v>0.33976669924317299</c:v>
                </c:pt>
                <c:pt idx="851">
                  <c:v>0.339260571977828</c:v>
                </c:pt>
                <c:pt idx="852">
                  <c:v>0.338754444712483</c:v>
                </c:pt>
                <c:pt idx="853">
                  <c:v>0.33824831744713901</c:v>
                </c:pt>
                <c:pt idx="854">
                  <c:v>0.33774219018179402</c:v>
                </c:pt>
                <c:pt idx="855">
                  <c:v>0.33723606291644898</c:v>
                </c:pt>
                <c:pt idx="856">
                  <c:v>0.33672993565110398</c:v>
                </c:pt>
                <c:pt idx="857">
                  <c:v>0.33622380838575999</c:v>
                </c:pt>
                <c:pt idx="858">
                  <c:v>0.335717681120415</c:v>
                </c:pt>
                <c:pt idx="859">
                  <c:v>0.33521155385507001</c:v>
                </c:pt>
                <c:pt idx="860">
                  <c:v>0.33470542658972602</c:v>
                </c:pt>
                <c:pt idx="861">
                  <c:v>0.33420981305949798</c:v>
                </c:pt>
                <c:pt idx="862">
                  <c:v>0.33374067548546299</c:v>
                </c:pt>
                <c:pt idx="863">
                  <c:v>0.33327153791142899</c:v>
                </c:pt>
                <c:pt idx="864">
                  <c:v>0.332802400337394</c:v>
                </c:pt>
                <c:pt idx="865">
                  <c:v>0.33233326276336</c:v>
                </c:pt>
                <c:pt idx="866">
                  <c:v>0.33186412518932501</c:v>
                </c:pt>
                <c:pt idx="867">
                  <c:v>0.33139498761529101</c:v>
                </c:pt>
                <c:pt idx="868">
                  <c:v>0.33092585004125602</c:v>
                </c:pt>
                <c:pt idx="869">
                  <c:v>0.33045671246722103</c:v>
                </c:pt>
                <c:pt idx="870">
                  <c:v>0.32998757489318697</c:v>
                </c:pt>
                <c:pt idx="871">
                  <c:v>0.32951843731915198</c:v>
                </c:pt>
                <c:pt idx="872">
                  <c:v>0.32904929974511798</c:v>
                </c:pt>
                <c:pt idx="873">
                  <c:v>0.32858016217108299</c:v>
                </c:pt>
                <c:pt idx="874">
                  <c:v>0.32811102459704899</c:v>
                </c:pt>
                <c:pt idx="875">
                  <c:v>0.32769310222481701</c:v>
                </c:pt>
                <c:pt idx="876">
                  <c:v>0.32731220720777099</c:v>
                </c:pt>
                <c:pt idx="877">
                  <c:v>0.32693131219072502</c:v>
                </c:pt>
                <c:pt idx="878">
                  <c:v>0.326550417173679</c:v>
                </c:pt>
                <c:pt idx="879">
                  <c:v>0.32616952215663197</c:v>
                </c:pt>
                <c:pt idx="880">
                  <c:v>0.32578862713958601</c:v>
                </c:pt>
                <c:pt idx="881">
                  <c:v>0.32540773212253998</c:v>
                </c:pt>
                <c:pt idx="882">
                  <c:v>0.32502683710549402</c:v>
                </c:pt>
                <c:pt idx="883">
                  <c:v>0.32464594208844699</c:v>
                </c:pt>
                <c:pt idx="884">
                  <c:v>0.32426504707140102</c:v>
                </c:pt>
                <c:pt idx="885">
                  <c:v>0.323884152054355</c:v>
                </c:pt>
                <c:pt idx="886">
                  <c:v>0.32350325703730798</c:v>
                </c:pt>
                <c:pt idx="887">
                  <c:v>0.32312236202026201</c:v>
                </c:pt>
                <c:pt idx="888">
                  <c:v>0.32274146700321599</c:v>
                </c:pt>
                <c:pt idx="889">
                  <c:v>0.32236057198617002</c:v>
                </c:pt>
                <c:pt idx="890">
                  <c:v>0.321979676969123</c:v>
                </c:pt>
                <c:pt idx="891">
                  <c:v>0.32159878195207697</c:v>
                </c:pt>
                <c:pt idx="892">
                  <c:v>0.32125293294026602</c:v>
                </c:pt>
                <c:pt idx="893">
                  <c:v>0.32112392011123703</c:v>
                </c:pt>
                <c:pt idx="894">
                  <c:v>0.32099490728220897</c:v>
                </c:pt>
                <c:pt idx="895">
                  <c:v>0.32086589445317998</c:v>
                </c:pt>
                <c:pt idx="896">
                  <c:v>0.32073688162415198</c:v>
                </c:pt>
                <c:pt idx="897">
                  <c:v>0.32060786879512299</c:v>
                </c:pt>
                <c:pt idx="898">
                  <c:v>0.32047885596609399</c:v>
                </c:pt>
                <c:pt idx="899">
                  <c:v>0.32034984313706599</c:v>
                </c:pt>
                <c:pt idx="900">
                  <c:v>0.320220830308037</c:v>
                </c:pt>
                <c:pt idx="901">
                  <c:v>0.320091817479009</c:v>
                </c:pt>
                <c:pt idx="902">
                  <c:v>0.31996280464998</c:v>
                </c:pt>
                <c:pt idx="903">
                  <c:v>0.31983379182095201</c:v>
                </c:pt>
                <c:pt idx="904">
                  <c:v>0.31970477899192301</c:v>
                </c:pt>
                <c:pt idx="905">
                  <c:v>0.31957576616289401</c:v>
                </c:pt>
                <c:pt idx="906">
                  <c:v>0.31955648666666597</c:v>
                </c:pt>
                <c:pt idx="907">
                  <c:v>0.31955648666666597</c:v>
                </c:pt>
                <c:pt idx="908">
                  <c:v>0.31955648666666597</c:v>
                </c:pt>
                <c:pt idx="909">
                  <c:v>0.31955648666666597</c:v>
                </c:pt>
                <c:pt idx="910">
                  <c:v>0.31955648666666597</c:v>
                </c:pt>
                <c:pt idx="911">
                  <c:v>0.31955648666666597</c:v>
                </c:pt>
                <c:pt idx="912">
                  <c:v>0.31955648666666597</c:v>
                </c:pt>
                <c:pt idx="913">
                  <c:v>0.31955648666666597</c:v>
                </c:pt>
                <c:pt idx="914">
                  <c:v>0.31955648666666597</c:v>
                </c:pt>
                <c:pt idx="915">
                  <c:v>0.31955648666666597</c:v>
                </c:pt>
                <c:pt idx="916">
                  <c:v>0.31955648666666597</c:v>
                </c:pt>
                <c:pt idx="917">
                  <c:v>0.31955648666666597</c:v>
                </c:pt>
                <c:pt idx="918">
                  <c:v>0.31955648666666597</c:v>
                </c:pt>
                <c:pt idx="919">
                  <c:v>0.31955648666666597</c:v>
                </c:pt>
                <c:pt idx="920">
                  <c:v>0.31955648666666597</c:v>
                </c:pt>
                <c:pt idx="921">
                  <c:v>0.31955648666666597</c:v>
                </c:pt>
                <c:pt idx="922">
                  <c:v>0.31955648666666597</c:v>
                </c:pt>
                <c:pt idx="923">
                  <c:v>0.31955648666666597</c:v>
                </c:pt>
                <c:pt idx="924">
                  <c:v>0.31955648666666597</c:v>
                </c:pt>
                <c:pt idx="925">
                  <c:v>0.31955648666666597</c:v>
                </c:pt>
                <c:pt idx="926">
                  <c:v>0.31955648666666597</c:v>
                </c:pt>
                <c:pt idx="927">
                  <c:v>0.31955648666666597</c:v>
                </c:pt>
                <c:pt idx="928">
                  <c:v>0.31955648666666597</c:v>
                </c:pt>
                <c:pt idx="929">
                  <c:v>0.31955648666666597</c:v>
                </c:pt>
                <c:pt idx="930">
                  <c:v>0.31955648666666597</c:v>
                </c:pt>
                <c:pt idx="931">
                  <c:v>0.31955648666666597</c:v>
                </c:pt>
                <c:pt idx="932">
                  <c:v>0.31955648666666597</c:v>
                </c:pt>
                <c:pt idx="933">
                  <c:v>0.31955648666666597</c:v>
                </c:pt>
                <c:pt idx="934">
                  <c:v>0.319642668096077</c:v>
                </c:pt>
                <c:pt idx="935">
                  <c:v>0.31978340936513799</c:v>
                </c:pt>
                <c:pt idx="936">
                  <c:v>0.31992415063419899</c:v>
                </c:pt>
                <c:pt idx="937">
                  <c:v>0.32006489190325998</c:v>
                </c:pt>
                <c:pt idx="938">
                  <c:v>0.32020563317232098</c:v>
                </c:pt>
                <c:pt idx="939">
                  <c:v>0.32034637444138198</c:v>
                </c:pt>
                <c:pt idx="940">
                  <c:v>0.32048711571044303</c:v>
                </c:pt>
                <c:pt idx="941">
                  <c:v>0.32062785697950502</c:v>
                </c:pt>
                <c:pt idx="942">
                  <c:v>0.32076859824856602</c:v>
                </c:pt>
                <c:pt idx="943">
                  <c:v>0.32090933951762701</c:v>
                </c:pt>
                <c:pt idx="944">
                  <c:v>0.32105008078668801</c:v>
                </c:pt>
                <c:pt idx="945">
                  <c:v>0.321190822055749</c:v>
                </c:pt>
                <c:pt idx="946">
                  <c:v>0.32133156332481</c:v>
                </c:pt>
                <c:pt idx="947">
                  <c:v>0.32147230459387199</c:v>
                </c:pt>
                <c:pt idx="948">
                  <c:v>0.32161304586293299</c:v>
                </c:pt>
                <c:pt idx="949">
                  <c:v>0.32175378713199398</c:v>
                </c:pt>
                <c:pt idx="950">
                  <c:v>0.32189452840105498</c:v>
                </c:pt>
                <c:pt idx="951">
                  <c:v>0.32203526967011598</c:v>
                </c:pt>
                <c:pt idx="952">
                  <c:v>0.32223960939573498</c:v>
                </c:pt>
                <c:pt idx="953">
                  <c:v>0.32256710349907403</c:v>
                </c:pt>
                <c:pt idx="954">
                  <c:v>0.32289459760241201</c:v>
                </c:pt>
                <c:pt idx="955">
                  <c:v>0.32322209170575</c:v>
                </c:pt>
                <c:pt idx="956">
                  <c:v>0.32354958580908899</c:v>
                </c:pt>
                <c:pt idx="957">
                  <c:v>0.32387707991242698</c:v>
                </c:pt>
                <c:pt idx="958">
                  <c:v>0.32420457401576602</c:v>
                </c:pt>
                <c:pt idx="959">
                  <c:v>0.32453206811910401</c:v>
                </c:pt>
                <c:pt idx="960">
                  <c:v>0.324859562222442</c:v>
                </c:pt>
                <c:pt idx="961">
                  <c:v>0.32518705632578099</c:v>
                </c:pt>
                <c:pt idx="962">
                  <c:v>0.32551455042911898</c:v>
                </c:pt>
                <c:pt idx="963">
                  <c:v>0.32584204453245802</c:v>
                </c:pt>
                <c:pt idx="964">
                  <c:v>0.32616953863579601</c:v>
                </c:pt>
                <c:pt idx="965">
                  <c:v>0.326497032739134</c:v>
                </c:pt>
                <c:pt idx="966">
                  <c:v>0.32682452684247298</c:v>
                </c:pt>
                <c:pt idx="967">
                  <c:v>0.32715202094581097</c:v>
                </c:pt>
                <c:pt idx="968">
                  <c:v>0.32747951504915002</c:v>
                </c:pt>
                <c:pt idx="969">
                  <c:v>0.327807009152488</c:v>
                </c:pt>
                <c:pt idx="970">
                  <c:v>0.32813450325582599</c:v>
                </c:pt>
                <c:pt idx="971">
                  <c:v>0.32846199735916498</c:v>
                </c:pt>
                <c:pt idx="972">
                  <c:v>0.32878949146250303</c:v>
                </c:pt>
                <c:pt idx="973">
                  <c:v>0.32911698556584201</c:v>
                </c:pt>
                <c:pt idx="974">
                  <c:v>0.32944232855089201</c:v>
                </c:pt>
                <c:pt idx="975">
                  <c:v>0.32976694148885699</c:v>
                </c:pt>
                <c:pt idx="976">
                  <c:v>0.33009155442682098</c:v>
                </c:pt>
                <c:pt idx="977">
                  <c:v>0.33041616736478502</c:v>
                </c:pt>
                <c:pt idx="978">
                  <c:v>0.330740780302749</c:v>
                </c:pt>
                <c:pt idx="979">
                  <c:v>0.33106539324071399</c:v>
                </c:pt>
                <c:pt idx="980">
                  <c:v>0.33139000617867798</c:v>
                </c:pt>
                <c:pt idx="981">
                  <c:v>0.33171461911664202</c:v>
                </c:pt>
                <c:pt idx="982">
                  <c:v>0.332039232054607</c:v>
                </c:pt>
                <c:pt idx="983">
                  <c:v>0.33236384499257099</c:v>
                </c:pt>
                <c:pt idx="984">
                  <c:v>0.33268845793053498</c:v>
                </c:pt>
                <c:pt idx="985">
                  <c:v>0.33301307086849902</c:v>
                </c:pt>
                <c:pt idx="986">
                  <c:v>0.333337683806464</c:v>
                </c:pt>
                <c:pt idx="987">
                  <c:v>0.33366229674442799</c:v>
                </c:pt>
                <c:pt idx="988">
                  <c:v>0.33398690968239197</c:v>
                </c:pt>
                <c:pt idx="989">
                  <c:v>0.33431152262035702</c:v>
                </c:pt>
                <c:pt idx="990">
                  <c:v>0.334636135558321</c:v>
                </c:pt>
                <c:pt idx="991">
                  <c:v>0.33496074849628499</c:v>
                </c:pt>
                <c:pt idx="992">
                  <c:v>0.33528536143424997</c:v>
                </c:pt>
                <c:pt idx="993">
                  <c:v>0.33560997437221401</c:v>
                </c:pt>
                <c:pt idx="994">
                  <c:v>0.335934587310178</c:v>
                </c:pt>
                <c:pt idx="995">
                  <c:v>0.33625920024814199</c:v>
                </c:pt>
                <c:pt idx="996">
                  <c:v>0.33658381318610697</c:v>
                </c:pt>
                <c:pt idx="997">
                  <c:v>0.33690842612407101</c:v>
                </c:pt>
                <c:pt idx="998">
                  <c:v>0.337233039062035</c:v>
                </c:pt>
                <c:pt idx="999">
                  <c:v>0.33755765199999999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AA-40DE-A076-A0475E49F791}"/>
            </c:ext>
          </c:extLst>
        </c:ser>
        <c:ser>
          <c:idx val="8"/>
          <c:order val="3"/>
          <c:tx>
            <c:strRef>
              <c:f>'1.0LiF_plot_data'!$E$1</c:f>
              <c:strCache>
                <c:ptCount val="1"/>
                <c:pt idx="0">
                  <c:v>S(r): Li-F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'1.0LiF_plot_data'!$E$2:$E$1001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0.75280032764900695</c:v>
                </c:pt>
                <c:pt idx="184">
                  <c:v>0.75280032764900695</c:v>
                </c:pt>
                <c:pt idx="185">
                  <c:v>0.75280032764900695</c:v>
                </c:pt>
                <c:pt idx="186">
                  <c:v>0.75280032764900695</c:v>
                </c:pt>
                <c:pt idx="187">
                  <c:v>0.75280032764900695</c:v>
                </c:pt>
                <c:pt idx="188">
                  <c:v>0.75280032764900695</c:v>
                </c:pt>
                <c:pt idx="189">
                  <c:v>0.75280032764900695</c:v>
                </c:pt>
                <c:pt idx="190">
                  <c:v>0.75280032764900695</c:v>
                </c:pt>
                <c:pt idx="191">
                  <c:v>0.75280032764900695</c:v>
                </c:pt>
                <c:pt idx="192">
                  <c:v>0.75280032764900695</c:v>
                </c:pt>
                <c:pt idx="193">
                  <c:v>0.75280032764900695</c:v>
                </c:pt>
                <c:pt idx="194">
                  <c:v>0.75280032764900695</c:v>
                </c:pt>
                <c:pt idx="195">
                  <c:v>0.75280032764900695</c:v>
                </c:pt>
                <c:pt idx="196">
                  <c:v>0.75280032764900695</c:v>
                </c:pt>
                <c:pt idx="197">
                  <c:v>0.75280032764900695</c:v>
                </c:pt>
                <c:pt idx="198">
                  <c:v>0.75280032764900695</c:v>
                </c:pt>
                <c:pt idx="199">
                  <c:v>0.75280032764900695</c:v>
                </c:pt>
                <c:pt idx="200">
                  <c:v>0.75280032764900695</c:v>
                </c:pt>
                <c:pt idx="201">
                  <c:v>0.75280032764900695</c:v>
                </c:pt>
                <c:pt idx="202">
                  <c:v>0.75280032764900695</c:v>
                </c:pt>
                <c:pt idx="203">
                  <c:v>0.75280032764900695</c:v>
                </c:pt>
                <c:pt idx="204">
                  <c:v>0.75280032764900695</c:v>
                </c:pt>
                <c:pt idx="205">
                  <c:v>0.75280032764900695</c:v>
                </c:pt>
                <c:pt idx="206">
                  <c:v>0.75280032764900695</c:v>
                </c:pt>
                <c:pt idx="207">
                  <c:v>0.75280032764900695</c:v>
                </c:pt>
                <c:pt idx="208">
                  <c:v>0.75280032764900695</c:v>
                </c:pt>
                <c:pt idx="209">
                  <c:v>0.75280032764900695</c:v>
                </c:pt>
                <c:pt idx="210">
                  <c:v>0.75280032764900695</c:v>
                </c:pt>
                <c:pt idx="211">
                  <c:v>0.75280032764900695</c:v>
                </c:pt>
                <c:pt idx="212">
                  <c:v>0.75280032764900695</c:v>
                </c:pt>
                <c:pt idx="213">
                  <c:v>0.75280032764900695</c:v>
                </c:pt>
                <c:pt idx="214">
                  <c:v>0.75280032764900695</c:v>
                </c:pt>
                <c:pt idx="215">
                  <c:v>0.75280032764900695</c:v>
                </c:pt>
                <c:pt idx="216">
                  <c:v>0.75280032764900695</c:v>
                </c:pt>
                <c:pt idx="217">
                  <c:v>0.75280032764900695</c:v>
                </c:pt>
                <c:pt idx="218">
                  <c:v>0.75280032764900695</c:v>
                </c:pt>
                <c:pt idx="219">
                  <c:v>0.75280032764900695</c:v>
                </c:pt>
                <c:pt idx="220">
                  <c:v>0.75280032764900695</c:v>
                </c:pt>
                <c:pt idx="221">
                  <c:v>0.75280032764900695</c:v>
                </c:pt>
                <c:pt idx="222">
                  <c:v>0.75280032764900695</c:v>
                </c:pt>
                <c:pt idx="223">
                  <c:v>0.75280032764900695</c:v>
                </c:pt>
                <c:pt idx="224">
                  <c:v>0.75280032764900695</c:v>
                </c:pt>
                <c:pt idx="225">
                  <c:v>0.75280032764900695</c:v>
                </c:pt>
                <c:pt idx="226">
                  <c:v>0.75280032764900695</c:v>
                </c:pt>
                <c:pt idx="227">
                  <c:v>0.75280032764900695</c:v>
                </c:pt>
                <c:pt idx="228">
                  <c:v>0.75280032764900695</c:v>
                </c:pt>
                <c:pt idx="229">
                  <c:v>0.75280032764900695</c:v>
                </c:pt>
                <c:pt idx="230">
                  <c:v>0.75280032764900695</c:v>
                </c:pt>
                <c:pt idx="231">
                  <c:v>0.75280032764900695</c:v>
                </c:pt>
                <c:pt idx="232">
                  <c:v>0.75280032764900695</c:v>
                </c:pt>
                <c:pt idx="233">
                  <c:v>0.75280032764900695</c:v>
                </c:pt>
                <c:pt idx="234">
                  <c:v>0.75280032764900695</c:v>
                </c:pt>
                <c:pt idx="235">
                  <c:v>0.75280032764900695</c:v>
                </c:pt>
                <c:pt idx="236">
                  <c:v>0.75280032764900695</c:v>
                </c:pt>
                <c:pt idx="237">
                  <c:v>0.75280032764900695</c:v>
                </c:pt>
                <c:pt idx="238">
                  <c:v>0.75280032764900695</c:v>
                </c:pt>
                <c:pt idx="239">
                  <c:v>0.75280032764900695</c:v>
                </c:pt>
                <c:pt idx="240">
                  <c:v>0.75280032764900695</c:v>
                </c:pt>
                <c:pt idx="241">
                  <c:v>0.75280032764900695</c:v>
                </c:pt>
                <c:pt idx="242">
                  <c:v>0.75280032764900695</c:v>
                </c:pt>
                <c:pt idx="243">
                  <c:v>0.75280032764900695</c:v>
                </c:pt>
                <c:pt idx="244">
                  <c:v>0.75280032764900695</c:v>
                </c:pt>
                <c:pt idx="245">
                  <c:v>0.75280032764900695</c:v>
                </c:pt>
                <c:pt idx="246">
                  <c:v>0.75280032764900695</c:v>
                </c:pt>
                <c:pt idx="247">
                  <c:v>0.75280032764900695</c:v>
                </c:pt>
                <c:pt idx="248">
                  <c:v>0.75280032764900695</c:v>
                </c:pt>
                <c:pt idx="249">
                  <c:v>0.75280032764900695</c:v>
                </c:pt>
                <c:pt idx="250">
                  <c:v>0.75280032764900695</c:v>
                </c:pt>
                <c:pt idx="251">
                  <c:v>0.75280032764900695</c:v>
                </c:pt>
                <c:pt idx="252">
                  <c:v>0.75280032764900695</c:v>
                </c:pt>
                <c:pt idx="253">
                  <c:v>0.75280032764900695</c:v>
                </c:pt>
                <c:pt idx="254">
                  <c:v>0.75280032764900695</c:v>
                </c:pt>
                <c:pt idx="255">
                  <c:v>0.75280032764900695</c:v>
                </c:pt>
                <c:pt idx="256">
                  <c:v>0.75280032764900695</c:v>
                </c:pt>
                <c:pt idx="257">
                  <c:v>0.75280032764900695</c:v>
                </c:pt>
                <c:pt idx="258">
                  <c:v>0.75280032764900695</c:v>
                </c:pt>
                <c:pt idx="259">
                  <c:v>0.75280032764900695</c:v>
                </c:pt>
                <c:pt idx="260">
                  <c:v>0.75280032764900695</c:v>
                </c:pt>
                <c:pt idx="261">
                  <c:v>0.75280032764900695</c:v>
                </c:pt>
                <c:pt idx="262">
                  <c:v>0.75280032764900695</c:v>
                </c:pt>
                <c:pt idx="263">
                  <c:v>0.75280032764900695</c:v>
                </c:pt>
                <c:pt idx="264">
                  <c:v>0.75280032764900695</c:v>
                </c:pt>
                <c:pt idx="265">
                  <c:v>0.75280032764900695</c:v>
                </c:pt>
                <c:pt idx="266">
                  <c:v>0.75280032764900695</c:v>
                </c:pt>
                <c:pt idx="267">
                  <c:v>0.75280032764900695</c:v>
                </c:pt>
                <c:pt idx="268">
                  <c:v>0.75280032764900695</c:v>
                </c:pt>
                <c:pt idx="269">
                  <c:v>0.75280032764900695</c:v>
                </c:pt>
                <c:pt idx="270">
                  <c:v>0.75280032764900695</c:v>
                </c:pt>
                <c:pt idx="271">
                  <c:v>0.75280032764900695</c:v>
                </c:pt>
                <c:pt idx="272">
                  <c:v>0.75280032764900695</c:v>
                </c:pt>
                <c:pt idx="273">
                  <c:v>0.75280032764900695</c:v>
                </c:pt>
                <c:pt idx="274">
                  <c:v>0.75280032764900695</c:v>
                </c:pt>
                <c:pt idx="275">
                  <c:v>0.75280032764900695</c:v>
                </c:pt>
                <c:pt idx="276">
                  <c:v>0.75280032764900695</c:v>
                </c:pt>
                <c:pt idx="277">
                  <c:v>0.75280032764900695</c:v>
                </c:pt>
                <c:pt idx="278">
                  <c:v>0.75280032764900695</c:v>
                </c:pt>
                <c:pt idx="279">
                  <c:v>0.75280032764900695</c:v>
                </c:pt>
                <c:pt idx="280">
                  <c:v>0.75280032764900695</c:v>
                </c:pt>
                <c:pt idx="281">
                  <c:v>0.75280032764900695</c:v>
                </c:pt>
                <c:pt idx="282">
                  <c:v>0.75280032764900695</c:v>
                </c:pt>
                <c:pt idx="283">
                  <c:v>0.75280032764900695</c:v>
                </c:pt>
                <c:pt idx="284">
                  <c:v>0.75280032764900695</c:v>
                </c:pt>
                <c:pt idx="285">
                  <c:v>0.75280032764900695</c:v>
                </c:pt>
                <c:pt idx="286">
                  <c:v>0.75280032764900695</c:v>
                </c:pt>
                <c:pt idx="287">
                  <c:v>0.75280032764900695</c:v>
                </c:pt>
                <c:pt idx="288">
                  <c:v>0.75280032764900695</c:v>
                </c:pt>
                <c:pt idx="289">
                  <c:v>0.75280032764900695</c:v>
                </c:pt>
                <c:pt idx="290">
                  <c:v>0.75280032764900695</c:v>
                </c:pt>
                <c:pt idx="291">
                  <c:v>0.75280032764900695</c:v>
                </c:pt>
                <c:pt idx="292">
                  <c:v>0.75280032764900695</c:v>
                </c:pt>
                <c:pt idx="293">
                  <c:v>0.75280032764900695</c:v>
                </c:pt>
                <c:pt idx="294">
                  <c:v>0.75280032764900695</c:v>
                </c:pt>
                <c:pt idx="295">
                  <c:v>0.75280032764900695</c:v>
                </c:pt>
                <c:pt idx="296">
                  <c:v>0.75280032764900695</c:v>
                </c:pt>
                <c:pt idx="297">
                  <c:v>0.75280032764900695</c:v>
                </c:pt>
                <c:pt idx="298">
                  <c:v>0.75280032764900695</c:v>
                </c:pt>
                <c:pt idx="299">
                  <c:v>0.75280032764900695</c:v>
                </c:pt>
                <c:pt idx="300">
                  <c:v>0.75280032764900695</c:v>
                </c:pt>
                <c:pt idx="301">
                  <c:v>0.75280032764900695</c:v>
                </c:pt>
                <c:pt idx="302">
                  <c:v>0.75280032764900695</c:v>
                </c:pt>
                <c:pt idx="303">
                  <c:v>0.75280032764900695</c:v>
                </c:pt>
                <c:pt idx="304">
                  <c:v>0.75280032764900695</c:v>
                </c:pt>
                <c:pt idx="305">
                  <c:v>0.75280032764900695</c:v>
                </c:pt>
                <c:pt idx="306">
                  <c:v>0.75280032764900695</c:v>
                </c:pt>
                <c:pt idx="307">
                  <c:v>0.75280032764900695</c:v>
                </c:pt>
                <c:pt idx="308">
                  <c:v>0.75280032764900695</c:v>
                </c:pt>
                <c:pt idx="309">
                  <c:v>0.75280032764900695</c:v>
                </c:pt>
                <c:pt idx="310">
                  <c:v>0.75280032764900695</c:v>
                </c:pt>
                <c:pt idx="311">
                  <c:v>0.75280032764900695</c:v>
                </c:pt>
                <c:pt idx="312">
                  <c:v>0.75280032764900695</c:v>
                </c:pt>
                <c:pt idx="313">
                  <c:v>0.75280032764900695</c:v>
                </c:pt>
                <c:pt idx="314">
                  <c:v>0.75280032764900695</c:v>
                </c:pt>
                <c:pt idx="315">
                  <c:v>0.75280032764900695</c:v>
                </c:pt>
                <c:pt idx="316">
                  <c:v>0.75280032764900695</c:v>
                </c:pt>
                <c:pt idx="317">
                  <c:v>0.75280032764900695</c:v>
                </c:pt>
                <c:pt idx="318">
                  <c:v>0.75280032764900695</c:v>
                </c:pt>
                <c:pt idx="319">
                  <c:v>0.75280032764900695</c:v>
                </c:pt>
                <c:pt idx="320">
                  <c:v>0.75280032764900695</c:v>
                </c:pt>
                <c:pt idx="321">
                  <c:v>0.75280032764900695</c:v>
                </c:pt>
                <c:pt idx="322">
                  <c:v>0.75280032764900695</c:v>
                </c:pt>
                <c:pt idx="323">
                  <c:v>0.75280032764900695</c:v>
                </c:pt>
                <c:pt idx="324">
                  <c:v>0.75280032764900695</c:v>
                </c:pt>
                <c:pt idx="325">
                  <c:v>0.75280032764900695</c:v>
                </c:pt>
                <c:pt idx="326">
                  <c:v>0.75280032764900695</c:v>
                </c:pt>
                <c:pt idx="327">
                  <c:v>0.75280032764900695</c:v>
                </c:pt>
                <c:pt idx="328">
                  <c:v>0.75280032764900695</c:v>
                </c:pt>
                <c:pt idx="329">
                  <c:v>0.75280032764900695</c:v>
                </c:pt>
                <c:pt idx="330">
                  <c:v>0.75280032764900695</c:v>
                </c:pt>
                <c:pt idx="331">
                  <c:v>0.75280032764900695</c:v>
                </c:pt>
                <c:pt idx="332">
                  <c:v>0.75280032764900695</c:v>
                </c:pt>
                <c:pt idx="333">
                  <c:v>0.75280032764900695</c:v>
                </c:pt>
                <c:pt idx="334">
                  <c:v>0.75280032764900695</c:v>
                </c:pt>
                <c:pt idx="335">
                  <c:v>0.75280032764900695</c:v>
                </c:pt>
                <c:pt idx="336">
                  <c:v>0.75280032764900695</c:v>
                </c:pt>
                <c:pt idx="337">
                  <c:v>0.75280032764900695</c:v>
                </c:pt>
                <c:pt idx="338">
                  <c:v>0.75280032764900695</c:v>
                </c:pt>
                <c:pt idx="339">
                  <c:v>0.75280032764900695</c:v>
                </c:pt>
                <c:pt idx="340">
                  <c:v>0.75280032764900695</c:v>
                </c:pt>
                <c:pt idx="341">
                  <c:v>0.75280032764900695</c:v>
                </c:pt>
                <c:pt idx="342">
                  <c:v>0.75280032764900695</c:v>
                </c:pt>
                <c:pt idx="343">
                  <c:v>0.75280032764900695</c:v>
                </c:pt>
                <c:pt idx="344">
                  <c:v>0.75280032764900695</c:v>
                </c:pt>
                <c:pt idx="345">
                  <c:v>0.75280032764900695</c:v>
                </c:pt>
                <c:pt idx="346">
                  <c:v>0.75280032764900695</c:v>
                </c:pt>
                <c:pt idx="347">
                  <c:v>0.75280032764900695</c:v>
                </c:pt>
                <c:pt idx="348">
                  <c:v>0.75280032764900695</c:v>
                </c:pt>
                <c:pt idx="349">
                  <c:v>0.75280032764900695</c:v>
                </c:pt>
                <c:pt idx="350">
                  <c:v>0.75280032764900695</c:v>
                </c:pt>
                <c:pt idx="351">
                  <c:v>0.75280032764900695</c:v>
                </c:pt>
                <c:pt idx="352">
                  <c:v>0.75280032764900695</c:v>
                </c:pt>
                <c:pt idx="353">
                  <c:v>0.75280032764900695</c:v>
                </c:pt>
                <c:pt idx="354">
                  <c:v>0.75280032764900695</c:v>
                </c:pt>
                <c:pt idx="355">
                  <c:v>0.75280032764900695</c:v>
                </c:pt>
                <c:pt idx="356">
                  <c:v>0.75280032764900695</c:v>
                </c:pt>
                <c:pt idx="357">
                  <c:v>0.75280032764900695</c:v>
                </c:pt>
                <c:pt idx="358">
                  <c:v>0.75280032764900695</c:v>
                </c:pt>
                <c:pt idx="359">
                  <c:v>0.75280032764900695</c:v>
                </c:pt>
                <c:pt idx="360">
                  <c:v>0.75280032764900695</c:v>
                </c:pt>
                <c:pt idx="361">
                  <c:v>0.75280032764900695</c:v>
                </c:pt>
                <c:pt idx="362">
                  <c:v>0.75280032764900695</c:v>
                </c:pt>
                <c:pt idx="363">
                  <c:v>0.75280032764900695</c:v>
                </c:pt>
                <c:pt idx="364">
                  <c:v>0.75280032764900695</c:v>
                </c:pt>
                <c:pt idx="365">
                  <c:v>0.75280032764900695</c:v>
                </c:pt>
                <c:pt idx="366">
                  <c:v>7.8304262028766697E-2</c:v>
                </c:pt>
                <c:pt idx="367">
                  <c:v>7.8304262028766697E-2</c:v>
                </c:pt>
                <c:pt idx="368">
                  <c:v>7.8304262028766697E-2</c:v>
                </c:pt>
                <c:pt idx="369">
                  <c:v>7.8304262028766697E-2</c:v>
                </c:pt>
                <c:pt idx="370">
                  <c:v>7.8304262028766697E-2</c:v>
                </c:pt>
                <c:pt idx="371">
                  <c:v>7.8304262028766697E-2</c:v>
                </c:pt>
                <c:pt idx="372">
                  <c:v>7.8304262028766697E-2</c:v>
                </c:pt>
                <c:pt idx="373">
                  <c:v>7.8304262028766697E-2</c:v>
                </c:pt>
                <c:pt idx="374">
                  <c:v>7.8304262028766697E-2</c:v>
                </c:pt>
                <c:pt idx="375">
                  <c:v>7.8304262028766697E-2</c:v>
                </c:pt>
                <c:pt idx="376">
                  <c:v>7.8304262028766697E-2</c:v>
                </c:pt>
                <c:pt idx="377">
                  <c:v>7.8304262028766697E-2</c:v>
                </c:pt>
                <c:pt idx="378">
                  <c:v>7.8304262028766697E-2</c:v>
                </c:pt>
                <c:pt idx="379">
                  <c:v>7.8304262028766697E-2</c:v>
                </c:pt>
                <c:pt idx="380">
                  <c:v>7.8304262028766697E-2</c:v>
                </c:pt>
                <c:pt idx="381">
                  <c:v>7.8304262028766697E-2</c:v>
                </c:pt>
                <c:pt idx="382">
                  <c:v>7.8304262028766697E-2</c:v>
                </c:pt>
                <c:pt idx="383">
                  <c:v>7.8304262028766697E-2</c:v>
                </c:pt>
                <c:pt idx="384">
                  <c:v>7.8304262028766697E-2</c:v>
                </c:pt>
                <c:pt idx="385">
                  <c:v>7.8304262028766697E-2</c:v>
                </c:pt>
                <c:pt idx="386">
                  <c:v>7.8304262028766697E-2</c:v>
                </c:pt>
                <c:pt idx="387">
                  <c:v>7.8304262028766697E-2</c:v>
                </c:pt>
                <c:pt idx="388">
                  <c:v>7.8304262028766697E-2</c:v>
                </c:pt>
                <c:pt idx="389">
                  <c:v>7.8304262028766697E-2</c:v>
                </c:pt>
                <c:pt idx="390">
                  <c:v>7.8304262028766697E-2</c:v>
                </c:pt>
                <c:pt idx="391">
                  <c:v>7.8304262028766697E-2</c:v>
                </c:pt>
                <c:pt idx="392">
                  <c:v>7.8304262028766697E-2</c:v>
                </c:pt>
                <c:pt idx="393">
                  <c:v>7.8304262028766697E-2</c:v>
                </c:pt>
                <c:pt idx="394">
                  <c:v>7.8304262028766697E-2</c:v>
                </c:pt>
                <c:pt idx="395">
                  <c:v>7.8304262028766697E-2</c:v>
                </c:pt>
                <c:pt idx="396">
                  <c:v>7.8304262028766697E-2</c:v>
                </c:pt>
                <c:pt idx="397">
                  <c:v>7.8304262028766697E-2</c:v>
                </c:pt>
                <c:pt idx="398">
                  <c:v>7.8304262028766697E-2</c:v>
                </c:pt>
                <c:pt idx="399">
                  <c:v>7.8304262028766697E-2</c:v>
                </c:pt>
                <c:pt idx="400">
                  <c:v>7.8304262028766697E-2</c:v>
                </c:pt>
                <c:pt idx="401">
                  <c:v>7.8304262028766697E-2</c:v>
                </c:pt>
                <c:pt idx="402">
                  <c:v>7.8304262028766697E-2</c:v>
                </c:pt>
                <c:pt idx="403">
                  <c:v>7.8304262028766697E-2</c:v>
                </c:pt>
                <c:pt idx="404">
                  <c:v>7.8304262028766697E-2</c:v>
                </c:pt>
                <c:pt idx="405">
                  <c:v>7.8304262028766697E-2</c:v>
                </c:pt>
                <c:pt idx="406">
                  <c:v>7.8304262028766697E-2</c:v>
                </c:pt>
                <c:pt idx="407">
                  <c:v>7.8304262028766697E-2</c:v>
                </c:pt>
                <c:pt idx="408">
                  <c:v>7.8304262028766697E-2</c:v>
                </c:pt>
                <c:pt idx="409">
                  <c:v>7.8304262028766697E-2</c:v>
                </c:pt>
                <c:pt idx="410">
                  <c:v>7.8304262028766697E-2</c:v>
                </c:pt>
                <c:pt idx="411">
                  <c:v>7.8304262028766697E-2</c:v>
                </c:pt>
                <c:pt idx="412">
                  <c:v>7.8304262028766697E-2</c:v>
                </c:pt>
                <c:pt idx="413">
                  <c:v>7.8304262028766697E-2</c:v>
                </c:pt>
                <c:pt idx="414">
                  <c:v>7.8304262028766697E-2</c:v>
                </c:pt>
                <c:pt idx="415">
                  <c:v>7.8304262028766697E-2</c:v>
                </c:pt>
                <c:pt idx="416">
                  <c:v>7.8304262028766697E-2</c:v>
                </c:pt>
                <c:pt idx="417">
                  <c:v>7.8304262028766697E-2</c:v>
                </c:pt>
                <c:pt idx="418">
                  <c:v>7.8304262028766697E-2</c:v>
                </c:pt>
                <c:pt idx="419">
                  <c:v>7.8304262028766697E-2</c:v>
                </c:pt>
                <c:pt idx="420">
                  <c:v>7.8304262028766697E-2</c:v>
                </c:pt>
                <c:pt idx="421">
                  <c:v>7.8304262028766697E-2</c:v>
                </c:pt>
                <c:pt idx="422">
                  <c:v>7.8304262028766697E-2</c:v>
                </c:pt>
                <c:pt idx="423">
                  <c:v>7.8304262028766697E-2</c:v>
                </c:pt>
                <c:pt idx="424">
                  <c:v>7.8304262028766697E-2</c:v>
                </c:pt>
                <c:pt idx="425">
                  <c:v>7.8304262028766697E-2</c:v>
                </c:pt>
                <c:pt idx="426">
                  <c:v>7.8304262028766697E-2</c:v>
                </c:pt>
                <c:pt idx="427">
                  <c:v>7.8304262028766697E-2</c:v>
                </c:pt>
                <c:pt idx="428">
                  <c:v>7.8304262028766697E-2</c:v>
                </c:pt>
                <c:pt idx="429">
                  <c:v>7.8304262028766697E-2</c:v>
                </c:pt>
                <c:pt idx="430">
                  <c:v>7.8304262028766697E-2</c:v>
                </c:pt>
                <c:pt idx="431">
                  <c:v>7.8304262028766697E-2</c:v>
                </c:pt>
                <c:pt idx="432">
                  <c:v>7.8304262028766697E-2</c:v>
                </c:pt>
                <c:pt idx="433">
                  <c:v>7.8304262028766697E-2</c:v>
                </c:pt>
                <c:pt idx="434">
                  <c:v>7.8304262028766697E-2</c:v>
                </c:pt>
                <c:pt idx="435">
                  <c:v>7.8304262028766697E-2</c:v>
                </c:pt>
                <c:pt idx="436">
                  <c:v>7.8304262028766697E-2</c:v>
                </c:pt>
                <c:pt idx="437">
                  <c:v>7.8304262028766697E-2</c:v>
                </c:pt>
                <c:pt idx="438">
                  <c:v>7.8304262028766697E-2</c:v>
                </c:pt>
                <c:pt idx="439">
                  <c:v>7.8304262028766697E-2</c:v>
                </c:pt>
                <c:pt idx="440">
                  <c:v>7.8304262028766697E-2</c:v>
                </c:pt>
                <c:pt idx="441">
                  <c:v>7.8304262028766697E-2</c:v>
                </c:pt>
                <c:pt idx="442">
                  <c:v>7.8304262028766697E-2</c:v>
                </c:pt>
                <c:pt idx="443">
                  <c:v>7.8304262028766697E-2</c:v>
                </c:pt>
                <c:pt idx="444">
                  <c:v>7.8304262028766697E-2</c:v>
                </c:pt>
                <c:pt idx="445">
                  <c:v>7.8304262028766697E-2</c:v>
                </c:pt>
                <c:pt idx="446">
                  <c:v>7.8304262028766697E-2</c:v>
                </c:pt>
                <c:pt idx="447">
                  <c:v>7.8304262028766697E-2</c:v>
                </c:pt>
                <c:pt idx="448">
                  <c:v>7.8304262028766697E-2</c:v>
                </c:pt>
                <c:pt idx="449">
                  <c:v>7.8304262028766697E-2</c:v>
                </c:pt>
                <c:pt idx="450">
                  <c:v>7.8304262028766697E-2</c:v>
                </c:pt>
                <c:pt idx="451">
                  <c:v>7.8304262028766697E-2</c:v>
                </c:pt>
                <c:pt idx="452">
                  <c:v>7.8304262028766697E-2</c:v>
                </c:pt>
                <c:pt idx="453">
                  <c:v>7.8304262028766697E-2</c:v>
                </c:pt>
                <c:pt idx="454">
                  <c:v>7.8304262028766697E-2</c:v>
                </c:pt>
                <c:pt idx="455">
                  <c:v>7.8304262028766697E-2</c:v>
                </c:pt>
                <c:pt idx="456">
                  <c:v>7.8304262028766697E-2</c:v>
                </c:pt>
                <c:pt idx="457">
                  <c:v>7.8304262028766697E-2</c:v>
                </c:pt>
                <c:pt idx="458">
                  <c:v>7.8304262028766697E-2</c:v>
                </c:pt>
                <c:pt idx="459">
                  <c:v>7.8304262028766697E-2</c:v>
                </c:pt>
                <c:pt idx="460">
                  <c:v>7.8304262028766697E-2</c:v>
                </c:pt>
                <c:pt idx="461">
                  <c:v>7.8304262028766697E-2</c:v>
                </c:pt>
                <c:pt idx="462">
                  <c:v>7.8304262028766697E-2</c:v>
                </c:pt>
                <c:pt idx="463">
                  <c:v>7.8304262028766697E-2</c:v>
                </c:pt>
                <c:pt idx="464">
                  <c:v>7.8304262028766697E-2</c:v>
                </c:pt>
                <c:pt idx="465">
                  <c:v>7.8304262028766697E-2</c:v>
                </c:pt>
                <c:pt idx="466">
                  <c:v>7.8304262028766697E-2</c:v>
                </c:pt>
                <c:pt idx="467">
                  <c:v>7.8304262028766697E-2</c:v>
                </c:pt>
                <c:pt idx="468">
                  <c:v>7.8304262028766697E-2</c:v>
                </c:pt>
                <c:pt idx="469">
                  <c:v>7.8304262028766697E-2</c:v>
                </c:pt>
                <c:pt idx="470">
                  <c:v>7.8304262028766697E-2</c:v>
                </c:pt>
                <c:pt idx="471">
                  <c:v>7.8304262028766697E-2</c:v>
                </c:pt>
                <c:pt idx="472">
                  <c:v>7.8304262028766697E-2</c:v>
                </c:pt>
                <c:pt idx="473">
                  <c:v>7.8304262028766697E-2</c:v>
                </c:pt>
                <c:pt idx="474">
                  <c:v>7.8304262028766697E-2</c:v>
                </c:pt>
                <c:pt idx="475">
                  <c:v>7.8304262028766697E-2</c:v>
                </c:pt>
                <c:pt idx="476">
                  <c:v>7.8304262028766697E-2</c:v>
                </c:pt>
                <c:pt idx="477">
                  <c:v>7.8304262028766697E-2</c:v>
                </c:pt>
                <c:pt idx="478">
                  <c:v>7.8304262028766697E-2</c:v>
                </c:pt>
                <c:pt idx="479">
                  <c:v>7.8304262028766697E-2</c:v>
                </c:pt>
                <c:pt idx="480">
                  <c:v>7.8304262028766697E-2</c:v>
                </c:pt>
                <c:pt idx="481">
                  <c:v>7.8304262028766697E-2</c:v>
                </c:pt>
                <c:pt idx="482">
                  <c:v>7.8304262028766697E-2</c:v>
                </c:pt>
                <c:pt idx="483">
                  <c:v>7.8304262028766697E-2</c:v>
                </c:pt>
                <c:pt idx="484">
                  <c:v>7.8304262028766697E-2</c:v>
                </c:pt>
                <c:pt idx="485">
                  <c:v>7.8304262028766697E-2</c:v>
                </c:pt>
                <c:pt idx="486">
                  <c:v>7.8304262028766697E-2</c:v>
                </c:pt>
                <c:pt idx="487">
                  <c:v>7.8304262028766697E-2</c:v>
                </c:pt>
                <c:pt idx="488">
                  <c:v>7.8304262028766697E-2</c:v>
                </c:pt>
                <c:pt idx="489">
                  <c:v>7.8304262028766697E-2</c:v>
                </c:pt>
                <c:pt idx="490">
                  <c:v>7.8304262028766697E-2</c:v>
                </c:pt>
                <c:pt idx="491">
                  <c:v>7.8304262028766697E-2</c:v>
                </c:pt>
                <c:pt idx="492">
                  <c:v>7.8304262028766697E-2</c:v>
                </c:pt>
                <c:pt idx="493">
                  <c:v>7.8304262028766697E-2</c:v>
                </c:pt>
                <c:pt idx="494">
                  <c:v>7.8304262028766697E-2</c:v>
                </c:pt>
                <c:pt idx="495">
                  <c:v>7.8304262028766697E-2</c:v>
                </c:pt>
                <c:pt idx="496">
                  <c:v>7.8304262028766697E-2</c:v>
                </c:pt>
                <c:pt idx="497">
                  <c:v>7.8304262028766697E-2</c:v>
                </c:pt>
                <c:pt idx="498">
                  <c:v>7.8304262028766697E-2</c:v>
                </c:pt>
                <c:pt idx="499">
                  <c:v>7.8304262028766697E-2</c:v>
                </c:pt>
                <c:pt idx="500">
                  <c:v>7.8304262028766697E-2</c:v>
                </c:pt>
                <c:pt idx="501">
                  <c:v>7.8304262028766697E-2</c:v>
                </c:pt>
                <c:pt idx="502">
                  <c:v>7.8304262028766697E-2</c:v>
                </c:pt>
                <c:pt idx="503">
                  <c:v>7.8304262028766697E-2</c:v>
                </c:pt>
                <c:pt idx="504">
                  <c:v>7.8304262028766697E-2</c:v>
                </c:pt>
                <c:pt idx="505">
                  <c:v>7.8304262028766697E-2</c:v>
                </c:pt>
                <c:pt idx="506">
                  <c:v>7.8304262028766697E-2</c:v>
                </c:pt>
                <c:pt idx="507">
                  <c:v>7.8304262028766697E-2</c:v>
                </c:pt>
                <c:pt idx="508">
                  <c:v>7.8304262028766697E-2</c:v>
                </c:pt>
                <c:pt idx="509">
                  <c:v>7.8304262028766697E-2</c:v>
                </c:pt>
                <c:pt idx="510">
                  <c:v>7.8304262028766697E-2</c:v>
                </c:pt>
                <c:pt idx="511">
                  <c:v>7.8304262028766697E-2</c:v>
                </c:pt>
                <c:pt idx="512">
                  <c:v>7.8304262028766697E-2</c:v>
                </c:pt>
                <c:pt idx="513">
                  <c:v>7.8304262028766697E-2</c:v>
                </c:pt>
                <c:pt idx="514">
                  <c:v>7.8304262028766697E-2</c:v>
                </c:pt>
                <c:pt idx="515">
                  <c:v>7.8304262028766697E-2</c:v>
                </c:pt>
                <c:pt idx="516">
                  <c:v>7.8304262028766697E-2</c:v>
                </c:pt>
                <c:pt idx="517">
                  <c:v>7.8304262028766697E-2</c:v>
                </c:pt>
                <c:pt idx="518">
                  <c:v>7.8304262028766697E-2</c:v>
                </c:pt>
                <c:pt idx="519">
                  <c:v>7.8304262028766697E-2</c:v>
                </c:pt>
                <c:pt idx="520">
                  <c:v>7.8304262028766697E-2</c:v>
                </c:pt>
                <c:pt idx="521">
                  <c:v>7.8304262028766697E-2</c:v>
                </c:pt>
                <c:pt idx="522">
                  <c:v>7.8304262028766697E-2</c:v>
                </c:pt>
                <c:pt idx="523">
                  <c:v>7.8304262028766697E-2</c:v>
                </c:pt>
                <c:pt idx="524">
                  <c:v>7.8304262028766697E-2</c:v>
                </c:pt>
                <c:pt idx="525">
                  <c:v>7.8304262028766697E-2</c:v>
                </c:pt>
                <c:pt idx="526">
                  <c:v>7.8304262028766697E-2</c:v>
                </c:pt>
                <c:pt idx="527">
                  <c:v>7.8304262028766697E-2</c:v>
                </c:pt>
                <c:pt idx="528">
                  <c:v>7.8304262028766697E-2</c:v>
                </c:pt>
                <c:pt idx="529">
                  <c:v>7.8304262028766697E-2</c:v>
                </c:pt>
                <c:pt idx="530">
                  <c:v>7.8304262028766697E-2</c:v>
                </c:pt>
                <c:pt idx="531">
                  <c:v>7.8304262028766697E-2</c:v>
                </c:pt>
                <c:pt idx="532">
                  <c:v>7.8304262028766697E-2</c:v>
                </c:pt>
                <c:pt idx="533">
                  <c:v>7.8304262028766697E-2</c:v>
                </c:pt>
                <c:pt idx="534">
                  <c:v>7.8304262028766697E-2</c:v>
                </c:pt>
                <c:pt idx="535">
                  <c:v>7.8304262028766697E-2</c:v>
                </c:pt>
                <c:pt idx="536">
                  <c:v>7.8304262028766697E-2</c:v>
                </c:pt>
                <c:pt idx="537">
                  <c:v>7.8304262028766697E-2</c:v>
                </c:pt>
                <c:pt idx="538">
                  <c:v>7.8304262028766697E-2</c:v>
                </c:pt>
                <c:pt idx="539">
                  <c:v>7.8304262028766697E-2</c:v>
                </c:pt>
                <c:pt idx="540">
                  <c:v>7.8304262028766697E-2</c:v>
                </c:pt>
                <c:pt idx="541">
                  <c:v>7.8304262028766697E-2</c:v>
                </c:pt>
                <c:pt idx="542">
                  <c:v>7.8304262028766697E-2</c:v>
                </c:pt>
                <c:pt idx="543">
                  <c:v>7.8304262028766697E-2</c:v>
                </c:pt>
                <c:pt idx="544">
                  <c:v>7.8304262028766697E-2</c:v>
                </c:pt>
                <c:pt idx="545">
                  <c:v>7.8304262028766697E-2</c:v>
                </c:pt>
                <c:pt idx="546">
                  <c:v>7.8304262028766697E-2</c:v>
                </c:pt>
                <c:pt idx="547">
                  <c:v>7.8304262028766697E-2</c:v>
                </c:pt>
                <c:pt idx="548">
                  <c:v>7.8304262028766697E-2</c:v>
                </c:pt>
                <c:pt idx="549">
                  <c:v>4.1425953063936802E-3</c:v>
                </c:pt>
                <c:pt idx="550">
                  <c:v>4.1425953063936802E-3</c:v>
                </c:pt>
                <c:pt idx="551">
                  <c:v>4.1425953063936802E-3</c:v>
                </c:pt>
                <c:pt idx="552">
                  <c:v>4.1425953063936802E-3</c:v>
                </c:pt>
                <c:pt idx="553">
                  <c:v>4.1425953063936802E-3</c:v>
                </c:pt>
                <c:pt idx="554">
                  <c:v>4.1425953063936802E-3</c:v>
                </c:pt>
                <c:pt idx="555">
                  <c:v>4.1425953063936802E-3</c:v>
                </c:pt>
                <c:pt idx="556">
                  <c:v>4.1425953063936802E-3</c:v>
                </c:pt>
                <c:pt idx="557">
                  <c:v>4.1425953063936802E-3</c:v>
                </c:pt>
                <c:pt idx="558">
                  <c:v>4.1425953063936802E-3</c:v>
                </c:pt>
                <c:pt idx="559">
                  <c:v>4.1425953063936802E-3</c:v>
                </c:pt>
                <c:pt idx="560">
                  <c:v>4.1425953063936802E-3</c:v>
                </c:pt>
                <c:pt idx="561">
                  <c:v>4.1425953063936802E-3</c:v>
                </c:pt>
                <c:pt idx="562">
                  <c:v>4.1425953063936802E-3</c:v>
                </c:pt>
                <c:pt idx="563">
                  <c:v>4.1425953063936802E-3</c:v>
                </c:pt>
                <c:pt idx="564">
                  <c:v>4.1425953063936802E-3</c:v>
                </c:pt>
                <c:pt idx="565">
                  <c:v>4.1425953063936802E-3</c:v>
                </c:pt>
                <c:pt idx="566">
                  <c:v>4.1425953063936802E-3</c:v>
                </c:pt>
                <c:pt idx="567">
                  <c:v>4.1425953063936802E-3</c:v>
                </c:pt>
                <c:pt idx="568">
                  <c:v>4.1425953063936802E-3</c:v>
                </c:pt>
                <c:pt idx="569">
                  <c:v>4.1425953063936802E-3</c:v>
                </c:pt>
                <c:pt idx="570">
                  <c:v>4.1425953063936802E-3</c:v>
                </c:pt>
                <c:pt idx="571">
                  <c:v>4.1425953063936802E-3</c:v>
                </c:pt>
                <c:pt idx="572">
                  <c:v>4.1425953063936802E-3</c:v>
                </c:pt>
                <c:pt idx="573">
                  <c:v>4.1425953063936802E-3</c:v>
                </c:pt>
                <c:pt idx="574">
                  <c:v>4.1425953063936802E-3</c:v>
                </c:pt>
                <c:pt idx="575">
                  <c:v>4.1425953063936802E-3</c:v>
                </c:pt>
                <c:pt idx="576">
                  <c:v>4.1425953063936802E-3</c:v>
                </c:pt>
                <c:pt idx="577">
                  <c:v>4.1425953063936802E-3</c:v>
                </c:pt>
                <c:pt idx="578">
                  <c:v>4.1425953063936802E-3</c:v>
                </c:pt>
                <c:pt idx="579">
                  <c:v>4.1425953063936802E-3</c:v>
                </c:pt>
                <c:pt idx="580">
                  <c:v>4.1425953063936802E-3</c:v>
                </c:pt>
                <c:pt idx="581">
                  <c:v>4.1425953063936802E-3</c:v>
                </c:pt>
                <c:pt idx="582">
                  <c:v>4.1425953063936802E-3</c:v>
                </c:pt>
                <c:pt idx="583">
                  <c:v>4.1425953063936802E-3</c:v>
                </c:pt>
                <c:pt idx="584">
                  <c:v>4.1425953063936802E-3</c:v>
                </c:pt>
                <c:pt idx="585">
                  <c:v>4.1425953063936802E-3</c:v>
                </c:pt>
                <c:pt idx="586">
                  <c:v>4.1425953063936802E-3</c:v>
                </c:pt>
                <c:pt idx="587">
                  <c:v>4.1425953063936802E-3</c:v>
                </c:pt>
                <c:pt idx="588">
                  <c:v>4.1425953063936802E-3</c:v>
                </c:pt>
                <c:pt idx="589">
                  <c:v>4.1425953063936802E-3</c:v>
                </c:pt>
                <c:pt idx="590">
                  <c:v>4.1425953063936802E-3</c:v>
                </c:pt>
                <c:pt idx="591">
                  <c:v>4.1425953063936802E-3</c:v>
                </c:pt>
                <c:pt idx="592">
                  <c:v>4.1425953063936802E-3</c:v>
                </c:pt>
                <c:pt idx="593">
                  <c:v>4.1425953063936802E-3</c:v>
                </c:pt>
                <c:pt idx="594">
                  <c:v>4.1425953063936802E-3</c:v>
                </c:pt>
                <c:pt idx="595">
                  <c:v>4.1425953063936802E-3</c:v>
                </c:pt>
                <c:pt idx="596">
                  <c:v>4.1425953063936802E-3</c:v>
                </c:pt>
                <c:pt idx="597">
                  <c:v>4.1425953063936802E-3</c:v>
                </c:pt>
                <c:pt idx="598">
                  <c:v>4.1425953063936802E-3</c:v>
                </c:pt>
                <c:pt idx="599">
                  <c:v>4.1425953063936802E-3</c:v>
                </c:pt>
                <c:pt idx="600">
                  <c:v>4.1425953063936802E-3</c:v>
                </c:pt>
                <c:pt idx="601">
                  <c:v>4.1425953063936802E-3</c:v>
                </c:pt>
                <c:pt idx="602">
                  <c:v>4.1425953063936802E-3</c:v>
                </c:pt>
                <c:pt idx="603">
                  <c:v>4.1425953063936802E-3</c:v>
                </c:pt>
                <c:pt idx="604">
                  <c:v>4.1425953063936802E-3</c:v>
                </c:pt>
                <c:pt idx="605">
                  <c:v>4.1425953063936802E-3</c:v>
                </c:pt>
                <c:pt idx="606">
                  <c:v>4.1425953063936802E-3</c:v>
                </c:pt>
                <c:pt idx="607">
                  <c:v>4.1425953063936802E-3</c:v>
                </c:pt>
                <c:pt idx="608">
                  <c:v>4.1425953063936802E-3</c:v>
                </c:pt>
                <c:pt idx="609">
                  <c:v>4.1425953063936802E-3</c:v>
                </c:pt>
                <c:pt idx="610">
                  <c:v>4.1425953063936802E-3</c:v>
                </c:pt>
                <c:pt idx="611">
                  <c:v>4.1425953063936802E-3</c:v>
                </c:pt>
                <c:pt idx="612">
                  <c:v>4.1425953063936802E-3</c:v>
                </c:pt>
                <c:pt idx="613">
                  <c:v>4.1425953063936802E-3</c:v>
                </c:pt>
                <c:pt idx="614">
                  <c:v>4.1425953063936802E-3</c:v>
                </c:pt>
                <c:pt idx="615">
                  <c:v>4.1425953063936802E-3</c:v>
                </c:pt>
                <c:pt idx="616">
                  <c:v>4.1425953063936802E-3</c:v>
                </c:pt>
                <c:pt idx="617">
                  <c:v>4.1425953063936802E-3</c:v>
                </c:pt>
                <c:pt idx="618">
                  <c:v>4.1425953063936802E-3</c:v>
                </c:pt>
                <c:pt idx="619">
                  <c:v>4.1425953063936802E-3</c:v>
                </c:pt>
                <c:pt idx="620">
                  <c:v>4.1425953063936802E-3</c:v>
                </c:pt>
                <c:pt idx="621">
                  <c:v>4.1425953063936802E-3</c:v>
                </c:pt>
                <c:pt idx="622">
                  <c:v>4.1425953063936802E-3</c:v>
                </c:pt>
                <c:pt idx="623">
                  <c:v>4.1425953063936802E-3</c:v>
                </c:pt>
                <c:pt idx="624">
                  <c:v>4.1425953063936802E-3</c:v>
                </c:pt>
                <c:pt idx="625">
                  <c:v>4.1425953063936802E-3</c:v>
                </c:pt>
                <c:pt idx="626">
                  <c:v>4.1425953063936802E-3</c:v>
                </c:pt>
                <c:pt idx="627">
                  <c:v>4.1425953063936802E-3</c:v>
                </c:pt>
                <c:pt idx="628">
                  <c:v>4.1425953063936802E-3</c:v>
                </c:pt>
                <c:pt idx="629">
                  <c:v>4.1425953063936802E-3</c:v>
                </c:pt>
                <c:pt idx="630">
                  <c:v>4.1425953063936802E-3</c:v>
                </c:pt>
                <c:pt idx="631">
                  <c:v>4.1425953063936802E-3</c:v>
                </c:pt>
                <c:pt idx="632">
                  <c:v>4.1425953063936802E-3</c:v>
                </c:pt>
                <c:pt idx="633">
                  <c:v>4.1425953063936802E-3</c:v>
                </c:pt>
                <c:pt idx="634">
                  <c:v>4.1425953063936802E-3</c:v>
                </c:pt>
                <c:pt idx="635">
                  <c:v>4.1425953063936802E-3</c:v>
                </c:pt>
                <c:pt idx="636">
                  <c:v>4.1425953063936802E-3</c:v>
                </c:pt>
                <c:pt idx="637">
                  <c:v>4.1425953063936802E-3</c:v>
                </c:pt>
                <c:pt idx="638">
                  <c:v>4.1425953063936802E-3</c:v>
                </c:pt>
                <c:pt idx="639">
                  <c:v>4.1425953063936802E-3</c:v>
                </c:pt>
                <c:pt idx="640">
                  <c:v>4.1425953063936802E-3</c:v>
                </c:pt>
                <c:pt idx="641">
                  <c:v>4.1425953063936802E-3</c:v>
                </c:pt>
                <c:pt idx="642">
                  <c:v>4.1425953063936802E-3</c:v>
                </c:pt>
                <c:pt idx="643">
                  <c:v>4.1425953063936802E-3</c:v>
                </c:pt>
                <c:pt idx="644">
                  <c:v>4.1425953063936802E-3</c:v>
                </c:pt>
                <c:pt idx="645">
                  <c:v>4.1425953063936802E-3</c:v>
                </c:pt>
                <c:pt idx="646">
                  <c:v>4.1425953063936802E-3</c:v>
                </c:pt>
                <c:pt idx="647">
                  <c:v>4.1425953063936802E-3</c:v>
                </c:pt>
                <c:pt idx="648">
                  <c:v>4.1425953063936802E-3</c:v>
                </c:pt>
                <c:pt idx="649">
                  <c:v>4.1425953063936802E-3</c:v>
                </c:pt>
                <c:pt idx="650">
                  <c:v>4.1425953063936802E-3</c:v>
                </c:pt>
                <c:pt idx="651">
                  <c:v>4.1425953063936802E-3</c:v>
                </c:pt>
                <c:pt idx="652">
                  <c:v>4.1425953063936802E-3</c:v>
                </c:pt>
                <c:pt idx="653">
                  <c:v>4.1425953063936802E-3</c:v>
                </c:pt>
                <c:pt idx="654">
                  <c:v>4.1425953063936802E-3</c:v>
                </c:pt>
                <c:pt idx="655">
                  <c:v>4.1425953063936802E-3</c:v>
                </c:pt>
                <c:pt idx="656">
                  <c:v>4.1425953063936802E-3</c:v>
                </c:pt>
                <c:pt idx="657">
                  <c:v>4.1425953063936802E-3</c:v>
                </c:pt>
                <c:pt idx="658">
                  <c:v>4.1425953063936802E-3</c:v>
                </c:pt>
                <c:pt idx="659">
                  <c:v>4.1425953063936802E-3</c:v>
                </c:pt>
                <c:pt idx="660">
                  <c:v>4.1425953063936802E-3</c:v>
                </c:pt>
                <c:pt idx="661">
                  <c:v>4.1425953063936802E-3</c:v>
                </c:pt>
                <c:pt idx="662">
                  <c:v>4.1425953063936802E-3</c:v>
                </c:pt>
                <c:pt idx="663">
                  <c:v>4.1425953063936802E-3</c:v>
                </c:pt>
                <c:pt idx="664">
                  <c:v>4.1425953063936802E-3</c:v>
                </c:pt>
                <c:pt idx="665">
                  <c:v>4.1425953063936802E-3</c:v>
                </c:pt>
                <c:pt idx="666">
                  <c:v>4.1425953063936802E-3</c:v>
                </c:pt>
                <c:pt idx="667">
                  <c:v>4.1425953063936802E-3</c:v>
                </c:pt>
                <c:pt idx="668">
                  <c:v>4.1425953063936802E-3</c:v>
                </c:pt>
                <c:pt idx="669">
                  <c:v>4.1425953063936802E-3</c:v>
                </c:pt>
                <c:pt idx="670">
                  <c:v>4.1425953063936802E-3</c:v>
                </c:pt>
                <c:pt idx="671">
                  <c:v>4.1425953063936802E-3</c:v>
                </c:pt>
                <c:pt idx="672">
                  <c:v>4.1425953063936802E-3</c:v>
                </c:pt>
                <c:pt idx="673">
                  <c:v>4.1425953063936802E-3</c:v>
                </c:pt>
                <c:pt idx="674">
                  <c:v>4.1425953063936802E-3</c:v>
                </c:pt>
                <c:pt idx="675">
                  <c:v>4.1425953063936802E-3</c:v>
                </c:pt>
                <c:pt idx="676">
                  <c:v>4.1425953063936802E-3</c:v>
                </c:pt>
                <c:pt idx="677">
                  <c:v>4.1425953063936802E-3</c:v>
                </c:pt>
                <c:pt idx="678">
                  <c:v>4.1425953063936802E-3</c:v>
                </c:pt>
                <c:pt idx="679">
                  <c:v>4.1425953063936802E-3</c:v>
                </c:pt>
                <c:pt idx="680">
                  <c:v>4.1425953063936802E-3</c:v>
                </c:pt>
                <c:pt idx="681">
                  <c:v>4.1425953063936802E-3</c:v>
                </c:pt>
                <c:pt idx="682">
                  <c:v>4.1425953063936802E-3</c:v>
                </c:pt>
                <c:pt idx="683">
                  <c:v>4.1425953063936802E-3</c:v>
                </c:pt>
                <c:pt idx="684">
                  <c:v>4.1425953063936802E-3</c:v>
                </c:pt>
                <c:pt idx="685">
                  <c:v>4.1425953063936802E-3</c:v>
                </c:pt>
                <c:pt idx="686">
                  <c:v>4.1425953063936802E-3</c:v>
                </c:pt>
                <c:pt idx="687">
                  <c:v>4.1425953063936802E-3</c:v>
                </c:pt>
                <c:pt idx="688">
                  <c:v>4.1425953063936802E-3</c:v>
                </c:pt>
                <c:pt idx="689">
                  <c:v>4.1425953063936802E-3</c:v>
                </c:pt>
                <c:pt idx="690">
                  <c:v>4.1425953063936802E-3</c:v>
                </c:pt>
                <c:pt idx="691">
                  <c:v>4.1425953063936802E-3</c:v>
                </c:pt>
                <c:pt idx="692">
                  <c:v>4.1425953063936802E-3</c:v>
                </c:pt>
                <c:pt idx="693">
                  <c:v>4.1425953063936802E-3</c:v>
                </c:pt>
                <c:pt idx="694">
                  <c:v>4.1425953063936802E-3</c:v>
                </c:pt>
                <c:pt idx="695">
                  <c:v>4.1425953063936802E-3</c:v>
                </c:pt>
                <c:pt idx="696">
                  <c:v>4.1425953063936802E-3</c:v>
                </c:pt>
                <c:pt idx="697">
                  <c:v>4.1425953063936802E-3</c:v>
                </c:pt>
                <c:pt idx="698">
                  <c:v>4.1425953063936802E-3</c:v>
                </c:pt>
                <c:pt idx="699">
                  <c:v>4.1425953063936802E-3</c:v>
                </c:pt>
                <c:pt idx="700">
                  <c:v>4.1425953063936802E-3</c:v>
                </c:pt>
                <c:pt idx="701">
                  <c:v>4.1425953063936802E-3</c:v>
                </c:pt>
                <c:pt idx="702">
                  <c:v>4.1425953063936802E-3</c:v>
                </c:pt>
                <c:pt idx="703">
                  <c:v>4.1425953063936802E-3</c:v>
                </c:pt>
                <c:pt idx="704">
                  <c:v>4.1425953063936802E-3</c:v>
                </c:pt>
                <c:pt idx="705">
                  <c:v>4.1425953063936802E-3</c:v>
                </c:pt>
                <c:pt idx="706">
                  <c:v>4.1425953063936802E-3</c:v>
                </c:pt>
                <c:pt idx="707">
                  <c:v>4.1425953063936802E-3</c:v>
                </c:pt>
                <c:pt idx="708">
                  <c:v>4.1425953063936802E-3</c:v>
                </c:pt>
                <c:pt idx="709">
                  <c:v>4.1425953063936802E-3</c:v>
                </c:pt>
                <c:pt idx="710">
                  <c:v>4.1425953063936802E-3</c:v>
                </c:pt>
                <c:pt idx="711">
                  <c:v>4.1425953063936802E-3</c:v>
                </c:pt>
                <c:pt idx="712">
                  <c:v>4.1425953063936802E-3</c:v>
                </c:pt>
                <c:pt idx="713">
                  <c:v>4.1425953063936802E-3</c:v>
                </c:pt>
                <c:pt idx="714">
                  <c:v>4.1425953063936802E-3</c:v>
                </c:pt>
                <c:pt idx="715">
                  <c:v>4.1425953063936802E-3</c:v>
                </c:pt>
                <c:pt idx="716">
                  <c:v>4.1425953063936802E-3</c:v>
                </c:pt>
                <c:pt idx="717">
                  <c:v>4.1425953063936802E-3</c:v>
                </c:pt>
                <c:pt idx="718">
                  <c:v>4.1425953063936802E-3</c:v>
                </c:pt>
                <c:pt idx="719">
                  <c:v>4.1425953063936802E-3</c:v>
                </c:pt>
                <c:pt idx="720">
                  <c:v>4.1425953063936802E-3</c:v>
                </c:pt>
                <c:pt idx="721">
                  <c:v>4.1425953063936802E-3</c:v>
                </c:pt>
                <c:pt idx="722">
                  <c:v>4.1425953063936802E-3</c:v>
                </c:pt>
                <c:pt idx="723">
                  <c:v>4.1425953063936802E-3</c:v>
                </c:pt>
                <c:pt idx="724">
                  <c:v>4.1425953063936802E-3</c:v>
                </c:pt>
                <c:pt idx="725">
                  <c:v>4.1425953063936802E-3</c:v>
                </c:pt>
                <c:pt idx="726">
                  <c:v>4.1425953063936802E-3</c:v>
                </c:pt>
                <c:pt idx="727">
                  <c:v>4.1425953063936802E-3</c:v>
                </c:pt>
                <c:pt idx="728">
                  <c:v>4.1425953063936802E-3</c:v>
                </c:pt>
                <c:pt idx="729">
                  <c:v>4.1425953063936802E-3</c:v>
                </c:pt>
                <c:pt idx="730">
                  <c:v>4.1425953063936802E-3</c:v>
                </c:pt>
                <c:pt idx="731">
                  <c:v>4.1425953063936802E-3</c:v>
                </c:pt>
                <c:pt idx="732">
                  <c:v>4.69949123725621E-4</c:v>
                </c:pt>
                <c:pt idx="733">
                  <c:v>4.69949123725621E-4</c:v>
                </c:pt>
                <c:pt idx="734">
                  <c:v>4.69949123725621E-4</c:v>
                </c:pt>
                <c:pt idx="735">
                  <c:v>4.69949123725621E-4</c:v>
                </c:pt>
                <c:pt idx="736">
                  <c:v>4.69949123725621E-4</c:v>
                </c:pt>
                <c:pt idx="737">
                  <c:v>4.69949123725621E-4</c:v>
                </c:pt>
                <c:pt idx="738">
                  <c:v>4.69949123725621E-4</c:v>
                </c:pt>
                <c:pt idx="739">
                  <c:v>4.69949123725621E-4</c:v>
                </c:pt>
                <c:pt idx="740">
                  <c:v>4.69949123725621E-4</c:v>
                </c:pt>
                <c:pt idx="741">
                  <c:v>4.69949123725621E-4</c:v>
                </c:pt>
                <c:pt idx="742">
                  <c:v>4.69949123725621E-4</c:v>
                </c:pt>
                <c:pt idx="743">
                  <c:v>4.69949123725621E-4</c:v>
                </c:pt>
                <c:pt idx="744">
                  <c:v>4.69949123725621E-4</c:v>
                </c:pt>
                <c:pt idx="745">
                  <c:v>4.69949123725621E-4</c:v>
                </c:pt>
                <c:pt idx="746">
                  <c:v>4.69949123725621E-4</c:v>
                </c:pt>
                <c:pt idx="747">
                  <c:v>4.69949123725621E-4</c:v>
                </c:pt>
                <c:pt idx="748">
                  <c:v>4.69949123725621E-4</c:v>
                </c:pt>
                <c:pt idx="749">
                  <c:v>4.69949123725621E-4</c:v>
                </c:pt>
                <c:pt idx="750">
                  <c:v>4.69949123725621E-4</c:v>
                </c:pt>
                <c:pt idx="751">
                  <c:v>4.69949123725621E-4</c:v>
                </c:pt>
                <c:pt idx="752">
                  <c:v>4.69949123725621E-4</c:v>
                </c:pt>
                <c:pt idx="753">
                  <c:v>4.69949123725621E-4</c:v>
                </c:pt>
                <c:pt idx="754">
                  <c:v>4.69949123725621E-4</c:v>
                </c:pt>
                <c:pt idx="755">
                  <c:v>4.69949123725621E-4</c:v>
                </c:pt>
                <c:pt idx="756">
                  <c:v>4.69949123725621E-4</c:v>
                </c:pt>
                <c:pt idx="757">
                  <c:v>4.69949123725621E-4</c:v>
                </c:pt>
                <c:pt idx="758">
                  <c:v>4.69949123725621E-4</c:v>
                </c:pt>
                <c:pt idx="759">
                  <c:v>4.69949123725621E-4</c:v>
                </c:pt>
                <c:pt idx="760">
                  <c:v>4.69949123725621E-4</c:v>
                </c:pt>
                <c:pt idx="761">
                  <c:v>4.69949123725621E-4</c:v>
                </c:pt>
                <c:pt idx="762">
                  <c:v>4.69949123725621E-4</c:v>
                </c:pt>
                <c:pt idx="763">
                  <c:v>4.69949123725621E-4</c:v>
                </c:pt>
                <c:pt idx="764">
                  <c:v>4.69949123725621E-4</c:v>
                </c:pt>
                <c:pt idx="765">
                  <c:v>4.69949123725621E-4</c:v>
                </c:pt>
                <c:pt idx="766">
                  <c:v>4.69949123725621E-4</c:v>
                </c:pt>
                <c:pt idx="767">
                  <c:v>4.69949123725621E-4</c:v>
                </c:pt>
                <c:pt idx="768">
                  <c:v>4.69949123725621E-4</c:v>
                </c:pt>
                <c:pt idx="769">
                  <c:v>4.69949123725621E-4</c:v>
                </c:pt>
                <c:pt idx="770">
                  <c:v>4.69949123725621E-4</c:v>
                </c:pt>
                <c:pt idx="771">
                  <c:v>4.69949123725621E-4</c:v>
                </c:pt>
                <c:pt idx="772">
                  <c:v>4.69949123725621E-4</c:v>
                </c:pt>
                <c:pt idx="773">
                  <c:v>4.69949123725621E-4</c:v>
                </c:pt>
                <c:pt idx="774">
                  <c:v>4.69949123725621E-4</c:v>
                </c:pt>
                <c:pt idx="775">
                  <c:v>4.69949123725621E-4</c:v>
                </c:pt>
                <c:pt idx="776">
                  <c:v>4.69949123725621E-4</c:v>
                </c:pt>
                <c:pt idx="777">
                  <c:v>4.69949123725621E-4</c:v>
                </c:pt>
                <c:pt idx="778">
                  <c:v>4.69949123725621E-4</c:v>
                </c:pt>
                <c:pt idx="779">
                  <c:v>4.69949123725621E-4</c:v>
                </c:pt>
                <c:pt idx="780">
                  <c:v>4.69949123725621E-4</c:v>
                </c:pt>
                <c:pt idx="781">
                  <c:v>4.69949123725621E-4</c:v>
                </c:pt>
                <c:pt idx="782">
                  <c:v>4.69949123725621E-4</c:v>
                </c:pt>
                <c:pt idx="783">
                  <c:v>4.69949123725621E-4</c:v>
                </c:pt>
                <c:pt idx="784">
                  <c:v>4.69949123725621E-4</c:v>
                </c:pt>
                <c:pt idx="785">
                  <c:v>4.69949123725621E-4</c:v>
                </c:pt>
                <c:pt idx="786">
                  <c:v>4.69949123725621E-4</c:v>
                </c:pt>
                <c:pt idx="787">
                  <c:v>4.69949123725621E-4</c:v>
                </c:pt>
                <c:pt idx="788">
                  <c:v>4.69949123725621E-4</c:v>
                </c:pt>
                <c:pt idx="789">
                  <c:v>4.69949123725621E-4</c:v>
                </c:pt>
                <c:pt idx="790">
                  <c:v>4.69949123725621E-4</c:v>
                </c:pt>
                <c:pt idx="791">
                  <c:v>4.69949123725621E-4</c:v>
                </c:pt>
                <c:pt idx="792">
                  <c:v>4.69949123725621E-4</c:v>
                </c:pt>
                <c:pt idx="793">
                  <c:v>4.69949123725621E-4</c:v>
                </c:pt>
                <c:pt idx="794">
                  <c:v>4.69949123725621E-4</c:v>
                </c:pt>
                <c:pt idx="795">
                  <c:v>4.69949123725621E-4</c:v>
                </c:pt>
                <c:pt idx="796">
                  <c:v>4.69949123725621E-4</c:v>
                </c:pt>
                <c:pt idx="797">
                  <c:v>4.69949123725621E-4</c:v>
                </c:pt>
                <c:pt idx="798">
                  <c:v>4.69949123725621E-4</c:v>
                </c:pt>
                <c:pt idx="799">
                  <c:v>4.69949123725621E-4</c:v>
                </c:pt>
                <c:pt idx="800">
                  <c:v>4.69949123725621E-4</c:v>
                </c:pt>
                <c:pt idx="801">
                  <c:v>4.69949123725621E-4</c:v>
                </c:pt>
                <c:pt idx="802">
                  <c:v>4.69949123725621E-4</c:v>
                </c:pt>
                <c:pt idx="803">
                  <c:v>4.69949123725621E-4</c:v>
                </c:pt>
                <c:pt idx="804">
                  <c:v>4.69949123725621E-4</c:v>
                </c:pt>
                <c:pt idx="805">
                  <c:v>4.69949123725621E-4</c:v>
                </c:pt>
                <c:pt idx="806">
                  <c:v>4.69949123725621E-4</c:v>
                </c:pt>
                <c:pt idx="807">
                  <c:v>4.69949123725621E-4</c:v>
                </c:pt>
                <c:pt idx="808">
                  <c:v>4.69949123725621E-4</c:v>
                </c:pt>
                <c:pt idx="809">
                  <c:v>4.69949123725621E-4</c:v>
                </c:pt>
                <c:pt idx="810">
                  <c:v>4.69949123725621E-4</c:v>
                </c:pt>
                <c:pt idx="811">
                  <c:v>4.69949123725621E-4</c:v>
                </c:pt>
                <c:pt idx="812">
                  <c:v>4.69949123725621E-4</c:v>
                </c:pt>
                <c:pt idx="813">
                  <c:v>4.69949123725621E-4</c:v>
                </c:pt>
                <c:pt idx="814">
                  <c:v>4.69949123725621E-4</c:v>
                </c:pt>
                <c:pt idx="815">
                  <c:v>4.69949123725621E-4</c:v>
                </c:pt>
                <c:pt idx="816">
                  <c:v>4.69949123725621E-4</c:v>
                </c:pt>
                <c:pt idx="817">
                  <c:v>4.69949123725621E-4</c:v>
                </c:pt>
                <c:pt idx="818">
                  <c:v>4.69949123725621E-4</c:v>
                </c:pt>
                <c:pt idx="819">
                  <c:v>4.69949123725621E-4</c:v>
                </c:pt>
                <c:pt idx="820">
                  <c:v>4.69949123725621E-4</c:v>
                </c:pt>
                <c:pt idx="821">
                  <c:v>4.69949123725621E-4</c:v>
                </c:pt>
                <c:pt idx="822">
                  <c:v>4.69949123725621E-4</c:v>
                </c:pt>
                <c:pt idx="823">
                  <c:v>4.69949123725621E-4</c:v>
                </c:pt>
                <c:pt idx="824">
                  <c:v>4.69949123725621E-4</c:v>
                </c:pt>
                <c:pt idx="825">
                  <c:v>4.69949123725621E-4</c:v>
                </c:pt>
                <c:pt idx="826">
                  <c:v>4.69949123725621E-4</c:v>
                </c:pt>
                <c:pt idx="827">
                  <c:v>4.69949123725621E-4</c:v>
                </c:pt>
                <c:pt idx="828">
                  <c:v>4.69949123725621E-4</c:v>
                </c:pt>
                <c:pt idx="829">
                  <c:v>4.69949123725621E-4</c:v>
                </c:pt>
                <c:pt idx="830">
                  <c:v>4.69949123725621E-4</c:v>
                </c:pt>
                <c:pt idx="831">
                  <c:v>4.69949123725621E-4</c:v>
                </c:pt>
                <c:pt idx="832">
                  <c:v>4.69949123725621E-4</c:v>
                </c:pt>
                <c:pt idx="833">
                  <c:v>4.69949123725621E-4</c:v>
                </c:pt>
                <c:pt idx="834">
                  <c:v>4.69949123725621E-4</c:v>
                </c:pt>
                <c:pt idx="835">
                  <c:v>4.69949123725621E-4</c:v>
                </c:pt>
                <c:pt idx="836">
                  <c:v>4.69949123725621E-4</c:v>
                </c:pt>
                <c:pt idx="837">
                  <c:v>4.69949123725621E-4</c:v>
                </c:pt>
                <c:pt idx="838">
                  <c:v>4.69949123725621E-4</c:v>
                </c:pt>
                <c:pt idx="839">
                  <c:v>4.69949123725621E-4</c:v>
                </c:pt>
                <c:pt idx="840">
                  <c:v>4.69949123725621E-4</c:v>
                </c:pt>
                <c:pt idx="841">
                  <c:v>4.69949123725621E-4</c:v>
                </c:pt>
                <c:pt idx="842">
                  <c:v>4.69949123725621E-4</c:v>
                </c:pt>
                <c:pt idx="843">
                  <c:v>4.69949123725621E-4</c:v>
                </c:pt>
                <c:pt idx="844">
                  <c:v>4.69949123725621E-4</c:v>
                </c:pt>
                <c:pt idx="845">
                  <c:v>4.69949123725621E-4</c:v>
                </c:pt>
                <c:pt idx="846">
                  <c:v>4.69949123725621E-4</c:v>
                </c:pt>
                <c:pt idx="847">
                  <c:v>4.69949123725621E-4</c:v>
                </c:pt>
                <c:pt idx="848">
                  <c:v>4.69949123725621E-4</c:v>
                </c:pt>
                <c:pt idx="849">
                  <c:v>4.69949123725621E-4</c:v>
                </c:pt>
                <c:pt idx="850">
                  <c:v>4.69949123725621E-4</c:v>
                </c:pt>
                <c:pt idx="851">
                  <c:v>4.69949123725621E-4</c:v>
                </c:pt>
                <c:pt idx="852">
                  <c:v>4.69949123725621E-4</c:v>
                </c:pt>
                <c:pt idx="853">
                  <c:v>4.69949123725621E-4</c:v>
                </c:pt>
                <c:pt idx="854">
                  <c:v>4.69949123725621E-4</c:v>
                </c:pt>
                <c:pt idx="855">
                  <c:v>4.69949123725621E-4</c:v>
                </c:pt>
                <c:pt idx="856">
                  <c:v>4.69949123725621E-4</c:v>
                </c:pt>
                <c:pt idx="857">
                  <c:v>4.69949123725621E-4</c:v>
                </c:pt>
                <c:pt idx="858">
                  <c:v>4.69949123725621E-4</c:v>
                </c:pt>
                <c:pt idx="859">
                  <c:v>4.69949123725621E-4</c:v>
                </c:pt>
                <c:pt idx="860">
                  <c:v>4.69949123725621E-4</c:v>
                </c:pt>
                <c:pt idx="861">
                  <c:v>4.69949123725621E-4</c:v>
                </c:pt>
                <c:pt idx="862">
                  <c:v>4.69949123725621E-4</c:v>
                </c:pt>
                <c:pt idx="863">
                  <c:v>4.69949123725621E-4</c:v>
                </c:pt>
                <c:pt idx="864">
                  <c:v>4.69949123725621E-4</c:v>
                </c:pt>
                <c:pt idx="865">
                  <c:v>4.69949123725621E-4</c:v>
                </c:pt>
                <c:pt idx="866">
                  <c:v>4.69949123725621E-4</c:v>
                </c:pt>
                <c:pt idx="867">
                  <c:v>4.69949123725621E-4</c:v>
                </c:pt>
                <c:pt idx="868">
                  <c:v>4.69949123725621E-4</c:v>
                </c:pt>
                <c:pt idx="869">
                  <c:v>4.69949123725621E-4</c:v>
                </c:pt>
                <c:pt idx="870">
                  <c:v>4.69949123725621E-4</c:v>
                </c:pt>
                <c:pt idx="871">
                  <c:v>4.69949123725621E-4</c:v>
                </c:pt>
                <c:pt idx="872">
                  <c:v>4.69949123725621E-4</c:v>
                </c:pt>
                <c:pt idx="873">
                  <c:v>4.69949123725621E-4</c:v>
                </c:pt>
                <c:pt idx="874">
                  <c:v>4.69949123725621E-4</c:v>
                </c:pt>
                <c:pt idx="875">
                  <c:v>4.69949123725621E-4</c:v>
                </c:pt>
                <c:pt idx="876">
                  <c:v>4.69949123725621E-4</c:v>
                </c:pt>
                <c:pt idx="877">
                  <c:v>4.69949123725621E-4</c:v>
                </c:pt>
                <c:pt idx="878">
                  <c:v>4.69949123725621E-4</c:v>
                </c:pt>
                <c:pt idx="879">
                  <c:v>4.69949123725621E-4</c:v>
                </c:pt>
                <c:pt idx="880">
                  <c:v>4.69949123725621E-4</c:v>
                </c:pt>
                <c:pt idx="881">
                  <c:v>4.69949123725621E-4</c:v>
                </c:pt>
                <c:pt idx="882">
                  <c:v>4.69949123725621E-4</c:v>
                </c:pt>
                <c:pt idx="883">
                  <c:v>4.69949123725621E-4</c:v>
                </c:pt>
                <c:pt idx="884">
                  <c:v>4.69949123725621E-4</c:v>
                </c:pt>
                <c:pt idx="885">
                  <c:v>4.69949123725621E-4</c:v>
                </c:pt>
                <c:pt idx="886">
                  <c:v>4.69949123725621E-4</c:v>
                </c:pt>
                <c:pt idx="887">
                  <c:v>4.69949123725621E-4</c:v>
                </c:pt>
                <c:pt idx="888">
                  <c:v>4.69949123725621E-4</c:v>
                </c:pt>
                <c:pt idx="889">
                  <c:v>4.69949123725621E-4</c:v>
                </c:pt>
                <c:pt idx="890">
                  <c:v>4.69949123725621E-4</c:v>
                </c:pt>
                <c:pt idx="891">
                  <c:v>4.69949123725621E-4</c:v>
                </c:pt>
                <c:pt idx="892">
                  <c:v>4.69949123725621E-4</c:v>
                </c:pt>
                <c:pt idx="893">
                  <c:v>4.69949123725621E-4</c:v>
                </c:pt>
                <c:pt idx="894">
                  <c:v>4.69949123725621E-4</c:v>
                </c:pt>
                <c:pt idx="895">
                  <c:v>4.69949123725621E-4</c:v>
                </c:pt>
                <c:pt idx="896">
                  <c:v>4.69949123725621E-4</c:v>
                </c:pt>
                <c:pt idx="897">
                  <c:v>4.69949123725621E-4</c:v>
                </c:pt>
                <c:pt idx="898">
                  <c:v>4.69949123725621E-4</c:v>
                </c:pt>
                <c:pt idx="899">
                  <c:v>4.69949123725621E-4</c:v>
                </c:pt>
                <c:pt idx="900">
                  <c:v>4.69949123725621E-4</c:v>
                </c:pt>
                <c:pt idx="901">
                  <c:v>4.69949123725621E-4</c:v>
                </c:pt>
                <c:pt idx="902">
                  <c:v>4.69949123725621E-4</c:v>
                </c:pt>
                <c:pt idx="903">
                  <c:v>4.69949123725621E-4</c:v>
                </c:pt>
                <c:pt idx="904">
                  <c:v>4.69949123725621E-4</c:v>
                </c:pt>
                <c:pt idx="905">
                  <c:v>4.69949123725621E-4</c:v>
                </c:pt>
                <c:pt idx="906">
                  <c:v>4.69949123725621E-4</c:v>
                </c:pt>
                <c:pt idx="907">
                  <c:v>4.69949123725621E-4</c:v>
                </c:pt>
                <c:pt idx="908">
                  <c:v>4.69949123725621E-4</c:v>
                </c:pt>
                <c:pt idx="909">
                  <c:v>4.69949123725621E-4</c:v>
                </c:pt>
                <c:pt idx="910">
                  <c:v>4.69949123725621E-4</c:v>
                </c:pt>
                <c:pt idx="911">
                  <c:v>4.69949123725621E-4</c:v>
                </c:pt>
                <c:pt idx="912">
                  <c:v>4.69949123725621E-4</c:v>
                </c:pt>
                <c:pt idx="913">
                  <c:v>4.69949123725621E-4</c:v>
                </c:pt>
                <c:pt idx="914">
                  <c:v>4.69949123725621E-4</c:v>
                </c:pt>
                <c:pt idx="915">
                  <c:v>1.87023416710337E-4</c:v>
                </c:pt>
                <c:pt idx="916">
                  <c:v>1.87023416710337E-4</c:v>
                </c:pt>
                <c:pt idx="917">
                  <c:v>1.87023416710337E-4</c:v>
                </c:pt>
                <c:pt idx="918">
                  <c:v>1.87023416710337E-4</c:v>
                </c:pt>
                <c:pt idx="919">
                  <c:v>1.87023416710337E-4</c:v>
                </c:pt>
                <c:pt idx="920">
                  <c:v>1.87023416710337E-4</c:v>
                </c:pt>
                <c:pt idx="921">
                  <c:v>1.87023416710337E-4</c:v>
                </c:pt>
                <c:pt idx="922">
                  <c:v>1.87023416710337E-4</c:v>
                </c:pt>
                <c:pt idx="923">
                  <c:v>1.87023416710337E-4</c:v>
                </c:pt>
                <c:pt idx="924">
                  <c:v>1.87023416710337E-4</c:v>
                </c:pt>
                <c:pt idx="925">
                  <c:v>1.87023416710337E-4</c:v>
                </c:pt>
                <c:pt idx="926">
                  <c:v>1.87023416710337E-4</c:v>
                </c:pt>
                <c:pt idx="927">
                  <c:v>1.87023416710337E-4</c:v>
                </c:pt>
                <c:pt idx="928">
                  <c:v>1.87023416710337E-4</c:v>
                </c:pt>
                <c:pt idx="929">
                  <c:v>1.87023416710337E-4</c:v>
                </c:pt>
                <c:pt idx="930">
                  <c:v>1.87023416710337E-4</c:v>
                </c:pt>
                <c:pt idx="931">
                  <c:v>1.87023416710337E-4</c:v>
                </c:pt>
                <c:pt idx="932">
                  <c:v>1.87023416710337E-4</c:v>
                </c:pt>
                <c:pt idx="933">
                  <c:v>1.87023416710337E-4</c:v>
                </c:pt>
                <c:pt idx="934">
                  <c:v>1.87023416710337E-4</c:v>
                </c:pt>
                <c:pt idx="935">
                  <c:v>1.87023416710337E-4</c:v>
                </c:pt>
                <c:pt idx="936">
                  <c:v>1.87023416710337E-4</c:v>
                </c:pt>
                <c:pt idx="937">
                  <c:v>1.87023416710337E-4</c:v>
                </c:pt>
                <c:pt idx="938">
                  <c:v>1.87023416710337E-4</c:v>
                </c:pt>
                <c:pt idx="939">
                  <c:v>1.87023416710337E-4</c:v>
                </c:pt>
                <c:pt idx="940">
                  <c:v>1.87023416710337E-4</c:v>
                </c:pt>
                <c:pt idx="941">
                  <c:v>1.87023416710337E-4</c:v>
                </c:pt>
                <c:pt idx="942">
                  <c:v>1.87023416710337E-4</c:v>
                </c:pt>
                <c:pt idx="943">
                  <c:v>1.87023416710337E-4</c:v>
                </c:pt>
                <c:pt idx="944">
                  <c:v>1.87023416710337E-4</c:v>
                </c:pt>
                <c:pt idx="945">
                  <c:v>1.87023416710337E-4</c:v>
                </c:pt>
                <c:pt idx="946">
                  <c:v>1.87023416710337E-4</c:v>
                </c:pt>
                <c:pt idx="947">
                  <c:v>1.87023416710337E-4</c:v>
                </c:pt>
                <c:pt idx="948">
                  <c:v>1.87023416710337E-4</c:v>
                </c:pt>
                <c:pt idx="949">
                  <c:v>1.87023416710337E-4</c:v>
                </c:pt>
                <c:pt idx="950">
                  <c:v>1.87023416710337E-4</c:v>
                </c:pt>
                <c:pt idx="951">
                  <c:v>1.87023416710337E-4</c:v>
                </c:pt>
                <c:pt idx="952">
                  <c:v>1.87023416710337E-4</c:v>
                </c:pt>
                <c:pt idx="953">
                  <c:v>1.87023416710337E-4</c:v>
                </c:pt>
                <c:pt idx="954">
                  <c:v>1.87023416710337E-4</c:v>
                </c:pt>
                <c:pt idx="955">
                  <c:v>1.87023416710337E-4</c:v>
                </c:pt>
                <c:pt idx="956">
                  <c:v>1.87023416710337E-4</c:v>
                </c:pt>
                <c:pt idx="957">
                  <c:v>1.87023416710337E-4</c:v>
                </c:pt>
                <c:pt idx="958">
                  <c:v>1.87023416710337E-4</c:v>
                </c:pt>
                <c:pt idx="959">
                  <c:v>1.87023416710337E-4</c:v>
                </c:pt>
                <c:pt idx="960">
                  <c:v>1.87023416710337E-4</c:v>
                </c:pt>
                <c:pt idx="961">
                  <c:v>1.87023416710337E-4</c:v>
                </c:pt>
                <c:pt idx="962">
                  <c:v>1.87023416710337E-4</c:v>
                </c:pt>
                <c:pt idx="963">
                  <c:v>1.87023416710337E-4</c:v>
                </c:pt>
                <c:pt idx="964">
                  <c:v>1.87023416710337E-4</c:v>
                </c:pt>
                <c:pt idx="965">
                  <c:v>1.87023416710337E-4</c:v>
                </c:pt>
                <c:pt idx="966">
                  <c:v>1.87023416710337E-4</c:v>
                </c:pt>
                <c:pt idx="967">
                  <c:v>1.87023416710337E-4</c:v>
                </c:pt>
                <c:pt idx="968">
                  <c:v>1.87023416710337E-4</c:v>
                </c:pt>
                <c:pt idx="969">
                  <c:v>1.87023416710337E-4</c:v>
                </c:pt>
                <c:pt idx="970">
                  <c:v>1.87023416710337E-4</c:v>
                </c:pt>
                <c:pt idx="971">
                  <c:v>1.87023416710337E-4</c:v>
                </c:pt>
                <c:pt idx="972">
                  <c:v>1.87023416710337E-4</c:v>
                </c:pt>
                <c:pt idx="973">
                  <c:v>1.87023416710337E-4</c:v>
                </c:pt>
                <c:pt idx="974">
                  <c:v>1.87023416710337E-4</c:v>
                </c:pt>
                <c:pt idx="975">
                  <c:v>1.87023416710337E-4</c:v>
                </c:pt>
                <c:pt idx="976">
                  <c:v>1.87023416710337E-4</c:v>
                </c:pt>
                <c:pt idx="977">
                  <c:v>1.87023416710337E-4</c:v>
                </c:pt>
                <c:pt idx="978">
                  <c:v>1.87023416710337E-4</c:v>
                </c:pt>
                <c:pt idx="979">
                  <c:v>1.87023416710337E-4</c:v>
                </c:pt>
                <c:pt idx="980">
                  <c:v>1.87023416710337E-4</c:v>
                </c:pt>
                <c:pt idx="981">
                  <c:v>1.87023416710337E-4</c:v>
                </c:pt>
                <c:pt idx="982">
                  <c:v>1.87023416710337E-4</c:v>
                </c:pt>
                <c:pt idx="983">
                  <c:v>1.87023416710337E-4</c:v>
                </c:pt>
                <c:pt idx="984">
                  <c:v>1.87023416710337E-4</c:v>
                </c:pt>
                <c:pt idx="985">
                  <c:v>1.87023416710337E-4</c:v>
                </c:pt>
                <c:pt idx="986">
                  <c:v>1.87023416710337E-4</c:v>
                </c:pt>
                <c:pt idx="987">
                  <c:v>1.87023416710337E-4</c:v>
                </c:pt>
                <c:pt idx="988">
                  <c:v>1.87023416710337E-4</c:v>
                </c:pt>
                <c:pt idx="989">
                  <c:v>1.87023416710337E-4</c:v>
                </c:pt>
                <c:pt idx="990">
                  <c:v>1.87023416710337E-4</c:v>
                </c:pt>
                <c:pt idx="991">
                  <c:v>1.87023416710337E-4</c:v>
                </c:pt>
                <c:pt idx="992">
                  <c:v>1.87023416710337E-4</c:v>
                </c:pt>
                <c:pt idx="993">
                  <c:v>1.87023416710337E-4</c:v>
                </c:pt>
                <c:pt idx="994">
                  <c:v>1.87023416710337E-4</c:v>
                </c:pt>
                <c:pt idx="995">
                  <c:v>1.87023416710337E-4</c:v>
                </c:pt>
                <c:pt idx="996">
                  <c:v>1.87023416710337E-4</c:v>
                </c:pt>
                <c:pt idx="997">
                  <c:v>1.87023416710337E-4</c:v>
                </c:pt>
                <c:pt idx="998">
                  <c:v>1.87023416710337E-4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AA-40DE-A076-A0475E49F791}"/>
            </c:ext>
          </c:extLst>
        </c:ser>
        <c:ser>
          <c:idx val="7"/>
          <c:order val="4"/>
          <c:tx>
            <c:strRef>
              <c:f>'1.0LiF_plot_data'!$G$1</c:f>
              <c:strCache>
                <c:ptCount val="1"/>
                <c:pt idx="0">
                  <c:v>lambda_BC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('1.0LiF_plot_data'!$G$2,'1.0LiF_plot_data'!$G$3)</c:f>
              <c:numCache>
                <c:formatCode>General</c:formatCode>
                <c:ptCount val="2"/>
                <c:pt idx="0">
                  <c:v>3.2855260097469801</c:v>
                </c:pt>
                <c:pt idx="1">
                  <c:v>3.2855260097469801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1AA-40DE-A076-A0475E49F791}"/>
            </c:ext>
          </c:extLst>
        </c:ser>
        <c:ser>
          <c:idx val="6"/>
          <c:order val="5"/>
          <c:tx>
            <c:strRef>
              <c:f>'1.0LiF_plot_data'!$F$1</c:f>
              <c:strCache>
                <c:ptCount val="1"/>
                <c:pt idx="0">
                  <c:v>Average_SCL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('1.0LiF_plot_data'!$F$2,'1.0LiF_plot_data'!$F$3)</c:f>
              <c:numCache>
                <c:formatCode>General</c:formatCode>
                <c:ptCount val="2"/>
                <c:pt idx="0">
                  <c:v>3.4493499999999999</c:v>
                </c:pt>
                <c:pt idx="1">
                  <c:v>3.4493499999999999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C1AA-40DE-A076-A0475E49F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</c:valAx>
      <c:valAx>
        <c:axId val="741413264"/>
        <c:scaling>
          <c:orientation val="minMax"/>
          <c:max val="1.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3406350258383537"/>
          <c:y val="8.78550437186459E-2"/>
          <c:w val="0.29483466533972519"/>
          <c:h val="0.24766808909569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'0.64NaCl_0.36UCl3_plot_data'!$B$1</c:f>
              <c:strCache>
                <c:ptCount val="1"/>
                <c:pt idx="0">
                  <c:v>U-Cl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'0.64NaCl_0.36UCl3_plot_data'!$B$2:$B$1001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9.4431450032698792E-3</c:v>
                </c:pt>
                <c:pt idx="344">
                  <c:v>1.1656590781763501E-2</c:v>
                </c:pt>
                <c:pt idx="345">
                  <c:v>1.38700365602574E-2</c:v>
                </c:pt>
                <c:pt idx="346">
                  <c:v>1.60834823387512E-2</c:v>
                </c:pt>
                <c:pt idx="347">
                  <c:v>1.8296928117244999E-2</c:v>
                </c:pt>
                <c:pt idx="348">
                  <c:v>2.0510373895738902E-2</c:v>
                </c:pt>
                <c:pt idx="349">
                  <c:v>2.2723819674232499E-2</c:v>
                </c:pt>
                <c:pt idx="350">
                  <c:v>2.5731693793034499E-2</c:v>
                </c:pt>
                <c:pt idx="351">
                  <c:v>3.1332931089215303E-2</c:v>
                </c:pt>
                <c:pt idx="352">
                  <c:v>3.69341683853961E-2</c:v>
                </c:pt>
                <c:pt idx="353">
                  <c:v>4.2533564857044903E-2</c:v>
                </c:pt>
                <c:pt idx="354">
                  <c:v>4.8125022803940397E-2</c:v>
                </c:pt>
                <c:pt idx="355">
                  <c:v>5.3716480750836203E-2</c:v>
                </c:pt>
                <c:pt idx="356">
                  <c:v>5.9307938697732099E-2</c:v>
                </c:pt>
                <c:pt idx="357">
                  <c:v>6.6313729884900696E-2</c:v>
                </c:pt>
                <c:pt idx="358">
                  <c:v>7.5623116175831895E-2</c:v>
                </c:pt>
                <c:pt idx="359">
                  <c:v>8.5039146911789501E-2</c:v>
                </c:pt>
                <c:pt idx="360">
                  <c:v>9.5462747261210096E-2</c:v>
                </c:pt>
                <c:pt idx="361">
                  <c:v>0.10588634761063</c:v>
                </c:pt>
                <c:pt idx="362">
                  <c:v>0.12161212216501301</c:v>
                </c:pt>
                <c:pt idx="363">
                  <c:v>0.13798638827152701</c:v>
                </c:pt>
                <c:pt idx="364">
                  <c:v>0.152908594121831</c:v>
                </c:pt>
                <c:pt idx="365">
                  <c:v>0.16755010918223401</c:v>
                </c:pt>
                <c:pt idx="366">
                  <c:v>0.18173200824918601</c:v>
                </c:pt>
                <c:pt idx="367">
                  <c:v>0.19474233080904699</c:v>
                </c:pt>
                <c:pt idx="368">
                  <c:v>0.21062959328282899</c:v>
                </c:pt>
                <c:pt idx="369">
                  <c:v>0.22971649179277201</c:v>
                </c:pt>
                <c:pt idx="370">
                  <c:v>0.25506341688043399</c:v>
                </c:pt>
                <c:pt idx="371">
                  <c:v>0.27003902731693702</c:v>
                </c:pt>
                <c:pt idx="372">
                  <c:v>0.29097203219273698</c:v>
                </c:pt>
                <c:pt idx="373">
                  <c:v>0.315815213134579</c:v>
                </c:pt>
                <c:pt idx="374">
                  <c:v>0.34191860060852902</c:v>
                </c:pt>
                <c:pt idx="375">
                  <c:v>0.33472660888565198</c:v>
                </c:pt>
                <c:pt idx="376">
                  <c:v>0.377283242486179</c:v>
                </c:pt>
                <c:pt idx="377">
                  <c:v>0.40504851950725101</c:v>
                </c:pt>
                <c:pt idx="378">
                  <c:v>0.41835716540169599</c:v>
                </c:pt>
                <c:pt idx="379">
                  <c:v>0.44086290454417199</c:v>
                </c:pt>
                <c:pt idx="380">
                  <c:v>0.46177205738597399</c:v>
                </c:pt>
                <c:pt idx="381">
                  <c:v>0.48128762131952502</c:v>
                </c:pt>
                <c:pt idx="382">
                  <c:v>0.50107037064339499</c:v>
                </c:pt>
                <c:pt idx="383">
                  <c:v>0.52384666090605503</c:v>
                </c:pt>
                <c:pt idx="384">
                  <c:v>0.54582217029198199</c:v>
                </c:pt>
                <c:pt idx="385">
                  <c:v>0.56337285162247897</c:v>
                </c:pt>
                <c:pt idx="386">
                  <c:v>0.58252904037872599</c:v>
                </c:pt>
                <c:pt idx="387">
                  <c:v>0.59961081579862296</c:v>
                </c:pt>
                <c:pt idx="388">
                  <c:v>0.61377443378535201</c:v>
                </c:pt>
                <c:pt idx="389">
                  <c:v>0.62855627247075296</c:v>
                </c:pt>
                <c:pt idx="390">
                  <c:v>0.64428634516607297</c:v>
                </c:pt>
                <c:pt idx="391">
                  <c:v>0.651863761942027</c:v>
                </c:pt>
                <c:pt idx="392">
                  <c:v>0.65823943449626998</c:v>
                </c:pt>
                <c:pt idx="393">
                  <c:v>0.66461510705051396</c:v>
                </c:pt>
                <c:pt idx="394">
                  <c:v>0.66981378533306102</c:v>
                </c:pt>
                <c:pt idx="395">
                  <c:v>0.67476326491799599</c:v>
                </c:pt>
                <c:pt idx="396">
                  <c:v>0.67971274450292996</c:v>
                </c:pt>
                <c:pt idx="397">
                  <c:v>0.68466222408786503</c:v>
                </c:pt>
                <c:pt idx="398">
                  <c:v>0.689611703672799</c:v>
                </c:pt>
                <c:pt idx="399">
                  <c:v>0.69456118325773397</c:v>
                </c:pt>
                <c:pt idx="400">
                  <c:v>0.69951066284266805</c:v>
                </c:pt>
                <c:pt idx="401">
                  <c:v>0.70242463279920198</c:v>
                </c:pt>
                <c:pt idx="402">
                  <c:v>0.69766345873111202</c:v>
                </c:pt>
                <c:pt idx="403">
                  <c:v>0.69290228466302295</c:v>
                </c:pt>
                <c:pt idx="404">
                  <c:v>0.68814111059493299</c:v>
                </c:pt>
                <c:pt idx="405">
                  <c:v>0.68401253082294999</c:v>
                </c:pt>
                <c:pt idx="406">
                  <c:v>0.68049031833066798</c:v>
                </c:pt>
                <c:pt idx="407">
                  <c:v>0.67696810583838696</c:v>
                </c:pt>
                <c:pt idx="408">
                  <c:v>0.67344589334610505</c:v>
                </c:pt>
                <c:pt idx="409">
                  <c:v>0.66992368085382303</c:v>
                </c:pt>
                <c:pt idx="410">
                  <c:v>0.66640146836154202</c:v>
                </c:pt>
                <c:pt idx="411">
                  <c:v>0.66287925586926</c:v>
                </c:pt>
                <c:pt idx="412">
                  <c:v>0.65905913431671503</c:v>
                </c:pt>
                <c:pt idx="413">
                  <c:v>0.64808740985774105</c:v>
                </c:pt>
                <c:pt idx="414">
                  <c:v>0.637145212658209</c:v>
                </c:pt>
                <c:pt idx="415">
                  <c:v>0.62940077364824198</c:v>
                </c:pt>
                <c:pt idx="416">
                  <c:v>0.62165633463827397</c:v>
                </c:pt>
                <c:pt idx="417">
                  <c:v>0.61268554153004395</c:v>
                </c:pt>
                <c:pt idx="418">
                  <c:v>0.60233515447546704</c:v>
                </c:pt>
                <c:pt idx="419">
                  <c:v>0.59198476742089101</c:v>
                </c:pt>
                <c:pt idx="420">
                  <c:v>0.58094440090528698</c:v>
                </c:pt>
                <c:pt idx="421">
                  <c:v>0.56985372965256098</c:v>
                </c:pt>
                <c:pt idx="422">
                  <c:v>0.55800589759661101</c:v>
                </c:pt>
                <c:pt idx="423">
                  <c:v>0.54582220473804299</c:v>
                </c:pt>
                <c:pt idx="424">
                  <c:v>0.53417862290543106</c:v>
                </c:pt>
                <c:pt idx="425">
                  <c:v>0.52153149213505401</c:v>
                </c:pt>
                <c:pt idx="426">
                  <c:v>0.50834395583602099</c:v>
                </c:pt>
                <c:pt idx="427">
                  <c:v>0.49664190524985202</c:v>
                </c:pt>
                <c:pt idx="428">
                  <c:v>0.48481817859774101</c:v>
                </c:pt>
                <c:pt idx="429">
                  <c:v>0.47290998090151198</c:v>
                </c:pt>
                <c:pt idx="430">
                  <c:v>0.461403725083736</c:v>
                </c:pt>
                <c:pt idx="431">
                  <c:v>0.450502742833221</c:v>
                </c:pt>
                <c:pt idx="432">
                  <c:v>0.44018664490721898</c:v>
                </c:pt>
                <c:pt idx="433">
                  <c:v>0.42725014684840701</c:v>
                </c:pt>
                <c:pt idx="434">
                  <c:v>0.41498756035882001</c:v>
                </c:pt>
                <c:pt idx="435">
                  <c:v>0.40355383136256401</c:v>
                </c:pt>
                <c:pt idx="436">
                  <c:v>0.39343667692230699</c:v>
                </c:pt>
                <c:pt idx="437">
                  <c:v>0.38392406180552202</c:v>
                </c:pt>
                <c:pt idx="438">
                  <c:v>0.37415886269951498</c:v>
                </c:pt>
                <c:pt idx="439">
                  <c:v>0.36292526123397101</c:v>
                </c:pt>
                <c:pt idx="440">
                  <c:v>0.35169165976842798</c:v>
                </c:pt>
                <c:pt idx="441">
                  <c:v>0.34169298968948503</c:v>
                </c:pt>
                <c:pt idx="442">
                  <c:v>0.33248980519851301</c:v>
                </c:pt>
                <c:pt idx="443">
                  <c:v>0.32328662070754099</c:v>
                </c:pt>
                <c:pt idx="444">
                  <c:v>0.31428519142339001</c:v>
                </c:pt>
                <c:pt idx="445">
                  <c:v>0.30544103126323202</c:v>
                </c:pt>
                <c:pt idx="446">
                  <c:v>0.29659687110307398</c:v>
                </c:pt>
                <c:pt idx="447">
                  <c:v>0.287933162978186</c:v>
                </c:pt>
                <c:pt idx="448">
                  <c:v>0.27943892451612001</c:v>
                </c:pt>
                <c:pt idx="449">
                  <c:v>0.27094468605405297</c:v>
                </c:pt>
                <c:pt idx="450">
                  <c:v>0.262885293706698</c:v>
                </c:pt>
                <c:pt idx="451">
                  <c:v>0.25531738128769998</c:v>
                </c:pt>
                <c:pt idx="452">
                  <c:v>0.247749468868702</c:v>
                </c:pt>
                <c:pt idx="453">
                  <c:v>0.240433287974813</c:v>
                </c:pt>
                <c:pt idx="454">
                  <c:v>0.23346024727096301</c:v>
                </c:pt>
                <c:pt idx="455">
                  <c:v>0.22648720656711399</c:v>
                </c:pt>
                <c:pt idx="456">
                  <c:v>0.21922596084812801</c:v>
                </c:pt>
                <c:pt idx="457">
                  <c:v>0.21148826353476199</c:v>
                </c:pt>
                <c:pt idx="458">
                  <c:v>0.20375056622139501</c:v>
                </c:pt>
                <c:pt idx="459">
                  <c:v>0.19706574551651701</c:v>
                </c:pt>
                <c:pt idx="460">
                  <c:v>0.19251234748617699</c:v>
                </c:pt>
                <c:pt idx="461">
                  <c:v>0.18795894945583599</c:v>
                </c:pt>
                <c:pt idx="462">
                  <c:v>0.183405551425496</c:v>
                </c:pt>
                <c:pt idx="463">
                  <c:v>0.178852153395156</c:v>
                </c:pt>
                <c:pt idx="464">
                  <c:v>0.17366095591425099</c:v>
                </c:pt>
                <c:pt idx="465">
                  <c:v>0.16826973038117299</c:v>
                </c:pt>
                <c:pt idx="466">
                  <c:v>0.16287850484809499</c:v>
                </c:pt>
                <c:pt idx="467">
                  <c:v>0.15748727931501699</c:v>
                </c:pt>
                <c:pt idx="468">
                  <c:v>0.15209605378193899</c:v>
                </c:pt>
                <c:pt idx="469">
                  <c:v>0.14670482824886</c:v>
                </c:pt>
                <c:pt idx="470">
                  <c:v>0.141313602715783</c:v>
                </c:pt>
                <c:pt idx="471">
                  <c:v>0.137914760332015</c:v>
                </c:pt>
                <c:pt idx="472">
                  <c:v>0.13471980800275801</c:v>
                </c:pt>
                <c:pt idx="473">
                  <c:v>0.131524855673501</c:v>
                </c:pt>
                <c:pt idx="474">
                  <c:v>0.12832990334424399</c:v>
                </c:pt>
                <c:pt idx="475">
                  <c:v>0.12513495101498601</c:v>
                </c:pt>
                <c:pt idx="476">
                  <c:v>0.121939998685729</c:v>
                </c:pt>
                <c:pt idx="477">
                  <c:v>0.118745046356472</c:v>
                </c:pt>
                <c:pt idx="478">
                  <c:v>0.115550094027215</c:v>
                </c:pt>
                <c:pt idx="479">
                  <c:v>0.112355141697957</c:v>
                </c:pt>
                <c:pt idx="480">
                  <c:v>0.10916018936870001</c:v>
                </c:pt>
                <c:pt idx="481">
                  <c:v>0.10596523703944299</c:v>
                </c:pt>
                <c:pt idx="482">
                  <c:v>0.103205884339455</c:v>
                </c:pt>
                <c:pt idx="483">
                  <c:v>0.10091151831851899</c:v>
                </c:pt>
                <c:pt idx="484">
                  <c:v>9.8617152297582694E-2</c:v>
                </c:pt>
                <c:pt idx="485">
                  <c:v>9.6322786276646505E-2</c:v>
                </c:pt>
                <c:pt idx="486">
                  <c:v>9.4028420255709996E-2</c:v>
                </c:pt>
                <c:pt idx="487">
                  <c:v>9.1734054234773599E-2</c:v>
                </c:pt>
                <c:pt idx="488">
                  <c:v>8.9439688213837201E-2</c:v>
                </c:pt>
                <c:pt idx="489">
                  <c:v>8.7145322192900804E-2</c:v>
                </c:pt>
                <c:pt idx="490">
                  <c:v>8.4918658624592205E-2</c:v>
                </c:pt>
                <c:pt idx="491">
                  <c:v>8.3260204156686501E-2</c:v>
                </c:pt>
                <c:pt idx="492">
                  <c:v>8.16017496887807E-2</c:v>
                </c:pt>
                <c:pt idx="493">
                  <c:v>7.9943295220874899E-2</c:v>
                </c:pt>
                <c:pt idx="494">
                  <c:v>7.8284840752969195E-2</c:v>
                </c:pt>
                <c:pt idx="495">
                  <c:v>7.6626386285063505E-2</c:v>
                </c:pt>
                <c:pt idx="496">
                  <c:v>7.4967931817157801E-2</c:v>
                </c:pt>
                <c:pt idx="497">
                  <c:v>7.3309477349252E-2</c:v>
                </c:pt>
                <c:pt idx="498">
                  <c:v>7.1651022881346296E-2</c:v>
                </c:pt>
                <c:pt idx="499">
                  <c:v>6.9992568413440495E-2</c:v>
                </c:pt>
                <c:pt idx="500">
                  <c:v>6.8334113945534805E-2</c:v>
                </c:pt>
                <c:pt idx="501">
                  <c:v>6.6675659477629101E-2</c:v>
                </c:pt>
                <c:pt idx="502">
                  <c:v>6.5425802040142103E-2</c:v>
                </c:pt>
                <c:pt idx="503">
                  <c:v>6.4365600063578707E-2</c:v>
                </c:pt>
                <c:pt idx="504">
                  <c:v>6.3305398087015199E-2</c:v>
                </c:pt>
                <c:pt idx="505">
                  <c:v>6.2245196110451803E-2</c:v>
                </c:pt>
                <c:pt idx="506">
                  <c:v>6.11849941338884E-2</c:v>
                </c:pt>
                <c:pt idx="507">
                  <c:v>6.0124792157324997E-2</c:v>
                </c:pt>
                <c:pt idx="508">
                  <c:v>5.9064590180761503E-2</c:v>
                </c:pt>
                <c:pt idx="509">
                  <c:v>5.80043882041981E-2</c:v>
                </c:pt>
                <c:pt idx="510">
                  <c:v>5.6944186227634697E-2</c:v>
                </c:pt>
                <c:pt idx="511">
                  <c:v>5.5883984251071203E-2</c:v>
                </c:pt>
                <c:pt idx="512">
                  <c:v>5.48237822745078E-2</c:v>
                </c:pt>
                <c:pt idx="513">
                  <c:v>5.3763580297944397E-2</c:v>
                </c:pt>
                <c:pt idx="514">
                  <c:v>5.2703378321380903E-2</c:v>
                </c:pt>
                <c:pt idx="515">
                  <c:v>5.16431763448175E-2</c:v>
                </c:pt>
                <c:pt idx="516">
                  <c:v>5.0609633908892102E-2</c:v>
                </c:pt>
                <c:pt idx="517">
                  <c:v>4.9986985234607602E-2</c:v>
                </c:pt>
                <c:pt idx="518">
                  <c:v>4.9364336560323102E-2</c:v>
                </c:pt>
                <c:pt idx="519">
                  <c:v>4.8741687886038602E-2</c:v>
                </c:pt>
                <c:pt idx="520">
                  <c:v>4.81190392117542E-2</c:v>
                </c:pt>
                <c:pt idx="521">
                  <c:v>4.74963905374697E-2</c:v>
                </c:pt>
                <c:pt idx="522">
                  <c:v>4.68737418631852E-2</c:v>
                </c:pt>
                <c:pt idx="523">
                  <c:v>4.6251093188900701E-2</c:v>
                </c:pt>
                <c:pt idx="524">
                  <c:v>4.5628444514616201E-2</c:v>
                </c:pt>
                <c:pt idx="525">
                  <c:v>4.5005795840331798E-2</c:v>
                </c:pt>
                <c:pt idx="526">
                  <c:v>4.4383147166047299E-2</c:v>
                </c:pt>
                <c:pt idx="527">
                  <c:v>4.3760498491762799E-2</c:v>
                </c:pt>
                <c:pt idx="528">
                  <c:v>4.3137849817478299E-2</c:v>
                </c:pt>
                <c:pt idx="529">
                  <c:v>4.25152011431938E-2</c:v>
                </c:pt>
                <c:pt idx="530">
                  <c:v>4.1892552468909397E-2</c:v>
                </c:pt>
                <c:pt idx="531">
                  <c:v>4.1269903794624897E-2</c:v>
                </c:pt>
                <c:pt idx="532">
                  <c:v>4.0647255120340398E-2</c:v>
                </c:pt>
                <c:pt idx="533">
                  <c:v>4.0025071694146701E-2</c:v>
                </c:pt>
                <c:pt idx="534">
                  <c:v>3.9652036824543303E-2</c:v>
                </c:pt>
                <c:pt idx="535">
                  <c:v>3.9279001954939899E-2</c:v>
                </c:pt>
                <c:pt idx="536">
                  <c:v>3.8905967085336501E-2</c:v>
                </c:pt>
                <c:pt idx="537">
                  <c:v>3.8532932215733097E-2</c:v>
                </c:pt>
                <c:pt idx="538">
                  <c:v>3.8159897346129699E-2</c:v>
                </c:pt>
                <c:pt idx="539">
                  <c:v>3.7786862476526302E-2</c:v>
                </c:pt>
                <c:pt idx="540">
                  <c:v>3.7413827606922898E-2</c:v>
                </c:pt>
                <c:pt idx="541">
                  <c:v>3.70407927373195E-2</c:v>
                </c:pt>
                <c:pt idx="542">
                  <c:v>3.6667757867715998E-2</c:v>
                </c:pt>
                <c:pt idx="543">
                  <c:v>3.6294722998112601E-2</c:v>
                </c:pt>
                <c:pt idx="544">
                  <c:v>3.5921688128509197E-2</c:v>
                </c:pt>
                <c:pt idx="545">
                  <c:v>3.5548653258905799E-2</c:v>
                </c:pt>
                <c:pt idx="546">
                  <c:v>3.5175618389302402E-2</c:v>
                </c:pt>
                <c:pt idx="547">
                  <c:v>3.4802583519698997E-2</c:v>
                </c:pt>
                <c:pt idx="548">
                  <c:v>3.44295486500956E-2</c:v>
                </c:pt>
                <c:pt idx="549">
                  <c:v>3.4056513780492202E-2</c:v>
                </c:pt>
                <c:pt idx="550">
                  <c:v>3.3683478910888798E-2</c:v>
                </c:pt>
                <c:pt idx="551">
                  <c:v>3.33104440412854E-2</c:v>
                </c:pt>
                <c:pt idx="552">
                  <c:v>3.2937409171682003E-2</c:v>
                </c:pt>
                <c:pt idx="553">
                  <c:v>3.2564374302078501E-2</c:v>
                </c:pt>
                <c:pt idx="554">
                  <c:v>3.2411386483549201E-2</c:v>
                </c:pt>
                <c:pt idx="555">
                  <c:v>3.2410108395683097E-2</c:v>
                </c:pt>
                <c:pt idx="556">
                  <c:v>3.2408830307816897E-2</c:v>
                </c:pt>
                <c:pt idx="557">
                  <c:v>3.2407552219950703E-2</c:v>
                </c:pt>
                <c:pt idx="558">
                  <c:v>3.2406274132084502E-2</c:v>
                </c:pt>
                <c:pt idx="559">
                  <c:v>3.2404996044218301E-2</c:v>
                </c:pt>
                <c:pt idx="560">
                  <c:v>3.2403717956352197E-2</c:v>
                </c:pt>
                <c:pt idx="561">
                  <c:v>3.2402439868485997E-2</c:v>
                </c:pt>
                <c:pt idx="562">
                  <c:v>3.2401161780619803E-2</c:v>
                </c:pt>
                <c:pt idx="563">
                  <c:v>3.2399883692753602E-2</c:v>
                </c:pt>
                <c:pt idx="564">
                  <c:v>3.2398605604887401E-2</c:v>
                </c:pt>
                <c:pt idx="565">
                  <c:v>3.2397327517021297E-2</c:v>
                </c:pt>
                <c:pt idx="566">
                  <c:v>3.2396049429155097E-2</c:v>
                </c:pt>
                <c:pt idx="567">
                  <c:v>3.2394771341288903E-2</c:v>
                </c:pt>
                <c:pt idx="568">
                  <c:v>3.2393493253422702E-2</c:v>
                </c:pt>
                <c:pt idx="569">
                  <c:v>3.2392215165556501E-2</c:v>
                </c:pt>
                <c:pt idx="570">
                  <c:v>3.2390937077690397E-2</c:v>
                </c:pt>
                <c:pt idx="571">
                  <c:v>3.2389658989824197E-2</c:v>
                </c:pt>
                <c:pt idx="572">
                  <c:v>3.2388380901958003E-2</c:v>
                </c:pt>
                <c:pt idx="573">
                  <c:v>3.2387102814091802E-2</c:v>
                </c:pt>
                <c:pt idx="574">
                  <c:v>3.2385824726225601E-2</c:v>
                </c:pt>
                <c:pt idx="575">
                  <c:v>3.2235015205555301E-2</c:v>
                </c:pt>
                <c:pt idx="576">
                  <c:v>3.2037783966943699E-2</c:v>
                </c:pt>
                <c:pt idx="577">
                  <c:v>3.1840552728332E-2</c:v>
                </c:pt>
                <c:pt idx="578">
                  <c:v>3.1643321489720398E-2</c:v>
                </c:pt>
                <c:pt idx="579">
                  <c:v>3.1446090251108699E-2</c:v>
                </c:pt>
                <c:pt idx="580">
                  <c:v>3.1248859012497101E-2</c:v>
                </c:pt>
                <c:pt idx="581">
                  <c:v>3.1051627773885399E-2</c:v>
                </c:pt>
                <c:pt idx="582">
                  <c:v>3.08543965352738E-2</c:v>
                </c:pt>
                <c:pt idx="583">
                  <c:v>3.0657165296662198E-2</c:v>
                </c:pt>
                <c:pt idx="584">
                  <c:v>3.0459934058050499E-2</c:v>
                </c:pt>
                <c:pt idx="585">
                  <c:v>3.0262702819438901E-2</c:v>
                </c:pt>
                <c:pt idx="586">
                  <c:v>3.0065471580827199E-2</c:v>
                </c:pt>
                <c:pt idx="587">
                  <c:v>2.98682403422156E-2</c:v>
                </c:pt>
                <c:pt idx="588">
                  <c:v>2.9671009103603901E-2</c:v>
                </c:pt>
                <c:pt idx="589">
                  <c:v>2.94737778649923E-2</c:v>
                </c:pt>
                <c:pt idx="590">
                  <c:v>2.9456502554167398E-2</c:v>
                </c:pt>
                <c:pt idx="591">
                  <c:v>2.9537830159815901E-2</c:v>
                </c:pt>
                <c:pt idx="592">
                  <c:v>2.96191577654643E-2</c:v>
                </c:pt>
                <c:pt idx="593">
                  <c:v>2.9700485371112799E-2</c:v>
                </c:pt>
                <c:pt idx="594">
                  <c:v>2.9781812976761201E-2</c:v>
                </c:pt>
                <c:pt idx="595">
                  <c:v>2.98631405824097E-2</c:v>
                </c:pt>
                <c:pt idx="596">
                  <c:v>2.9944468188058099E-2</c:v>
                </c:pt>
                <c:pt idx="597">
                  <c:v>3.0025795793706601E-2</c:v>
                </c:pt>
                <c:pt idx="598">
                  <c:v>3.0107123399355101E-2</c:v>
                </c:pt>
                <c:pt idx="599">
                  <c:v>3.0188451005003499E-2</c:v>
                </c:pt>
                <c:pt idx="600">
                  <c:v>3.0269778610651998E-2</c:v>
                </c:pt>
                <c:pt idx="601">
                  <c:v>3.03511062163004E-2</c:v>
                </c:pt>
                <c:pt idx="602">
                  <c:v>3.04324338219489E-2</c:v>
                </c:pt>
                <c:pt idx="603">
                  <c:v>3.0513761427597302E-2</c:v>
                </c:pt>
                <c:pt idx="604">
                  <c:v>3.0595089033245801E-2</c:v>
                </c:pt>
                <c:pt idx="605">
                  <c:v>3.06764166388943E-2</c:v>
                </c:pt>
                <c:pt idx="606">
                  <c:v>3.0757744244542699E-2</c:v>
                </c:pt>
                <c:pt idx="607">
                  <c:v>3.0847371449032799E-2</c:v>
                </c:pt>
                <c:pt idx="608">
                  <c:v>3.10334260615499E-2</c:v>
                </c:pt>
                <c:pt idx="609">
                  <c:v>3.1219480674067001E-2</c:v>
                </c:pt>
                <c:pt idx="610">
                  <c:v>3.1405535286584102E-2</c:v>
                </c:pt>
                <c:pt idx="611">
                  <c:v>3.1591589899101297E-2</c:v>
                </c:pt>
                <c:pt idx="612">
                  <c:v>3.1777644511618401E-2</c:v>
                </c:pt>
                <c:pt idx="613">
                  <c:v>3.1963699124135499E-2</c:v>
                </c:pt>
                <c:pt idx="614">
                  <c:v>3.2149753736652603E-2</c:v>
                </c:pt>
                <c:pt idx="615">
                  <c:v>3.2335808349169701E-2</c:v>
                </c:pt>
                <c:pt idx="616">
                  <c:v>3.2521862961686798E-2</c:v>
                </c:pt>
                <c:pt idx="617">
                  <c:v>3.2707917574203903E-2</c:v>
                </c:pt>
                <c:pt idx="618">
                  <c:v>3.2893972186721097E-2</c:v>
                </c:pt>
                <c:pt idx="619">
                  <c:v>3.3080026799238202E-2</c:v>
                </c:pt>
                <c:pt idx="620">
                  <c:v>3.3266081411755299E-2</c:v>
                </c:pt>
                <c:pt idx="621">
                  <c:v>3.3452136024272397E-2</c:v>
                </c:pt>
                <c:pt idx="622">
                  <c:v>3.3638190636789501E-2</c:v>
                </c:pt>
                <c:pt idx="623">
                  <c:v>3.3861301758143898E-2</c:v>
                </c:pt>
                <c:pt idx="624">
                  <c:v>3.4156271901885603E-2</c:v>
                </c:pt>
                <c:pt idx="625">
                  <c:v>3.4451242045627203E-2</c:v>
                </c:pt>
                <c:pt idx="626">
                  <c:v>3.4746212189368901E-2</c:v>
                </c:pt>
                <c:pt idx="627">
                  <c:v>3.5041182333110502E-2</c:v>
                </c:pt>
                <c:pt idx="628">
                  <c:v>3.5336152476852102E-2</c:v>
                </c:pt>
                <c:pt idx="629">
                  <c:v>3.56311226205938E-2</c:v>
                </c:pt>
                <c:pt idx="630">
                  <c:v>3.59260927643354E-2</c:v>
                </c:pt>
                <c:pt idx="631">
                  <c:v>3.6221062908077098E-2</c:v>
                </c:pt>
                <c:pt idx="632">
                  <c:v>3.6516033051818698E-2</c:v>
                </c:pt>
                <c:pt idx="633">
                  <c:v>3.6811003195560403E-2</c:v>
                </c:pt>
                <c:pt idx="634">
                  <c:v>3.7105973339301997E-2</c:v>
                </c:pt>
                <c:pt idx="635">
                  <c:v>3.7400943483043701E-2</c:v>
                </c:pt>
                <c:pt idx="636">
                  <c:v>3.7695913626785302E-2</c:v>
                </c:pt>
                <c:pt idx="637">
                  <c:v>3.7990883770526999E-2</c:v>
                </c:pt>
                <c:pt idx="638">
                  <c:v>3.82858539142686E-2</c:v>
                </c:pt>
                <c:pt idx="639">
                  <c:v>3.8580824058010298E-2</c:v>
                </c:pt>
                <c:pt idx="640">
                  <c:v>3.8875794201751898E-2</c:v>
                </c:pt>
                <c:pt idx="641">
                  <c:v>3.9177901853647001E-2</c:v>
                </c:pt>
                <c:pt idx="642">
                  <c:v>3.9484362913248403E-2</c:v>
                </c:pt>
                <c:pt idx="643">
                  <c:v>3.9790823972849901E-2</c:v>
                </c:pt>
                <c:pt idx="644">
                  <c:v>4.0097285032451302E-2</c:v>
                </c:pt>
                <c:pt idx="645">
                  <c:v>4.04037460920528E-2</c:v>
                </c:pt>
                <c:pt idx="646">
                  <c:v>4.0710207151654201E-2</c:v>
                </c:pt>
                <c:pt idx="647">
                  <c:v>4.10166682112557E-2</c:v>
                </c:pt>
                <c:pt idx="648">
                  <c:v>4.1323129270857101E-2</c:v>
                </c:pt>
                <c:pt idx="649">
                  <c:v>4.1629590330458502E-2</c:v>
                </c:pt>
                <c:pt idx="650">
                  <c:v>4.193605139006E-2</c:v>
                </c:pt>
                <c:pt idx="651">
                  <c:v>4.2242512449661401E-2</c:v>
                </c:pt>
                <c:pt idx="652">
                  <c:v>4.25489735092629E-2</c:v>
                </c:pt>
                <c:pt idx="653">
                  <c:v>4.2855434568864301E-2</c:v>
                </c:pt>
                <c:pt idx="654">
                  <c:v>4.3161895628465799E-2</c:v>
                </c:pt>
                <c:pt idx="655">
                  <c:v>4.34683566880672E-2</c:v>
                </c:pt>
                <c:pt idx="656">
                  <c:v>4.3774817747668698E-2</c:v>
                </c:pt>
                <c:pt idx="657">
                  <c:v>4.40812788072701E-2</c:v>
                </c:pt>
                <c:pt idx="658">
                  <c:v>4.4355608225643398E-2</c:v>
                </c:pt>
                <c:pt idx="659">
                  <c:v>4.4627990424881497E-2</c:v>
                </c:pt>
                <c:pt idx="660">
                  <c:v>4.4900372624119701E-2</c:v>
                </c:pt>
                <c:pt idx="661">
                  <c:v>4.5172754823357898E-2</c:v>
                </c:pt>
                <c:pt idx="662">
                  <c:v>4.5445137022595998E-2</c:v>
                </c:pt>
                <c:pt idx="663">
                  <c:v>4.5717519221834202E-2</c:v>
                </c:pt>
                <c:pt idx="664">
                  <c:v>4.5989901421072302E-2</c:v>
                </c:pt>
                <c:pt idx="665">
                  <c:v>4.6262283620310499E-2</c:v>
                </c:pt>
                <c:pt idx="666">
                  <c:v>4.6534665819548598E-2</c:v>
                </c:pt>
                <c:pt idx="667">
                  <c:v>4.6807048018786802E-2</c:v>
                </c:pt>
                <c:pt idx="668">
                  <c:v>4.7079430218024902E-2</c:v>
                </c:pt>
                <c:pt idx="669">
                  <c:v>4.7351812417263099E-2</c:v>
                </c:pt>
                <c:pt idx="670">
                  <c:v>4.7624194616501199E-2</c:v>
                </c:pt>
                <c:pt idx="671">
                  <c:v>4.7896576815739403E-2</c:v>
                </c:pt>
                <c:pt idx="672">
                  <c:v>4.81689590149776E-2</c:v>
                </c:pt>
                <c:pt idx="673">
                  <c:v>4.84413412142157E-2</c:v>
                </c:pt>
                <c:pt idx="674">
                  <c:v>4.8713723413453897E-2</c:v>
                </c:pt>
                <c:pt idx="675">
                  <c:v>4.9043324112266001E-2</c:v>
                </c:pt>
                <c:pt idx="676">
                  <c:v>4.9478861041729397E-2</c:v>
                </c:pt>
                <c:pt idx="677">
                  <c:v>4.9914397971192702E-2</c:v>
                </c:pt>
                <c:pt idx="678">
                  <c:v>5.0349934900656E-2</c:v>
                </c:pt>
                <c:pt idx="679">
                  <c:v>5.0785471830119402E-2</c:v>
                </c:pt>
                <c:pt idx="680">
                  <c:v>5.1221008759582701E-2</c:v>
                </c:pt>
                <c:pt idx="681">
                  <c:v>5.1656545689046103E-2</c:v>
                </c:pt>
                <c:pt idx="682">
                  <c:v>5.2092082618509401E-2</c:v>
                </c:pt>
                <c:pt idx="683">
                  <c:v>5.25276195479727E-2</c:v>
                </c:pt>
                <c:pt idx="684">
                  <c:v>5.2963156477436102E-2</c:v>
                </c:pt>
                <c:pt idx="685">
                  <c:v>5.33986934068994E-2</c:v>
                </c:pt>
                <c:pt idx="686">
                  <c:v>5.3834230336362802E-2</c:v>
                </c:pt>
                <c:pt idx="687">
                  <c:v>5.4269767265826101E-2</c:v>
                </c:pt>
                <c:pt idx="688">
                  <c:v>5.4705304195289399E-2</c:v>
                </c:pt>
                <c:pt idx="689">
                  <c:v>5.5140841124752801E-2</c:v>
                </c:pt>
                <c:pt idx="690">
                  <c:v>5.55763780542161E-2</c:v>
                </c:pt>
                <c:pt idx="691">
                  <c:v>5.6011914983679502E-2</c:v>
                </c:pt>
                <c:pt idx="692">
                  <c:v>5.64474519131428E-2</c:v>
                </c:pt>
                <c:pt idx="693">
                  <c:v>5.6882988842606098E-2</c:v>
                </c:pt>
                <c:pt idx="694">
                  <c:v>5.7328958115733797E-2</c:v>
                </c:pt>
                <c:pt idx="695">
                  <c:v>5.7786984403249898E-2</c:v>
                </c:pt>
                <c:pt idx="696">
                  <c:v>5.8245010690766E-2</c:v>
                </c:pt>
                <c:pt idx="697">
                  <c:v>5.8703036978282101E-2</c:v>
                </c:pt>
                <c:pt idx="698">
                  <c:v>5.9161063265798099E-2</c:v>
                </c:pt>
                <c:pt idx="699">
                  <c:v>5.9619089553314297E-2</c:v>
                </c:pt>
                <c:pt idx="700">
                  <c:v>6.0077115840830302E-2</c:v>
                </c:pt>
                <c:pt idx="701">
                  <c:v>6.0535142128346403E-2</c:v>
                </c:pt>
                <c:pt idx="702">
                  <c:v>6.0993168415862498E-2</c:v>
                </c:pt>
                <c:pt idx="703">
                  <c:v>6.1451194703378599E-2</c:v>
                </c:pt>
                <c:pt idx="704">
                  <c:v>6.1909220990894701E-2</c:v>
                </c:pt>
                <c:pt idx="705">
                  <c:v>6.2367247278410802E-2</c:v>
                </c:pt>
                <c:pt idx="706">
                  <c:v>6.2825273565926903E-2</c:v>
                </c:pt>
                <c:pt idx="707">
                  <c:v>6.3283299853442998E-2</c:v>
                </c:pt>
                <c:pt idx="708">
                  <c:v>6.3741326140958995E-2</c:v>
                </c:pt>
                <c:pt idx="709">
                  <c:v>6.4199352428475104E-2</c:v>
                </c:pt>
                <c:pt idx="710">
                  <c:v>6.4654595550536806E-2</c:v>
                </c:pt>
                <c:pt idx="711">
                  <c:v>6.50990094325095E-2</c:v>
                </c:pt>
                <c:pt idx="712">
                  <c:v>6.5543423314482097E-2</c:v>
                </c:pt>
                <c:pt idx="713">
                  <c:v>6.5987837196454596E-2</c:v>
                </c:pt>
                <c:pt idx="714">
                  <c:v>6.6432251078427304E-2</c:v>
                </c:pt>
                <c:pt idx="715">
                  <c:v>6.6876664960399901E-2</c:v>
                </c:pt>
                <c:pt idx="716">
                  <c:v>6.7321078842372498E-2</c:v>
                </c:pt>
                <c:pt idx="717">
                  <c:v>6.7765492724345094E-2</c:v>
                </c:pt>
                <c:pt idx="718">
                  <c:v>6.8209906606317705E-2</c:v>
                </c:pt>
                <c:pt idx="719">
                  <c:v>6.8654320488290302E-2</c:v>
                </c:pt>
                <c:pt idx="720">
                  <c:v>6.9098734370262899E-2</c:v>
                </c:pt>
                <c:pt idx="721">
                  <c:v>6.9543148252235606E-2</c:v>
                </c:pt>
                <c:pt idx="722">
                  <c:v>6.9987562134208106E-2</c:v>
                </c:pt>
                <c:pt idx="723">
                  <c:v>7.0431976016180703E-2</c:v>
                </c:pt>
                <c:pt idx="724">
                  <c:v>7.0876389898153397E-2</c:v>
                </c:pt>
                <c:pt idx="725">
                  <c:v>7.1320803780125994E-2</c:v>
                </c:pt>
                <c:pt idx="726">
                  <c:v>7.1765217662098604E-2</c:v>
                </c:pt>
                <c:pt idx="727">
                  <c:v>7.2258369863452299E-2</c:v>
                </c:pt>
                <c:pt idx="728">
                  <c:v>7.2770800138418995E-2</c:v>
                </c:pt>
                <c:pt idx="729">
                  <c:v>7.3283230413385803E-2</c:v>
                </c:pt>
                <c:pt idx="730">
                  <c:v>7.3795660688352596E-2</c:v>
                </c:pt>
                <c:pt idx="731">
                  <c:v>7.4308090963319404E-2</c:v>
                </c:pt>
                <c:pt idx="732">
                  <c:v>7.48205212382861E-2</c:v>
                </c:pt>
                <c:pt idx="733">
                  <c:v>7.5332951513252894E-2</c:v>
                </c:pt>
                <c:pt idx="734">
                  <c:v>7.5845381788219701E-2</c:v>
                </c:pt>
                <c:pt idx="735">
                  <c:v>7.6357812063186398E-2</c:v>
                </c:pt>
                <c:pt idx="736">
                  <c:v>7.6870242338153205E-2</c:v>
                </c:pt>
                <c:pt idx="737">
                  <c:v>7.7382672613119999E-2</c:v>
                </c:pt>
                <c:pt idx="738">
                  <c:v>7.7895102888086695E-2</c:v>
                </c:pt>
                <c:pt idx="739">
                  <c:v>7.8407533163053503E-2</c:v>
                </c:pt>
                <c:pt idx="740">
                  <c:v>7.8919963438020199E-2</c:v>
                </c:pt>
                <c:pt idx="741">
                  <c:v>7.9432393712987007E-2</c:v>
                </c:pt>
                <c:pt idx="742">
                  <c:v>7.99448239879538E-2</c:v>
                </c:pt>
                <c:pt idx="743">
                  <c:v>8.0457254262920497E-2</c:v>
                </c:pt>
                <c:pt idx="744">
                  <c:v>8.0969684537887304E-2</c:v>
                </c:pt>
                <c:pt idx="745">
                  <c:v>8.1578307591951907E-2</c:v>
                </c:pt>
                <c:pt idx="746">
                  <c:v>8.2206878736661507E-2</c:v>
                </c:pt>
                <c:pt idx="747">
                  <c:v>8.2835449881370996E-2</c:v>
                </c:pt>
                <c:pt idx="748">
                  <c:v>8.3464021026080401E-2</c:v>
                </c:pt>
                <c:pt idx="749">
                  <c:v>8.4092592170790001E-2</c:v>
                </c:pt>
                <c:pt idx="750">
                  <c:v>8.4721163315499504E-2</c:v>
                </c:pt>
                <c:pt idx="751">
                  <c:v>8.5349734460209006E-2</c:v>
                </c:pt>
                <c:pt idx="752">
                  <c:v>8.5978305604918495E-2</c:v>
                </c:pt>
                <c:pt idx="753">
                  <c:v>8.6606876749627998E-2</c:v>
                </c:pt>
                <c:pt idx="754">
                  <c:v>8.7235447894337501E-2</c:v>
                </c:pt>
                <c:pt idx="755">
                  <c:v>8.7864019039047003E-2</c:v>
                </c:pt>
                <c:pt idx="756">
                  <c:v>8.8492590183756506E-2</c:v>
                </c:pt>
                <c:pt idx="757">
                  <c:v>8.9121161328465995E-2</c:v>
                </c:pt>
                <c:pt idx="758">
                  <c:v>8.9749732473175498E-2</c:v>
                </c:pt>
                <c:pt idx="759">
                  <c:v>9.0534271846852699E-2</c:v>
                </c:pt>
                <c:pt idx="760">
                  <c:v>9.1362395026342996E-2</c:v>
                </c:pt>
                <c:pt idx="761">
                  <c:v>9.2190518205833294E-2</c:v>
                </c:pt>
                <c:pt idx="762">
                  <c:v>9.3018641385323605E-2</c:v>
                </c:pt>
                <c:pt idx="763">
                  <c:v>9.3846764564813903E-2</c:v>
                </c:pt>
                <c:pt idx="764">
                  <c:v>9.4674887744304298E-2</c:v>
                </c:pt>
                <c:pt idx="765">
                  <c:v>9.5503010923794596E-2</c:v>
                </c:pt>
                <c:pt idx="766">
                  <c:v>9.6331134103285004E-2</c:v>
                </c:pt>
                <c:pt idx="767">
                  <c:v>9.7159257282775302E-2</c:v>
                </c:pt>
                <c:pt idx="768">
                  <c:v>9.7987380462265697E-2</c:v>
                </c:pt>
                <c:pt idx="769">
                  <c:v>9.8815503641755995E-2</c:v>
                </c:pt>
                <c:pt idx="770">
                  <c:v>9.9643626821246195E-2</c:v>
                </c:pt>
                <c:pt idx="771">
                  <c:v>0.10047175000073599</c:v>
                </c:pt>
                <c:pt idx="772">
                  <c:v>0.101299873180226</c:v>
                </c:pt>
                <c:pt idx="773">
                  <c:v>0.102127996359717</c:v>
                </c:pt>
                <c:pt idx="774">
                  <c:v>0.102956119539207</c:v>
                </c:pt>
                <c:pt idx="775">
                  <c:v>0.103784242718697</c:v>
                </c:pt>
                <c:pt idx="776">
                  <c:v>0.104612365898188</c:v>
                </c:pt>
                <c:pt idx="777">
                  <c:v>0.105440489077678</c:v>
                </c:pt>
                <c:pt idx="778">
                  <c:v>0.10626861225716799</c:v>
                </c:pt>
                <c:pt idx="779">
                  <c:v>0.107096735436659</c:v>
                </c:pt>
                <c:pt idx="780">
                  <c:v>0.10792485861614901</c:v>
                </c:pt>
                <c:pt idx="781">
                  <c:v>0.108752981795639</c:v>
                </c:pt>
                <c:pt idx="782">
                  <c:v>0.10958110497513</c:v>
                </c:pt>
                <c:pt idx="783">
                  <c:v>0.11040922815462</c:v>
                </c:pt>
                <c:pt idx="784">
                  <c:v>0.11123735133411</c:v>
                </c:pt>
                <c:pt idx="785">
                  <c:v>0.11206547451360099</c:v>
                </c:pt>
                <c:pt idx="786">
                  <c:v>0.112893597693091</c:v>
                </c:pt>
                <c:pt idx="787">
                  <c:v>0.11372172087258101</c:v>
                </c:pt>
                <c:pt idx="788">
                  <c:v>0.114549844052072</c:v>
                </c:pt>
                <c:pt idx="789">
                  <c:v>0.115377967231562</c:v>
                </c:pt>
                <c:pt idx="790">
                  <c:v>0.116206090411052</c:v>
                </c:pt>
                <c:pt idx="791">
                  <c:v>0.117034213590543</c:v>
                </c:pt>
                <c:pt idx="792">
                  <c:v>0.11786233677003299</c:v>
                </c:pt>
                <c:pt idx="793">
                  <c:v>0.118487389694893</c:v>
                </c:pt>
                <c:pt idx="794">
                  <c:v>0.11905006300351501</c:v>
                </c:pt>
                <c:pt idx="795">
                  <c:v>0.11961273631213799</c:v>
                </c:pt>
                <c:pt idx="796">
                  <c:v>0.12017540962076</c:v>
                </c:pt>
                <c:pt idx="797">
                  <c:v>0.120738082929382</c:v>
                </c:pt>
                <c:pt idx="798">
                  <c:v>0.121300756238004</c:v>
                </c:pt>
                <c:pt idx="799">
                  <c:v>0.121863429546626</c:v>
                </c:pt>
                <c:pt idx="800">
                  <c:v>0.12242610285524901</c:v>
                </c:pt>
                <c:pt idx="801">
                  <c:v>0.12298877616387099</c:v>
                </c:pt>
                <c:pt idx="802">
                  <c:v>0.123551449472493</c:v>
                </c:pt>
                <c:pt idx="803">
                  <c:v>0.124114122781115</c:v>
                </c:pt>
                <c:pt idx="804">
                  <c:v>0.124676796089737</c:v>
                </c:pt>
                <c:pt idx="805">
                  <c:v>0.125239469398359</c:v>
                </c:pt>
                <c:pt idx="806">
                  <c:v>0.12580214270698201</c:v>
                </c:pt>
                <c:pt idx="807">
                  <c:v>0.12636481601560401</c:v>
                </c:pt>
                <c:pt idx="808">
                  <c:v>0.12692748932422601</c:v>
                </c:pt>
                <c:pt idx="809">
                  <c:v>0.12749016263284799</c:v>
                </c:pt>
                <c:pt idx="810">
                  <c:v>0.12805283594146999</c:v>
                </c:pt>
                <c:pt idx="811">
                  <c:v>0.12861550925009299</c:v>
                </c:pt>
                <c:pt idx="812">
                  <c:v>0.12917818255871499</c:v>
                </c:pt>
                <c:pt idx="813">
                  <c:v>0.129740855867337</c:v>
                </c:pt>
                <c:pt idx="814">
                  <c:v>0.130303529175959</c:v>
                </c:pt>
                <c:pt idx="815">
                  <c:v>0.130866202484581</c:v>
                </c:pt>
                <c:pt idx="816">
                  <c:v>0.131428875793204</c:v>
                </c:pt>
                <c:pt idx="817">
                  <c:v>0.13199154910182601</c:v>
                </c:pt>
                <c:pt idx="818">
                  <c:v>0.13255422241044801</c:v>
                </c:pt>
                <c:pt idx="819">
                  <c:v>0.13311689571907001</c:v>
                </c:pt>
                <c:pt idx="820">
                  <c:v>0.13367956902769201</c:v>
                </c:pt>
                <c:pt idx="821">
                  <c:v>0.13424224233631499</c:v>
                </c:pt>
                <c:pt idx="822">
                  <c:v>0.13480491564493699</c:v>
                </c:pt>
                <c:pt idx="823">
                  <c:v>0.13536758895355899</c:v>
                </c:pt>
                <c:pt idx="824">
                  <c:v>0.135930262262181</c:v>
                </c:pt>
                <c:pt idx="825">
                  <c:v>0.136492935570803</c:v>
                </c:pt>
                <c:pt idx="826">
                  <c:v>0.13696684939373399</c:v>
                </c:pt>
                <c:pt idx="827">
                  <c:v>0.137371236484261</c:v>
                </c:pt>
                <c:pt idx="828">
                  <c:v>0.13777562357478701</c:v>
                </c:pt>
                <c:pt idx="829">
                  <c:v>0.13818001066531399</c:v>
                </c:pt>
                <c:pt idx="830">
                  <c:v>0.138584397755841</c:v>
                </c:pt>
                <c:pt idx="831">
                  <c:v>0.13898878484636801</c:v>
                </c:pt>
                <c:pt idx="832">
                  <c:v>0.13939317193689499</c:v>
                </c:pt>
                <c:pt idx="833">
                  <c:v>0.139797559027421</c:v>
                </c:pt>
                <c:pt idx="834">
                  <c:v>0.14020194611794801</c:v>
                </c:pt>
                <c:pt idx="835">
                  <c:v>0.14060633320847499</c:v>
                </c:pt>
                <c:pt idx="836">
                  <c:v>0.141010720299002</c:v>
                </c:pt>
                <c:pt idx="837">
                  <c:v>0.141415107389529</c:v>
                </c:pt>
                <c:pt idx="838">
                  <c:v>0.14181949448005499</c:v>
                </c:pt>
                <c:pt idx="839">
                  <c:v>0.14222388157058199</c:v>
                </c:pt>
                <c:pt idx="840">
                  <c:v>0.142628268661109</c:v>
                </c:pt>
                <c:pt idx="841">
                  <c:v>0.14303265575163601</c:v>
                </c:pt>
                <c:pt idx="842">
                  <c:v>0.14343704284216299</c:v>
                </c:pt>
                <c:pt idx="843">
                  <c:v>0.14384142993269</c:v>
                </c:pt>
                <c:pt idx="844">
                  <c:v>0.14424581702321601</c:v>
                </c:pt>
                <c:pt idx="845">
                  <c:v>0.14458524204015699</c:v>
                </c:pt>
                <c:pt idx="846">
                  <c:v>0.14492324358222899</c:v>
                </c:pt>
                <c:pt idx="847">
                  <c:v>0.145261245124301</c:v>
                </c:pt>
                <c:pt idx="848">
                  <c:v>0.145599246666373</c:v>
                </c:pt>
                <c:pt idx="849">
                  <c:v>0.145937248208445</c:v>
                </c:pt>
                <c:pt idx="850">
                  <c:v>0.14627524975051701</c:v>
                </c:pt>
                <c:pt idx="851">
                  <c:v>0.14661325129258901</c:v>
                </c:pt>
                <c:pt idx="852">
                  <c:v>0.14695125283466101</c:v>
                </c:pt>
                <c:pt idx="853">
                  <c:v>0.14728925437673299</c:v>
                </c:pt>
                <c:pt idx="854">
                  <c:v>0.14762725591880499</c:v>
                </c:pt>
                <c:pt idx="855">
                  <c:v>0.14796525746087699</c:v>
                </c:pt>
                <c:pt idx="856">
                  <c:v>0.14830325900294899</c:v>
                </c:pt>
                <c:pt idx="857">
                  <c:v>0.148641260545021</c:v>
                </c:pt>
                <c:pt idx="858">
                  <c:v>0.148979262087093</c:v>
                </c:pt>
                <c:pt idx="859">
                  <c:v>0.149317263629166</c:v>
                </c:pt>
                <c:pt idx="860">
                  <c:v>0.14965526517123801</c:v>
                </c:pt>
                <c:pt idx="861">
                  <c:v>0.149978781935518</c:v>
                </c:pt>
                <c:pt idx="862">
                  <c:v>0.15025215355074101</c:v>
                </c:pt>
                <c:pt idx="863">
                  <c:v>0.15052552516596401</c:v>
                </c:pt>
                <c:pt idx="864">
                  <c:v>0.15079889678118699</c:v>
                </c:pt>
                <c:pt idx="865">
                  <c:v>0.15107226839641</c:v>
                </c:pt>
                <c:pt idx="866">
                  <c:v>0.151345640011633</c:v>
                </c:pt>
                <c:pt idx="867">
                  <c:v>0.15161901162685601</c:v>
                </c:pt>
                <c:pt idx="868">
                  <c:v>0.15189238324207899</c:v>
                </c:pt>
                <c:pt idx="869">
                  <c:v>0.15216575485730199</c:v>
                </c:pt>
                <c:pt idx="870">
                  <c:v>0.152439126472525</c:v>
                </c:pt>
                <c:pt idx="871">
                  <c:v>0.15271249808774801</c:v>
                </c:pt>
                <c:pt idx="872">
                  <c:v>0.15298586970297101</c:v>
                </c:pt>
                <c:pt idx="873">
                  <c:v>0.15325924131819399</c:v>
                </c:pt>
                <c:pt idx="874">
                  <c:v>0.153532612933417</c:v>
                </c:pt>
                <c:pt idx="875">
                  <c:v>0.15380598454864</c:v>
                </c:pt>
                <c:pt idx="876">
                  <c:v>0.15407935616386301</c:v>
                </c:pt>
                <c:pt idx="877">
                  <c:v>0.15435272777908601</c:v>
                </c:pt>
                <c:pt idx="878">
                  <c:v>0.15462609939430899</c:v>
                </c:pt>
                <c:pt idx="879">
                  <c:v>0.15481470218784299</c:v>
                </c:pt>
                <c:pt idx="880">
                  <c:v>0.15487798408344</c:v>
                </c:pt>
                <c:pt idx="881">
                  <c:v>0.15494126597903801</c:v>
                </c:pt>
                <c:pt idx="882">
                  <c:v>0.155004547874636</c:v>
                </c:pt>
                <c:pt idx="883">
                  <c:v>0.15506782977023401</c:v>
                </c:pt>
                <c:pt idx="884">
                  <c:v>0.15513111166583199</c:v>
                </c:pt>
                <c:pt idx="885">
                  <c:v>0.15519439356143</c:v>
                </c:pt>
                <c:pt idx="886">
                  <c:v>0.15525767545702801</c:v>
                </c:pt>
                <c:pt idx="887">
                  <c:v>0.15532095735262599</c:v>
                </c:pt>
                <c:pt idx="888">
                  <c:v>0.155384239248224</c:v>
                </c:pt>
                <c:pt idx="889">
                  <c:v>0.15544752114382099</c:v>
                </c:pt>
                <c:pt idx="890">
                  <c:v>0.155510803039419</c:v>
                </c:pt>
                <c:pt idx="891">
                  <c:v>0.15557408493501701</c:v>
                </c:pt>
                <c:pt idx="892">
                  <c:v>0.15563736683061499</c:v>
                </c:pt>
                <c:pt idx="893">
                  <c:v>0.155700648726213</c:v>
                </c:pt>
                <c:pt idx="894">
                  <c:v>0.15576393062181099</c:v>
                </c:pt>
                <c:pt idx="895">
                  <c:v>0.155827212517409</c:v>
                </c:pt>
                <c:pt idx="896">
                  <c:v>0.15589049441300701</c:v>
                </c:pt>
                <c:pt idx="897">
                  <c:v>0.155766347933157</c:v>
                </c:pt>
                <c:pt idx="898">
                  <c:v>0.15557468474731501</c:v>
                </c:pt>
                <c:pt idx="899">
                  <c:v>0.15538302156147199</c:v>
                </c:pt>
                <c:pt idx="900">
                  <c:v>0.15519135837563</c:v>
                </c:pt>
                <c:pt idx="901">
                  <c:v>0.15499969518978801</c:v>
                </c:pt>
                <c:pt idx="902">
                  <c:v>0.154808032003945</c:v>
                </c:pt>
                <c:pt idx="903">
                  <c:v>0.15461636881810301</c:v>
                </c:pt>
                <c:pt idx="904">
                  <c:v>0.15442470563226099</c:v>
                </c:pt>
                <c:pt idx="905">
                  <c:v>0.154233042446419</c:v>
                </c:pt>
                <c:pt idx="906">
                  <c:v>0.15404137926057601</c:v>
                </c:pt>
                <c:pt idx="907">
                  <c:v>0.15384971607473399</c:v>
                </c:pt>
                <c:pt idx="908">
                  <c:v>0.153658052888892</c:v>
                </c:pt>
                <c:pt idx="909">
                  <c:v>0.15346638970304899</c:v>
                </c:pt>
                <c:pt idx="910">
                  <c:v>0.153274726517207</c:v>
                </c:pt>
                <c:pt idx="911">
                  <c:v>0.15305286569808499</c:v>
                </c:pt>
                <c:pt idx="912">
                  <c:v>0.152661475138753</c:v>
                </c:pt>
                <c:pt idx="913">
                  <c:v>0.15227008457942101</c:v>
                </c:pt>
                <c:pt idx="914">
                  <c:v>0.15187869402008899</c:v>
                </c:pt>
                <c:pt idx="915">
                  <c:v>0.15148730346075701</c:v>
                </c:pt>
                <c:pt idx="916">
                  <c:v>0.15109591290142499</c:v>
                </c:pt>
                <c:pt idx="917">
                  <c:v>0.150704522342093</c:v>
                </c:pt>
                <c:pt idx="918">
                  <c:v>0.15031313178276101</c:v>
                </c:pt>
                <c:pt idx="919">
                  <c:v>0.14992174122342899</c:v>
                </c:pt>
                <c:pt idx="920">
                  <c:v>0.14953035066409701</c:v>
                </c:pt>
                <c:pt idx="921">
                  <c:v>0.14913896010476499</c:v>
                </c:pt>
                <c:pt idx="922">
                  <c:v>0.148747569545433</c:v>
                </c:pt>
                <c:pt idx="923">
                  <c:v>0.14835617898610101</c:v>
                </c:pt>
                <c:pt idx="924">
                  <c:v>0.147964788426769</c:v>
                </c:pt>
                <c:pt idx="925">
                  <c:v>0.14757339786743701</c:v>
                </c:pt>
                <c:pt idx="926">
                  <c:v>0.14718200730810499</c:v>
                </c:pt>
                <c:pt idx="927">
                  <c:v>0.146790616748773</c:v>
                </c:pt>
                <c:pt idx="928">
                  <c:v>0.14639922618944101</c:v>
                </c:pt>
                <c:pt idx="929">
                  <c:v>0.146007835630109</c:v>
                </c:pt>
                <c:pt idx="930">
                  <c:v>0.14558897294578099</c:v>
                </c:pt>
                <c:pt idx="931">
                  <c:v>0.145125021373881</c:v>
                </c:pt>
                <c:pt idx="932">
                  <c:v>0.14466106980198101</c:v>
                </c:pt>
                <c:pt idx="933">
                  <c:v>0.14419711823008199</c:v>
                </c:pt>
                <c:pt idx="934">
                  <c:v>0.143733166658182</c:v>
                </c:pt>
                <c:pt idx="935">
                  <c:v>0.14326921508628301</c:v>
                </c:pt>
                <c:pt idx="936">
                  <c:v>0.142805263514383</c:v>
                </c:pt>
                <c:pt idx="937">
                  <c:v>0.14234131194248401</c:v>
                </c:pt>
                <c:pt idx="938">
                  <c:v>0.14187736037058399</c:v>
                </c:pt>
                <c:pt idx="939">
                  <c:v>0.141413408798685</c:v>
                </c:pt>
                <c:pt idx="940">
                  <c:v>0.14094945722678501</c:v>
                </c:pt>
                <c:pt idx="941">
                  <c:v>0.14048550565488599</c:v>
                </c:pt>
                <c:pt idx="942">
                  <c:v>0.140021554082986</c:v>
                </c:pt>
                <c:pt idx="943">
                  <c:v>0.13955760251108701</c:v>
                </c:pt>
                <c:pt idx="944">
                  <c:v>0.13909365093918699</c:v>
                </c:pt>
                <c:pt idx="945">
                  <c:v>0.138629699367287</c:v>
                </c:pt>
                <c:pt idx="946">
                  <c:v>0.13816574779538801</c:v>
                </c:pt>
                <c:pt idx="947">
                  <c:v>0.13770179622348799</c:v>
                </c:pt>
                <c:pt idx="948">
                  <c:v>0.13728149146742299</c:v>
                </c:pt>
                <c:pt idx="949">
                  <c:v>0.13687619412928101</c:v>
                </c:pt>
                <c:pt idx="950">
                  <c:v>0.136470896791139</c:v>
                </c:pt>
                <c:pt idx="951">
                  <c:v>0.13606559945299701</c:v>
                </c:pt>
                <c:pt idx="952">
                  <c:v>0.135660302114855</c:v>
                </c:pt>
                <c:pt idx="953">
                  <c:v>0.13525500477671301</c:v>
                </c:pt>
                <c:pt idx="954">
                  <c:v>0.134849707438571</c:v>
                </c:pt>
                <c:pt idx="955">
                  <c:v>0.13444441010042901</c:v>
                </c:pt>
                <c:pt idx="956">
                  <c:v>0.134039112762286</c:v>
                </c:pt>
                <c:pt idx="957">
                  <c:v>0.13363381542414399</c:v>
                </c:pt>
                <c:pt idx="958">
                  <c:v>0.133228518086002</c:v>
                </c:pt>
                <c:pt idx="959">
                  <c:v>0.13282322074785999</c:v>
                </c:pt>
                <c:pt idx="960">
                  <c:v>0.132421859413142</c:v>
                </c:pt>
                <c:pt idx="961">
                  <c:v>0.132034402907826</c:v>
                </c:pt>
                <c:pt idx="962">
                  <c:v>0.13164694640251101</c:v>
                </c:pt>
                <c:pt idx="963">
                  <c:v>0.13125948989719499</c:v>
                </c:pt>
                <c:pt idx="964">
                  <c:v>0.130872033391879</c:v>
                </c:pt>
                <c:pt idx="965">
                  <c:v>0.13048457688656301</c:v>
                </c:pt>
                <c:pt idx="966">
                  <c:v>0.13009712038124699</c:v>
                </c:pt>
                <c:pt idx="967">
                  <c:v>0.129709663875931</c:v>
                </c:pt>
                <c:pt idx="968">
                  <c:v>0.12932220737061501</c:v>
                </c:pt>
                <c:pt idx="969">
                  <c:v>0.12893475086530001</c:v>
                </c:pt>
                <c:pt idx="970">
                  <c:v>0.12854729435998399</c:v>
                </c:pt>
                <c:pt idx="971">
                  <c:v>0.128159837854668</c:v>
                </c:pt>
                <c:pt idx="972">
                  <c:v>0.12777238134935201</c:v>
                </c:pt>
                <c:pt idx="973">
                  <c:v>0.12738492484403599</c:v>
                </c:pt>
                <c:pt idx="974">
                  <c:v>0.126997468338721</c:v>
                </c:pt>
                <c:pt idx="975">
                  <c:v>0.12661001183340501</c:v>
                </c:pt>
                <c:pt idx="976">
                  <c:v>0.12622255532808899</c:v>
                </c:pt>
                <c:pt idx="977">
                  <c:v>0.12583509882277299</c:v>
                </c:pt>
                <c:pt idx="978">
                  <c:v>0.125447642317457</c:v>
                </c:pt>
                <c:pt idx="979">
                  <c:v>0.12506018581214101</c:v>
                </c:pt>
                <c:pt idx="980">
                  <c:v>0.12467272930682601</c:v>
                </c:pt>
                <c:pt idx="981">
                  <c:v>0.12428527280151</c:v>
                </c:pt>
                <c:pt idx="982">
                  <c:v>0.12389781629619399</c:v>
                </c:pt>
                <c:pt idx="983">
                  <c:v>0.123510359790878</c:v>
                </c:pt>
                <c:pt idx="984">
                  <c:v>0.123129542092953</c:v>
                </c:pt>
                <c:pt idx="985">
                  <c:v>0.122805687673247</c:v>
                </c:pt>
                <c:pt idx="986">
                  <c:v>0.12248183325354101</c:v>
                </c:pt>
                <c:pt idx="987">
                  <c:v>0.122157978833834</c:v>
                </c:pt>
                <c:pt idx="988">
                  <c:v>0.121834124414128</c:v>
                </c:pt>
                <c:pt idx="989">
                  <c:v>0.12151026999442099</c:v>
                </c:pt>
                <c:pt idx="990">
                  <c:v>0.121186415574715</c:v>
                </c:pt>
                <c:pt idx="991">
                  <c:v>0.120862561155008</c:v>
                </c:pt>
                <c:pt idx="992">
                  <c:v>0.120538706735302</c:v>
                </c:pt>
                <c:pt idx="993">
                  <c:v>0.12021485231559501</c:v>
                </c:pt>
                <c:pt idx="994">
                  <c:v>0.119890997895889</c:v>
                </c:pt>
                <c:pt idx="995">
                  <c:v>0.119567143476182</c:v>
                </c:pt>
                <c:pt idx="996">
                  <c:v>0.11924328905647601</c:v>
                </c:pt>
                <c:pt idx="997">
                  <c:v>0.118919434636769</c:v>
                </c:pt>
                <c:pt idx="998">
                  <c:v>0.118595580217063</c:v>
                </c:pt>
                <c:pt idx="999">
                  <c:v>0.11827172579735599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FF-4B8C-9EA5-40A95B943796}"/>
            </c:ext>
          </c:extLst>
        </c:ser>
        <c:ser>
          <c:idx val="5"/>
          <c:order val="1"/>
          <c:tx>
            <c:strRef>
              <c:f>'0.64NaCl_0.36UCl3_plot_data'!$F$1</c:f>
              <c:strCache>
                <c:ptCount val="1"/>
                <c:pt idx="0">
                  <c:v>Na-U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'0.64NaCl_0.36UCl3_plot_data'!$F$2:$F$1001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5.9270999092395896E-4</c:v>
                </c:pt>
                <c:pt idx="452">
                  <c:v>6.4889508355760303E-4</c:v>
                </c:pt>
                <c:pt idx="453">
                  <c:v>7.05080176191247E-4</c:v>
                </c:pt>
                <c:pt idx="454">
                  <c:v>7.6126526882489096E-4</c:v>
                </c:pt>
                <c:pt idx="455">
                  <c:v>8.17450361458532E-4</c:v>
                </c:pt>
                <c:pt idx="456">
                  <c:v>8.7363545409217705E-4</c:v>
                </c:pt>
                <c:pt idx="457">
                  <c:v>9.2982054672582101E-4</c:v>
                </c:pt>
                <c:pt idx="458">
                  <c:v>9.8600563935946498E-4</c:v>
                </c:pt>
                <c:pt idx="459">
                  <c:v>1.0421907319931099E-3</c:v>
                </c:pt>
                <c:pt idx="460">
                  <c:v>1.0983758246267501E-3</c:v>
                </c:pt>
                <c:pt idx="461">
                  <c:v>1.15456091726039E-3</c:v>
                </c:pt>
                <c:pt idx="462">
                  <c:v>1.21074600989403E-3</c:v>
                </c:pt>
                <c:pt idx="463">
                  <c:v>1.2669311025276799E-3</c:v>
                </c:pt>
                <c:pt idx="464">
                  <c:v>1.3231161951613201E-3</c:v>
                </c:pt>
                <c:pt idx="465">
                  <c:v>1.3793012877949601E-3</c:v>
                </c:pt>
                <c:pt idx="466">
                  <c:v>1.43548638042861E-3</c:v>
                </c:pt>
                <c:pt idx="467">
                  <c:v>1.4916714730622499E-3</c:v>
                </c:pt>
                <c:pt idx="468">
                  <c:v>1.57285038293495E-3</c:v>
                </c:pt>
                <c:pt idx="469">
                  <c:v>1.7593055477262299E-3</c:v>
                </c:pt>
                <c:pt idx="470">
                  <c:v>1.9457607125175E-3</c:v>
                </c:pt>
                <c:pt idx="471">
                  <c:v>2.1322158773087901E-3</c:v>
                </c:pt>
                <c:pt idx="472">
                  <c:v>2.31867104210007E-3</c:v>
                </c:pt>
                <c:pt idx="473">
                  <c:v>2.5051262068913499E-3</c:v>
                </c:pt>
                <c:pt idx="474">
                  <c:v>2.6915813716826401E-3</c:v>
                </c:pt>
                <c:pt idx="475">
                  <c:v>2.87803653647391E-3</c:v>
                </c:pt>
                <c:pt idx="476">
                  <c:v>3.0644917012651899E-3</c:v>
                </c:pt>
                <c:pt idx="477">
                  <c:v>3.2509468660564698E-3</c:v>
                </c:pt>
                <c:pt idx="478">
                  <c:v>3.4374020308477601E-3</c:v>
                </c:pt>
                <c:pt idx="479">
                  <c:v>3.62385719563904E-3</c:v>
                </c:pt>
                <c:pt idx="480">
                  <c:v>3.8103123604303099E-3</c:v>
                </c:pt>
                <c:pt idx="481">
                  <c:v>3.9967675252215902E-3</c:v>
                </c:pt>
                <c:pt idx="482">
                  <c:v>4.1832226900128796E-3</c:v>
                </c:pt>
                <c:pt idx="483">
                  <c:v>4.3696778548041604E-3</c:v>
                </c:pt>
                <c:pt idx="484">
                  <c:v>4.5561330195954403E-3</c:v>
                </c:pt>
                <c:pt idx="485">
                  <c:v>4.7667714318356796E-3</c:v>
                </c:pt>
                <c:pt idx="486">
                  <c:v>5.0085123248094299E-3</c:v>
                </c:pt>
                <c:pt idx="487">
                  <c:v>5.2502532177831802E-3</c:v>
                </c:pt>
                <c:pt idx="488">
                  <c:v>5.4919941107569297E-3</c:v>
                </c:pt>
                <c:pt idx="489">
                  <c:v>5.73373500373068E-3</c:v>
                </c:pt>
                <c:pt idx="490">
                  <c:v>5.9754758967044096E-3</c:v>
                </c:pt>
                <c:pt idx="491">
                  <c:v>6.2172167896781599E-3</c:v>
                </c:pt>
                <c:pt idx="492">
                  <c:v>6.4589576826519102E-3</c:v>
                </c:pt>
                <c:pt idx="493">
                  <c:v>6.7006985756256597E-3</c:v>
                </c:pt>
                <c:pt idx="494">
                  <c:v>6.94243946859941E-3</c:v>
                </c:pt>
                <c:pt idx="495">
                  <c:v>7.1841803615731404E-3</c:v>
                </c:pt>
                <c:pt idx="496">
                  <c:v>7.4259212545468899E-3</c:v>
                </c:pt>
                <c:pt idx="497">
                  <c:v>7.6676621475206402E-3</c:v>
                </c:pt>
                <c:pt idx="498">
                  <c:v>7.9094030404943897E-3</c:v>
                </c:pt>
                <c:pt idx="499">
                  <c:v>8.1595242109549996E-3</c:v>
                </c:pt>
                <c:pt idx="500">
                  <c:v>8.5615033367371501E-3</c:v>
                </c:pt>
                <c:pt idx="501">
                  <c:v>8.9634824625193302E-3</c:v>
                </c:pt>
                <c:pt idx="502">
                  <c:v>9.3654615883015102E-3</c:v>
                </c:pt>
                <c:pt idx="503">
                  <c:v>9.7674407140836902E-3</c:v>
                </c:pt>
                <c:pt idx="504">
                  <c:v>1.0169419839865799E-2</c:v>
                </c:pt>
                <c:pt idx="505">
                  <c:v>1.0571398965648E-2</c:v>
                </c:pt>
                <c:pt idx="506">
                  <c:v>1.0973378091430201E-2</c:v>
                </c:pt>
                <c:pt idx="507">
                  <c:v>1.1375357217212299E-2</c:v>
                </c:pt>
                <c:pt idx="508">
                  <c:v>1.17773363429945E-2</c:v>
                </c:pt>
                <c:pt idx="509">
                  <c:v>1.2179315468776699E-2</c:v>
                </c:pt>
                <c:pt idx="510">
                  <c:v>1.25812945945589E-2</c:v>
                </c:pt>
                <c:pt idx="511">
                  <c:v>1.2983273720341E-2</c:v>
                </c:pt>
                <c:pt idx="512">
                  <c:v>1.34070421784115E-2</c:v>
                </c:pt>
                <c:pt idx="513">
                  <c:v>1.39562502403389E-2</c:v>
                </c:pt>
                <c:pt idx="514">
                  <c:v>1.4505458302266201E-2</c:v>
                </c:pt>
                <c:pt idx="515">
                  <c:v>1.50546663641935E-2</c:v>
                </c:pt>
                <c:pt idx="516">
                  <c:v>1.56038744261208E-2</c:v>
                </c:pt>
                <c:pt idx="517">
                  <c:v>1.6153082488048101E-2</c:v>
                </c:pt>
                <c:pt idx="518">
                  <c:v>1.6702290549975501E-2</c:v>
                </c:pt>
                <c:pt idx="519">
                  <c:v>1.72514986119028E-2</c:v>
                </c:pt>
                <c:pt idx="520">
                  <c:v>1.7800706673830099E-2</c:v>
                </c:pt>
                <c:pt idx="521">
                  <c:v>1.83580444226638E-2</c:v>
                </c:pt>
                <c:pt idx="522">
                  <c:v>1.9002483436393599E-2</c:v>
                </c:pt>
                <c:pt idx="523">
                  <c:v>1.9646922450123401E-2</c:v>
                </c:pt>
                <c:pt idx="524">
                  <c:v>2.02913614638532E-2</c:v>
                </c:pt>
                <c:pt idx="525">
                  <c:v>2.0935800477582901E-2</c:v>
                </c:pt>
                <c:pt idx="526">
                  <c:v>2.15802394913127E-2</c:v>
                </c:pt>
                <c:pt idx="527">
                  <c:v>2.2224678505042499E-2</c:v>
                </c:pt>
                <c:pt idx="528">
                  <c:v>2.2869117518772301E-2</c:v>
                </c:pt>
                <c:pt idx="529">
                  <c:v>2.3513556532502099E-2</c:v>
                </c:pt>
                <c:pt idx="530">
                  <c:v>2.4157995546231801E-2</c:v>
                </c:pt>
                <c:pt idx="531">
                  <c:v>2.48024345599616E-2</c:v>
                </c:pt>
                <c:pt idx="532">
                  <c:v>2.5446873573691398E-2</c:v>
                </c:pt>
                <c:pt idx="533">
                  <c:v>2.60913125874211E-2</c:v>
                </c:pt>
                <c:pt idx="534">
                  <c:v>2.6735751601150898E-2</c:v>
                </c:pt>
                <c:pt idx="535">
                  <c:v>2.7380190614880701E-2</c:v>
                </c:pt>
                <c:pt idx="536">
                  <c:v>2.8024629628610499E-2</c:v>
                </c:pt>
                <c:pt idx="537">
                  <c:v>2.8669068642340201E-2</c:v>
                </c:pt>
                <c:pt idx="538">
                  <c:v>2.9313507656069999E-2</c:v>
                </c:pt>
                <c:pt idx="539">
                  <c:v>2.9957946669799802E-2</c:v>
                </c:pt>
                <c:pt idx="540">
                  <c:v>3.06023856835295E-2</c:v>
                </c:pt>
                <c:pt idx="541">
                  <c:v>3.1246824697259298E-2</c:v>
                </c:pt>
                <c:pt idx="542">
                  <c:v>3.1891263710989097E-2</c:v>
                </c:pt>
                <c:pt idx="543">
                  <c:v>3.2535702724718903E-2</c:v>
                </c:pt>
                <c:pt idx="544">
                  <c:v>3.3180141738448701E-2</c:v>
                </c:pt>
                <c:pt idx="545">
                  <c:v>3.3824580752178403E-2</c:v>
                </c:pt>
                <c:pt idx="546">
                  <c:v>3.4469019765908201E-2</c:v>
                </c:pt>
                <c:pt idx="547">
                  <c:v>3.5113458779638E-2</c:v>
                </c:pt>
                <c:pt idx="548">
                  <c:v>3.5757897793367799E-2</c:v>
                </c:pt>
                <c:pt idx="549">
                  <c:v>3.6402336807097598E-2</c:v>
                </c:pt>
                <c:pt idx="550">
                  <c:v>3.7046775820827299E-2</c:v>
                </c:pt>
                <c:pt idx="551">
                  <c:v>3.7691214834557098E-2</c:v>
                </c:pt>
                <c:pt idx="552">
                  <c:v>3.8335653848286903E-2</c:v>
                </c:pt>
                <c:pt idx="553">
                  <c:v>3.8980092862016598E-2</c:v>
                </c:pt>
                <c:pt idx="554">
                  <c:v>3.9624531875746397E-2</c:v>
                </c:pt>
                <c:pt idx="555">
                  <c:v>4.0268970889476202E-2</c:v>
                </c:pt>
                <c:pt idx="556">
                  <c:v>4.0913409903206001E-2</c:v>
                </c:pt>
                <c:pt idx="557">
                  <c:v>4.1612471841389997E-2</c:v>
                </c:pt>
                <c:pt idx="558">
                  <c:v>4.2321152257012398E-2</c:v>
                </c:pt>
                <c:pt idx="559">
                  <c:v>4.3029832672634702E-2</c:v>
                </c:pt>
                <c:pt idx="560">
                  <c:v>4.3738513088256999E-2</c:v>
                </c:pt>
                <c:pt idx="561">
                  <c:v>4.4447193503879399E-2</c:v>
                </c:pt>
                <c:pt idx="562">
                  <c:v>4.51558739195018E-2</c:v>
                </c:pt>
                <c:pt idx="563">
                  <c:v>4.5864554335124097E-2</c:v>
                </c:pt>
                <c:pt idx="564">
                  <c:v>4.6613556704388798E-2</c:v>
                </c:pt>
                <c:pt idx="565">
                  <c:v>4.74940963248262E-2</c:v>
                </c:pt>
                <c:pt idx="566">
                  <c:v>4.8374635945263603E-2</c:v>
                </c:pt>
                <c:pt idx="567">
                  <c:v>4.9255175565700998E-2</c:v>
                </c:pt>
                <c:pt idx="568">
                  <c:v>5.0135715186138401E-2</c:v>
                </c:pt>
                <c:pt idx="569">
                  <c:v>5.1016254806575803E-2</c:v>
                </c:pt>
                <c:pt idx="570">
                  <c:v>5.1896794427013199E-2</c:v>
                </c:pt>
                <c:pt idx="571">
                  <c:v>5.2777334047450601E-2</c:v>
                </c:pt>
                <c:pt idx="572">
                  <c:v>5.3657873667887997E-2</c:v>
                </c:pt>
                <c:pt idx="573">
                  <c:v>5.4535336908923197E-2</c:v>
                </c:pt>
                <c:pt idx="574">
                  <c:v>5.54123787778227E-2</c:v>
                </c:pt>
                <c:pt idx="575">
                  <c:v>5.6289420646722203E-2</c:v>
                </c:pt>
                <c:pt idx="576">
                  <c:v>5.7166462515621803E-2</c:v>
                </c:pt>
                <c:pt idx="577">
                  <c:v>5.8043504384521299E-2</c:v>
                </c:pt>
                <c:pt idx="578">
                  <c:v>5.8920546253420802E-2</c:v>
                </c:pt>
                <c:pt idx="579">
                  <c:v>5.9797588122320403E-2</c:v>
                </c:pt>
                <c:pt idx="580">
                  <c:v>6.0610943829413198E-2</c:v>
                </c:pt>
                <c:pt idx="581">
                  <c:v>6.1311866221124597E-2</c:v>
                </c:pt>
                <c:pt idx="582">
                  <c:v>6.2012788612836003E-2</c:v>
                </c:pt>
                <c:pt idx="583">
                  <c:v>6.2713711004547298E-2</c:v>
                </c:pt>
                <c:pt idx="584">
                  <c:v>6.3414633396258704E-2</c:v>
                </c:pt>
                <c:pt idx="585">
                  <c:v>6.4115555787969999E-2</c:v>
                </c:pt>
                <c:pt idx="586">
                  <c:v>6.4816478179681405E-2</c:v>
                </c:pt>
                <c:pt idx="587">
                  <c:v>6.5483131906383399E-2</c:v>
                </c:pt>
                <c:pt idx="588">
                  <c:v>6.6045087172104097E-2</c:v>
                </c:pt>
                <c:pt idx="589">
                  <c:v>6.6607042437824907E-2</c:v>
                </c:pt>
                <c:pt idx="590">
                  <c:v>6.7168997703545605E-2</c:v>
                </c:pt>
                <c:pt idx="591">
                  <c:v>6.77309529692664E-2</c:v>
                </c:pt>
                <c:pt idx="592">
                  <c:v>6.8292908234987196E-2</c:v>
                </c:pt>
                <c:pt idx="593">
                  <c:v>6.8854863500707894E-2</c:v>
                </c:pt>
                <c:pt idx="594">
                  <c:v>6.9416818766428703E-2</c:v>
                </c:pt>
                <c:pt idx="595">
                  <c:v>6.9978775319915407E-2</c:v>
                </c:pt>
                <c:pt idx="596">
                  <c:v>7.0540853923353505E-2</c:v>
                </c:pt>
                <c:pt idx="597">
                  <c:v>7.1102932526791604E-2</c:v>
                </c:pt>
                <c:pt idx="598">
                  <c:v>7.1665011130229703E-2</c:v>
                </c:pt>
                <c:pt idx="599">
                  <c:v>7.2227089733667801E-2</c:v>
                </c:pt>
                <c:pt idx="600">
                  <c:v>7.27891683371059E-2</c:v>
                </c:pt>
                <c:pt idx="601">
                  <c:v>7.3351246940543999E-2</c:v>
                </c:pt>
                <c:pt idx="602">
                  <c:v>7.3913325543982097E-2</c:v>
                </c:pt>
                <c:pt idx="603">
                  <c:v>7.4475404147420099E-2</c:v>
                </c:pt>
                <c:pt idx="604">
                  <c:v>7.5037482750858198E-2</c:v>
                </c:pt>
                <c:pt idx="605">
                  <c:v>7.5599561354296296E-2</c:v>
                </c:pt>
                <c:pt idx="606">
                  <c:v>7.6147493210851999E-2</c:v>
                </c:pt>
                <c:pt idx="607">
                  <c:v>7.6668981529444902E-2</c:v>
                </c:pt>
                <c:pt idx="608">
                  <c:v>7.7190469848037804E-2</c:v>
                </c:pt>
                <c:pt idx="609">
                  <c:v>7.7711958166630804E-2</c:v>
                </c:pt>
                <c:pt idx="610">
                  <c:v>7.8233446485223596E-2</c:v>
                </c:pt>
                <c:pt idx="611">
                  <c:v>7.8754934803816595E-2</c:v>
                </c:pt>
                <c:pt idx="612">
                  <c:v>7.9276423122409498E-2</c:v>
                </c:pt>
                <c:pt idx="613">
                  <c:v>7.97979114410024E-2</c:v>
                </c:pt>
                <c:pt idx="614">
                  <c:v>8.0319399759595303E-2</c:v>
                </c:pt>
                <c:pt idx="615">
                  <c:v>8.0840888078188206E-2</c:v>
                </c:pt>
                <c:pt idx="616">
                  <c:v>8.1362376396781205E-2</c:v>
                </c:pt>
                <c:pt idx="617">
                  <c:v>8.1883864715374094E-2</c:v>
                </c:pt>
                <c:pt idx="618">
                  <c:v>8.2405353033966899E-2</c:v>
                </c:pt>
                <c:pt idx="619">
                  <c:v>8.27989373315592E-2</c:v>
                </c:pt>
                <c:pt idx="620">
                  <c:v>8.3002188205890295E-2</c:v>
                </c:pt>
                <c:pt idx="621">
                  <c:v>8.3205439080221405E-2</c:v>
                </c:pt>
                <c:pt idx="622">
                  <c:v>8.3408689954552501E-2</c:v>
                </c:pt>
                <c:pt idx="623">
                  <c:v>8.3611940828883596E-2</c:v>
                </c:pt>
                <c:pt idx="624">
                  <c:v>8.3815191703214706E-2</c:v>
                </c:pt>
                <c:pt idx="625">
                  <c:v>8.4018442577545802E-2</c:v>
                </c:pt>
                <c:pt idx="626">
                  <c:v>8.4221693451876897E-2</c:v>
                </c:pt>
                <c:pt idx="627">
                  <c:v>8.4424944326208007E-2</c:v>
                </c:pt>
                <c:pt idx="628">
                  <c:v>8.4628195200539005E-2</c:v>
                </c:pt>
                <c:pt idx="629">
                  <c:v>8.4831446074870198E-2</c:v>
                </c:pt>
                <c:pt idx="630">
                  <c:v>8.5034696949201294E-2</c:v>
                </c:pt>
                <c:pt idx="631">
                  <c:v>8.5237947823532403E-2</c:v>
                </c:pt>
                <c:pt idx="632">
                  <c:v>8.5441198697863499E-2</c:v>
                </c:pt>
                <c:pt idx="633">
                  <c:v>8.5644449572194498E-2</c:v>
                </c:pt>
                <c:pt idx="634">
                  <c:v>8.5847700446525704E-2</c:v>
                </c:pt>
                <c:pt idx="635">
                  <c:v>8.60509513208568E-2</c:v>
                </c:pt>
                <c:pt idx="636">
                  <c:v>8.6200078111309406E-2</c:v>
                </c:pt>
                <c:pt idx="637">
                  <c:v>8.6294023168474898E-2</c:v>
                </c:pt>
                <c:pt idx="638">
                  <c:v>8.6387968225640405E-2</c:v>
                </c:pt>
                <c:pt idx="639">
                  <c:v>8.6481913282805897E-2</c:v>
                </c:pt>
                <c:pt idx="640">
                  <c:v>8.6575858339971404E-2</c:v>
                </c:pt>
                <c:pt idx="641">
                  <c:v>8.6669803397136896E-2</c:v>
                </c:pt>
                <c:pt idx="642">
                  <c:v>8.6763748454302403E-2</c:v>
                </c:pt>
                <c:pt idx="643">
                  <c:v>8.6857693511467896E-2</c:v>
                </c:pt>
                <c:pt idx="644">
                  <c:v>8.6951638568633499E-2</c:v>
                </c:pt>
                <c:pt idx="645">
                  <c:v>8.7045583625799006E-2</c:v>
                </c:pt>
                <c:pt idx="646">
                  <c:v>8.7139528682964498E-2</c:v>
                </c:pt>
                <c:pt idx="647">
                  <c:v>8.7233473740130005E-2</c:v>
                </c:pt>
                <c:pt idx="648">
                  <c:v>8.7327418797295497E-2</c:v>
                </c:pt>
                <c:pt idx="649">
                  <c:v>8.7421363854461004E-2</c:v>
                </c:pt>
                <c:pt idx="650">
                  <c:v>8.7515308911626497E-2</c:v>
                </c:pt>
                <c:pt idx="651">
                  <c:v>8.7609253968792003E-2</c:v>
                </c:pt>
                <c:pt idx="652">
                  <c:v>8.7703199025957496E-2</c:v>
                </c:pt>
                <c:pt idx="653">
                  <c:v>8.7686384466031095E-2</c:v>
                </c:pt>
                <c:pt idx="654">
                  <c:v>8.7580605353159494E-2</c:v>
                </c:pt>
                <c:pt idx="655">
                  <c:v>8.7474826240287906E-2</c:v>
                </c:pt>
                <c:pt idx="656">
                  <c:v>8.7369047127416305E-2</c:v>
                </c:pt>
                <c:pt idx="657">
                  <c:v>8.7263268014544801E-2</c:v>
                </c:pt>
                <c:pt idx="658">
                  <c:v>8.71574889016732E-2</c:v>
                </c:pt>
                <c:pt idx="659">
                  <c:v>8.7051709788801598E-2</c:v>
                </c:pt>
                <c:pt idx="660">
                  <c:v>8.6945930675930094E-2</c:v>
                </c:pt>
                <c:pt idx="661">
                  <c:v>8.6840151563058507E-2</c:v>
                </c:pt>
                <c:pt idx="662">
                  <c:v>8.6734372450187003E-2</c:v>
                </c:pt>
                <c:pt idx="663">
                  <c:v>8.6628593337315402E-2</c:v>
                </c:pt>
                <c:pt idx="664">
                  <c:v>8.65228142244438E-2</c:v>
                </c:pt>
                <c:pt idx="665">
                  <c:v>8.6417035111572296E-2</c:v>
                </c:pt>
                <c:pt idx="666">
                  <c:v>8.6311255998700695E-2</c:v>
                </c:pt>
                <c:pt idx="667">
                  <c:v>8.6205476885829094E-2</c:v>
                </c:pt>
                <c:pt idx="668">
                  <c:v>8.6099697772957604E-2</c:v>
                </c:pt>
                <c:pt idx="669">
                  <c:v>8.5976935361224402E-2</c:v>
                </c:pt>
                <c:pt idx="670">
                  <c:v>8.5748619671464493E-2</c:v>
                </c:pt>
                <c:pt idx="671">
                  <c:v>8.5520303981704598E-2</c:v>
                </c:pt>
                <c:pt idx="672">
                  <c:v>8.5291988291944607E-2</c:v>
                </c:pt>
                <c:pt idx="673">
                  <c:v>8.5063672602184698E-2</c:v>
                </c:pt>
                <c:pt idx="674">
                  <c:v>8.4835356912424803E-2</c:v>
                </c:pt>
                <c:pt idx="675">
                  <c:v>8.4607041222664894E-2</c:v>
                </c:pt>
                <c:pt idx="676">
                  <c:v>8.4378725532904902E-2</c:v>
                </c:pt>
                <c:pt idx="677">
                  <c:v>8.4150409843144994E-2</c:v>
                </c:pt>
                <c:pt idx="678">
                  <c:v>8.3922094153385099E-2</c:v>
                </c:pt>
                <c:pt idx="679">
                  <c:v>8.3693778463625093E-2</c:v>
                </c:pt>
                <c:pt idx="680">
                  <c:v>8.3465462773865198E-2</c:v>
                </c:pt>
                <c:pt idx="681">
                  <c:v>8.3237147084105206E-2</c:v>
                </c:pt>
                <c:pt idx="682">
                  <c:v>8.3008831394345298E-2</c:v>
                </c:pt>
                <c:pt idx="683">
                  <c:v>8.2780515704585403E-2</c:v>
                </c:pt>
                <c:pt idx="684">
                  <c:v>8.2552200014825397E-2</c:v>
                </c:pt>
                <c:pt idx="685">
                  <c:v>8.2323884325065502E-2</c:v>
                </c:pt>
                <c:pt idx="686">
                  <c:v>8.2095568635305594E-2</c:v>
                </c:pt>
                <c:pt idx="687">
                  <c:v>8.1867252945545602E-2</c:v>
                </c:pt>
                <c:pt idx="688">
                  <c:v>8.1638937255785707E-2</c:v>
                </c:pt>
                <c:pt idx="689">
                  <c:v>8.1410621566025798E-2</c:v>
                </c:pt>
                <c:pt idx="690">
                  <c:v>8.1182305876265806E-2</c:v>
                </c:pt>
                <c:pt idx="691">
                  <c:v>8.0953990186505898E-2</c:v>
                </c:pt>
                <c:pt idx="692">
                  <c:v>8.0725674496746003E-2</c:v>
                </c:pt>
                <c:pt idx="693">
                  <c:v>8.0497358806986094E-2</c:v>
                </c:pt>
                <c:pt idx="694">
                  <c:v>8.0269043117226102E-2</c:v>
                </c:pt>
                <c:pt idx="695">
                  <c:v>8.0040727427466193E-2</c:v>
                </c:pt>
                <c:pt idx="696">
                  <c:v>7.9812411737706201E-2</c:v>
                </c:pt>
                <c:pt idx="697">
                  <c:v>7.9584096047946307E-2</c:v>
                </c:pt>
                <c:pt idx="698">
                  <c:v>7.9355780358186398E-2</c:v>
                </c:pt>
                <c:pt idx="699">
                  <c:v>7.9127464668426406E-2</c:v>
                </c:pt>
                <c:pt idx="700">
                  <c:v>7.8899148978666497E-2</c:v>
                </c:pt>
                <c:pt idx="701">
                  <c:v>7.8670833288906603E-2</c:v>
                </c:pt>
                <c:pt idx="702">
                  <c:v>7.84464093133901E-2</c:v>
                </c:pt>
                <c:pt idx="703">
                  <c:v>7.8225467915781596E-2</c:v>
                </c:pt>
                <c:pt idx="704">
                  <c:v>7.8004526518173106E-2</c:v>
                </c:pt>
                <c:pt idx="705">
                  <c:v>7.7783585120564602E-2</c:v>
                </c:pt>
                <c:pt idx="706">
                  <c:v>7.7562643722956001E-2</c:v>
                </c:pt>
                <c:pt idx="707">
                  <c:v>7.7341702325347497E-2</c:v>
                </c:pt>
                <c:pt idx="708">
                  <c:v>7.7120760927738993E-2</c:v>
                </c:pt>
                <c:pt idx="709">
                  <c:v>7.6899819530130503E-2</c:v>
                </c:pt>
                <c:pt idx="710">
                  <c:v>7.6678878132521999E-2</c:v>
                </c:pt>
                <c:pt idx="711">
                  <c:v>7.6457936734913495E-2</c:v>
                </c:pt>
                <c:pt idx="712">
                  <c:v>7.6236995337304894E-2</c:v>
                </c:pt>
                <c:pt idx="713">
                  <c:v>7.6016053939696404E-2</c:v>
                </c:pt>
                <c:pt idx="714">
                  <c:v>7.57951125420879E-2</c:v>
                </c:pt>
                <c:pt idx="715">
                  <c:v>7.5574171144479396E-2</c:v>
                </c:pt>
                <c:pt idx="716">
                  <c:v>7.5353229746870906E-2</c:v>
                </c:pt>
                <c:pt idx="717">
                  <c:v>7.5132288349262402E-2</c:v>
                </c:pt>
                <c:pt idx="718">
                  <c:v>7.4911346951653898E-2</c:v>
                </c:pt>
                <c:pt idx="719">
                  <c:v>7.4690405554045297E-2</c:v>
                </c:pt>
                <c:pt idx="720">
                  <c:v>7.4469464156436793E-2</c:v>
                </c:pt>
                <c:pt idx="721">
                  <c:v>7.4248522758828303E-2</c:v>
                </c:pt>
                <c:pt idx="722">
                  <c:v>7.4027581361219799E-2</c:v>
                </c:pt>
                <c:pt idx="723">
                  <c:v>7.3806639963611295E-2</c:v>
                </c:pt>
                <c:pt idx="724">
                  <c:v>7.3532911681605501E-2</c:v>
                </c:pt>
                <c:pt idx="725">
                  <c:v>7.3201960632232999E-2</c:v>
                </c:pt>
                <c:pt idx="726">
                  <c:v>7.2871009582860496E-2</c:v>
                </c:pt>
                <c:pt idx="727">
                  <c:v>7.2540058533487994E-2</c:v>
                </c:pt>
                <c:pt idx="728">
                  <c:v>7.2209107484115603E-2</c:v>
                </c:pt>
                <c:pt idx="729">
                  <c:v>7.1878156434743004E-2</c:v>
                </c:pt>
                <c:pt idx="730">
                  <c:v>7.1547205385370502E-2</c:v>
                </c:pt>
                <c:pt idx="731">
                  <c:v>7.1216254335998E-2</c:v>
                </c:pt>
                <c:pt idx="732">
                  <c:v>7.0885303286625498E-2</c:v>
                </c:pt>
                <c:pt idx="733">
                  <c:v>7.0554352237252996E-2</c:v>
                </c:pt>
                <c:pt idx="734">
                  <c:v>7.0223401187880494E-2</c:v>
                </c:pt>
                <c:pt idx="735">
                  <c:v>6.9892450138508005E-2</c:v>
                </c:pt>
                <c:pt idx="736">
                  <c:v>6.9561499089135503E-2</c:v>
                </c:pt>
                <c:pt idx="737">
                  <c:v>6.9230548039763001E-2</c:v>
                </c:pt>
                <c:pt idx="738">
                  <c:v>6.8899596990390596E-2</c:v>
                </c:pt>
                <c:pt idx="739">
                  <c:v>6.8568645941017997E-2</c:v>
                </c:pt>
                <c:pt idx="740">
                  <c:v>6.8274805973060196E-2</c:v>
                </c:pt>
                <c:pt idx="741">
                  <c:v>6.8031835205230096E-2</c:v>
                </c:pt>
                <c:pt idx="742">
                  <c:v>6.7788864437399995E-2</c:v>
                </c:pt>
                <c:pt idx="743">
                  <c:v>6.7545893669569895E-2</c:v>
                </c:pt>
                <c:pt idx="744">
                  <c:v>6.7302922901739795E-2</c:v>
                </c:pt>
                <c:pt idx="745">
                  <c:v>6.7059952133909695E-2</c:v>
                </c:pt>
                <c:pt idx="746">
                  <c:v>6.6816981366079595E-2</c:v>
                </c:pt>
                <c:pt idx="747">
                  <c:v>6.6574010598249495E-2</c:v>
                </c:pt>
                <c:pt idx="748">
                  <c:v>6.6331039830419394E-2</c:v>
                </c:pt>
                <c:pt idx="749">
                  <c:v>6.6088069062589294E-2</c:v>
                </c:pt>
                <c:pt idx="750">
                  <c:v>6.5845098294759194E-2</c:v>
                </c:pt>
                <c:pt idx="751">
                  <c:v>6.5602127526928997E-2</c:v>
                </c:pt>
                <c:pt idx="752">
                  <c:v>6.5359156759098896E-2</c:v>
                </c:pt>
                <c:pt idx="753">
                  <c:v>6.5097036729815094E-2</c:v>
                </c:pt>
                <c:pt idx="754">
                  <c:v>6.4788836390120105E-2</c:v>
                </c:pt>
                <c:pt idx="755">
                  <c:v>6.4480636050425102E-2</c:v>
                </c:pt>
                <c:pt idx="756">
                  <c:v>6.4172435710730003E-2</c:v>
                </c:pt>
                <c:pt idx="757">
                  <c:v>6.3864235371035E-2</c:v>
                </c:pt>
                <c:pt idx="758">
                  <c:v>6.3556035031339997E-2</c:v>
                </c:pt>
                <c:pt idx="759">
                  <c:v>6.3247834691644994E-2</c:v>
                </c:pt>
                <c:pt idx="760">
                  <c:v>6.2939634351950005E-2</c:v>
                </c:pt>
                <c:pt idx="761">
                  <c:v>6.2631434012254905E-2</c:v>
                </c:pt>
                <c:pt idx="762">
                  <c:v>6.2323233672559902E-2</c:v>
                </c:pt>
                <c:pt idx="763">
                  <c:v>6.2015033332864899E-2</c:v>
                </c:pt>
                <c:pt idx="764">
                  <c:v>6.1706832993169897E-2</c:v>
                </c:pt>
                <c:pt idx="765">
                  <c:v>6.1390436542580501E-2</c:v>
                </c:pt>
                <c:pt idx="766">
                  <c:v>6.1070341725324398E-2</c:v>
                </c:pt>
                <c:pt idx="767">
                  <c:v>6.0750246908068399E-2</c:v>
                </c:pt>
                <c:pt idx="768">
                  <c:v>6.0430152090812303E-2</c:v>
                </c:pt>
                <c:pt idx="769">
                  <c:v>6.0110057273556297E-2</c:v>
                </c:pt>
                <c:pt idx="770">
                  <c:v>5.9789962456300201E-2</c:v>
                </c:pt>
                <c:pt idx="771">
                  <c:v>5.9469867639044098E-2</c:v>
                </c:pt>
                <c:pt idx="772">
                  <c:v>5.9149772821788099E-2</c:v>
                </c:pt>
                <c:pt idx="773">
                  <c:v>5.8829678004532003E-2</c:v>
                </c:pt>
                <c:pt idx="774">
                  <c:v>5.8509583187275997E-2</c:v>
                </c:pt>
                <c:pt idx="775">
                  <c:v>5.8189488370019901E-2</c:v>
                </c:pt>
                <c:pt idx="776">
                  <c:v>5.7869393552763798E-2</c:v>
                </c:pt>
                <c:pt idx="777">
                  <c:v>5.7549298735507799E-2</c:v>
                </c:pt>
                <c:pt idx="778">
                  <c:v>5.72048082913846E-2</c:v>
                </c:pt>
                <c:pt idx="779">
                  <c:v>5.6852697554752599E-2</c:v>
                </c:pt>
                <c:pt idx="780">
                  <c:v>5.65005868181205E-2</c:v>
                </c:pt>
                <c:pt idx="781">
                  <c:v>5.6148476081488402E-2</c:v>
                </c:pt>
                <c:pt idx="782">
                  <c:v>5.5796365344856401E-2</c:v>
                </c:pt>
                <c:pt idx="783">
                  <c:v>5.5444254608224303E-2</c:v>
                </c:pt>
                <c:pt idx="784">
                  <c:v>5.5092143871592197E-2</c:v>
                </c:pt>
                <c:pt idx="785">
                  <c:v>5.4740033134960203E-2</c:v>
                </c:pt>
                <c:pt idx="786">
                  <c:v>5.4387922398328098E-2</c:v>
                </c:pt>
                <c:pt idx="787">
                  <c:v>5.4035811661696E-2</c:v>
                </c:pt>
                <c:pt idx="788">
                  <c:v>5.3683700925063901E-2</c:v>
                </c:pt>
                <c:pt idx="789">
                  <c:v>5.33315901884319E-2</c:v>
                </c:pt>
                <c:pt idx="790">
                  <c:v>5.2979479451799802E-2</c:v>
                </c:pt>
                <c:pt idx="791">
                  <c:v>5.2627368715167697E-2</c:v>
                </c:pt>
                <c:pt idx="792">
                  <c:v>5.2275257978535702E-2</c:v>
                </c:pt>
                <c:pt idx="793">
                  <c:v>5.1923147241903597E-2</c:v>
                </c:pt>
                <c:pt idx="794">
                  <c:v>5.1571036505271499E-2</c:v>
                </c:pt>
                <c:pt idx="795">
                  <c:v>5.1218925768639498E-2</c:v>
                </c:pt>
                <c:pt idx="796">
                  <c:v>5.0902539529465898E-2</c:v>
                </c:pt>
                <c:pt idx="797">
                  <c:v>5.0614344590196203E-2</c:v>
                </c:pt>
                <c:pt idx="798">
                  <c:v>5.0326149650926501E-2</c:v>
                </c:pt>
                <c:pt idx="799">
                  <c:v>5.0037954711656799E-2</c:v>
                </c:pt>
                <c:pt idx="800">
                  <c:v>4.97497597723872E-2</c:v>
                </c:pt>
                <c:pt idx="801">
                  <c:v>4.9461564833117401E-2</c:v>
                </c:pt>
                <c:pt idx="802">
                  <c:v>4.9173369893847803E-2</c:v>
                </c:pt>
                <c:pt idx="803">
                  <c:v>4.8885174954578003E-2</c:v>
                </c:pt>
                <c:pt idx="804">
                  <c:v>4.8596980015308398E-2</c:v>
                </c:pt>
                <c:pt idx="805">
                  <c:v>4.8308785076038703E-2</c:v>
                </c:pt>
                <c:pt idx="806">
                  <c:v>4.8020590136769001E-2</c:v>
                </c:pt>
                <c:pt idx="807">
                  <c:v>4.7732395197499299E-2</c:v>
                </c:pt>
                <c:pt idx="808">
                  <c:v>4.7444200258229603E-2</c:v>
                </c:pt>
                <c:pt idx="809">
                  <c:v>4.7156005318959901E-2</c:v>
                </c:pt>
                <c:pt idx="810">
                  <c:v>4.6867810379690199E-2</c:v>
                </c:pt>
                <c:pt idx="811">
                  <c:v>4.6579615440420503E-2</c:v>
                </c:pt>
                <c:pt idx="812">
                  <c:v>4.6309379780083801E-2</c:v>
                </c:pt>
                <c:pt idx="813">
                  <c:v>4.6045926592626997E-2</c:v>
                </c:pt>
                <c:pt idx="814">
                  <c:v>4.5782473405170297E-2</c:v>
                </c:pt>
                <c:pt idx="815">
                  <c:v>4.55190202177135E-2</c:v>
                </c:pt>
                <c:pt idx="816">
                  <c:v>4.5255567030256703E-2</c:v>
                </c:pt>
                <c:pt idx="817">
                  <c:v>4.49921138427999E-2</c:v>
                </c:pt>
                <c:pt idx="818">
                  <c:v>4.4728660655343103E-2</c:v>
                </c:pt>
                <c:pt idx="819">
                  <c:v>4.4465207467886299E-2</c:v>
                </c:pt>
                <c:pt idx="820">
                  <c:v>4.4201754280429599E-2</c:v>
                </c:pt>
                <c:pt idx="821">
                  <c:v>4.3938301092972802E-2</c:v>
                </c:pt>
                <c:pt idx="822">
                  <c:v>4.3674847905515998E-2</c:v>
                </c:pt>
                <c:pt idx="823">
                  <c:v>4.3411394718059201E-2</c:v>
                </c:pt>
                <c:pt idx="824">
                  <c:v>4.3147941530602398E-2</c:v>
                </c:pt>
                <c:pt idx="825">
                  <c:v>4.2884488343145601E-2</c:v>
                </c:pt>
                <c:pt idx="826">
                  <c:v>4.2621035155688797E-2</c:v>
                </c:pt>
                <c:pt idx="827">
                  <c:v>4.2357581968232097E-2</c:v>
                </c:pt>
                <c:pt idx="828">
                  <c:v>4.20941287807753E-2</c:v>
                </c:pt>
                <c:pt idx="829">
                  <c:v>4.1830675593318503E-2</c:v>
                </c:pt>
                <c:pt idx="830">
                  <c:v>4.15947982312087E-2</c:v>
                </c:pt>
                <c:pt idx="831">
                  <c:v>4.1392857044003001E-2</c:v>
                </c:pt>
                <c:pt idx="832">
                  <c:v>4.1190915856797197E-2</c:v>
                </c:pt>
                <c:pt idx="833">
                  <c:v>4.0988974669591498E-2</c:v>
                </c:pt>
                <c:pt idx="834">
                  <c:v>4.0787033482385798E-2</c:v>
                </c:pt>
                <c:pt idx="835">
                  <c:v>4.0585092295180002E-2</c:v>
                </c:pt>
                <c:pt idx="836">
                  <c:v>4.0383151107974302E-2</c:v>
                </c:pt>
                <c:pt idx="837">
                  <c:v>4.0181209920768499E-2</c:v>
                </c:pt>
                <c:pt idx="838">
                  <c:v>3.9979268733562799E-2</c:v>
                </c:pt>
                <c:pt idx="839">
                  <c:v>3.9777327546357003E-2</c:v>
                </c:pt>
                <c:pt idx="840">
                  <c:v>3.9575386359151303E-2</c:v>
                </c:pt>
                <c:pt idx="841">
                  <c:v>3.9373445171945499E-2</c:v>
                </c:pt>
                <c:pt idx="842">
                  <c:v>3.91715039847398E-2</c:v>
                </c:pt>
                <c:pt idx="843">
                  <c:v>3.8969562797534003E-2</c:v>
                </c:pt>
                <c:pt idx="844">
                  <c:v>3.8767621610328297E-2</c:v>
                </c:pt>
                <c:pt idx="845">
                  <c:v>3.8565680423122597E-2</c:v>
                </c:pt>
                <c:pt idx="846">
                  <c:v>3.8363739235916801E-2</c:v>
                </c:pt>
                <c:pt idx="847">
                  <c:v>3.8151826734034201E-2</c:v>
                </c:pt>
                <c:pt idx="848">
                  <c:v>3.7938101551015103E-2</c:v>
                </c:pt>
                <c:pt idx="849">
                  <c:v>3.7724376367996103E-2</c:v>
                </c:pt>
                <c:pt idx="850">
                  <c:v>3.7510651184976998E-2</c:v>
                </c:pt>
                <c:pt idx="851">
                  <c:v>3.7296926001957997E-2</c:v>
                </c:pt>
                <c:pt idx="852">
                  <c:v>3.70832008189389E-2</c:v>
                </c:pt>
                <c:pt idx="853">
                  <c:v>3.6869475635919899E-2</c:v>
                </c:pt>
                <c:pt idx="854">
                  <c:v>3.6655750452900801E-2</c:v>
                </c:pt>
                <c:pt idx="855">
                  <c:v>3.64420252698818E-2</c:v>
                </c:pt>
                <c:pt idx="856">
                  <c:v>3.6228300086862703E-2</c:v>
                </c:pt>
                <c:pt idx="857">
                  <c:v>3.6014574903843702E-2</c:v>
                </c:pt>
                <c:pt idx="858">
                  <c:v>3.5800849720824597E-2</c:v>
                </c:pt>
                <c:pt idx="859">
                  <c:v>3.5587124537805603E-2</c:v>
                </c:pt>
                <c:pt idx="860">
                  <c:v>3.5373399354786603E-2</c:v>
                </c:pt>
                <c:pt idx="861">
                  <c:v>3.5159674171767498E-2</c:v>
                </c:pt>
                <c:pt idx="862">
                  <c:v>3.4945948988748497E-2</c:v>
                </c:pt>
                <c:pt idx="863">
                  <c:v>3.4732223805729399E-2</c:v>
                </c:pt>
                <c:pt idx="864">
                  <c:v>3.4518498622710399E-2</c:v>
                </c:pt>
                <c:pt idx="865">
                  <c:v>3.4304773439691301E-2</c:v>
                </c:pt>
                <c:pt idx="866">
                  <c:v>3.4216647304459898E-2</c:v>
                </c:pt>
                <c:pt idx="867">
                  <c:v>3.4129381091836497E-2</c:v>
                </c:pt>
                <c:pt idx="868">
                  <c:v>3.4042114879213201E-2</c:v>
                </c:pt>
                <c:pt idx="869">
                  <c:v>3.39548486665898E-2</c:v>
                </c:pt>
                <c:pt idx="870">
                  <c:v>3.3867582453966497E-2</c:v>
                </c:pt>
                <c:pt idx="871">
                  <c:v>3.3780316241343103E-2</c:v>
                </c:pt>
                <c:pt idx="872">
                  <c:v>3.36930500287198E-2</c:v>
                </c:pt>
                <c:pt idx="873">
                  <c:v>3.3605783816096399E-2</c:v>
                </c:pt>
                <c:pt idx="874">
                  <c:v>3.3518517603473102E-2</c:v>
                </c:pt>
                <c:pt idx="875">
                  <c:v>3.3431251390849702E-2</c:v>
                </c:pt>
                <c:pt idx="876">
                  <c:v>3.3343985178226399E-2</c:v>
                </c:pt>
                <c:pt idx="877">
                  <c:v>3.3256718965602998E-2</c:v>
                </c:pt>
                <c:pt idx="878">
                  <c:v>3.3169452752979597E-2</c:v>
                </c:pt>
                <c:pt idx="879">
                  <c:v>3.3078212894763703E-2</c:v>
                </c:pt>
                <c:pt idx="880">
                  <c:v>3.29859340927545E-2</c:v>
                </c:pt>
                <c:pt idx="881">
                  <c:v>3.28936552907452E-2</c:v>
                </c:pt>
                <c:pt idx="882">
                  <c:v>3.2801376488736003E-2</c:v>
                </c:pt>
                <c:pt idx="883">
                  <c:v>3.27090976867268E-2</c:v>
                </c:pt>
                <c:pt idx="884">
                  <c:v>3.2616818884717499E-2</c:v>
                </c:pt>
                <c:pt idx="885">
                  <c:v>3.2524540082708303E-2</c:v>
                </c:pt>
                <c:pt idx="886">
                  <c:v>3.24322612806991E-2</c:v>
                </c:pt>
                <c:pt idx="887">
                  <c:v>3.2339982478689799E-2</c:v>
                </c:pt>
                <c:pt idx="888">
                  <c:v>3.2247703676680603E-2</c:v>
                </c:pt>
                <c:pt idx="889">
                  <c:v>3.21554248746714E-2</c:v>
                </c:pt>
                <c:pt idx="890">
                  <c:v>3.2063146072662203E-2</c:v>
                </c:pt>
                <c:pt idx="891">
                  <c:v>3.1970867270652903E-2</c:v>
                </c:pt>
                <c:pt idx="892">
                  <c:v>3.18785884686437E-2</c:v>
                </c:pt>
                <c:pt idx="893">
                  <c:v>3.1786309666634503E-2</c:v>
                </c:pt>
                <c:pt idx="894">
                  <c:v>3.1694030864625203E-2</c:v>
                </c:pt>
                <c:pt idx="895">
                  <c:v>3.1601752062616E-2</c:v>
                </c:pt>
                <c:pt idx="896">
                  <c:v>3.1509473260606803E-2</c:v>
                </c:pt>
                <c:pt idx="897">
                  <c:v>3.1417194458597503E-2</c:v>
                </c:pt>
                <c:pt idx="898">
                  <c:v>3.1351265351624101E-2</c:v>
                </c:pt>
                <c:pt idx="899">
                  <c:v>3.1303164097480102E-2</c:v>
                </c:pt>
                <c:pt idx="900">
                  <c:v>3.1255062843335998E-2</c:v>
                </c:pt>
                <c:pt idx="901">
                  <c:v>3.1206961589191898E-2</c:v>
                </c:pt>
                <c:pt idx="902">
                  <c:v>3.1158860335047899E-2</c:v>
                </c:pt>
                <c:pt idx="903">
                  <c:v>3.1110759080903799E-2</c:v>
                </c:pt>
                <c:pt idx="904">
                  <c:v>3.1062657826759699E-2</c:v>
                </c:pt>
                <c:pt idx="905">
                  <c:v>3.1014556572615599E-2</c:v>
                </c:pt>
                <c:pt idx="906">
                  <c:v>3.09664553184716E-2</c:v>
                </c:pt>
                <c:pt idx="907">
                  <c:v>3.09183540643275E-2</c:v>
                </c:pt>
                <c:pt idx="908">
                  <c:v>3.08702528101834E-2</c:v>
                </c:pt>
                <c:pt idx="909">
                  <c:v>3.0822151556039401E-2</c:v>
                </c:pt>
                <c:pt idx="910">
                  <c:v>3.0774050301895301E-2</c:v>
                </c:pt>
                <c:pt idx="911">
                  <c:v>3.0725949047751201E-2</c:v>
                </c:pt>
                <c:pt idx="912">
                  <c:v>3.0677847793607101E-2</c:v>
                </c:pt>
                <c:pt idx="913">
                  <c:v>3.0631746833362498E-2</c:v>
                </c:pt>
                <c:pt idx="914">
                  <c:v>3.0647139233554499E-2</c:v>
                </c:pt>
                <c:pt idx="915">
                  <c:v>3.06625316337466E-2</c:v>
                </c:pt>
                <c:pt idx="916">
                  <c:v>3.0677924033938601E-2</c:v>
                </c:pt>
                <c:pt idx="917">
                  <c:v>3.0693316434130698E-2</c:v>
                </c:pt>
                <c:pt idx="918">
                  <c:v>3.0708708834322699E-2</c:v>
                </c:pt>
                <c:pt idx="919">
                  <c:v>3.07241012345148E-2</c:v>
                </c:pt>
                <c:pt idx="920">
                  <c:v>3.0739493634706801E-2</c:v>
                </c:pt>
                <c:pt idx="921">
                  <c:v>3.0754886034898898E-2</c:v>
                </c:pt>
                <c:pt idx="922">
                  <c:v>3.0770278435090899E-2</c:v>
                </c:pt>
                <c:pt idx="923">
                  <c:v>3.0785670835283E-2</c:v>
                </c:pt>
                <c:pt idx="924">
                  <c:v>3.0801063235475101E-2</c:v>
                </c:pt>
                <c:pt idx="925">
                  <c:v>3.0816455635667098E-2</c:v>
                </c:pt>
                <c:pt idx="926">
                  <c:v>3.0795513310375E-2</c:v>
                </c:pt>
                <c:pt idx="927">
                  <c:v>3.07589068561725E-2</c:v>
                </c:pt>
                <c:pt idx="928">
                  <c:v>3.072230040197E-2</c:v>
                </c:pt>
                <c:pt idx="929">
                  <c:v>3.06856939477675E-2</c:v>
                </c:pt>
                <c:pt idx="930">
                  <c:v>3.0649087493565E-2</c:v>
                </c:pt>
                <c:pt idx="931">
                  <c:v>3.06124810393625E-2</c:v>
                </c:pt>
                <c:pt idx="932">
                  <c:v>3.057587458516E-2</c:v>
                </c:pt>
                <c:pt idx="933">
                  <c:v>3.05392681309575E-2</c:v>
                </c:pt>
                <c:pt idx="934">
                  <c:v>3.0502661676755E-2</c:v>
                </c:pt>
                <c:pt idx="935">
                  <c:v>3.04660552225525E-2</c:v>
                </c:pt>
                <c:pt idx="936">
                  <c:v>3.042944876835E-2</c:v>
                </c:pt>
                <c:pt idx="937">
                  <c:v>3.0392842314147499E-2</c:v>
                </c:pt>
                <c:pt idx="938">
                  <c:v>3.03562358599451E-2</c:v>
                </c:pt>
                <c:pt idx="939">
                  <c:v>3.03196294057426E-2</c:v>
                </c:pt>
                <c:pt idx="940">
                  <c:v>3.02830229515401E-2</c:v>
                </c:pt>
                <c:pt idx="941">
                  <c:v>3.0251089905812802E-2</c:v>
                </c:pt>
                <c:pt idx="942">
                  <c:v>3.0266114315767201E-2</c:v>
                </c:pt>
                <c:pt idx="943">
                  <c:v>3.0281138725721701E-2</c:v>
                </c:pt>
                <c:pt idx="944">
                  <c:v>3.02961631356762E-2</c:v>
                </c:pt>
                <c:pt idx="945">
                  <c:v>3.03111875456307E-2</c:v>
                </c:pt>
                <c:pt idx="946">
                  <c:v>3.0326211955585099E-2</c:v>
                </c:pt>
                <c:pt idx="947">
                  <c:v>3.0341236365539599E-2</c:v>
                </c:pt>
                <c:pt idx="948">
                  <c:v>3.0356260775494099E-2</c:v>
                </c:pt>
                <c:pt idx="949">
                  <c:v>3.0371285185448599E-2</c:v>
                </c:pt>
                <c:pt idx="950">
                  <c:v>3.0386309595403001E-2</c:v>
                </c:pt>
                <c:pt idx="951">
                  <c:v>3.0401334005357501E-2</c:v>
                </c:pt>
                <c:pt idx="952">
                  <c:v>3.0416358415312001E-2</c:v>
                </c:pt>
                <c:pt idx="953">
                  <c:v>3.0431382825266501E-2</c:v>
                </c:pt>
                <c:pt idx="954">
                  <c:v>3.04464072352209E-2</c:v>
                </c:pt>
                <c:pt idx="955">
                  <c:v>3.04614316451754E-2</c:v>
                </c:pt>
                <c:pt idx="956">
                  <c:v>3.04764560551299E-2</c:v>
                </c:pt>
                <c:pt idx="957">
                  <c:v>3.0504502584409999E-2</c:v>
                </c:pt>
                <c:pt idx="958">
                  <c:v>3.0557893995048699E-2</c:v>
                </c:pt>
                <c:pt idx="959">
                  <c:v>3.0611285405687399E-2</c:v>
                </c:pt>
                <c:pt idx="960">
                  <c:v>3.0664676816326099E-2</c:v>
                </c:pt>
                <c:pt idx="961">
                  <c:v>3.0718068226964702E-2</c:v>
                </c:pt>
                <c:pt idx="962">
                  <c:v>3.0771459637603402E-2</c:v>
                </c:pt>
                <c:pt idx="963">
                  <c:v>3.0824851048242102E-2</c:v>
                </c:pt>
                <c:pt idx="964">
                  <c:v>3.0878242458880701E-2</c:v>
                </c:pt>
                <c:pt idx="965">
                  <c:v>3.0931633869519401E-2</c:v>
                </c:pt>
                <c:pt idx="966">
                  <c:v>3.0985025280158101E-2</c:v>
                </c:pt>
                <c:pt idx="967">
                  <c:v>3.1038416690796801E-2</c:v>
                </c:pt>
                <c:pt idx="968">
                  <c:v>3.10918081014354E-2</c:v>
                </c:pt>
                <c:pt idx="969">
                  <c:v>3.11451995120741E-2</c:v>
                </c:pt>
                <c:pt idx="970">
                  <c:v>3.11985909227128E-2</c:v>
                </c:pt>
                <c:pt idx="971">
                  <c:v>3.1251982333351497E-2</c:v>
                </c:pt>
                <c:pt idx="972">
                  <c:v>3.1305373743990103E-2</c:v>
                </c:pt>
                <c:pt idx="973">
                  <c:v>3.13587651546288E-2</c:v>
                </c:pt>
                <c:pt idx="974">
                  <c:v>3.1412156565267503E-2</c:v>
                </c:pt>
                <c:pt idx="975">
                  <c:v>3.14655479759062E-2</c:v>
                </c:pt>
                <c:pt idx="976">
                  <c:v>3.1518939386544799E-2</c:v>
                </c:pt>
                <c:pt idx="977">
                  <c:v>3.1545799859480701E-2</c:v>
                </c:pt>
                <c:pt idx="978">
                  <c:v>3.1569096456427199E-2</c:v>
                </c:pt>
                <c:pt idx="979">
                  <c:v>3.1592393053373802E-2</c:v>
                </c:pt>
                <c:pt idx="980">
                  <c:v>3.16156896503203E-2</c:v>
                </c:pt>
                <c:pt idx="981">
                  <c:v>3.1638986247266798E-2</c:v>
                </c:pt>
                <c:pt idx="982">
                  <c:v>3.1662282844213303E-2</c:v>
                </c:pt>
                <c:pt idx="983">
                  <c:v>3.1685579441159899E-2</c:v>
                </c:pt>
                <c:pt idx="984">
                  <c:v>3.1708876038106397E-2</c:v>
                </c:pt>
                <c:pt idx="985">
                  <c:v>3.1732172635052902E-2</c:v>
                </c:pt>
                <c:pt idx="986">
                  <c:v>3.17554692319994E-2</c:v>
                </c:pt>
                <c:pt idx="987">
                  <c:v>3.1778765828945899E-2</c:v>
                </c:pt>
                <c:pt idx="988">
                  <c:v>3.1802062425892501E-2</c:v>
                </c:pt>
                <c:pt idx="989">
                  <c:v>3.1825359022838999E-2</c:v>
                </c:pt>
                <c:pt idx="990">
                  <c:v>3.1848655619785497E-2</c:v>
                </c:pt>
                <c:pt idx="991">
                  <c:v>3.1871952216732002E-2</c:v>
                </c:pt>
                <c:pt idx="992">
                  <c:v>3.1895248813678598E-2</c:v>
                </c:pt>
                <c:pt idx="993">
                  <c:v>3.1937602369155403E-2</c:v>
                </c:pt>
                <c:pt idx="994">
                  <c:v>3.1992648215074103E-2</c:v>
                </c:pt>
                <c:pt idx="995">
                  <c:v>3.20476940609929E-2</c:v>
                </c:pt>
                <c:pt idx="996">
                  <c:v>3.2102739906911697E-2</c:v>
                </c:pt>
                <c:pt idx="997">
                  <c:v>3.2157785752830501E-2</c:v>
                </c:pt>
                <c:pt idx="998">
                  <c:v>3.2212831598749297E-2</c:v>
                </c:pt>
                <c:pt idx="999">
                  <c:v>3.2267877444667997E-2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FF-4B8C-9EA5-40A95B943796}"/>
            </c:ext>
          </c:extLst>
        </c:ser>
        <c:ser>
          <c:idx val="0"/>
          <c:order val="2"/>
          <c:tx>
            <c:strRef>
              <c:f>'0.64NaCl_0.36UCl3_plot_data'!$C$1</c:f>
              <c:strCache>
                <c:ptCount val="1"/>
                <c:pt idx="0">
                  <c:v>Na-Cl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3.6939852899908802E-3</c:v>
                </c:pt>
                <c:pt idx="291">
                  <c:v>3.8646533176100299E-3</c:v>
                </c:pt>
                <c:pt idx="292">
                  <c:v>4.03532134522918E-3</c:v>
                </c:pt>
                <c:pt idx="293">
                  <c:v>4.2059893728483401E-3</c:v>
                </c:pt>
                <c:pt idx="294">
                  <c:v>4.3766574004674803E-3</c:v>
                </c:pt>
                <c:pt idx="295">
                  <c:v>4.54732542808663E-3</c:v>
                </c:pt>
                <c:pt idx="296">
                  <c:v>4.7179934557057797E-3</c:v>
                </c:pt>
                <c:pt idx="297">
                  <c:v>4.8886614833249303E-3</c:v>
                </c:pt>
                <c:pt idx="298">
                  <c:v>5.05932951094408E-3</c:v>
                </c:pt>
                <c:pt idx="299">
                  <c:v>5.2299975385632297E-3</c:v>
                </c:pt>
                <c:pt idx="300">
                  <c:v>5.4006655661823803E-3</c:v>
                </c:pt>
                <c:pt idx="301">
                  <c:v>5.57133359380153E-3</c:v>
                </c:pt>
                <c:pt idx="302">
                  <c:v>5.7420016214206797E-3</c:v>
                </c:pt>
                <c:pt idx="303">
                  <c:v>5.9126696490398303E-3</c:v>
                </c:pt>
                <c:pt idx="304">
                  <c:v>6.0833376766589696E-3</c:v>
                </c:pt>
                <c:pt idx="305">
                  <c:v>6.2540057042781297E-3</c:v>
                </c:pt>
                <c:pt idx="306">
                  <c:v>6.4246737318972803E-3</c:v>
                </c:pt>
                <c:pt idx="307">
                  <c:v>6.8464031136689103E-3</c:v>
                </c:pt>
                <c:pt idx="308">
                  <c:v>8.3611860687373401E-3</c:v>
                </c:pt>
                <c:pt idx="309">
                  <c:v>9.8759690238056693E-3</c:v>
                </c:pt>
                <c:pt idx="310">
                  <c:v>1.1390751978874099E-2</c:v>
                </c:pt>
                <c:pt idx="311">
                  <c:v>1.2905534933942499E-2</c:v>
                </c:pt>
                <c:pt idx="312">
                  <c:v>1.44203178890109E-2</c:v>
                </c:pt>
                <c:pt idx="313">
                  <c:v>1.59351008440793E-2</c:v>
                </c:pt>
                <c:pt idx="314">
                  <c:v>1.7449883799147699E-2</c:v>
                </c:pt>
                <c:pt idx="315">
                  <c:v>1.8964666754216101E-2</c:v>
                </c:pt>
                <c:pt idx="316">
                  <c:v>2.0479449709284499E-2</c:v>
                </c:pt>
                <c:pt idx="317">
                  <c:v>2.1994232664352902E-2</c:v>
                </c:pt>
                <c:pt idx="318">
                  <c:v>2.3509015619421401E-2</c:v>
                </c:pt>
                <c:pt idx="319">
                  <c:v>2.5023798574489699E-2</c:v>
                </c:pt>
                <c:pt idx="320">
                  <c:v>2.80138203974543E-2</c:v>
                </c:pt>
                <c:pt idx="321">
                  <c:v>3.1948184768120703E-2</c:v>
                </c:pt>
                <c:pt idx="322">
                  <c:v>3.58825491387871E-2</c:v>
                </c:pt>
                <c:pt idx="323">
                  <c:v>3.9816913509453503E-2</c:v>
                </c:pt>
                <c:pt idx="324">
                  <c:v>4.37512778801196E-2</c:v>
                </c:pt>
                <c:pt idx="325">
                  <c:v>4.7685642250786003E-2</c:v>
                </c:pt>
                <c:pt idx="326">
                  <c:v>5.1620006621452399E-2</c:v>
                </c:pt>
                <c:pt idx="327">
                  <c:v>5.93311040605655E-2</c:v>
                </c:pt>
                <c:pt idx="328">
                  <c:v>6.8124528933474995E-2</c:v>
                </c:pt>
                <c:pt idx="329">
                  <c:v>7.6917953806383998E-2</c:v>
                </c:pt>
                <c:pt idx="330">
                  <c:v>8.5711378679293501E-2</c:v>
                </c:pt>
                <c:pt idx="331">
                  <c:v>9.4504803552203101E-2</c:v>
                </c:pt>
                <c:pt idx="332">
                  <c:v>0.10329822842511199</c:v>
                </c:pt>
                <c:pt idx="333">
                  <c:v>0.113159072768186</c:v>
                </c:pt>
                <c:pt idx="334">
                  <c:v>0.12337477248737801</c:v>
                </c:pt>
                <c:pt idx="335">
                  <c:v>0.13359047220657</c:v>
                </c:pt>
                <c:pt idx="336">
                  <c:v>0.143806171925763</c:v>
                </c:pt>
                <c:pt idx="337">
                  <c:v>0.15402187164495501</c:v>
                </c:pt>
                <c:pt idx="338">
                  <c:v>0.16423757136414799</c:v>
                </c:pt>
                <c:pt idx="339">
                  <c:v>0.174453271083339</c:v>
                </c:pt>
                <c:pt idx="340">
                  <c:v>0.186833777097932</c:v>
                </c:pt>
                <c:pt idx="341">
                  <c:v>0.19946444226916299</c:v>
                </c:pt>
                <c:pt idx="342">
                  <c:v>0.212095107440394</c:v>
                </c:pt>
                <c:pt idx="343">
                  <c:v>0.225082383950929</c:v>
                </c:pt>
                <c:pt idx="344">
                  <c:v>0.23813251714654099</c:v>
                </c:pt>
                <c:pt idx="345">
                  <c:v>0.25118265034215498</c:v>
                </c:pt>
                <c:pt idx="346">
                  <c:v>0.264690718778127</c:v>
                </c:pt>
                <c:pt idx="347">
                  <c:v>0.27831050127351997</c:v>
                </c:pt>
                <c:pt idx="348">
                  <c:v>0.291930283768913</c:v>
                </c:pt>
                <c:pt idx="349">
                  <c:v>0.305643248484126</c:v>
                </c:pt>
                <c:pt idx="350">
                  <c:v>0.31938602298868901</c:v>
                </c:pt>
                <c:pt idx="351">
                  <c:v>0.33312879749325203</c:v>
                </c:pt>
                <c:pt idx="352">
                  <c:v>0.34687157199781599</c:v>
                </c:pt>
                <c:pt idx="353">
                  <c:v>0.360614346502379</c:v>
                </c:pt>
                <c:pt idx="354">
                  <c:v>0.37435712100694102</c:v>
                </c:pt>
                <c:pt idx="355">
                  <c:v>0.38809214598969799</c:v>
                </c:pt>
                <c:pt idx="356">
                  <c:v>0.40182326891877901</c:v>
                </c:pt>
                <c:pt idx="357">
                  <c:v>0.41555439184786003</c:v>
                </c:pt>
                <c:pt idx="358">
                  <c:v>0.42838658008224101</c:v>
                </c:pt>
                <c:pt idx="359">
                  <c:v>0.440665098861166</c:v>
                </c:pt>
                <c:pt idx="360">
                  <c:v>0.452943617640092</c:v>
                </c:pt>
                <c:pt idx="361">
                  <c:v>0.46446304815363698</c:v>
                </c:pt>
                <c:pt idx="362">
                  <c:v>0.475415838498844</c:v>
                </c:pt>
                <c:pt idx="363">
                  <c:v>0.48636862884405002</c:v>
                </c:pt>
                <c:pt idx="364">
                  <c:v>0.49747677949340202</c:v>
                </c:pt>
                <c:pt idx="365">
                  <c:v>0.50872475185497301</c:v>
                </c:pt>
                <c:pt idx="366">
                  <c:v>0.51997272421654395</c:v>
                </c:pt>
                <c:pt idx="367">
                  <c:v>0.53122069657811499</c:v>
                </c:pt>
                <c:pt idx="368">
                  <c:v>0.53909123866938102</c:v>
                </c:pt>
                <c:pt idx="369">
                  <c:v>0.54563849955527499</c:v>
                </c:pt>
                <c:pt idx="370">
                  <c:v>0.55218576044116896</c:v>
                </c:pt>
                <c:pt idx="371">
                  <c:v>0.55873302132706304</c:v>
                </c:pt>
                <c:pt idx="372">
                  <c:v>0.56528028221295601</c:v>
                </c:pt>
                <c:pt idx="373">
                  <c:v>0.57048216455582201</c:v>
                </c:pt>
                <c:pt idx="374">
                  <c:v>0.57355780023778602</c:v>
                </c:pt>
                <c:pt idx="375">
                  <c:v>0.57663343591975103</c:v>
                </c:pt>
                <c:pt idx="376">
                  <c:v>0.57970907160171603</c:v>
                </c:pt>
                <c:pt idx="377">
                  <c:v>0.58278470728368004</c:v>
                </c:pt>
                <c:pt idx="378">
                  <c:v>0.58586034296564504</c:v>
                </c:pt>
                <c:pt idx="379">
                  <c:v>0.58893597864760905</c:v>
                </c:pt>
                <c:pt idx="380">
                  <c:v>0.59201161432957405</c:v>
                </c:pt>
                <c:pt idx="381">
                  <c:v>0.59508725001153895</c:v>
                </c:pt>
                <c:pt idx="382">
                  <c:v>0.59816288569350295</c:v>
                </c:pt>
                <c:pt idx="383">
                  <c:v>0.60123852137546796</c:v>
                </c:pt>
                <c:pt idx="384">
                  <c:v>0.60369311263355896</c:v>
                </c:pt>
                <c:pt idx="385">
                  <c:v>0.602109455880107</c:v>
                </c:pt>
                <c:pt idx="386">
                  <c:v>0.60052579912665405</c:v>
                </c:pt>
                <c:pt idx="387">
                  <c:v>0.59894214237320098</c:v>
                </c:pt>
                <c:pt idx="388">
                  <c:v>0.59735848561974902</c:v>
                </c:pt>
                <c:pt idx="389">
                  <c:v>0.59577482886629596</c:v>
                </c:pt>
                <c:pt idx="390">
                  <c:v>0.594191172112844</c:v>
                </c:pt>
                <c:pt idx="391">
                  <c:v>0.59260751535939105</c:v>
                </c:pt>
                <c:pt idx="392">
                  <c:v>0.59102385860593898</c:v>
                </c:pt>
                <c:pt idx="393">
                  <c:v>0.58944020185248602</c:v>
                </c:pt>
                <c:pt idx="394">
                  <c:v>0.58785654509903296</c:v>
                </c:pt>
                <c:pt idx="395">
                  <c:v>0.586272888345581</c:v>
                </c:pt>
                <c:pt idx="396">
                  <c:v>0.58468923159212804</c:v>
                </c:pt>
                <c:pt idx="397">
                  <c:v>0.58304864877417795</c:v>
                </c:pt>
                <c:pt idx="398">
                  <c:v>0.57820145626623798</c:v>
                </c:pt>
                <c:pt idx="399">
                  <c:v>0.57335426375829701</c:v>
                </c:pt>
                <c:pt idx="400">
                  <c:v>0.56850707125035704</c:v>
                </c:pt>
                <c:pt idx="401">
                  <c:v>0.56365987874241696</c:v>
                </c:pt>
                <c:pt idx="402">
                  <c:v>0.558812686234476</c:v>
                </c:pt>
                <c:pt idx="403">
                  <c:v>0.55396549372653603</c:v>
                </c:pt>
                <c:pt idx="404">
                  <c:v>0.54911830121859495</c:v>
                </c:pt>
                <c:pt idx="405">
                  <c:v>0.54406511791950296</c:v>
                </c:pt>
                <c:pt idx="406">
                  <c:v>0.53870524165973099</c:v>
                </c:pt>
                <c:pt idx="407">
                  <c:v>0.53334536539996003</c:v>
                </c:pt>
                <c:pt idx="408">
                  <c:v>0.52798548914018795</c:v>
                </c:pt>
                <c:pt idx="409">
                  <c:v>0.52262561288041598</c:v>
                </c:pt>
                <c:pt idx="410">
                  <c:v>0.51726573662064501</c:v>
                </c:pt>
                <c:pt idx="411">
                  <c:v>0.51190586036087304</c:v>
                </c:pt>
                <c:pt idx="412">
                  <c:v>0.50654598410110097</c:v>
                </c:pt>
                <c:pt idx="413">
                  <c:v>0.501186107841329</c:v>
                </c:pt>
                <c:pt idx="414">
                  <c:v>0.49582623158155698</c:v>
                </c:pt>
                <c:pt idx="415">
                  <c:v>0.49046635532178601</c:v>
                </c:pt>
                <c:pt idx="416">
                  <c:v>0.48510647906201398</c:v>
                </c:pt>
                <c:pt idx="417">
                  <c:v>0.47967083877294803</c:v>
                </c:pt>
                <c:pt idx="418">
                  <c:v>0.47396140524993702</c:v>
                </c:pt>
                <c:pt idx="419">
                  <c:v>0.46825197172692501</c:v>
                </c:pt>
                <c:pt idx="420">
                  <c:v>0.462542538203915</c:v>
                </c:pt>
                <c:pt idx="421">
                  <c:v>0.45683310468090399</c:v>
                </c:pt>
                <c:pt idx="422">
                  <c:v>0.45112367115789298</c:v>
                </c:pt>
                <c:pt idx="423">
                  <c:v>0.44546972120682699</c:v>
                </c:pt>
                <c:pt idx="424">
                  <c:v>0.44020694415478001</c:v>
                </c:pt>
                <c:pt idx="425">
                  <c:v>0.43494416710273398</c:v>
                </c:pt>
                <c:pt idx="426">
                  <c:v>0.42968139005068701</c:v>
                </c:pt>
                <c:pt idx="427">
                  <c:v>0.42441861299863898</c:v>
                </c:pt>
                <c:pt idx="428">
                  <c:v>0.419155835946592</c:v>
                </c:pt>
                <c:pt idx="429">
                  <c:v>0.41389305889454497</c:v>
                </c:pt>
                <c:pt idx="430">
                  <c:v>0.408630281842499</c:v>
                </c:pt>
                <c:pt idx="431">
                  <c:v>0.40336750479045103</c:v>
                </c:pt>
                <c:pt idx="432">
                  <c:v>0.398104727738404</c:v>
                </c:pt>
                <c:pt idx="433">
                  <c:v>0.39284195068635702</c:v>
                </c:pt>
                <c:pt idx="434">
                  <c:v>0.38757917363430999</c:v>
                </c:pt>
                <c:pt idx="435">
                  <c:v>0.38231639658226302</c:v>
                </c:pt>
                <c:pt idx="436">
                  <c:v>0.377379077104603</c:v>
                </c:pt>
                <c:pt idx="437">
                  <c:v>0.37246283623767901</c:v>
                </c:pt>
                <c:pt idx="438">
                  <c:v>0.36754659537075601</c:v>
                </c:pt>
                <c:pt idx="439">
                  <c:v>0.36263035450383202</c:v>
                </c:pt>
                <c:pt idx="440">
                  <c:v>0.35771411363690903</c:v>
                </c:pt>
                <c:pt idx="441">
                  <c:v>0.35279787276998498</c:v>
                </c:pt>
                <c:pt idx="442">
                  <c:v>0.34798091898030598</c:v>
                </c:pt>
                <c:pt idx="443">
                  <c:v>0.34423159492887401</c:v>
                </c:pt>
                <c:pt idx="444">
                  <c:v>0.34048227087744198</c:v>
                </c:pt>
                <c:pt idx="445">
                  <c:v>0.33673294682601002</c:v>
                </c:pt>
                <c:pt idx="446">
                  <c:v>0.33298362277457799</c:v>
                </c:pt>
                <c:pt idx="447">
                  <c:v>0.32923429872314602</c:v>
                </c:pt>
                <c:pt idx="448">
                  <c:v>0.325484974671714</c:v>
                </c:pt>
                <c:pt idx="449">
                  <c:v>0.32156712406735899</c:v>
                </c:pt>
                <c:pt idx="450">
                  <c:v>0.31708823636254002</c:v>
                </c:pt>
                <c:pt idx="451">
                  <c:v>0.312609348657721</c:v>
                </c:pt>
                <c:pt idx="452">
                  <c:v>0.30813046095290098</c:v>
                </c:pt>
                <c:pt idx="453">
                  <c:v>0.30365157324808201</c:v>
                </c:pt>
                <c:pt idx="454">
                  <c:v>0.29917268554326198</c:v>
                </c:pt>
                <c:pt idx="455">
                  <c:v>0.29469379783844302</c:v>
                </c:pt>
                <c:pt idx="456">
                  <c:v>0.29021491013362399</c:v>
                </c:pt>
                <c:pt idx="457">
                  <c:v>0.28681793500441299</c:v>
                </c:pt>
                <c:pt idx="458">
                  <c:v>0.28381526211960101</c:v>
                </c:pt>
                <c:pt idx="459">
                  <c:v>0.28081258923478902</c:v>
                </c:pt>
                <c:pt idx="460">
                  <c:v>0.27780991634997698</c:v>
                </c:pt>
                <c:pt idx="461">
                  <c:v>0.274807243465165</c:v>
                </c:pt>
                <c:pt idx="462">
                  <c:v>0.27180457058035301</c:v>
                </c:pt>
                <c:pt idx="463">
                  <c:v>0.26880189769554103</c:v>
                </c:pt>
                <c:pt idx="464">
                  <c:v>0.26579922481072898</c:v>
                </c:pt>
                <c:pt idx="465">
                  <c:v>0.262796551925918</c:v>
                </c:pt>
                <c:pt idx="466">
                  <c:v>0.25979387904110601</c:v>
                </c:pt>
                <c:pt idx="467">
                  <c:v>0.25679120615629403</c:v>
                </c:pt>
                <c:pt idx="468">
                  <c:v>0.25378853327148199</c:v>
                </c:pt>
                <c:pt idx="469">
                  <c:v>0.25078586038667</c:v>
                </c:pt>
                <c:pt idx="470">
                  <c:v>0.24750090953316101</c:v>
                </c:pt>
                <c:pt idx="471">
                  <c:v>0.244199283657834</c:v>
                </c:pt>
                <c:pt idx="472">
                  <c:v>0.24089765778250699</c:v>
                </c:pt>
                <c:pt idx="473">
                  <c:v>0.23759603190718101</c:v>
                </c:pt>
                <c:pt idx="474">
                  <c:v>0.234294406031854</c:v>
                </c:pt>
                <c:pt idx="475">
                  <c:v>0.23099278015652799</c:v>
                </c:pt>
                <c:pt idx="476">
                  <c:v>0.22882902078549899</c:v>
                </c:pt>
                <c:pt idx="477">
                  <c:v>0.22681920111100501</c:v>
                </c:pt>
                <c:pt idx="478">
                  <c:v>0.22480938143651</c:v>
                </c:pt>
                <c:pt idx="479">
                  <c:v>0.22279956176201601</c:v>
                </c:pt>
                <c:pt idx="480">
                  <c:v>0.220789742087521</c:v>
                </c:pt>
                <c:pt idx="481">
                  <c:v>0.21877992241302699</c:v>
                </c:pt>
                <c:pt idx="482">
                  <c:v>0.21677010273853201</c:v>
                </c:pt>
                <c:pt idx="483">
                  <c:v>0.21476028306403799</c:v>
                </c:pt>
                <c:pt idx="484">
                  <c:v>0.21275046338954301</c:v>
                </c:pt>
                <c:pt idx="485">
                  <c:v>0.210740643715049</c:v>
                </c:pt>
                <c:pt idx="486">
                  <c:v>0.20873082404055401</c:v>
                </c:pt>
                <c:pt idx="487">
                  <c:v>0.20672100436606</c:v>
                </c:pt>
                <c:pt idx="488">
                  <c:v>0.20471118469156499</c:v>
                </c:pt>
                <c:pt idx="489">
                  <c:v>0.20270136501707101</c:v>
                </c:pt>
                <c:pt idx="490">
                  <c:v>0.20069154534257599</c:v>
                </c:pt>
                <c:pt idx="491">
                  <c:v>0.19868172566808201</c:v>
                </c:pt>
                <c:pt idx="492">
                  <c:v>0.196671905993587</c:v>
                </c:pt>
                <c:pt idx="493">
                  <c:v>0.19466208631909299</c:v>
                </c:pt>
                <c:pt idx="494">
                  <c:v>0.19309031976350199</c:v>
                </c:pt>
                <c:pt idx="495">
                  <c:v>0.191623755451686</c:v>
                </c:pt>
                <c:pt idx="496">
                  <c:v>0.19015719113987001</c:v>
                </c:pt>
                <c:pt idx="497">
                  <c:v>0.18869062682805399</c:v>
                </c:pt>
                <c:pt idx="498">
                  <c:v>0.18722406251623799</c:v>
                </c:pt>
                <c:pt idx="499">
                  <c:v>0.185757498204421</c:v>
                </c:pt>
                <c:pt idx="500">
                  <c:v>0.18429093389260501</c:v>
                </c:pt>
                <c:pt idx="501">
                  <c:v>0.18282436958078899</c:v>
                </c:pt>
                <c:pt idx="502">
                  <c:v>0.18135780526897299</c:v>
                </c:pt>
                <c:pt idx="503">
                  <c:v>0.179891240957157</c:v>
                </c:pt>
                <c:pt idx="504">
                  <c:v>0.17842467664534101</c:v>
                </c:pt>
                <c:pt idx="505">
                  <c:v>0.17695811233352499</c:v>
                </c:pt>
                <c:pt idx="506">
                  <c:v>0.17549154802170899</c:v>
                </c:pt>
                <c:pt idx="507">
                  <c:v>0.174024983709893</c:v>
                </c:pt>
                <c:pt idx="508">
                  <c:v>0.17255841939807601</c:v>
                </c:pt>
                <c:pt idx="509">
                  <c:v>0.17130540980012099</c:v>
                </c:pt>
                <c:pt idx="510">
                  <c:v>0.17031540989452201</c:v>
                </c:pt>
                <c:pt idx="511">
                  <c:v>0.16932540998892301</c:v>
                </c:pt>
                <c:pt idx="512">
                  <c:v>0.16833541008332401</c:v>
                </c:pt>
                <c:pt idx="513">
                  <c:v>0.167345410177725</c:v>
                </c:pt>
                <c:pt idx="514">
                  <c:v>0.166355410272126</c:v>
                </c:pt>
                <c:pt idx="515">
                  <c:v>0.16536541036652699</c:v>
                </c:pt>
                <c:pt idx="516">
                  <c:v>0.16437541046092799</c:v>
                </c:pt>
                <c:pt idx="517">
                  <c:v>0.16338541055532901</c:v>
                </c:pt>
                <c:pt idx="518">
                  <c:v>0.16239541064973001</c:v>
                </c:pt>
                <c:pt idx="519">
                  <c:v>0.16140541074413101</c:v>
                </c:pt>
                <c:pt idx="520">
                  <c:v>0.160415410838532</c:v>
                </c:pt>
                <c:pt idx="521">
                  <c:v>0.159425410932933</c:v>
                </c:pt>
                <c:pt idx="522">
                  <c:v>0.15843541102733399</c:v>
                </c:pt>
                <c:pt idx="523">
                  <c:v>0.15744541112173499</c:v>
                </c:pt>
                <c:pt idx="524">
                  <c:v>0.15645541121613599</c:v>
                </c:pt>
                <c:pt idx="525">
                  <c:v>0.15546541131053701</c:v>
                </c:pt>
                <c:pt idx="526">
                  <c:v>0.154517872255094</c:v>
                </c:pt>
                <c:pt idx="527">
                  <c:v>0.15379229652038501</c:v>
                </c:pt>
                <c:pt idx="528">
                  <c:v>0.15306672078567701</c:v>
                </c:pt>
                <c:pt idx="529">
                  <c:v>0.15234114505096799</c:v>
                </c:pt>
                <c:pt idx="530">
                  <c:v>0.151615569316259</c:v>
                </c:pt>
                <c:pt idx="531">
                  <c:v>0.15088999358155</c:v>
                </c:pt>
                <c:pt idx="532">
                  <c:v>0.15016441784684101</c:v>
                </c:pt>
                <c:pt idx="533">
                  <c:v>0.14943884211213301</c:v>
                </c:pt>
                <c:pt idx="534">
                  <c:v>0.14871326637742399</c:v>
                </c:pt>
                <c:pt idx="535">
                  <c:v>0.147987690642715</c:v>
                </c:pt>
                <c:pt idx="536">
                  <c:v>0.147262114908006</c:v>
                </c:pt>
                <c:pt idx="537">
                  <c:v>0.14653653917329701</c:v>
                </c:pt>
                <c:pt idx="538">
                  <c:v>0.14581096343858899</c:v>
                </c:pt>
                <c:pt idx="539">
                  <c:v>0.14508538770387999</c:v>
                </c:pt>
                <c:pt idx="540">
                  <c:v>0.144359811969171</c:v>
                </c:pt>
                <c:pt idx="541">
                  <c:v>0.143634236234462</c:v>
                </c:pt>
                <c:pt idx="542">
                  <c:v>0.14290866049975301</c:v>
                </c:pt>
                <c:pt idx="543">
                  <c:v>0.14218308476504499</c:v>
                </c:pt>
                <c:pt idx="544">
                  <c:v>0.14145750903033599</c:v>
                </c:pt>
                <c:pt idx="545">
                  <c:v>0.140731933295627</c:v>
                </c:pt>
                <c:pt idx="546">
                  <c:v>0.14005107987255899</c:v>
                </c:pt>
                <c:pt idx="547">
                  <c:v>0.13966583382126599</c:v>
                </c:pt>
                <c:pt idx="548">
                  <c:v>0.13928058776997301</c:v>
                </c:pt>
                <c:pt idx="549">
                  <c:v>0.13889534171867901</c:v>
                </c:pt>
                <c:pt idx="550">
                  <c:v>0.13851009566738601</c:v>
                </c:pt>
                <c:pt idx="551">
                  <c:v>0.138124849616093</c:v>
                </c:pt>
                <c:pt idx="552">
                  <c:v>0.1377396035648</c:v>
                </c:pt>
                <c:pt idx="553">
                  <c:v>0.137354357513506</c:v>
                </c:pt>
                <c:pt idx="554">
                  <c:v>0.13696911146221299</c:v>
                </c:pt>
                <c:pt idx="555">
                  <c:v>0.13658386541091999</c:v>
                </c:pt>
                <c:pt idx="556">
                  <c:v>0.13619861935962599</c:v>
                </c:pt>
                <c:pt idx="557">
                  <c:v>0.13581337330833301</c:v>
                </c:pt>
                <c:pt idx="558">
                  <c:v>0.13542812725704001</c:v>
                </c:pt>
                <c:pt idx="559">
                  <c:v>0.13504288120574601</c:v>
                </c:pt>
                <c:pt idx="560">
                  <c:v>0.134657635154453</c:v>
                </c:pt>
                <c:pt idx="561">
                  <c:v>0.13427238910316</c:v>
                </c:pt>
                <c:pt idx="562">
                  <c:v>0.133887143051867</c:v>
                </c:pt>
                <c:pt idx="563">
                  <c:v>0.13351610204283701</c:v>
                </c:pt>
                <c:pt idx="564">
                  <c:v>0.133306648354272</c:v>
                </c:pt>
                <c:pt idx="565">
                  <c:v>0.13309719466570799</c:v>
                </c:pt>
                <c:pt idx="566">
                  <c:v>0.13288774097714301</c:v>
                </c:pt>
                <c:pt idx="567">
                  <c:v>0.132678287288579</c:v>
                </c:pt>
                <c:pt idx="568">
                  <c:v>0.13246883360001399</c:v>
                </c:pt>
                <c:pt idx="569">
                  <c:v>0.13225937991145001</c:v>
                </c:pt>
                <c:pt idx="570">
                  <c:v>0.132049926222885</c:v>
                </c:pt>
                <c:pt idx="571">
                  <c:v>0.13184047253432099</c:v>
                </c:pt>
                <c:pt idx="572">
                  <c:v>0.13163101884575601</c:v>
                </c:pt>
                <c:pt idx="573">
                  <c:v>0.131421565157192</c:v>
                </c:pt>
                <c:pt idx="574">
                  <c:v>0.13121211146862699</c:v>
                </c:pt>
                <c:pt idx="575">
                  <c:v>0.13100265778006301</c:v>
                </c:pt>
                <c:pt idx="576">
                  <c:v>0.130793204091498</c:v>
                </c:pt>
                <c:pt idx="577">
                  <c:v>0.13058375040293399</c:v>
                </c:pt>
                <c:pt idx="578">
                  <c:v>0.13037429671436901</c:v>
                </c:pt>
                <c:pt idx="579">
                  <c:v>0.130164843025805</c:v>
                </c:pt>
                <c:pt idx="580">
                  <c:v>0.12995538933723999</c:v>
                </c:pt>
                <c:pt idx="581">
                  <c:v>0.12977069128320201</c:v>
                </c:pt>
                <c:pt idx="582">
                  <c:v>0.12960037715973499</c:v>
                </c:pt>
                <c:pt idx="583">
                  <c:v>0.129430063036267</c:v>
                </c:pt>
                <c:pt idx="584">
                  <c:v>0.12925974891280001</c:v>
                </c:pt>
                <c:pt idx="585">
                  <c:v>0.12908943478933299</c:v>
                </c:pt>
                <c:pt idx="586">
                  <c:v>0.128919120665865</c:v>
                </c:pt>
                <c:pt idx="587">
                  <c:v>0.12874880654239801</c:v>
                </c:pt>
                <c:pt idx="588">
                  <c:v>0.12857849241893099</c:v>
                </c:pt>
                <c:pt idx="589">
                  <c:v>0.128408178295463</c:v>
                </c:pt>
                <c:pt idx="590">
                  <c:v>0.12823786417199601</c:v>
                </c:pt>
                <c:pt idx="591">
                  <c:v>0.12806755004852899</c:v>
                </c:pt>
                <c:pt idx="592">
                  <c:v>0.127897235925062</c:v>
                </c:pt>
                <c:pt idx="593">
                  <c:v>0.12772692180159401</c:v>
                </c:pt>
                <c:pt idx="594">
                  <c:v>0.12755660767812699</c:v>
                </c:pt>
                <c:pt idx="595">
                  <c:v>0.12738629355466</c:v>
                </c:pt>
                <c:pt idx="596">
                  <c:v>0.12721597943119201</c:v>
                </c:pt>
                <c:pt idx="597">
                  <c:v>0.12704566530772499</c:v>
                </c:pt>
                <c:pt idx="598">
                  <c:v>0.12710141523479199</c:v>
                </c:pt>
                <c:pt idx="599">
                  <c:v>0.12717448723767499</c:v>
                </c:pt>
                <c:pt idx="600">
                  <c:v>0.127247559240557</c:v>
                </c:pt>
                <c:pt idx="601">
                  <c:v>0.12732063124344001</c:v>
                </c:pt>
                <c:pt idx="602">
                  <c:v>0.12739370324632199</c:v>
                </c:pt>
                <c:pt idx="603">
                  <c:v>0.127466775249204</c:v>
                </c:pt>
                <c:pt idx="604">
                  <c:v>0.127539847252087</c:v>
                </c:pt>
                <c:pt idx="605">
                  <c:v>0.12761291925496901</c:v>
                </c:pt>
                <c:pt idx="606">
                  <c:v>0.12768599125785099</c:v>
                </c:pt>
                <c:pt idx="607">
                  <c:v>0.127759063260734</c:v>
                </c:pt>
                <c:pt idx="608">
                  <c:v>0.127832135263616</c:v>
                </c:pt>
                <c:pt idx="609">
                  <c:v>0.12790520726649801</c:v>
                </c:pt>
                <c:pt idx="610">
                  <c:v>0.12797827926938099</c:v>
                </c:pt>
                <c:pt idx="611">
                  <c:v>0.128051351272263</c:v>
                </c:pt>
                <c:pt idx="612">
                  <c:v>0.12812442327514501</c:v>
                </c:pt>
                <c:pt idx="613">
                  <c:v>0.12819749527802801</c:v>
                </c:pt>
                <c:pt idx="614">
                  <c:v>0.12824359050960499</c:v>
                </c:pt>
                <c:pt idx="615">
                  <c:v>0.12827214226527001</c:v>
                </c:pt>
                <c:pt idx="616">
                  <c:v>0.128300694020935</c:v>
                </c:pt>
                <c:pt idx="617">
                  <c:v>0.12832924577659999</c:v>
                </c:pt>
                <c:pt idx="618">
                  <c:v>0.12835779753226501</c:v>
                </c:pt>
                <c:pt idx="619">
                  <c:v>0.12838634928793</c:v>
                </c:pt>
                <c:pt idx="620">
                  <c:v>0.12841490104359499</c:v>
                </c:pt>
                <c:pt idx="621">
                  <c:v>0.12844345279925901</c:v>
                </c:pt>
                <c:pt idx="622">
                  <c:v>0.128472004554924</c:v>
                </c:pt>
                <c:pt idx="623">
                  <c:v>0.12850055631058899</c:v>
                </c:pt>
                <c:pt idx="624">
                  <c:v>0.12852910806625401</c:v>
                </c:pt>
                <c:pt idx="625">
                  <c:v>0.128557659821919</c:v>
                </c:pt>
                <c:pt idx="626">
                  <c:v>0.12858621157758399</c:v>
                </c:pt>
                <c:pt idx="627">
                  <c:v>0.12864628236035799</c:v>
                </c:pt>
                <c:pt idx="628">
                  <c:v>0.128779446990057</c:v>
                </c:pt>
                <c:pt idx="629">
                  <c:v>0.12891261161975701</c:v>
                </c:pt>
                <c:pt idx="630">
                  <c:v>0.12904577624945701</c:v>
                </c:pt>
                <c:pt idx="631">
                  <c:v>0.12917894087915699</c:v>
                </c:pt>
                <c:pt idx="632">
                  <c:v>0.129312105508856</c:v>
                </c:pt>
                <c:pt idx="633">
                  <c:v>0.129445270138556</c:v>
                </c:pt>
                <c:pt idx="634">
                  <c:v>0.12957843476825601</c:v>
                </c:pt>
                <c:pt idx="635">
                  <c:v>0.12971159939795601</c:v>
                </c:pt>
                <c:pt idx="636">
                  <c:v>0.12984476402765499</c:v>
                </c:pt>
                <c:pt idx="637">
                  <c:v>0.129977928657355</c:v>
                </c:pt>
                <c:pt idx="638">
                  <c:v>0.130111093287055</c:v>
                </c:pt>
                <c:pt idx="639">
                  <c:v>0.13024425791675501</c:v>
                </c:pt>
                <c:pt idx="640">
                  <c:v>0.13037742254645401</c:v>
                </c:pt>
                <c:pt idx="641">
                  <c:v>0.13051058717615399</c:v>
                </c:pt>
                <c:pt idx="642">
                  <c:v>0.130643751805854</c:v>
                </c:pt>
                <c:pt idx="643">
                  <c:v>0.130776916435554</c:v>
                </c:pt>
                <c:pt idx="644">
                  <c:v>0.13098298424203</c:v>
                </c:pt>
                <c:pt idx="645">
                  <c:v>0.13122828750257201</c:v>
                </c:pt>
                <c:pt idx="646">
                  <c:v>0.13147359076311399</c:v>
                </c:pt>
                <c:pt idx="647">
                  <c:v>0.131718894023656</c:v>
                </c:pt>
                <c:pt idx="648">
                  <c:v>0.131964197284197</c:v>
                </c:pt>
                <c:pt idx="649">
                  <c:v>0.13220950054473901</c:v>
                </c:pt>
                <c:pt idx="650">
                  <c:v>0.13245480380528099</c:v>
                </c:pt>
                <c:pt idx="651">
                  <c:v>0.132700107065823</c:v>
                </c:pt>
                <c:pt idx="652">
                  <c:v>0.132945410326365</c:v>
                </c:pt>
                <c:pt idx="653">
                  <c:v>0.13319071358690601</c:v>
                </c:pt>
                <c:pt idx="654">
                  <c:v>0.13343601684744799</c:v>
                </c:pt>
                <c:pt idx="655">
                  <c:v>0.13368132010799</c:v>
                </c:pt>
                <c:pt idx="656">
                  <c:v>0.13392662336853201</c:v>
                </c:pt>
                <c:pt idx="657">
                  <c:v>0.13417192662907401</c:v>
                </c:pt>
                <c:pt idx="658">
                  <c:v>0.13441722988961499</c:v>
                </c:pt>
                <c:pt idx="659">
                  <c:v>0.134662533150157</c:v>
                </c:pt>
                <c:pt idx="660">
                  <c:v>0.13490783641069901</c:v>
                </c:pt>
                <c:pt idx="661">
                  <c:v>0.13515313967124101</c:v>
                </c:pt>
                <c:pt idx="662">
                  <c:v>0.13539844293178299</c:v>
                </c:pt>
                <c:pt idx="663">
                  <c:v>0.135643746192324</c:v>
                </c:pt>
                <c:pt idx="664">
                  <c:v>0.13588904945286601</c:v>
                </c:pt>
                <c:pt idx="665">
                  <c:v>0.13613435271340801</c:v>
                </c:pt>
                <c:pt idx="666">
                  <c:v>0.136392792702137</c:v>
                </c:pt>
                <c:pt idx="667">
                  <c:v>0.136890276396891</c:v>
                </c:pt>
                <c:pt idx="668">
                  <c:v>0.137387760091644</c:v>
                </c:pt>
                <c:pt idx="669">
                  <c:v>0.13788524378639699</c:v>
                </c:pt>
                <c:pt idx="670">
                  <c:v>0.13838272748114999</c:v>
                </c:pt>
                <c:pt idx="671">
                  <c:v>0.13888021117590399</c:v>
                </c:pt>
                <c:pt idx="672">
                  <c:v>0.13937769487065699</c:v>
                </c:pt>
                <c:pt idx="673">
                  <c:v>0.13987517856541001</c:v>
                </c:pt>
                <c:pt idx="674">
                  <c:v>0.14037266226016301</c:v>
                </c:pt>
                <c:pt idx="675">
                  <c:v>0.14087014595491701</c:v>
                </c:pt>
                <c:pt idx="676">
                  <c:v>0.14136762964967001</c:v>
                </c:pt>
                <c:pt idx="677">
                  <c:v>0.14186511334442301</c:v>
                </c:pt>
                <c:pt idx="678">
                  <c:v>0.142362597039176</c:v>
                </c:pt>
                <c:pt idx="679">
                  <c:v>0.14286008073393</c:v>
                </c:pt>
                <c:pt idx="680">
                  <c:v>0.143357564428683</c:v>
                </c:pt>
                <c:pt idx="681">
                  <c:v>0.143855048123436</c:v>
                </c:pt>
                <c:pt idx="682">
                  <c:v>0.144307178898088</c:v>
                </c:pt>
                <c:pt idx="683">
                  <c:v>0.14469679651540801</c:v>
                </c:pt>
                <c:pt idx="684">
                  <c:v>0.14508641413272699</c:v>
                </c:pt>
                <c:pt idx="685">
                  <c:v>0.145476031750047</c:v>
                </c:pt>
                <c:pt idx="686">
                  <c:v>0.14586564936736601</c:v>
                </c:pt>
                <c:pt idx="687">
                  <c:v>0.146255266984685</c:v>
                </c:pt>
                <c:pt idx="688">
                  <c:v>0.146644884602005</c:v>
                </c:pt>
                <c:pt idx="689">
                  <c:v>0.14703450221932399</c:v>
                </c:pt>
                <c:pt idx="690">
                  <c:v>0.147424119836643</c:v>
                </c:pt>
                <c:pt idx="691">
                  <c:v>0.14781373745396301</c:v>
                </c:pt>
                <c:pt idx="692">
                  <c:v>0.14820335507128199</c:v>
                </c:pt>
                <c:pt idx="693">
                  <c:v>0.148592972688602</c:v>
                </c:pt>
                <c:pt idx="694">
                  <c:v>0.14898259030592101</c:v>
                </c:pt>
                <c:pt idx="695">
                  <c:v>0.14937220792323999</c:v>
                </c:pt>
                <c:pt idx="696">
                  <c:v>0.14976182554056</c:v>
                </c:pt>
                <c:pt idx="697">
                  <c:v>0.15015144315787901</c:v>
                </c:pt>
                <c:pt idx="698">
                  <c:v>0.15059209920556699</c:v>
                </c:pt>
                <c:pt idx="699">
                  <c:v>0.15116712947401001</c:v>
                </c:pt>
                <c:pt idx="700">
                  <c:v>0.151742159742453</c:v>
                </c:pt>
                <c:pt idx="701">
                  <c:v>0.152317190010896</c:v>
                </c:pt>
                <c:pt idx="702">
                  <c:v>0.15289222027933899</c:v>
                </c:pt>
                <c:pt idx="703">
                  <c:v>0.15346725054778201</c:v>
                </c:pt>
                <c:pt idx="704">
                  <c:v>0.15404228081622501</c:v>
                </c:pt>
                <c:pt idx="705">
                  <c:v>0.154617311084668</c:v>
                </c:pt>
                <c:pt idx="706">
                  <c:v>0.155192341353111</c:v>
                </c:pt>
                <c:pt idx="707">
                  <c:v>0.15576737162155399</c:v>
                </c:pt>
                <c:pt idx="708">
                  <c:v>0.15634240188999701</c:v>
                </c:pt>
                <c:pt idx="709">
                  <c:v>0.15691743215844001</c:v>
                </c:pt>
                <c:pt idx="710">
                  <c:v>0.157492462426883</c:v>
                </c:pt>
                <c:pt idx="711">
                  <c:v>0.158067492695326</c:v>
                </c:pt>
                <c:pt idx="712">
                  <c:v>0.15864252296376899</c:v>
                </c:pt>
                <c:pt idx="713">
                  <c:v>0.15921755323221201</c:v>
                </c:pt>
                <c:pt idx="714">
                  <c:v>0.15979258350065501</c:v>
                </c:pt>
                <c:pt idx="715">
                  <c:v>0.16040487943096901</c:v>
                </c:pt>
                <c:pt idx="716">
                  <c:v>0.161045104841333</c:v>
                </c:pt>
                <c:pt idx="717">
                  <c:v>0.16168533025169601</c:v>
                </c:pt>
                <c:pt idx="718">
                  <c:v>0.162325555662059</c:v>
                </c:pt>
                <c:pt idx="719">
                  <c:v>0.16296578107242199</c:v>
                </c:pt>
                <c:pt idx="720">
                  <c:v>0.163606006482786</c:v>
                </c:pt>
                <c:pt idx="721">
                  <c:v>0.16424623189314899</c:v>
                </c:pt>
                <c:pt idx="722">
                  <c:v>0.16488645730351201</c:v>
                </c:pt>
                <c:pt idx="723">
                  <c:v>0.165526682713875</c:v>
                </c:pt>
                <c:pt idx="724">
                  <c:v>0.16616690812423901</c:v>
                </c:pt>
                <c:pt idx="725">
                  <c:v>0.166807133534602</c:v>
                </c:pt>
                <c:pt idx="726">
                  <c:v>0.16744735894496501</c:v>
                </c:pt>
                <c:pt idx="727">
                  <c:v>0.168087584355328</c:v>
                </c:pt>
                <c:pt idx="728">
                  <c:v>0.16872780976569199</c:v>
                </c:pt>
                <c:pt idx="729">
                  <c:v>0.169368035176055</c:v>
                </c:pt>
                <c:pt idx="730">
                  <c:v>0.17000826058641799</c:v>
                </c:pt>
                <c:pt idx="731">
                  <c:v>0.17067661489959601</c:v>
                </c:pt>
                <c:pt idx="732">
                  <c:v>0.17143207480688299</c:v>
                </c:pt>
                <c:pt idx="733">
                  <c:v>0.17218753471417</c:v>
                </c:pt>
                <c:pt idx="734">
                  <c:v>0.17294299462145701</c:v>
                </c:pt>
                <c:pt idx="735">
                  <c:v>0.173698454528743</c:v>
                </c:pt>
                <c:pt idx="736">
                  <c:v>0.17445391443603001</c:v>
                </c:pt>
                <c:pt idx="737">
                  <c:v>0.17520937434331699</c:v>
                </c:pt>
                <c:pt idx="738">
                  <c:v>0.175964834250604</c:v>
                </c:pt>
                <c:pt idx="739">
                  <c:v>0.17672029415789101</c:v>
                </c:pt>
                <c:pt idx="740">
                  <c:v>0.17747575406517799</c:v>
                </c:pt>
                <c:pt idx="741">
                  <c:v>0.178231213972464</c:v>
                </c:pt>
                <c:pt idx="742">
                  <c:v>0.17898667387975101</c:v>
                </c:pt>
                <c:pt idx="743">
                  <c:v>0.17974213378703799</c:v>
                </c:pt>
                <c:pt idx="744">
                  <c:v>0.180497593694325</c:v>
                </c:pt>
                <c:pt idx="745">
                  <c:v>0.18125305360161201</c:v>
                </c:pt>
                <c:pt idx="746">
                  <c:v>0.18200851350889899</c:v>
                </c:pt>
                <c:pt idx="747">
                  <c:v>0.18268471047079801</c:v>
                </c:pt>
                <c:pt idx="748">
                  <c:v>0.18334236554074601</c:v>
                </c:pt>
                <c:pt idx="749">
                  <c:v>0.18400002061069401</c:v>
                </c:pt>
                <c:pt idx="750">
                  <c:v>0.18465767568064301</c:v>
                </c:pt>
                <c:pt idx="751">
                  <c:v>0.18531533075059101</c:v>
                </c:pt>
                <c:pt idx="752">
                  <c:v>0.18597298582054</c:v>
                </c:pt>
                <c:pt idx="753">
                  <c:v>0.186630640890488</c:v>
                </c:pt>
                <c:pt idx="754">
                  <c:v>0.187288295960436</c:v>
                </c:pt>
                <c:pt idx="755">
                  <c:v>0.187945951030385</c:v>
                </c:pt>
                <c:pt idx="756">
                  <c:v>0.188603606100333</c:v>
                </c:pt>
                <c:pt idx="757">
                  <c:v>0.189261261170281</c:v>
                </c:pt>
                <c:pt idx="758">
                  <c:v>0.18991891624023</c:v>
                </c:pt>
                <c:pt idx="759">
                  <c:v>0.19057657131017799</c:v>
                </c:pt>
                <c:pt idx="760">
                  <c:v>0.19123422638012699</c:v>
                </c:pt>
                <c:pt idx="761">
                  <c:v>0.19189188145007499</c:v>
                </c:pt>
                <c:pt idx="762">
                  <c:v>0.19254953652002299</c:v>
                </c:pt>
                <c:pt idx="763">
                  <c:v>0.19321243159648999</c:v>
                </c:pt>
                <c:pt idx="764">
                  <c:v>0.19389478044950401</c:v>
                </c:pt>
                <c:pt idx="765">
                  <c:v>0.194577129302517</c:v>
                </c:pt>
                <c:pt idx="766">
                  <c:v>0.19525947815553099</c:v>
                </c:pt>
                <c:pt idx="767">
                  <c:v>0.19594182700854401</c:v>
                </c:pt>
                <c:pt idx="768">
                  <c:v>0.196624175861557</c:v>
                </c:pt>
                <c:pt idx="769">
                  <c:v>0.197306524714571</c:v>
                </c:pt>
                <c:pt idx="770">
                  <c:v>0.19798887356758399</c:v>
                </c:pt>
                <c:pt idx="771">
                  <c:v>0.19867122242059801</c:v>
                </c:pt>
                <c:pt idx="772">
                  <c:v>0.199353571273611</c:v>
                </c:pt>
                <c:pt idx="773">
                  <c:v>0.20003592012662499</c:v>
                </c:pt>
                <c:pt idx="774">
                  <c:v>0.20071826897963799</c:v>
                </c:pt>
                <c:pt idx="775">
                  <c:v>0.20140061783265101</c:v>
                </c:pt>
                <c:pt idx="776">
                  <c:v>0.202082966685665</c:v>
                </c:pt>
                <c:pt idx="777">
                  <c:v>0.20276531553867799</c:v>
                </c:pt>
                <c:pt idx="778">
                  <c:v>0.20344766439169201</c:v>
                </c:pt>
                <c:pt idx="779">
                  <c:v>0.20413001324470501</c:v>
                </c:pt>
                <c:pt idx="780">
                  <c:v>0.204812362097718</c:v>
                </c:pt>
                <c:pt idx="781">
                  <c:v>0.20549471095073199</c:v>
                </c:pt>
                <c:pt idx="782">
                  <c:v>0.20617705980374501</c:v>
                </c:pt>
                <c:pt idx="783">
                  <c:v>0.206859408656759</c:v>
                </c:pt>
                <c:pt idx="784">
                  <c:v>0.207541757509772</c:v>
                </c:pt>
                <c:pt idx="785">
                  <c:v>0.20822410636278599</c:v>
                </c:pt>
                <c:pt idx="786">
                  <c:v>0.20890645521579901</c:v>
                </c:pt>
                <c:pt idx="787">
                  <c:v>0.209588804068812</c:v>
                </c:pt>
                <c:pt idx="788">
                  <c:v>0.21027115292182599</c:v>
                </c:pt>
                <c:pt idx="789">
                  <c:v>0.21095350177483899</c:v>
                </c:pt>
                <c:pt idx="790">
                  <c:v>0.21163585062785301</c:v>
                </c:pt>
                <c:pt idx="791">
                  <c:v>0.212318199480866</c:v>
                </c:pt>
                <c:pt idx="792">
                  <c:v>0.21300054833387999</c:v>
                </c:pt>
                <c:pt idx="793">
                  <c:v>0.21368289718689301</c:v>
                </c:pt>
                <c:pt idx="794">
                  <c:v>0.214365246039906</c:v>
                </c:pt>
                <c:pt idx="795">
                  <c:v>0.21504759489292</c:v>
                </c:pt>
                <c:pt idx="796">
                  <c:v>0.21572994374593299</c:v>
                </c:pt>
                <c:pt idx="797">
                  <c:v>0.21641229259894701</c:v>
                </c:pt>
                <c:pt idx="798">
                  <c:v>0.21709464145196</c:v>
                </c:pt>
                <c:pt idx="799">
                  <c:v>0.21777699030497299</c:v>
                </c:pt>
                <c:pt idx="800">
                  <c:v>0.21845933915798699</c:v>
                </c:pt>
                <c:pt idx="801">
                  <c:v>0.21914168801100001</c:v>
                </c:pt>
                <c:pt idx="802">
                  <c:v>0.219824036864014</c:v>
                </c:pt>
                <c:pt idx="803">
                  <c:v>0.22050638571702699</c:v>
                </c:pt>
                <c:pt idx="804">
                  <c:v>0.22118873457004001</c:v>
                </c:pt>
                <c:pt idx="805">
                  <c:v>0.221896118881</c:v>
                </c:pt>
                <c:pt idx="806">
                  <c:v>0.222640936740852</c:v>
                </c:pt>
                <c:pt idx="807">
                  <c:v>0.22338575460070401</c:v>
                </c:pt>
                <c:pt idx="808">
                  <c:v>0.22413057246055601</c:v>
                </c:pt>
                <c:pt idx="809">
                  <c:v>0.22487539032040901</c:v>
                </c:pt>
                <c:pt idx="810">
                  <c:v>0.22562020818026099</c:v>
                </c:pt>
                <c:pt idx="811">
                  <c:v>0.22636502604011299</c:v>
                </c:pt>
                <c:pt idx="812">
                  <c:v>0.227109843899965</c:v>
                </c:pt>
                <c:pt idx="813">
                  <c:v>0.227854661759818</c:v>
                </c:pt>
                <c:pt idx="814">
                  <c:v>0.22859947961967</c:v>
                </c:pt>
                <c:pt idx="815">
                  <c:v>0.22934429747952201</c:v>
                </c:pt>
                <c:pt idx="816">
                  <c:v>0.23008911533937401</c:v>
                </c:pt>
                <c:pt idx="817">
                  <c:v>0.23083393319922699</c:v>
                </c:pt>
                <c:pt idx="818">
                  <c:v>0.23157875105907899</c:v>
                </c:pt>
                <c:pt idx="819">
                  <c:v>0.23232356891893099</c:v>
                </c:pt>
                <c:pt idx="820">
                  <c:v>0.233068386778783</c:v>
                </c:pt>
                <c:pt idx="821">
                  <c:v>0.233813204638636</c:v>
                </c:pt>
                <c:pt idx="822">
                  <c:v>0.23455802249848801</c:v>
                </c:pt>
                <c:pt idx="823">
                  <c:v>0.23530284035834001</c:v>
                </c:pt>
                <c:pt idx="824">
                  <c:v>0.23604765821819201</c:v>
                </c:pt>
                <c:pt idx="825">
                  <c:v>0.23671254152071899</c:v>
                </c:pt>
                <c:pt idx="826">
                  <c:v>0.23736504819549001</c:v>
                </c:pt>
                <c:pt idx="827">
                  <c:v>0.23801755487026099</c:v>
                </c:pt>
                <c:pt idx="828">
                  <c:v>0.23867006154503201</c:v>
                </c:pt>
                <c:pt idx="829">
                  <c:v>0.23932256821980299</c:v>
                </c:pt>
                <c:pt idx="830">
                  <c:v>0.23997507489457401</c:v>
                </c:pt>
                <c:pt idx="831">
                  <c:v>0.24062758156934499</c:v>
                </c:pt>
                <c:pt idx="832">
                  <c:v>0.24128008824411601</c:v>
                </c:pt>
                <c:pt idx="833">
                  <c:v>0.241932594918887</c:v>
                </c:pt>
                <c:pt idx="834">
                  <c:v>0.24258510159365801</c:v>
                </c:pt>
                <c:pt idx="835">
                  <c:v>0.243237608268429</c:v>
                </c:pt>
                <c:pt idx="836">
                  <c:v>0.24389011494319901</c:v>
                </c:pt>
                <c:pt idx="837">
                  <c:v>0.244484950228993</c:v>
                </c:pt>
                <c:pt idx="838">
                  <c:v>0.245078138119077</c:v>
                </c:pt>
                <c:pt idx="839">
                  <c:v>0.245671326009161</c:v>
                </c:pt>
                <c:pt idx="840">
                  <c:v>0.246264513899245</c:v>
                </c:pt>
                <c:pt idx="841">
                  <c:v>0.246857701789329</c:v>
                </c:pt>
                <c:pt idx="842">
                  <c:v>0.24745088967941301</c:v>
                </c:pt>
                <c:pt idx="843">
                  <c:v>0.24804407756949701</c:v>
                </c:pt>
                <c:pt idx="844">
                  <c:v>0.24863726545958101</c:v>
                </c:pt>
                <c:pt idx="845">
                  <c:v>0.24923045334966501</c:v>
                </c:pt>
                <c:pt idx="846">
                  <c:v>0.24982364123974901</c:v>
                </c:pt>
                <c:pt idx="847">
                  <c:v>0.25041682912983299</c:v>
                </c:pt>
                <c:pt idx="848">
                  <c:v>0.25101001701991699</c:v>
                </c:pt>
                <c:pt idx="849">
                  <c:v>0.25160320491000099</c:v>
                </c:pt>
                <c:pt idx="850">
                  <c:v>0.25200048654482099</c:v>
                </c:pt>
                <c:pt idx="851">
                  <c:v>0.252373347506687</c:v>
                </c:pt>
                <c:pt idx="852">
                  <c:v>0.252746208468552</c:v>
                </c:pt>
                <c:pt idx="853">
                  <c:v>0.25311906943041801</c:v>
                </c:pt>
                <c:pt idx="854">
                  <c:v>0.25349193039228402</c:v>
                </c:pt>
                <c:pt idx="855">
                  <c:v>0.25386479135415002</c:v>
                </c:pt>
                <c:pt idx="856">
                  <c:v>0.25399998839980398</c:v>
                </c:pt>
                <c:pt idx="857">
                  <c:v>0.254120636075229</c:v>
                </c:pt>
                <c:pt idx="858">
                  <c:v>0.25424128375065402</c:v>
                </c:pt>
                <c:pt idx="859">
                  <c:v>0.25436193142607899</c:v>
                </c:pt>
                <c:pt idx="860">
                  <c:v>0.25448257910150401</c:v>
                </c:pt>
                <c:pt idx="861">
                  <c:v>0.25460322677692898</c:v>
                </c:pt>
                <c:pt idx="862">
                  <c:v>0.254723874452354</c:v>
                </c:pt>
                <c:pt idx="863">
                  <c:v>0.25484452212777903</c:v>
                </c:pt>
                <c:pt idx="864">
                  <c:v>0.25496516980320399</c:v>
                </c:pt>
                <c:pt idx="865">
                  <c:v>0.25508581747862902</c:v>
                </c:pt>
                <c:pt idx="866">
                  <c:v>0.25520646515405399</c:v>
                </c:pt>
                <c:pt idx="867">
                  <c:v>0.25532711282947901</c:v>
                </c:pt>
                <c:pt idx="868">
                  <c:v>0.25525226959583502</c:v>
                </c:pt>
                <c:pt idx="869">
                  <c:v>0.25515504372981801</c:v>
                </c:pt>
                <c:pt idx="870">
                  <c:v>0.255057817863801</c:v>
                </c:pt>
                <c:pt idx="871">
                  <c:v>0.25496059199778298</c:v>
                </c:pt>
                <c:pt idx="872">
                  <c:v>0.25486336613176602</c:v>
                </c:pt>
                <c:pt idx="873">
                  <c:v>0.25476614026574901</c:v>
                </c:pt>
                <c:pt idx="874">
                  <c:v>0.25466891439973199</c:v>
                </c:pt>
                <c:pt idx="875">
                  <c:v>0.25457168853371498</c:v>
                </c:pt>
                <c:pt idx="876">
                  <c:v>0.25447446266769802</c:v>
                </c:pt>
                <c:pt idx="877">
                  <c:v>0.25437723680168101</c:v>
                </c:pt>
                <c:pt idx="878">
                  <c:v>0.25428001093566299</c:v>
                </c:pt>
                <c:pt idx="879">
                  <c:v>0.25418278506964598</c:v>
                </c:pt>
                <c:pt idx="880">
                  <c:v>0.25408555920362902</c:v>
                </c:pt>
                <c:pt idx="881">
                  <c:v>0.253988333337612</c:v>
                </c:pt>
                <c:pt idx="882">
                  <c:v>0.25389110747159499</c:v>
                </c:pt>
                <c:pt idx="883">
                  <c:v>0.25379388160557798</c:v>
                </c:pt>
                <c:pt idx="884">
                  <c:v>0.25369665573956002</c:v>
                </c:pt>
                <c:pt idx="885">
                  <c:v>0.253599429873543</c:v>
                </c:pt>
                <c:pt idx="886">
                  <c:v>0.25345348138274698</c:v>
                </c:pt>
                <c:pt idx="887">
                  <c:v>0.25323992964118902</c:v>
                </c:pt>
                <c:pt idx="888">
                  <c:v>0.25302637789963001</c:v>
                </c:pt>
                <c:pt idx="889">
                  <c:v>0.25281282615807199</c:v>
                </c:pt>
                <c:pt idx="890">
                  <c:v>0.25259927441651298</c:v>
                </c:pt>
                <c:pt idx="891">
                  <c:v>0.25238572267495502</c:v>
                </c:pt>
                <c:pt idx="892">
                  <c:v>0.252172170933397</c:v>
                </c:pt>
                <c:pt idx="893">
                  <c:v>0.25195861919183798</c:v>
                </c:pt>
                <c:pt idx="894">
                  <c:v>0.25174506745028002</c:v>
                </c:pt>
                <c:pt idx="895">
                  <c:v>0.25153151570872101</c:v>
                </c:pt>
                <c:pt idx="896">
                  <c:v>0.25131796396716299</c:v>
                </c:pt>
                <c:pt idx="897">
                  <c:v>0.25110441222560498</c:v>
                </c:pt>
                <c:pt idx="898">
                  <c:v>0.25089086048404602</c:v>
                </c:pt>
                <c:pt idx="899">
                  <c:v>0.250677308742488</c:v>
                </c:pt>
                <c:pt idx="900">
                  <c:v>0.25046375700092899</c:v>
                </c:pt>
                <c:pt idx="901">
                  <c:v>0.25025020525937097</c:v>
                </c:pt>
                <c:pt idx="902">
                  <c:v>0.25003665351781301</c:v>
                </c:pt>
                <c:pt idx="903">
                  <c:v>0.24979281004121001</c:v>
                </c:pt>
                <c:pt idx="904">
                  <c:v>0.24952807922904</c:v>
                </c:pt>
                <c:pt idx="905">
                  <c:v>0.24926334841686901</c:v>
                </c:pt>
                <c:pt idx="906">
                  <c:v>0.24899861760469899</c:v>
                </c:pt>
                <c:pt idx="907">
                  <c:v>0.248733886792529</c:v>
                </c:pt>
                <c:pt idx="908">
                  <c:v>0.24846915598035901</c:v>
                </c:pt>
                <c:pt idx="909">
                  <c:v>0.248204425168188</c:v>
                </c:pt>
                <c:pt idx="910">
                  <c:v>0.24793969435601801</c:v>
                </c:pt>
                <c:pt idx="911">
                  <c:v>0.24767496354384799</c:v>
                </c:pt>
                <c:pt idx="912">
                  <c:v>0.247410232731678</c:v>
                </c:pt>
                <c:pt idx="913">
                  <c:v>0.24714550191950799</c:v>
                </c:pt>
                <c:pt idx="914">
                  <c:v>0.246880771107337</c:v>
                </c:pt>
                <c:pt idx="915">
                  <c:v>0.24661604029516701</c:v>
                </c:pt>
                <c:pt idx="916">
                  <c:v>0.24635130948299699</c:v>
                </c:pt>
                <c:pt idx="917">
                  <c:v>0.24608657867082701</c:v>
                </c:pt>
                <c:pt idx="918">
                  <c:v>0.24583078127548799</c:v>
                </c:pt>
                <c:pt idx="919">
                  <c:v>0.24564976388269</c:v>
                </c:pt>
                <c:pt idx="920">
                  <c:v>0.245468746489891</c:v>
                </c:pt>
                <c:pt idx="921">
                  <c:v>0.24528772909709201</c:v>
                </c:pt>
                <c:pt idx="922">
                  <c:v>0.24510671170429299</c:v>
                </c:pt>
                <c:pt idx="923">
                  <c:v>0.244925694311494</c:v>
                </c:pt>
                <c:pt idx="924">
                  <c:v>0.244744676918695</c:v>
                </c:pt>
                <c:pt idx="925">
                  <c:v>0.24456365952589601</c:v>
                </c:pt>
                <c:pt idx="926">
                  <c:v>0.24438264213309699</c:v>
                </c:pt>
                <c:pt idx="927">
                  <c:v>0.244201624740298</c:v>
                </c:pt>
                <c:pt idx="928">
                  <c:v>0.244020607347499</c:v>
                </c:pt>
                <c:pt idx="929">
                  <c:v>0.24383958995470101</c:v>
                </c:pt>
                <c:pt idx="930">
                  <c:v>0.24365857256190199</c:v>
                </c:pt>
                <c:pt idx="931">
                  <c:v>0.24347755516910299</c:v>
                </c:pt>
                <c:pt idx="932">
                  <c:v>0.243296537776304</c:v>
                </c:pt>
                <c:pt idx="933">
                  <c:v>0.24311552038350501</c:v>
                </c:pt>
                <c:pt idx="934">
                  <c:v>0.24293450299070601</c:v>
                </c:pt>
                <c:pt idx="935">
                  <c:v>0.24268997278507801</c:v>
                </c:pt>
                <c:pt idx="936">
                  <c:v>0.24225943987340401</c:v>
                </c:pt>
                <c:pt idx="937">
                  <c:v>0.24182890696173101</c:v>
                </c:pt>
                <c:pt idx="938">
                  <c:v>0.24139837405005701</c:v>
                </c:pt>
                <c:pt idx="939">
                  <c:v>0.24096784113838399</c:v>
                </c:pt>
                <c:pt idx="940">
                  <c:v>0.24053730822671099</c:v>
                </c:pt>
                <c:pt idx="941">
                  <c:v>0.24010677531503699</c:v>
                </c:pt>
                <c:pt idx="942">
                  <c:v>0.23967624240336399</c:v>
                </c:pt>
                <c:pt idx="943">
                  <c:v>0.23924570949169</c:v>
                </c:pt>
                <c:pt idx="944">
                  <c:v>0.238815176580017</c:v>
                </c:pt>
                <c:pt idx="945">
                  <c:v>0.238384643668343</c:v>
                </c:pt>
                <c:pt idx="946">
                  <c:v>0.23795411075667</c:v>
                </c:pt>
                <c:pt idx="947">
                  <c:v>0.237523577844996</c:v>
                </c:pt>
                <c:pt idx="948">
                  <c:v>0.23709304493332301</c:v>
                </c:pt>
                <c:pt idx="949">
                  <c:v>0.23666251202164901</c:v>
                </c:pt>
                <c:pt idx="950">
                  <c:v>0.23628016896170401</c:v>
                </c:pt>
                <c:pt idx="951">
                  <c:v>0.23590424005820701</c:v>
                </c:pt>
                <c:pt idx="952">
                  <c:v>0.23552831115471001</c:v>
                </c:pt>
                <c:pt idx="953">
                  <c:v>0.23515238225121199</c:v>
                </c:pt>
                <c:pt idx="954">
                  <c:v>0.23477645334771499</c:v>
                </c:pt>
                <c:pt idx="955">
                  <c:v>0.23440052444421799</c:v>
                </c:pt>
                <c:pt idx="956">
                  <c:v>0.234024595540721</c:v>
                </c:pt>
                <c:pt idx="957">
                  <c:v>0.233648666637224</c:v>
                </c:pt>
                <c:pt idx="958">
                  <c:v>0.233272737733726</c:v>
                </c:pt>
                <c:pt idx="959">
                  <c:v>0.23289680883022901</c:v>
                </c:pt>
                <c:pt idx="960">
                  <c:v>0.23252087992673201</c:v>
                </c:pt>
                <c:pt idx="961">
                  <c:v>0.23214495102323501</c:v>
                </c:pt>
                <c:pt idx="962">
                  <c:v>0.23176902211973799</c:v>
                </c:pt>
                <c:pt idx="963">
                  <c:v>0.23139309321623999</c:v>
                </c:pt>
                <c:pt idx="964">
                  <c:v>0.231017164312743</c:v>
                </c:pt>
                <c:pt idx="965">
                  <c:v>0.230641235409246</c:v>
                </c:pt>
                <c:pt idx="966">
                  <c:v>0.230265306505749</c:v>
                </c:pt>
                <c:pt idx="967">
                  <c:v>0.229889377602251</c:v>
                </c:pt>
                <c:pt idx="968">
                  <c:v>0.22951344869875401</c:v>
                </c:pt>
                <c:pt idx="969">
                  <c:v>0.22912278701600999</c:v>
                </c:pt>
                <c:pt idx="970">
                  <c:v>0.22873138564875001</c:v>
                </c:pt>
                <c:pt idx="971">
                  <c:v>0.22833998428148999</c:v>
                </c:pt>
                <c:pt idx="972">
                  <c:v>0.22794858291423001</c:v>
                </c:pt>
                <c:pt idx="973">
                  <c:v>0.22755718154696999</c:v>
                </c:pt>
                <c:pt idx="974">
                  <c:v>0.22716578017971001</c:v>
                </c:pt>
                <c:pt idx="975">
                  <c:v>0.22677437881245099</c:v>
                </c:pt>
                <c:pt idx="976">
                  <c:v>0.22638297744519101</c:v>
                </c:pt>
                <c:pt idx="977">
                  <c:v>0.22599157607793099</c:v>
                </c:pt>
                <c:pt idx="978">
                  <c:v>0.22560017471067101</c:v>
                </c:pt>
                <c:pt idx="979">
                  <c:v>0.225208773343411</c:v>
                </c:pt>
                <c:pt idx="980">
                  <c:v>0.22481737197615101</c:v>
                </c:pt>
                <c:pt idx="981">
                  <c:v>0.224425970608891</c:v>
                </c:pt>
                <c:pt idx="982">
                  <c:v>0.22403456924163101</c:v>
                </c:pt>
                <c:pt idx="983">
                  <c:v>0.223643167874371</c:v>
                </c:pt>
                <c:pt idx="984">
                  <c:v>0.22325176650711201</c:v>
                </c:pt>
                <c:pt idx="985">
                  <c:v>0.222860365139852</c:v>
                </c:pt>
                <c:pt idx="986">
                  <c:v>0.22225511403988099</c:v>
                </c:pt>
                <c:pt idx="987">
                  <c:v>0.22162104909681299</c:v>
                </c:pt>
                <c:pt idx="988">
                  <c:v>0.22098698415374499</c:v>
                </c:pt>
                <c:pt idx="989">
                  <c:v>0.22035291921067701</c:v>
                </c:pt>
                <c:pt idx="990">
                  <c:v>0.21971885426760901</c:v>
                </c:pt>
                <c:pt idx="991">
                  <c:v>0.21908478932454101</c:v>
                </c:pt>
                <c:pt idx="992">
                  <c:v>0.218450724381473</c:v>
                </c:pt>
                <c:pt idx="993">
                  <c:v>0.217816659438405</c:v>
                </c:pt>
                <c:pt idx="994">
                  <c:v>0.217182594495337</c:v>
                </c:pt>
                <c:pt idx="995">
                  <c:v>0.216548529552269</c:v>
                </c:pt>
                <c:pt idx="996">
                  <c:v>0.2159144646092</c:v>
                </c:pt>
                <c:pt idx="997">
                  <c:v>0.21528039966613199</c:v>
                </c:pt>
                <c:pt idx="998">
                  <c:v>0.21464633472306399</c:v>
                </c:pt>
                <c:pt idx="999">
                  <c:v>0.21401226977999599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FF-4B8C-9EA5-40A95B943796}"/>
            </c:ext>
          </c:extLst>
        </c:ser>
        <c:ser>
          <c:idx val="8"/>
          <c:order val="3"/>
          <c:tx>
            <c:strRef>
              <c:f>'0.64NaCl_0.36UCl3_plot_data'!$H$1</c:f>
              <c:strCache>
                <c:ptCount val="1"/>
                <c:pt idx="0">
                  <c:v>S(r): U-Cl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'0.64NaCl_0.36UCl3_plot_data'!$H$2:$H$1001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1.73153721805413E-2</c:v>
                </c:pt>
                <c:pt idx="402">
                  <c:v>1.73153721805413E-2</c:v>
                </c:pt>
                <c:pt idx="403">
                  <c:v>1.73153721805413E-2</c:v>
                </c:pt>
                <c:pt idx="404">
                  <c:v>1.73153721805413E-2</c:v>
                </c:pt>
                <c:pt idx="405">
                  <c:v>1.73153721805413E-2</c:v>
                </c:pt>
                <c:pt idx="406">
                  <c:v>1.73153721805413E-2</c:v>
                </c:pt>
                <c:pt idx="407">
                  <c:v>1.73153721805413E-2</c:v>
                </c:pt>
                <c:pt idx="408">
                  <c:v>1.73153721805413E-2</c:v>
                </c:pt>
                <c:pt idx="409">
                  <c:v>1.73153721805413E-2</c:v>
                </c:pt>
                <c:pt idx="410">
                  <c:v>1.73153721805413E-2</c:v>
                </c:pt>
                <c:pt idx="411">
                  <c:v>1.73153721805413E-2</c:v>
                </c:pt>
                <c:pt idx="412">
                  <c:v>1.73153721805413E-2</c:v>
                </c:pt>
                <c:pt idx="413">
                  <c:v>1.73153721805413E-2</c:v>
                </c:pt>
                <c:pt idx="414">
                  <c:v>1.73153721805413E-2</c:v>
                </c:pt>
                <c:pt idx="415">
                  <c:v>1.73153721805413E-2</c:v>
                </c:pt>
                <c:pt idx="416">
                  <c:v>1.73153721805413E-2</c:v>
                </c:pt>
                <c:pt idx="417">
                  <c:v>1.73153721805413E-2</c:v>
                </c:pt>
                <c:pt idx="418">
                  <c:v>1.73153721805413E-2</c:v>
                </c:pt>
                <c:pt idx="419">
                  <c:v>1.73153721805413E-2</c:v>
                </c:pt>
                <c:pt idx="420">
                  <c:v>1.73153721805413E-2</c:v>
                </c:pt>
                <c:pt idx="421">
                  <c:v>1.73153721805413E-2</c:v>
                </c:pt>
                <c:pt idx="422">
                  <c:v>1.73153721805413E-2</c:v>
                </c:pt>
                <c:pt idx="423">
                  <c:v>1.73153721805413E-2</c:v>
                </c:pt>
                <c:pt idx="424">
                  <c:v>1.73153721805413E-2</c:v>
                </c:pt>
                <c:pt idx="425">
                  <c:v>1.73153721805413E-2</c:v>
                </c:pt>
                <c:pt idx="426">
                  <c:v>1.73153721805413E-2</c:v>
                </c:pt>
                <c:pt idx="427">
                  <c:v>1.73153721805413E-2</c:v>
                </c:pt>
                <c:pt idx="428">
                  <c:v>1.73153721805413E-2</c:v>
                </c:pt>
                <c:pt idx="429">
                  <c:v>1.73153721805413E-2</c:v>
                </c:pt>
                <c:pt idx="430">
                  <c:v>1.73153721805413E-2</c:v>
                </c:pt>
                <c:pt idx="431">
                  <c:v>1.73153721805413E-2</c:v>
                </c:pt>
                <c:pt idx="432">
                  <c:v>1.73153721805413E-2</c:v>
                </c:pt>
                <c:pt idx="433">
                  <c:v>1.73153721805413E-2</c:v>
                </c:pt>
                <c:pt idx="434">
                  <c:v>1.73153721805413E-2</c:v>
                </c:pt>
                <c:pt idx="435">
                  <c:v>1.73153721805413E-2</c:v>
                </c:pt>
                <c:pt idx="436">
                  <c:v>1.73153721805413E-2</c:v>
                </c:pt>
                <c:pt idx="437">
                  <c:v>1.73153721805413E-2</c:v>
                </c:pt>
                <c:pt idx="438">
                  <c:v>1.73153721805413E-2</c:v>
                </c:pt>
                <c:pt idx="439">
                  <c:v>1.73153721805413E-2</c:v>
                </c:pt>
                <c:pt idx="440">
                  <c:v>1.73153721805413E-2</c:v>
                </c:pt>
                <c:pt idx="441">
                  <c:v>1.73153721805413E-2</c:v>
                </c:pt>
                <c:pt idx="442">
                  <c:v>1.73153721805413E-2</c:v>
                </c:pt>
                <c:pt idx="443">
                  <c:v>1.73153721805413E-2</c:v>
                </c:pt>
                <c:pt idx="444">
                  <c:v>1.73153721805413E-2</c:v>
                </c:pt>
                <c:pt idx="445">
                  <c:v>1.73153721805413E-2</c:v>
                </c:pt>
                <c:pt idx="446">
                  <c:v>1.73153721805413E-2</c:v>
                </c:pt>
                <c:pt idx="447">
                  <c:v>1.73153721805413E-2</c:v>
                </c:pt>
                <c:pt idx="448">
                  <c:v>1.73153721805413E-2</c:v>
                </c:pt>
                <c:pt idx="449">
                  <c:v>1.73153721805413E-2</c:v>
                </c:pt>
                <c:pt idx="450">
                  <c:v>1.73153721805413E-2</c:v>
                </c:pt>
                <c:pt idx="451">
                  <c:v>1.73153721805413E-2</c:v>
                </c:pt>
                <c:pt idx="452">
                  <c:v>1.73153721805413E-2</c:v>
                </c:pt>
                <c:pt idx="453">
                  <c:v>1.73153721805413E-2</c:v>
                </c:pt>
                <c:pt idx="454">
                  <c:v>1.73153721805413E-2</c:v>
                </c:pt>
                <c:pt idx="455">
                  <c:v>1.73153721805413E-2</c:v>
                </c:pt>
                <c:pt idx="456">
                  <c:v>1.73153721805413E-2</c:v>
                </c:pt>
                <c:pt idx="457">
                  <c:v>1.73153721805413E-2</c:v>
                </c:pt>
                <c:pt idx="458">
                  <c:v>1.73153721805413E-2</c:v>
                </c:pt>
                <c:pt idx="459">
                  <c:v>1.73153721805413E-2</c:v>
                </c:pt>
                <c:pt idx="460">
                  <c:v>1.73153721805413E-2</c:v>
                </c:pt>
                <c:pt idx="461">
                  <c:v>1.73153721805413E-2</c:v>
                </c:pt>
                <c:pt idx="462">
                  <c:v>1.73153721805413E-2</c:v>
                </c:pt>
                <c:pt idx="463">
                  <c:v>1.73153721805413E-2</c:v>
                </c:pt>
                <c:pt idx="464">
                  <c:v>1.73153721805413E-2</c:v>
                </c:pt>
                <c:pt idx="465">
                  <c:v>1.73153721805413E-2</c:v>
                </c:pt>
                <c:pt idx="466">
                  <c:v>1.73153721805413E-2</c:v>
                </c:pt>
                <c:pt idx="467">
                  <c:v>1.73153721805413E-2</c:v>
                </c:pt>
                <c:pt idx="468">
                  <c:v>1.73153721805413E-2</c:v>
                </c:pt>
                <c:pt idx="469">
                  <c:v>1.73153721805413E-2</c:v>
                </c:pt>
                <c:pt idx="470">
                  <c:v>1.73153721805413E-2</c:v>
                </c:pt>
                <c:pt idx="471">
                  <c:v>1.73153721805413E-2</c:v>
                </c:pt>
                <c:pt idx="472">
                  <c:v>1.73153721805413E-2</c:v>
                </c:pt>
                <c:pt idx="473">
                  <c:v>1.73153721805413E-2</c:v>
                </c:pt>
                <c:pt idx="474">
                  <c:v>1.73153721805413E-2</c:v>
                </c:pt>
                <c:pt idx="475">
                  <c:v>1.73153721805413E-2</c:v>
                </c:pt>
                <c:pt idx="476">
                  <c:v>1.73153721805413E-2</c:v>
                </c:pt>
                <c:pt idx="477">
                  <c:v>1.73153721805413E-2</c:v>
                </c:pt>
                <c:pt idx="478">
                  <c:v>1.73153721805413E-2</c:v>
                </c:pt>
                <c:pt idx="479">
                  <c:v>1.73153721805413E-2</c:v>
                </c:pt>
                <c:pt idx="480">
                  <c:v>1.73153721805413E-2</c:v>
                </c:pt>
                <c:pt idx="481">
                  <c:v>1.73153721805413E-2</c:v>
                </c:pt>
                <c:pt idx="482">
                  <c:v>1.73153721805413E-2</c:v>
                </c:pt>
                <c:pt idx="483">
                  <c:v>1.73153721805413E-2</c:v>
                </c:pt>
                <c:pt idx="484">
                  <c:v>1.73153721805413E-2</c:v>
                </c:pt>
                <c:pt idx="485">
                  <c:v>1.73153721805413E-2</c:v>
                </c:pt>
                <c:pt idx="486">
                  <c:v>1.73153721805413E-2</c:v>
                </c:pt>
                <c:pt idx="487">
                  <c:v>1.73153721805413E-2</c:v>
                </c:pt>
                <c:pt idx="488">
                  <c:v>1.73153721805413E-2</c:v>
                </c:pt>
                <c:pt idx="489">
                  <c:v>1.73153721805413E-2</c:v>
                </c:pt>
                <c:pt idx="490">
                  <c:v>1.73153721805413E-2</c:v>
                </c:pt>
                <c:pt idx="491">
                  <c:v>1.73153721805413E-2</c:v>
                </c:pt>
                <c:pt idx="492">
                  <c:v>1.73153721805413E-2</c:v>
                </c:pt>
                <c:pt idx="493">
                  <c:v>1.73153721805413E-2</c:v>
                </c:pt>
                <c:pt idx="494">
                  <c:v>1.73153721805413E-2</c:v>
                </c:pt>
                <c:pt idx="495">
                  <c:v>1.73153721805413E-2</c:v>
                </c:pt>
                <c:pt idx="496">
                  <c:v>1.73153721805413E-2</c:v>
                </c:pt>
                <c:pt idx="497">
                  <c:v>1.73153721805413E-2</c:v>
                </c:pt>
                <c:pt idx="498">
                  <c:v>1.73153721805413E-2</c:v>
                </c:pt>
                <c:pt idx="499">
                  <c:v>1.73153721805413E-2</c:v>
                </c:pt>
                <c:pt idx="500">
                  <c:v>1.73153721805413E-2</c:v>
                </c:pt>
                <c:pt idx="501">
                  <c:v>1.73153721805413E-2</c:v>
                </c:pt>
                <c:pt idx="502">
                  <c:v>1.73153721805413E-2</c:v>
                </c:pt>
                <c:pt idx="503">
                  <c:v>1.73153721805413E-2</c:v>
                </c:pt>
                <c:pt idx="504">
                  <c:v>1.73153721805413E-2</c:v>
                </c:pt>
                <c:pt idx="505">
                  <c:v>1.73153721805413E-2</c:v>
                </c:pt>
                <c:pt idx="506">
                  <c:v>1.73153721805413E-2</c:v>
                </c:pt>
                <c:pt idx="507">
                  <c:v>1.73153721805413E-2</c:v>
                </c:pt>
                <c:pt idx="508">
                  <c:v>1.73153721805413E-2</c:v>
                </c:pt>
                <c:pt idx="509">
                  <c:v>1.73153721805413E-2</c:v>
                </c:pt>
                <c:pt idx="510">
                  <c:v>1.73153721805413E-2</c:v>
                </c:pt>
                <c:pt idx="511">
                  <c:v>1.73153721805413E-2</c:v>
                </c:pt>
                <c:pt idx="512">
                  <c:v>1.73153721805413E-2</c:v>
                </c:pt>
                <c:pt idx="513">
                  <c:v>1.73153721805413E-2</c:v>
                </c:pt>
                <c:pt idx="514">
                  <c:v>1.73153721805413E-2</c:v>
                </c:pt>
                <c:pt idx="515">
                  <c:v>1.73153721805413E-2</c:v>
                </c:pt>
                <c:pt idx="516">
                  <c:v>1.73153721805413E-2</c:v>
                </c:pt>
                <c:pt idx="517">
                  <c:v>1.73153721805413E-2</c:v>
                </c:pt>
                <c:pt idx="518">
                  <c:v>1.73153721805413E-2</c:v>
                </c:pt>
                <c:pt idx="519">
                  <c:v>1.73153721805413E-2</c:v>
                </c:pt>
                <c:pt idx="520">
                  <c:v>1.73153721805413E-2</c:v>
                </c:pt>
                <c:pt idx="521">
                  <c:v>1.73153721805413E-2</c:v>
                </c:pt>
                <c:pt idx="522">
                  <c:v>1.73153721805413E-2</c:v>
                </c:pt>
                <c:pt idx="523">
                  <c:v>1.73153721805413E-2</c:v>
                </c:pt>
                <c:pt idx="524">
                  <c:v>1.73153721805413E-2</c:v>
                </c:pt>
                <c:pt idx="525">
                  <c:v>1.73153721805413E-2</c:v>
                </c:pt>
                <c:pt idx="526">
                  <c:v>1.73153721805413E-2</c:v>
                </c:pt>
                <c:pt idx="527">
                  <c:v>1.73153721805413E-2</c:v>
                </c:pt>
                <c:pt idx="528">
                  <c:v>1.73153721805413E-2</c:v>
                </c:pt>
                <c:pt idx="529">
                  <c:v>1.73153721805413E-2</c:v>
                </c:pt>
                <c:pt idx="530">
                  <c:v>1.73153721805413E-2</c:v>
                </c:pt>
                <c:pt idx="531">
                  <c:v>1.73153721805413E-2</c:v>
                </c:pt>
                <c:pt idx="532">
                  <c:v>1.73153721805413E-2</c:v>
                </c:pt>
                <c:pt idx="533">
                  <c:v>1.73153721805413E-2</c:v>
                </c:pt>
                <c:pt idx="534">
                  <c:v>1.73153721805413E-2</c:v>
                </c:pt>
                <c:pt idx="535">
                  <c:v>1.73153721805413E-2</c:v>
                </c:pt>
                <c:pt idx="536">
                  <c:v>1.73153721805413E-2</c:v>
                </c:pt>
                <c:pt idx="537">
                  <c:v>1.73153721805413E-2</c:v>
                </c:pt>
                <c:pt idx="538">
                  <c:v>1.73153721805413E-2</c:v>
                </c:pt>
                <c:pt idx="539">
                  <c:v>1.73153721805413E-2</c:v>
                </c:pt>
                <c:pt idx="540">
                  <c:v>1.73153721805413E-2</c:v>
                </c:pt>
                <c:pt idx="541">
                  <c:v>1.73153721805413E-2</c:v>
                </c:pt>
                <c:pt idx="542">
                  <c:v>1.73153721805413E-2</c:v>
                </c:pt>
                <c:pt idx="543">
                  <c:v>1.73153721805413E-2</c:v>
                </c:pt>
                <c:pt idx="544">
                  <c:v>1.73153721805413E-2</c:v>
                </c:pt>
                <c:pt idx="545">
                  <c:v>1.73153721805413E-2</c:v>
                </c:pt>
                <c:pt idx="546">
                  <c:v>1.73153721805413E-2</c:v>
                </c:pt>
                <c:pt idx="547">
                  <c:v>1.73153721805413E-2</c:v>
                </c:pt>
                <c:pt idx="548">
                  <c:v>1.73153721805413E-2</c:v>
                </c:pt>
                <c:pt idx="549">
                  <c:v>1.73153721805413E-2</c:v>
                </c:pt>
                <c:pt idx="550">
                  <c:v>1.73153721805413E-2</c:v>
                </c:pt>
                <c:pt idx="551">
                  <c:v>1.73153721805413E-2</c:v>
                </c:pt>
                <c:pt idx="552">
                  <c:v>1.73153721805413E-2</c:v>
                </c:pt>
                <c:pt idx="553">
                  <c:v>1.73153721805413E-2</c:v>
                </c:pt>
                <c:pt idx="554">
                  <c:v>1.73153721805413E-2</c:v>
                </c:pt>
                <c:pt idx="555">
                  <c:v>1.73153721805413E-2</c:v>
                </c:pt>
                <c:pt idx="556">
                  <c:v>1.73153721805413E-2</c:v>
                </c:pt>
                <c:pt idx="557">
                  <c:v>1.73153721805413E-2</c:v>
                </c:pt>
                <c:pt idx="558">
                  <c:v>1.73153721805413E-2</c:v>
                </c:pt>
                <c:pt idx="559">
                  <c:v>1.73153721805413E-2</c:v>
                </c:pt>
                <c:pt idx="560">
                  <c:v>1.73153721805413E-2</c:v>
                </c:pt>
                <c:pt idx="561">
                  <c:v>1.73153721805413E-2</c:v>
                </c:pt>
                <c:pt idx="562">
                  <c:v>1.73153721805413E-2</c:v>
                </c:pt>
                <c:pt idx="563">
                  <c:v>1.73153721805413E-2</c:v>
                </c:pt>
                <c:pt idx="564">
                  <c:v>1.73153721805413E-2</c:v>
                </c:pt>
                <c:pt idx="565">
                  <c:v>1.73153721805413E-2</c:v>
                </c:pt>
                <c:pt idx="566">
                  <c:v>1.73153721805413E-2</c:v>
                </c:pt>
                <c:pt idx="567">
                  <c:v>1.73153721805413E-2</c:v>
                </c:pt>
                <c:pt idx="568">
                  <c:v>1.73153721805413E-2</c:v>
                </c:pt>
                <c:pt idx="569">
                  <c:v>1.73153721805413E-2</c:v>
                </c:pt>
                <c:pt idx="570">
                  <c:v>1.73153721805413E-2</c:v>
                </c:pt>
                <c:pt idx="571">
                  <c:v>1.73153721805413E-2</c:v>
                </c:pt>
                <c:pt idx="572">
                  <c:v>1.73153721805413E-2</c:v>
                </c:pt>
                <c:pt idx="573">
                  <c:v>1.73153721805413E-2</c:v>
                </c:pt>
                <c:pt idx="574">
                  <c:v>1.73153721805413E-2</c:v>
                </c:pt>
                <c:pt idx="575">
                  <c:v>1.73153721805413E-2</c:v>
                </c:pt>
                <c:pt idx="576">
                  <c:v>1.73153721805413E-2</c:v>
                </c:pt>
                <c:pt idx="577">
                  <c:v>1.73153721805413E-2</c:v>
                </c:pt>
                <c:pt idx="578">
                  <c:v>1.73153721805413E-2</c:v>
                </c:pt>
                <c:pt idx="579">
                  <c:v>1.73153721805413E-2</c:v>
                </c:pt>
                <c:pt idx="580">
                  <c:v>1.73153721805413E-2</c:v>
                </c:pt>
                <c:pt idx="581">
                  <c:v>1.73153721805413E-2</c:v>
                </c:pt>
                <c:pt idx="582">
                  <c:v>1.73153721805413E-2</c:v>
                </c:pt>
                <c:pt idx="583">
                  <c:v>1.73153721805413E-2</c:v>
                </c:pt>
                <c:pt idx="584">
                  <c:v>1.73153721805413E-2</c:v>
                </c:pt>
                <c:pt idx="585">
                  <c:v>1.73153721805413E-2</c:v>
                </c:pt>
                <c:pt idx="586">
                  <c:v>1.73153721805413E-2</c:v>
                </c:pt>
                <c:pt idx="587">
                  <c:v>1.73153721805413E-2</c:v>
                </c:pt>
                <c:pt idx="588">
                  <c:v>1.73153721805413E-2</c:v>
                </c:pt>
                <c:pt idx="589">
                  <c:v>1.73153721805413E-2</c:v>
                </c:pt>
                <c:pt idx="590">
                  <c:v>1.73153721805413E-2</c:v>
                </c:pt>
                <c:pt idx="591">
                  <c:v>1.73153721805413E-2</c:v>
                </c:pt>
                <c:pt idx="592">
                  <c:v>1.73153721805413E-2</c:v>
                </c:pt>
                <c:pt idx="593">
                  <c:v>1.73153721805413E-2</c:v>
                </c:pt>
                <c:pt idx="594">
                  <c:v>1.73153721805413E-2</c:v>
                </c:pt>
                <c:pt idx="595">
                  <c:v>1.73153721805413E-2</c:v>
                </c:pt>
                <c:pt idx="596">
                  <c:v>1.73153721805413E-2</c:v>
                </c:pt>
                <c:pt idx="597">
                  <c:v>1.73153721805413E-2</c:v>
                </c:pt>
                <c:pt idx="598">
                  <c:v>1.73153721805413E-2</c:v>
                </c:pt>
                <c:pt idx="599">
                  <c:v>1.73153721805413E-2</c:v>
                </c:pt>
                <c:pt idx="600">
                  <c:v>1.73153721805413E-2</c:v>
                </c:pt>
                <c:pt idx="601">
                  <c:v>1.73153721805413E-2</c:v>
                </c:pt>
                <c:pt idx="602">
                  <c:v>1.73153721805413E-2</c:v>
                </c:pt>
                <c:pt idx="603">
                  <c:v>1.73153721805413E-2</c:v>
                </c:pt>
                <c:pt idx="604">
                  <c:v>1.73153721805413E-2</c:v>
                </c:pt>
                <c:pt idx="605">
                  <c:v>1.73153721805413E-2</c:v>
                </c:pt>
                <c:pt idx="606">
                  <c:v>1.73153721805413E-2</c:v>
                </c:pt>
                <c:pt idx="607">
                  <c:v>1.73153721805413E-2</c:v>
                </c:pt>
                <c:pt idx="608">
                  <c:v>1.73153721805413E-2</c:v>
                </c:pt>
                <c:pt idx="609">
                  <c:v>1.73153721805413E-2</c:v>
                </c:pt>
                <c:pt idx="610">
                  <c:v>1.73153721805413E-2</c:v>
                </c:pt>
                <c:pt idx="611">
                  <c:v>1.73153721805413E-2</c:v>
                </c:pt>
                <c:pt idx="612">
                  <c:v>1.73153721805413E-2</c:v>
                </c:pt>
                <c:pt idx="613">
                  <c:v>1.73153721805413E-2</c:v>
                </c:pt>
                <c:pt idx="614">
                  <c:v>1.73153721805413E-2</c:v>
                </c:pt>
                <c:pt idx="615">
                  <c:v>1.73153721805413E-2</c:v>
                </c:pt>
                <c:pt idx="616">
                  <c:v>1.73153721805413E-2</c:v>
                </c:pt>
                <c:pt idx="617">
                  <c:v>1.73153721805413E-2</c:v>
                </c:pt>
                <c:pt idx="618">
                  <c:v>1.73153721805413E-2</c:v>
                </c:pt>
                <c:pt idx="619">
                  <c:v>1.73153721805413E-2</c:v>
                </c:pt>
                <c:pt idx="620">
                  <c:v>1.73153721805413E-2</c:v>
                </c:pt>
                <c:pt idx="621">
                  <c:v>1.73153721805413E-2</c:v>
                </c:pt>
                <c:pt idx="622">
                  <c:v>1.73153721805413E-2</c:v>
                </c:pt>
                <c:pt idx="623">
                  <c:v>1.73153721805413E-2</c:v>
                </c:pt>
                <c:pt idx="624">
                  <c:v>1.73153721805413E-2</c:v>
                </c:pt>
                <c:pt idx="625">
                  <c:v>1.73153721805413E-2</c:v>
                </c:pt>
                <c:pt idx="626">
                  <c:v>1.73153721805413E-2</c:v>
                </c:pt>
                <c:pt idx="627">
                  <c:v>1.73153721805413E-2</c:v>
                </c:pt>
                <c:pt idx="628">
                  <c:v>1.73153721805413E-2</c:v>
                </c:pt>
                <c:pt idx="629">
                  <c:v>1.73153721805413E-2</c:v>
                </c:pt>
                <c:pt idx="630">
                  <c:v>1.73153721805413E-2</c:v>
                </c:pt>
                <c:pt idx="631">
                  <c:v>1.73153721805413E-2</c:v>
                </c:pt>
                <c:pt idx="632">
                  <c:v>1.73153721805413E-2</c:v>
                </c:pt>
                <c:pt idx="633">
                  <c:v>1.73153721805413E-2</c:v>
                </c:pt>
                <c:pt idx="634">
                  <c:v>1.73153721805413E-2</c:v>
                </c:pt>
                <c:pt idx="635">
                  <c:v>1.73153721805413E-2</c:v>
                </c:pt>
                <c:pt idx="636">
                  <c:v>1.73153721805413E-2</c:v>
                </c:pt>
                <c:pt idx="637">
                  <c:v>1.73153721805413E-2</c:v>
                </c:pt>
                <c:pt idx="638">
                  <c:v>1.73153721805413E-2</c:v>
                </c:pt>
                <c:pt idx="639">
                  <c:v>1.73153721805413E-2</c:v>
                </c:pt>
                <c:pt idx="640">
                  <c:v>1.73153721805413E-2</c:v>
                </c:pt>
                <c:pt idx="641">
                  <c:v>1.73153721805413E-2</c:v>
                </c:pt>
                <c:pt idx="642">
                  <c:v>1.73153721805413E-2</c:v>
                </c:pt>
                <c:pt idx="643">
                  <c:v>1.73153721805413E-2</c:v>
                </c:pt>
                <c:pt idx="644">
                  <c:v>1.73153721805413E-2</c:v>
                </c:pt>
                <c:pt idx="645">
                  <c:v>1.73153721805413E-2</c:v>
                </c:pt>
                <c:pt idx="646">
                  <c:v>1.73153721805413E-2</c:v>
                </c:pt>
                <c:pt idx="647">
                  <c:v>1.73153721805413E-2</c:v>
                </c:pt>
                <c:pt idx="648">
                  <c:v>1.73153721805413E-2</c:v>
                </c:pt>
                <c:pt idx="649">
                  <c:v>1.73153721805413E-2</c:v>
                </c:pt>
                <c:pt idx="650">
                  <c:v>1.73153721805413E-2</c:v>
                </c:pt>
                <c:pt idx="651">
                  <c:v>1.73153721805413E-2</c:v>
                </c:pt>
                <c:pt idx="652">
                  <c:v>1.73153721805413E-2</c:v>
                </c:pt>
                <c:pt idx="653">
                  <c:v>1.73153721805413E-2</c:v>
                </c:pt>
                <c:pt idx="654">
                  <c:v>1.73153721805413E-2</c:v>
                </c:pt>
                <c:pt idx="655">
                  <c:v>1.73153721805413E-2</c:v>
                </c:pt>
                <c:pt idx="656">
                  <c:v>1.73153721805413E-2</c:v>
                </c:pt>
                <c:pt idx="657">
                  <c:v>1.73153721805413E-2</c:v>
                </c:pt>
                <c:pt idx="658">
                  <c:v>1.73153721805413E-2</c:v>
                </c:pt>
                <c:pt idx="659">
                  <c:v>1.73153721805413E-2</c:v>
                </c:pt>
                <c:pt idx="660">
                  <c:v>1.73153721805413E-2</c:v>
                </c:pt>
                <c:pt idx="661">
                  <c:v>1.73153721805413E-2</c:v>
                </c:pt>
                <c:pt idx="662">
                  <c:v>1.73153721805413E-2</c:v>
                </c:pt>
                <c:pt idx="663">
                  <c:v>1.73153721805413E-2</c:v>
                </c:pt>
                <c:pt idx="664">
                  <c:v>1.73153721805413E-2</c:v>
                </c:pt>
                <c:pt idx="665">
                  <c:v>1.73153721805413E-2</c:v>
                </c:pt>
                <c:pt idx="666">
                  <c:v>1.73153721805413E-2</c:v>
                </c:pt>
                <c:pt idx="667">
                  <c:v>1.73153721805413E-2</c:v>
                </c:pt>
                <c:pt idx="668">
                  <c:v>1.73153721805413E-2</c:v>
                </c:pt>
                <c:pt idx="669">
                  <c:v>1.73153721805413E-2</c:v>
                </c:pt>
                <c:pt idx="670">
                  <c:v>1.73153721805413E-2</c:v>
                </c:pt>
                <c:pt idx="671">
                  <c:v>1.73153721805413E-2</c:v>
                </c:pt>
                <c:pt idx="672">
                  <c:v>1.73153721805413E-2</c:v>
                </c:pt>
                <c:pt idx="673">
                  <c:v>1.73153721805413E-2</c:v>
                </c:pt>
                <c:pt idx="674">
                  <c:v>1.73153721805413E-2</c:v>
                </c:pt>
                <c:pt idx="675">
                  <c:v>1.73153721805413E-2</c:v>
                </c:pt>
                <c:pt idx="676">
                  <c:v>1.73153721805413E-2</c:v>
                </c:pt>
                <c:pt idx="677">
                  <c:v>1.73153721805413E-2</c:v>
                </c:pt>
                <c:pt idx="678">
                  <c:v>1.73153721805413E-2</c:v>
                </c:pt>
                <c:pt idx="679">
                  <c:v>1.73153721805413E-2</c:v>
                </c:pt>
                <c:pt idx="680">
                  <c:v>1.73153721805413E-2</c:v>
                </c:pt>
                <c:pt idx="681">
                  <c:v>1.73153721805413E-2</c:v>
                </c:pt>
                <c:pt idx="682">
                  <c:v>1.73153721805413E-2</c:v>
                </c:pt>
                <c:pt idx="683">
                  <c:v>1.73153721805413E-2</c:v>
                </c:pt>
                <c:pt idx="684">
                  <c:v>1.73153721805413E-2</c:v>
                </c:pt>
                <c:pt idx="685">
                  <c:v>1.73153721805413E-2</c:v>
                </c:pt>
                <c:pt idx="686">
                  <c:v>1.73153721805413E-2</c:v>
                </c:pt>
                <c:pt idx="687">
                  <c:v>1.73153721805413E-2</c:v>
                </c:pt>
                <c:pt idx="688">
                  <c:v>1.73153721805413E-2</c:v>
                </c:pt>
                <c:pt idx="689">
                  <c:v>1.73153721805413E-2</c:v>
                </c:pt>
                <c:pt idx="690">
                  <c:v>1.73153721805413E-2</c:v>
                </c:pt>
                <c:pt idx="691">
                  <c:v>1.73153721805413E-2</c:v>
                </c:pt>
                <c:pt idx="692">
                  <c:v>1.73153721805413E-2</c:v>
                </c:pt>
                <c:pt idx="693">
                  <c:v>1.73153721805413E-2</c:v>
                </c:pt>
                <c:pt idx="694">
                  <c:v>1.73153721805413E-2</c:v>
                </c:pt>
                <c:pt idx="695">
                  <c:v>1.73153721805413E-2</c:v>
                </c:pt>
                <c:pt idx="696">
                  <c:v>1.73153721805413E-2</c:v>
                </c:pt>
                <c:pt idx="697">
                  <c:v>1.73153721805413E-2</c:v>
                </c:pt>
                <c:pt idx="698">
                  <c:v>1.73153721805413E-2</c:v>
                </c:pt>
                <c:pt idx="699">
                  <c:v>1.73153721805413E-2</c:v>
                </c:pt>
                <c:pt idx="700">
                  <c:v>1.73153721805413E-2</c:v>
                </c:pt>
                <c:pt idx="701">
                  <c:v>1.73153721805413E-2</c:v>
                </c:pt>
                <c:pt idx="702">
                  <c:v>1.73153721805413E-2</c:v>
                </c:pt>
                <c:pt idx="703">
                  <c:v>1.73153721805413E-2</c:v>
                </c:pt>
                <c:pt idx="704">
                  <c:v>1.73153721805413E-2</c:v>
                </c:pt>
                <c:pt idx="705">
                  <c:v>1.73153721805413E-2</c:v>
                </c:pt>
                <c:pt idx="706">
                  <c:v>1.73153721805413E-2</c:v>
                </c:pt>
                <c:pt idx="707">
                  <c:v>1.73153721805413E-2</c:v>
                </c:pt>
                <c:pt idx="708">
                  <c:v>1.73153721805413E-2</c:v>
                </c:pt>
                <c:pt idx="709">
                  <c:v>1.73153721805413E-2</c:v>
                </c:pt>
                <c:pt idx="710">
                  <c:v>1.73153721805413E-2</c:v>
                </c:pt>
                <c:pt idx="711">
                  <c:v>1.73153721805413E-2</c:v>
                </c:pt>
                <c:pt idx="712">
                  <c:v>1.73153721805413E-2</c:v>
                </c:pt>
                <c:pt idx="713">
                  <c:v>1.73153721805413E-2</c:v>
                </c:pt>
                <c:pt idx="714">
                  <c:v>1.73153721805413E-2</c:v>
                </c:pt>
                <c:pt idx="715">
                  <c:v>1.73153721805413E-2</c:v>
                </c:pt>
                <c:pt idx="716">
                  <c:v>1.73153721805413E-2</c:v>
                </c:pt>
                <c:pt idx="717">
                  <c:v>1.73153721805413E-2</c:v>
                </c:pt>
                <c:pt idx="718">
                  <c:v>1.73153721805413E-2</c:v>
                </c:pt>
                <c:pt idx="719">
                  <c:v>1.73153721805413E-2</c:v>
                </c:pt>
                <c:pt idx="720">
                  <c:v>1.73153721805413E-2</c:v>
                </c:pt>
                <c:pt idx="721">
                  <c:v>1.73153721805413E-2</c:v>
                </c:pt>
                <c:pt idx="722">
                  <c:v>1.73153721805413E-2</c:v>
                </c:pt>
                <c:pt idx="723">
                  <c:v>1.73153721805413E-2</c:v>
                </c:pt>
                <c:pt idx="724">
                  <c:v>1.73153721805413E-2</c:v>
                </c:pt>
                <c:pt idx="725">
                  <c:v>1.73153721805413E-2</c:v>
                </c:pt>
                <c:pt idx="726">
                  <c:v>1.73153721805413E-2</c:v>
                </c:pt>
                <c:pt idx="727">
                  <c:v>1.73153721805413E-2</c:v>
                </c:pt>
                <c:pt idx="728">
                  <c:v>1.73153721805413E-2</c:v>
                </c:pt>
                <c:pt idx="729">
                  <c:v>1.73153721805413E-2</c:v>
                </c:pt>
                <c:pt idx="730">
                  <c:v>1.73153721805413E-2</c:v>
                </c:pt>
                <c:pt idx="731">
                  <c:v>1.73153721805413E-2</c:v>
                </c:pt>
                <c:pt idx="732">
                  <c:v>1.73153721805413E-2</c:v>
                </c:pt>
                <c:pt idx="733">
                  <c:v>1.73153721805413E-2</c:v>
                </c:pt>
                <c:pt idx="734">
                  <c:v>1.73153721805413E-2</c:v>
                </c:pt>
                <c:pt idx="735">
                  <c:v>1.73153721805413E-2</c:v>
                </c:pt>
                <c:pt idx="736">
                  <c:v>1.73153721805413E-2</c:v>
                </c:pt>
                <c:pt idx="737">
                  <c:v>1.73153721805413E-2</c:v>
                </c:pt>
                <c:pt idx="738">
                  <c:v>1.73153721805413E-2</c:v>
                </c:pt>
                <c:pt idx="739">
                  <c:v>1.73153721805413E-2</c:v>
                </c:pt>
                <c:pt idx="740">
                  <c:v>1.73153721805413E-2</c:v>
                </c:pt>
                <c:pt idx="741">
                  <c:v>1.73153721805413E-2</c:v>
                </c:pt>
                <c:pt idx="742">
                  <c:v>1.73153721805413E-2</c:v>
                </c:pt>
                <c:pt idx="743">
                  <c:v>1.73153721805413E-2</c:v>
                </c:pt>
                <c:pt idx="744">
                  <c:v>1.73153721805413E-2</c:v>
                </c:pt>
                <c:pt idx="745">
                  <c:v>1.73153721805413E-2</c:v>
                </c:pt>
                <c:pt idx="746">
                  <c:v>1.73153721805413E-2</c:v>
                </c:pt>
                <c:pt idx="747">
                  <c:v>1.73153721805413E-2</c:v>
                </c:pt>
                <c:pt idx="748">
                  <c:v>1.73153721805413E-2</c:v>
                </c:pt>
                <c:pt idx="749">
                  <c:v>1.73153721805413E-2</c:v>
                </c:pt>
                <c:pt idx="750">
                  <c:v>1.73153721805413E-2</c:v>
                </c:pt>
                <c:pt idx="751">
                  <c:v>1.73153721805413E-2</c:v>
                </c:pt>
                <c:pt idx="752">
                  <c:v>1.73153721805413E-2</c:v>
                </c:pt>
                <c:pt idx="753">
                  <c:v>1.73153721805413E-2</c:v>
                </c:pt>
                <c:pt idx="754">
                  <c:v>1.73153721805413E-2</c:v>
                </c:pt>
                <c:pt idx="755">
                  <c:v>1.73153721805413E-2</c:v>
                </c:pt>
                <c:pt idx="756">
                  <c:v>1.73153721805413E-2</c:v>
                </c:pt>
                <c:pt idx="757">
                  <c:v>1.73153721805413E-2</c:v>
                </c:pt>
                <c:pt idx="758">
                  <c:v>1.73153721805413E-2</c:v>
                </c:pt>
                <c:pt idx="759">
                  <c:v>1.73153721805413E-2</c:v>
                </c:pt>
                <c:pt idx="760">
                  <c:v>1.73153721805413E-2</c:v>
                </c:pt>
                <c:pt idx="761">
                  <c:v>1.73153721805413E-2</c:v>
                </c:pt>
                <c:pt idx="762">
                  <c:v>1.73153721805413E-2</c:v>
                </c:pt>
                <c:pt idx="763">
                  <c:v>1.73153721805413E-2</c:v>
                </c:pt>
                <c:pt idx="764">
                  <c:v>1.73153721805413E-2</c:v>
                </c:pt>
                <c:pt idx="765">
                  <c:v>1.73153721805413E-2</c:v>
                </c:pt>
                <c:pt idx="766">
                  <c:v>1.73153721805413E-2</c:v>
                </c:pt>
                <c:pt idx="767">
                  <c:v>1.73153721805413E-2</c:v>
                </c:pt>
                <c:pt idx="768">
                  <c:v>1.73153721805413E-2</c:v>
                </c:pt>
                <c:pt idx="769">
                  <c:v>1.73153721805413E-2</c:v>
                </c:pt>
                <c:pt idx="770">
                  <c:v>1.73153721805413E-2</c:v>
                </c:pt>
                <c:pt idx="771">
                  <c:v>1.73153721805413E-2</c:v>
                </c:pt>
                <c:pt idx="772">
                  <c:v>1.73153721805413E-2</c:v>
                </c:pt>
                <c:pt idx="773">
                  <c:v>1.73153721805413E-2</c:v>
                </c:pt>
                <c:pt idx="774">
                  <c:v>1.73153721805413E-2</c:v>
                </c:pt>
                <c:pt idx="775">
                  <c:v>1.73153721805413E-2</c:v>
                </c:pt>
                <c:pt idx="776">
                  <c:v>1.73153721805413E-2</c:v>
                </c:pt>
                <c:pt idx="777">
                  <c:v>1.73153721805413E-2</c:v>
                </c:pt>
                <c:pt idx="778">
                  <c:v>1.73153721805413E-2</c:v>
                </c:pt>
                <c:pt idx="779">
                  <c:v>1.73153721805413E-2</c:v>
                </c:pt>
                <c:pt idx="780">
                  <c:v>1.73153721805413E-2</c:v>
                </c:pt>
                <c:pt idx="781">
                  <c:v>1.73153721805413E-2</c:v>
                </c:pt>
                <c:pt idx="782">
                  <c:v>1.73153721805413E-2</c:v>
                </c:pt>
                <c:pt idx="783">
                  <c:v>1.73153721805413E-2</c:v>
                </c:pt>
                <c:pt idx="784">
                  <c:v>1.73153721805413E-2</c:v>
                </c:pt>
                <c:pt idx="785">
                  <c:v>1.73153721805413E-2</c:v>
                </c:pt>
                <c:pt idx="786">
                  <c:v>1.73153721805413E-2</c:v>
                </c:pt>
                <c:pt idx="787">
                  <c:v>1.73153721805413E-2</c:v>
                </c:pt>
                <c:pt idx="788">
                  <c:v>1.73153721805413E-2</c:v>
                </c:pt>
                <c:pt idx="789">
                  <c:v>1.73153721805413E-2</c:v>
                </c:pt>
                <c:pt idx="790">
                  <c:v>1.73153721805413E-2</c:v>
                </c:pt>
                <c:pt idx="791">
                  <c:v>1.73153721805413E-2</c:v>
                </c:pt>
                <c:pt idx="792">
                  <c:v>1.73153721805413E-2</c:v>
                </c:pt>
                <c:pt idx="793">
                  <c:v>1.73153721805413E-2</c:v>
                </c:pt>
                <c:pt idx="794">
                  <c:v>1.73153721805413E-2</c:v>
                </c:pt>
                <c:pt idx="795">
                  <c:v>1.73153721805413E-2</c:v>
                </c:pt>
                <c:pt idx="796">
                  <c:v>1.73153721805413E-2</c:v>
                </c:pt>
                <c:pt idx="797">
                  <c:v>1.73153721805413E-2</c:v>
                </c:pt>
                <c:pt idx="798">
                  <c:v>1.73153721805413E-2</c:v>
                </c:pt>
                <c:pt idx="799">
                  <c:v>1.73153721805413E-2</c:v>
                </c:pt>
                <c:pt idx="800">
                  <c:v>1.73153721805413E-2</c:v>
                </c:pt>
                <c:pt idx="801">
                  <c:v>1.73153721805413E-2</c:v>
                </c:pt>
                <c:pt idx="802">
                  <c:v>1.94574507725669E-7</c:v>
                </c:pt>
                <c:pt idx="803">
                  <c:v>1.94574507725669E-7</c:v>
                </c:pt>
                <c:pt idx="804">
                  <c:v>1.94574507725669E-7</c:v>
                </c:pt>
                <c:pt idx="805">
                  <c:v>1.94574507725669E-7</c:v>
                </c:pt>
                <c:pt idx="806">
                  <c:v>1.94574507725669E-7</c:v>
                </c:pt>
                <c:pt idx="807">
                  <c:v>1.94574507725669E-7</c:v>
                </c:pt>
                <c:pt idx="808">
                  <c:v>1.94574507725669E-7</c:v>
                </c:pt>
                <c:pt idx="809">
                  <c:v>1.94574507725669E-7</c:v>
                </c:pt>
                <c:pt idx="810">
                  <c:v>1.94574507725669E-7</c:v>
                </c:pt>
                <c:pt idx="811">
                  <c:v>1.94574507725669E-7</c:v>
                </c:pt>
                <c:pt idx="812">
                  <c:v>1.94574507725669E-7</c:v>
                </c:pt>
                <c:pt idx="813">
                  <c:v>1.94574507725669E-7</c:v>
                </c:pt>
                <c:pt idx="814">
                  <c:v>1.94574507725669E-7</c:v>
                </c:pt>
                <c:pt idx="815">
                  <c:v>1.94574507725669E-7</c:v>
                </c:pt>
                <c:pt idx="816">
                  <c:v>1.94574507725669E-7</c:v>
                </c:pt>
                <c:pt idx="817">
                  <c:v>1.94574507725669E-7</c:v>
                </c:pt>
                <c:pt idx="818">
                  <c:v>1.94574507725669E-7</c:v>
                </c:pt>
                <c:pt idx="819">
                  <c:v>1.94574507725669E-7</c:v>
                </c:pt>
                <c:pt idx="820">
                  <c:v>1.94574507725669E-7</c:v>
                </c:pt>
                <c:pt idx="821">
                  <c:v>1.94574507725669E-7</c:v>
                </c:pt>
                <c:pt idx="822">
                  <c:v>1.94574507725669E-7</c:v>
                </c:pt>
                <c:pt idx="823">
                  <c:v>1.94574507725669E-7</c:v>
                </c:pt>
                <c:pt idx="824">
                  <c:v>1.94574507725669E-7</c:v>
                </c:pt>
                <c:pt idx="825">
                  <c:v>1.94574507725669E-7</c:v>
                </c:pt>
                <c:pt idx="826">
                  <c:v>1.94574507725669E-7</c:v>
                </c:pt>
                <c:pt idx="827">
                  <c:v>1.94574507725669E-7</c:v>
                </c:pt>
                <c:pt idx="828">
                  <c:v>1.94574507725669E-7</c:v>
                </c:pt>
                <c:pt idx="829">
                  <c:v>1.94574507725669E-7</c:v>
                </c:pt>
                <c:pt idx="830">
                  <c:v>1.94574507725669E-7</c:v>
                </c:pt>
                <c:pt idx="831">
                  <c:v>1.94574507725669E-7</c:v>
                </c:pt>
                <c:pt idx="832">
                  <c:v>1.94574507725669E-7</c:v>
                </c:pt>
                <c:pt idx="833">
                  <c:v>1.94574507725669E-7</c:v>
                </c:pt>
                <c:pt idx="834">
                  <c:v>1.94574507725669E-7</c:v>
                </c:pt>
                <c:pt idx="835">
                  <c:v>1.94574507725669E-7</c:v>
                </c:pt>
                <c:pt idx="836">
                  <c:v>1.94574507725669E-7</c:v>
                </c:pt>
                <c:pt idx="837">
                  <c:v>1.94574507725669E-7</c:v>
                </c:pt>
                <c:pt idx="838">
                  <c:v>1.94574507725669E-7</c:v>
                </c:pt>
                <c:pt idx="839">
                  <c:v>1.94574507725669E-7</c:v>
                </c:pt>
                <c:pt idx="840">
                  <c:v>1.94574507725669E-7</c:v>
                </c:pt>
                <c:pt idx="841">
                  <c:v>1.94574507725669E-7</c:v>
                </c:pt>
                <c:pt idx="842">
                  <c:v>1.94574507725669E-7</c:v>
                </c:pt>
                <c:pt idx="843">
                  <c:v>1.94574507725669E-7</c:v>
                </c:pt>
                <c:pt idx="844">
                  <c:v>1.94574507725669E-7</c:v>
                </c:pt>
                <c:pt idx="845">
                  <c:v>1.94574507725669E-7</c:v>
                </c:pt>
                <c:pt idx="846">
                  <c:v>1.94574507725669E-7</c:v>
                </c:pt>
                <c:pt idx="847">
                  <c:v>1.94574507725669E-7</c:v>
                </c:pt>
                <c:pt idx="848">
                  <c:v>1.94574507725669E-7</c:v>
                </c:pt>
                <c:pt idx="849">
                  <c:v>1.94574507725669E-7</c:v>
                </c:pt>
                <c:pt idx="850">
                  <c:v>1.94574507725669E-7</c:v>
                </c:pt>
                <c:pt idx="851">
                  <c:v>1.94574507725669E-7</c:v>
                </c:pt>
                <c:pt idx="852">
                  <c:v>1.94574507725669E-7</c:v>
                </c:pt>
                <c:pt idx="853">
                  <c:v>1.94574507725669E-7</c:v>
                </c:pt>
                <c:pt idx="854">
                  <c:v>1.94574507725669E-7</c:v>
                </c:pt>
                <c:pt idx="855">
                  <c:v>1.94574507725669E-7</c:v>
                </c:pt>
                <c:pt idx="856">
                  <c:v>1.94574507725669E-7</c:v>
                </c:pt>
                <c:pt idx="857">
                  <c:v>1.94574507725669E-7</c:v>
                </c:pt>
                <c:pt idx="858">
                  <c:v>1.94574507725669E-7</c:v>
                </c:pt>
                <c:pt idx="859">
                  <c:v>1.94574507725669E-7</c:v>
                </c:pt>
                <c:pt idx="860">
                  <c:v>1.94574507725669E-7</c:v>
                </c:pt>
                <c:pt idx="861">
                  <c:v>1.94574507725669E-7</c:v>
                </c:pt>
                <c:pt idx="862">
                  <c:v>1.94574507725669E-7</c:v>
                </c:pt>
                <c:pt idx="863">
                  <c:v>1.94574507725669E-7</c:v>
                </c:pt>
                <c:pt idx="864">
                  <c:v>1.94574507725669E-7</c:v>
                </c:pt>
                <c:pt idx="865">
                  <c:v>1.94574507725669E-7</c:v>
                </c:pt>
                <c:pt idx="866">
                  <c:v>1.94574507725669E-7</c:v>
                </c:pt>
                <c:pt idx="867">
                  <c:v>1.94574507725669E-7</c:v>
                </c:pt>
                <c:pt idx="868">
                  <c:v>1.94574507725669E-7</c:v>
                </c:pt>
                <c:pt idx="869">
                  <c:v>1.94574507725669E-7</c:v>
                </c:pt>
                <c:pt idx="870">
                  <c:v>1.94574507725669E-7</c:v>
                </c:pt>
                <c:pt idx="871">
                  <c:v>1.94574507725669E-7</c:v>
                </c:pt>
                <c:pt idx="872">
                  <c:v>1.94574507725669E-7</c:v>
                </c:pt>
                <c:pt idx="873">
                  <c:v>1.94574507725669E-7</c:v>
                </c:pt>
                <c:pt idx="874">
                  <c:v>1.94574507725669E-7</c:v>
                </c:pt>
                <c:pt idx="875">
                  <c:v>1.94574507725669E-7</c:v>
                </c:pt>
                <c:pt idx="876">
                  <c:v>1.94574507725669E-7</c:v>
                </c:pt>
                <c:pt idx="877">
                  <c:v>1.94574507725669E-7</c:v>
                </c:pt>
                <c:pt idx="878">
                  <c:v>1.94574507725669E-7</c:v>
                </c:pt>
                <c:pt idx="879">
                  <c:v>1.94574507725669E-7</c:v>
                </c:pt>
                <c:pt idx="880">
                  <c:v>1.94574507725669E-7</c:v>
                </c:pt>
                <c:pt idx="881">
                  <c:v>1.94574507725669E-7</c:v>
                </c:pt>
                <c:pt idx="882">
                  <c:v>1.94574507725669E-7</c:v>
                </c:pt>
                <c:pt idx="883">
                  <c:v>1.94574507725669E-7</c:v>
                </c:pt>
                <c:pt idx="884">
                  <c:v>1.94574507725669E-7</c:v>
                </c:pt>
                <c:pt idx="885">
                  <c:v>1.94574507725669E-7</c:v>
                </c:pt>
                <c:pt idx="886">
                  <c:v>1.94574507725669E-7</c:v>
                </c:pt>
                <c:pt idx="887">
                  <c:v>1.94574507725669E-7</c:v>
                </c:pt>
                <c:pt idx="888">
                  <c:v>1.94574507725669E-7</c:v>
                </c:pt>
                <c:pt idx="889">
                  <c:v>1.94574507725669E-7</c:v>
                </c:pt>
                <c:pt idx="890">
                  <c:v>1.94574507725669E-7</c:v>
                </c:pt>
                <c:pt idx="891">
                  <c:v>1.94574507725669E-7</c:v>
                </c:pt>
                <c:pt idx="892">
                  <c:v>1.94574507725669E-7</c:v>
                </c:pt>
                <c:pt idx="893">
                  <c:v>1.94574507725669E-7</c:v>
                </c:pt>
                <c:pt idx="894">
                  <c:v>1.94574507725669E-7</c:v>
                </c:pt>
                <c:pt idx="895">
                  <c:v>1.94574507725669E-7</c:v>
                </c:pt>
                <c:pt idx="896">
                  <c:v>1.94574507725669E-7</c:v>
                </c:pt>
                <c:pt idx="897">
                  <c:v>1.94574507725669E-7</c:v>
                </c:pt>
                <c:pt idx="898">
                  <c:v>1.94574507725669E-7</c:v>
                </c:pt>
                <c:pt idx="899">
                  <c:v>1.94574507725669E-7</c:v>
                </c:pt>
                <c:pt idx="900">
                  <c:v>1.94574507725669E-7</c:v>
                </c:pt>
                <c:pt idx="901">
                  <c:v>1.94574507725669E-7</c:v>
                </c:pt>
                <c:pt idx="902">
                  <c:v>1.94574507725669E-7</c:v>
                </c:pt>
                <c:pt idx="903">
                  <c:v>1.94574507725669E-7</c:v>
                </c:pt>
                <c:pt idx="904">
                  <c:v>1.94574507725669E-7</c:v>
                </c:pt>
                <c:pt idx="905">
                  <c:v>1.94574507725669E-7</c:v>
                </c:pt>
                <c:pt idx="906">
                  <c:v>1.94574507725669E-7</c:v>
                </c:pt>
                <c:pt idx="907">
                  <c:v>1.94574507725669E-7</c:v>
                </c:pt>
                <c:pt idx="908">
                  <c:v>1.94574507725669E-7</c:v>
                </c:pt>
                <c:pt idx="909">
                  <c:v>1.94574507725669E-7</c:v>
                </c:pt>
                <c:pt idx="910">
                  <c:v>1.94574507725669E-7</c:v>
                </c:pt>
                <c:pt idx="911">
                  <c:v>1.94574507725669E-7</c:v>
                </c:pt>
                <c:pt idx="912">
                  <c:v>1.94574507725669E-7</c:v>
                </c:pt>
                <c:pt idx="913">
                  <c:v>1.94574507725669E-7</c:v>
                </c:pt>
                <c:pt idx="914">
                  <c:v>1.94574507725669E-7</c:v>
                </c:pt>
                <c:pt idx="915">
                  <c:v>1.94574507725669E-7</c:v>
                </c:pt>
                <c:pt idx="916">
                  <c:v>1.94574507725669E-7</c:v>
                </c:pt>
                <c:pt idx="917">
                  <c:v>1.94574507725669E-7</c:v>
                </c:pt>
                <c:pt idx="918">
                  <c:v>1.94574507725669E-7</c:v>
                </c:pt>
                <c:pt idx="919">
                  <c:v>1.94574507725669E-7</c:v>
                </c:pt>
                <c:pt idx="920">
                  <c:v>1.94574507725669E-7</c:v>
                </c:pt>
                <c:pt idx="921">
                  <c:v>1.94574507725669E-7</c:v>
                </c:pt>
                <c:pt idx="922">
                  <c:v>1.94574507725669E-7</c:v>
                </c:pt>
                <c:pt idx="923">
                  <c:v>1.94574507725669E-7</c:v>
                </c:pt>
                <c:pt idx="924">
                  <c:v>1.94574507725669E-7</c:v>
                </c:pt>
                <c:pt idx="925">
                  <c:v>1.94574507725669E-7</c:v>
                </c:pt>
                <c:pt idx="926">
                  <c:v>1.94574507725669E-7</c:v>
                </c:pt>
                <c:pt idx="927">
                  <c:v>1.94574507725669E-7</c:v>
                </c:pt>
                <c:pt idx="928">
                  <c:v>1.94574507725669E-7</c:v>
                </c:pt>
                <c:pt idx="929">
                  <c:v>1.94574507725669E-7</c:v>
                </c:pt>
                <c:pt idx="930">
                  <c:v>1.94574507725669E-7</c:v>
                </c:pt>
                <c:pt idx="931">
                  <c:v>1.94574507725669E-7</c:v>
                </c:pt>
                <c:pt idx="932">
                  <c:v>1.94574507725669E-7</c:v>
                </c:pt>
                <c:pt idx="933">
                  <c:v>1.94574507725669E-7</c:v>
                </c:pt>
                <c:pt idx="934">
                  <c:v>1.94574507725669E-7</c:v>
                </c:pt>
                <c:pt idx="935">
                  <c:v>1.94574507725669E-7</c:v>
                </c:pt>
                <c:pt idx="936">
                  <c:v>1.94574507725669E-7</c:v>
                </c:pt>
                <c:pt idx="937">
                  <c:v>1.94574507725669E-7</c:v>
                </c:pt>
                <c:pt idx="938">
                  <c:v>1.94574507725669E-7</c:v>
                </c:pt>
                <c:pt idx="939">
                  <c:v>1.94574507725669E-7</c:v>
                </c:pt>
                <c:pt idx="940">
                  <c:v>1.94574507725669E-7</c:v>
                </c:pt>
                <c:pt idx="941">
                  <c:v>1.94574507725669E-7</c:v>
                </c:pt>
                <c:pt idx="942">
                  <c:v>1.94574507725669E-7</c:v>
                </c:pt>
                <c:pt idx="943">
                  <c:v>1.94574507725669E-7</c:v>
                </c:pt>
                <c:pt idx="944">
                  <c:v>1.94574507725669E-7</c:v>
                </c:pt>
                <c:pt idx="945">
                  <c:v>1.94574507725669E-7</c:v>
                </c:pt>
                <c:pt idx="946">
                  <c:v>1.94574507725669E-7</c:v>
                </c:pt>
                <c:pt idx="947">
                  <c:v>1.94574507725669E-7</c:v>
                </c:pt>
                <c:pt idx="948">
                  <c:v>1.94574507725669E-7</c:v>
                </c:pt>
                <c:pt idx="949">
                  <c:v>1.94574507725669E-7</c:v>
                </c:pt>
                <c:pt idx="950">
                  <c:v>1.94574507725669E-7</c:v>
                </c:pt>
                <c:pt idx="951">
                  <c:v>1.94574507725669E-7</c:v>
                </c:pt>
                <c:pt idx="952">
                  <c:v>1.94574507725669E-7</c:v>
                </c:pt>
                <c:pt idx="953">
                  <c:v>1.94574507725669E-7</c:v>
                </c:pt>
                <c:pt idx="954">
                  <c:v>1.94574507725669E-7</c:v>
                </c:pt>
                <c:pt idx="955">
                  <c:v>1.94574507725669E-7</c:v>
                </c:pt>
                <c:pt idx="956">
                  <c:v>1.94574507725669E-7</c:v>
                </c:pt>
                <c:pt idx="957">
                  <c:v>1.94574507725669E-7</c:v>
                </c:pt>
                <c:pt idx="958">
                  <c:v>1.94574507725669E-7</c:v>
                </c:pt>
                <c:pt idx="959">
                  <c:v>1.94574507725669E-7</c:v>
                </c:pt>
                <c:pt idx="960">
                  <c:v>1.94574507725669E-7</c:v>
                </c:pt>
                <c:pt idx="961">
                  <c:v>1.94574507725669E-7</c:v>
                </c:pt>
                <c:pt idx="962">
                  <c:v>1.94574507725669E-7</c:v>
                </c:pt>
                <c:pt idx="963">
                  <c:v>1.94574507725669E-7</c:v>
                </c:pt>
                <c:pt idx="964">
                  <c:v>1.94574507725669E-7</c:v>
                </c:pt>
                <c:pt idx="965">
                  <c:v>1.94574507725669E-7</c:v>
                </c:pt>
                <c:pt idx="966">
                  <c:v>1.94574507725669E-7</c:v>
                </c:pt>
                <c:pt idx="967">
                  <c:v>1.94574507725669E-7</c:v>
                </c:pt>
                <c:pt idx="968">
                  <c:v>1.94574507725669E-7</c:v>
                </c:pt>
                <c:pt idx="969">
                  <c:v>1.94574507725669E-7</c:v>
                </c:pt>
                <c:pt idx="970">
                  <c:v>1.94574507725669E-7</c:v>
                </c:pt>
                <c:pt idx="971">
                  <c:v>1.94574507725669E-7</c:v>
                </c:pt>
                <c:pt idx="972">
                  <c:v>1.94574507725669E-7</c:v>
                </c:pt>
                <c:pt idx="973">
                  <c:v>1.94574507725669E-7</c:v>
                </c:pt>
                <c:pt idx="974">
                  <c:v>1.94574507725669E-7</c:v>
                </c:pt>
                <c:pt idx="975">
                  <c:v>1.94574507725669E-7</c:v>
                </c:pt>
                <c:pt idx="976">
                  <c:v>1.94574507725669E-7</c:v>
                </c:pt>
                <c:pt idx="977">
                  <c:v>1.94574507725669E-7</c:v>
                </c:pt>
                <c:pt idx="978">
                  <c:v>1.94574507725669E-7</c:v>
                </c:pt>
                <c:pt idx="979">
                  <c:v>1.94574507725669E-7</c:v>
                </c:pt>
                <c:pt idx="980">
                  <c:v>1.94574507725669E-7</c:v>
                </c:pt>
                <c:pt idx="981">
                  <c:v>1.94574507725669E-7</c:v>
                </c:pt>
                <c:pt idx="982">
                  <c:v>1.94574507725669E-7</c:v>
                </c:pt>
                <c:pt idx="983">
                  <c:v>1.94574507725669E-7</c:v>
                </c:pt>
                <c:pt idx="984">
                  <c:v>1.94574507725669E-7</c:v>
                </c:pt>
                <c:pt idx="985" formatCode="0.00E+00">
                  <c:v>1.94574507725669E-7</c:v>
                </c:pt>
                <c:pt idx="986" formatCode="0.00E+00">
                  <c:v>1.94574507725669E-7</c:v>
                </c:pt>
                <c:pt idx="987" formatCode="0.00E+00">
                  <c:v>1.94574507725669E-7</c:v>
                </c:pt>
                <c:pt idx="988" formatCode="0.00E+00">
                  <c:v>1.94574507725669E-7</c:v>
                </c:pt>
                <c:pt idx="989" formatCode="0.00E+00">
                  <c:v>1.94574507725669E-7</c:v>
                </c:pt>
                <c:pt idx="990" formatCode="0.00E+00">
                  <c:v>1.94574507725669E-7</c:v>
                </c:pt>
                <c:pt idx="991" formatCode="0.00E+00">
                  <c:v>1.94574507725669E-7</c:v>
                </c:pt>
                <c:pt idx="992" formatCode="0.00E+00">
                  <c:v>1.94574507725669E-7</c:v>
                </c:pt>
                <c:pt idx="993" formatCode="0.00E+00">
                  <c:v>1.94574507725669E-7</c:v>
                </c:pt>
                <c:pt idx="994" formatCode="0.00E+00">
                  <c:v>1.94574507725669E-7</c:v>
                </c:pt>
                <c:pt idx="995" formatCode="0.00E+00">
                  <c:v>1.94574507725669E-7</c:v>
                </c:pt>
                <c:pt idx="996" formatCode="0.00E+00">
                  <c:v>1.94574507725669E-7</c:v>
                </c:pt>
                <c:pt idx="997" formatCode="0.00E+00">
                  <c:v>1.94574507725669E-7</c:v>
                </c:pt>
                <c:pt idx="998" formatCode="0.00E+00">
                  <c:v>1.94574507725669E-7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FF-4B8C-9EA5-40A95B943796}"/>
            </c:ext>
          </c:extLst>
        </c:ser>
        <c:ser>
          <c:idx val="4"/>
          <c:order val="4"/>
          <c:tx>
            <c:strRef>
              <c:f>'0.64NaCl_0.36UCl3_plot_data'!$D$1</c:f>
              <c:strCache>
                <c:ptCount val="1"/>
                <c:pt idx="0">
                  <c:v>Cl-Cl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6.9753670198922802E-3</c:v>
                </c:pt>
                <c:pt idx="330">
                  <c:v>6.9634376875985097E-3</c:v>
                </c:pt>
                <c:pt idx="331">
                  <c:v>6.95150835530474E-3</c:v>
                </c:pt>
                <c:pt idx="332">
                  <c:v>6.9395790230109599E-3</c:v>
                </c:pt>
                <c:pt idx="333">
                  <c:v>6.9276496907171902E-3</c:v>
                </c:pt>
                <c:pt idx="334">
                  <c:v>6.9157203584234196E-3</c:v>
                </c:pt>
                <c:pt idx="335">
                  <c:v>6.9037910261296499E-3</c:v>
                </c:pt>
                <c:pt idx="336">
                  <c:v>6.8918616938358802E-3</c:v>
                </c:pt>
                <c:pt idx="337">
                  <c:v>6.8799323615421097E-3</c:v>
                </c:pt>
                <c:pt idx="338">
                  <c:v>6.86800302924834E-3</c:v>
                </c:pt>
                <c:pt idx="339">
                  <c:v>6.8560736969545703E-3</c:v>
                </c:pt>
                <c:pt idx="340">
                  <c:v>6.8441443646607997E-3</c:v>
                </c:pt>
                <c:pt idx="341">
                  <c:v>6.8322150323670301E-3</c:v>
                </c:pt>
                <c:pt idx="342">
                  <c:v>6.8202857000732604E-3</c:v>
                </c:pt>
                <c:pt idx="343">
                  <c:v>6.8083563677794803E-3</c:v>
                </c:pt>
                <c:pt idx="344">
                  <c:v>6.7964270354857097E-3</c:v>
                </c:pt>
                <c:pt idx="345">
                  <c:v>6.78449770319194E-3</c:v>
                </c:pt>
                <c:pt idx="346">
                  <c:v>6.7725683708981703E-3</c:v>
                </c:pt>
                <c:pt idx="347">
                  <c:v>6.7606390386043998E-3</c:v>
                </c:pt>
                <c:pt idx="348">
                  <c:v>6.7487097063106301E-3</c:v>
                </c:pt>
                <c:pt idx="349">
                  <c:v>6.7367803740168604E-3</c:v>
                </c:pt>
                <c:pt idx="350">
                  <c:v>6.7248510417230898E-3</c:v>
                </c:pt>
                <c:pt idx="351">
                  <c:v>6.7129217094293201E-3</c:v>
                </c:pt>
                <c:pt idx="352">
                  <c:v>6.7009923771355496E-3</c:v>
                </c:pt>
                <c:pt idx="353">
                  <c:v>6.6890630448417704E-3</c:v>
                </c:pt>
                <c:pt idx="354">
                  <c:v>6.6771337125479998E-3</c:v>
                </c:pt>
                <c:pt idx="355">
                  <c:v>6.6652043802542301E-3</c:v>
                </c:pt>
                <c:pt idx="356">
                  <c:v>6.6532750479604604E-3</c:v>
                </c:pt>
                <c:pt idx="357">
                  <c:v>6.6413457156666899E-3</c:v>
                </c:pt>
                <c:pt idx="358">
                  <c:v>6.6294163833729202E-3</c:v>
                </c:pt>
                <c:pt idx="359">
                  <c:v>6.6174870510791496E-3</c:v>
                </c:pt>
                <c:pt idx="360">
                  <c:v>6.6055577187853799E-3</c:v>
                </c:pt>
                <c:pt idx="361">
                  <c:v>6.5936283864916102E-3</c:v>
                </c:pt>
                <c:pt idx="362">
                  <c:v>6.5816990541978397E-3</c:v>
                </c:pt>
                <c:pt idx="363">
                  <c:v>6.56976972190407E-3</c:v>
                </c:pt>
                <c:pt idx="364">
                  <c:v>6.5578403896102899E-3</c:v>
                </c:pt>
                <c:pt idx="365">
                  <c:v>6.5550340731277499E-3</c:v>
                </c:pt>
                <c:pt idx="366">
                  <c:v>6.5550340731277499E-3</c:v>
                </c:pt>
                <c:pt idx="367">
                  <c:v>6.5550340731277499E-3</c:v>
                </c:pt>
                <c:pt idx="368">
                  <c:v>6.5550340731277499E-3</c:v>
                </c:pt>
                <c:pt idx="369">
                  <c:v>6.5550340731277499E-3</c:v>
                </c:pt>
                <c:pt idx="370">
                  <c:v>6.5550340731277499E-3</c:v>
                </c:pt>
                <c:pt idx="371">
                  <c:v>6.5550340731277499E-3</c:v>
                </c:pt>
                <c:pt idx="372">
                  <c:v>6.5550340731277499E-3</c:v>
                </c:pt>
                <c:pt idx="373">
                  <c:v>6.5550340731277499E-3</c:v>
                </c:pt>
                <c:pt idx="374">
                  <c:v>6.5550340731277499E-3</c:v>
                </c:pt>
                <c:pt idx="375">
                  <c:v>6.5550340731277499E-3</c:v>
                </c:pt>
                <c:pt idx="376">
                  <c:v>6.5550340731277499E-3</c:v>
                </c:pt>
                <c:pt idx="377">
                  <c:v>6.5550340731277499E-3</c:v>
                </c:pt>
                <c:pt idx="378">
                  <c:v>6.5550340731277499E-3</c:v>
                </c:pt>
                <c:pt idx="379">
                  <c:v>6.5550340731277499E-3</c:v>
                </c:pt>
                <c:pt idx="380">
                  <c:v>6.5550340731277499E-3</c:v>
                </c:pt>
                <c:pt idx="381">
                  <c:v>6.56065855627928E-3</c:v>
                </c:pt>
                <c:pt idx="382">
                  <c:v>7.1058585534686204E-3</c:v>
                </c:pt>
                <c:pt idx="383">
                  <c:v>7.6510585506579503E-3</c:v>
                </c:pt>
                <c:pt idx="384">
                  <c:v>8.1962585478472794E-3</c:v>
                </c:pt>
                <c:pt idx="385">
                  <c:v>8.7414585450365807E-3</c:v>
                </c:pt>
                <c:pt idx="386">
                  <c:v>9.2866585422259097E-3</c:v>
                </c:pt>
                <c:pt idx="387">
                  <c:v>9.8318585394152405E-3</c:v>
                </c:pt>
                <c:pt idx="388">
                  <c:v>1.03770585366045E-2</c:v>
                </c:pt>
                <c:pt idx="389">
                  <c:v>1.09222585337939E-2</c:v>
                </c:pt>
                <c:pt idx="390">
                  <c:v>1.14674585309832E-2</c:v>
                </c:pt>
                <c:pt idx="391">
                  <c:v>1.20126585281725E-2</c:v>
                </c:pt>
                <c:pt idx="392">
                  <c:v>1.2557858525361801E-2</c:v>
                </c:pt>
                <c:pt idx="393">
                  <c:v>1.31030585225511E-2</c:v>
                </c:pt>
                <c:pt idx="394">
                  <c:v>1.3648258519740501E-2</c:v>
                </c:pt>
                <c:pt idx="395">
                  <c:v>1.41934585169298E-2</c:v>
                </c:pt>
                <c:pt idx="396">
                  <c:v>1.47386585141191E-2</c:v>
                </c:pt>
                <c:pt idx="397">
                  <c:v>1.5283858511308399E-2</c:v>
                </c:pt>
                <c:pt idx="398">
                  <c:v>1.6268797885128802E-2</c:v>
                </c:pt>
                <c:pt idx="399">
                  <c:v>1.8532551180200901E-2</c:v>
                </c:pt>
                <c:pt idx="400">
                  <c:v>2.0796304475272899E-2</c:v>
                </c:pt>
                <c:pt idx="401">
                  <c:v>2.3060057770345001E-2</c:v>
                </c:pt>
                <c:pt idx="402">
                  <c:v>2.53238110654171E-2</c:v>
                </c:pt>
                <c:pt idx="403">
                  <c:v>2.7587564360489199E-2</c:v>
                </c:pt>
                <c:pt idx="404">
                  <c:v>2.9851317655561298E-2</c:v>
                </c:pt>
                <c:pt idx="405">
                  <c:v>3.2115070950633297E-2</c:v>
                </c:pt>
                <c:pt idx="406">
                  <c:v>3.4378824245705403E-2</c:v>
                </c:pt>
                <c:pt idx="407">
                  <c:v>3.6642577540777502E-2</c:v>
                </c:pt>
                <c:pt idx="408">
                  <c:v>3.8906330835849698E-2</c:v>
                </c:pt>
                <c:pt idx="409">
                  <c:v>4.1170084130921797E-2</c:v>
                </c:pt>
                <c:pt idx="410">
                  <c:v>4.3433837425993702E-2</c:v>
                </c:pt>
                <c:pt idx="411">
                  <c:v>4.5697590721065801E-2</c:v>
                </c:pt>
                <c:pt idx="412">
                  <c:v>4.79613440161379E-2</c:v>
                </c:pt>
                <c:pt idx="413">
                  <c:v>5.0225097311209999E-2</c:v>
                </c:pt>
                <c:pt idx="414">
                  <c:v>5.2488850606282202E-2</c:v>
                </c:pt>
                <c:pt idx="415">
                  <c:v>5.4752603901354099E-2</c:v>
                </c:pt>
                <c:pt idx="416">
                  <c:v>6.0725829593614403E-2</c:v>
                </c:pt>
                <c:pt idx="417">
                  <c:v>6.8434346589321599E-2</c:v>
                </c:pt>
                <c:pt idx="418">
                  <c:v>7.6142863585028905E-2</c:v>
                </c:pt>
                <c:pt idx="419">
                  <c:v>8.3851380580736198E-2</c:v>
                </c:pt>
                <c:pt idx="420">
                  <c:v>9.1559897576442895E-2</c:v>
                </c:pt>
                <c:pt idx="421">
                  <c:v>9.9268414572150104E-2</c:v>
                </c:pt>
                <c:pt idx="422">
                  <c:v>0.10697693156785699</c:v>
                </c:pt>
                <c:pt idx="423">
                  <c:v>0.114685448563564</c:v>
                </c:pt>
                <c:pt idx="424">
                  <c:v>0.122393965559271</c:v>
                </c:pt>
                <c:pt idx="425">
                  <c:v>0.130102482554978</c:v>
                </c:pt>
                <c:pt idx="426">
                  <c:v>0.13781099955068499</c:v>
                </c:pt>
                <c:pt idx="427">
                  <c:v>0.145519516546393</c:v>
                </c:pt>
                <c:pt idx="428">
                  <c:v>0.15322803354209999</c:v>
                </c:pt>
                <c:pt idx="429">
                  <c:v>0.16275174236793399</c:v>
                </c:pt>
                <c:pt idx="430">
                  <c:v>0.172748521985647</c:v>
                </c:pt>
                <c:pt idx="431">
                  <c:v>0.182745301603361</c:v>
                </c:pt>
                <c:pt idx="432">
                  <c:v>0.192742081221075</c:v>
                </c:pt>
                <c:pt idx="433">
                  <c:v>0.202738860838789</c:v>
                </c:pt>
                <c:pt idx="434">
                  <c:v>0.21273564045650301</c:v>
                </c:pt>
                <c:pt idx="435">
                  <c:v>0.22273242007421701</c:v>
                </c:pt>
                <c:pt idx="436">
                  <c:v>0.23272919969193101</c:v>
                </c:pt>
                <c:pt idx="437">
                  <c:v>0.24272597930964501</c:v>
                </c:pt>
                <c:pt idx="438">
                  <c:v>0.25399537760809299</c:v>
                </c:pt>
                <c:pt idx="439">
                  <c:v>0.26593663818382801</c:v>
                </c:pt>
                <c:pt idx="440">
                  <c:v>0.27787789875956198</c:v>
                </c:pt>
                <c:pt idx="441">
                  <c:v>0.289819159335298</c:v>
                </c:pt>
                <c:pt idx="442">
                  <c:v>0.30176041991103297</c:v>
                </c:pt>
                <c:pt idx="443">
                  <c:v>0.313701680486768</c:v>
                </c:pt>
                <c:pt idx="444">
                  <c:v>0.32564294106250302</c:v>
                </c:pt>
                <c:pt idx="445">
                  <c:v>0.33860903139083698</c:v>
                </c:pt>
                <c:pt idx="446">
                  <c:v>0.35183070700720798</c:v>
                </c:pt>
                <c:pt idx="447">
                  <c:v>0.36505238262357897</c:v>
                </c:pt>
                <c:pt idx="448">
                  <c:v>0.37827405823994997</c:v>
                </c:pt>
                <c:pt idx="449">
                  <c:v>0.39149573385632003</c:v>
                </c:pt>
                <c:pt idx="450">
                  <c:v>0.40471740947269003</c:v>
                </c:pt>
                <c:pt idx="451">
                  <c:v>0.41793908508906102</c:v>
                </c:pt>
                <c:pt idx="452">
                  <c:v>0.43129246238806201</c:v>
                </c:pt>
                <c:pt idx="453">
                  <c:v>0.44465331336748698</c:v>
                </c:pt>
                <c:pt idx="454">
                  <c:v>0.458014164346911</c:v>
                </c:pt>
                <c:pt idx="455">
                  <c:v>0.47137501532633502</c:v>
                </c:pt>
                <c:pt idx="456">
                  <c:v>0.48473586630575999</c:v>
                </c:pt>
                <c:pt idx="457">
                  <c:v>0.49809671728518501</c:v>
                </c:pt>
                <c:pt idx="458">
                  <c:v>0.51095980764264703</c:v>
                </c:pt>
                <c:pt idx="459">
                  <c:v>0.51892263624843404</c:v>
                </c:pt>
                <c:pt idx="460">
                  <c:v>0.52688546485422105</c:v>
                </c:pt>
                <c:pt idx="461">
                  <c:v>0.53484829346000795</c:v>
                </c:pt>
                <c:pt idx="462">
                  <c:v>0.54281112206579496</c:v>
                </c:pt>
                <c:pt idx="463">
                  <c:v>0.55077395067158297</c:v>
                </c:pt>
                <c:pt idx="464">
                  <c:v>0.55873677927736998</c:v>
                </c:pt>
                <c:pt idx="465">
                  <c:v>0.56669960788315599</c:v>
                </c:pt>
                <c:pt idx="466">
                  <c:v>0.574662436488943</c:v>
                </c:pt>
                <c:pt idx="467">
                  <c:v>0.582625265094731</c:v>
                </c:pt>
                <c:pt idx="468">
                  <c:v>0.59058809370051801</c:v>
                </c:pt>
                <c:pt idx="469">
                  <c:v>0.60533049179877996</c:v>
                </c:pt>
                <c:pt idx="470">
                  <c:v>0.62904891066903901</c:v>
                </c:pt>
                <c:pt idx="471">
                  <c:v>0.65276732953929995</c:v>
                </c:pt>
                <c:pt idx="472">
                  <c:v>0.67648574840955999</c:v>
                </c:pt>
                <c:pt idx="473">
                  <c:v>0.70020416727982104</c:v>
                </c:pt>
                <c:pt idx="474">
                  <c:v>0.72392258615008198</c:v>
                </c:pt>
                <c:pt idx="475">
                  <c:v>0.73727200458136499</c:v>
                </c:pt>
                <c:pt idx="476">
                  <c:v>0.74736251086973704</c:v>
                </c:pt>
                <c:pt idx="477">
                  <c:v>0.75745301715810898</c:v>
                </c:pt>
                <c:pt idx="478">
                  <c:v>0.76754352344648002</c:v>
                </c:pt>
                <c:pt idx="479">
                  <c:v>0.77763402973485196</c:v>
                </c:pt>
                <c:pt idx="480">
                  <c:v>0.78772453602322301</c:v>
                </c:pt>
                <c:pt idx="481">
                  <c:v>0.79781504231159495</c:v>
                </c:pt>
                <c:pt idx="482">
                  <c:v>0.80790554859996699</c:v>
                </c:pt>
                <c:pt idx="483">
                  <c:v>0.81799605488833804</c:v>
                </c:pt>
                <c:pt idx="484">
                  <c:v>0.82808656117670998</c:v>
                </c:pt>
                <c:pt idx="485">
                  <c:v>0.83817706746508103</c:v>
                </c:pt>
                <c:pt idx="486">
                  <c:v>0.84826757375345296</c:v>
                </c:pt>
                <c:pt idx="487">
                  <c:v>0.85793451497283402</c:v>
                </c:pt>
                <c:pt idx="488">
                  <c:v>0.86525166855753799</c:v>
                </c:pt>
                <c:pt idx="489">
                  <c:v>0.87256882214224196</c:v>
                </c:pt>
                <c:pt idx="490">
                  <c:v>0.87988597572694505</c:v>
                </c:pt>
                <c:pt idx="491">
                  <c:v>0.88720312931164902</c:v>
                </c:pt>
                <c:pt idx="492">
                  <c:v>0.89452028289635299</c:v>
                </c:pt>
                <c:pt idx="493">
                  <c:v>0.90183743648105696</c:v>
                </c:pt>
                <c:pt idx="494">
                  <c:v>0.90915459006576105</c:v>
                </c:pt>
                <c:pt idx="495">
                  <c:v>0.91647174365046402</c:v>
                </c:pt>
                <c:pt idx="496">
                  <c:v>0.92378889723516799</c:v>
                </c:pt>
                <c:pt idx="497">
                  <c:v>0.93110605081987197</c:v>
                </c:pt>
                <c:pt idx="498">
                  <c:v>0.93842320440457605</c:v>
                </c:pt>
                <c:pt idx="499">
                  <c:v>0.94574035798928002</c:v>
                </c:pt>
                <c:pt idx="500">
                  <c:v>0.949351826610771</c:v>
                </c:pt>
                <c:pt idx="501">
                  <c:v>0.952839529294353</c:v>
                </c:pt>
                <c:pt idx="502">
                  <c:v>0.95632723197793501</c:v>
                </c:pt>
                <c:pt idx="503">
                  <c:v>0.95981493466151702</c:v>
                </c:pt>
                <c:pt idx="504">
                  <c:v>0.96330263734509902</c:v>
                </c:pt>
                <c:pt idx="505">
                  <c:v>0.96679034002868103</c:v>
                </c:pt>
                <c:pt idx="506">
                  <c:v>0.97027804271226303</c:v>
                </c:pt>
                <c:pt idx="507">
                  <c:v>0.97376574539584504</c:v>
                </c:pt>
                <c:pt idx="508">
                  <c:v>0.97725344807942705</c:v>
                </c:pt>
                <c:pt idx="509">
                  <c:v>0.98074115076300905</c:v>
                </c:pt>
                <c:pt idx="510">
                  <c:v>0.98422885344659095</c:v>
                </c:pt>
                <c:pt idx="511">
                  <c:v>0.98771655613017195</c:v>
                </c:pt>
                <c:pt idx="512">
                  <c:v>0.99120425881375396</c:v>
                </c:pt>
                <c:pt idx="513">
                  <c:v>0.99469196149733596</c:v>
                </c:pt>
                <c:pt idx="514">
                  <c:v>0.99817966418091797</c:v>
                </c:pt>
                <c:pt idx="515">
                  <c:v>1.0016673668645</c:v>
                </c:pt>
                <c:pt idx="516">
                  <c:v>1.00121031214662</c:v>
                </c:pt>
                <c:pt idx="517">
                  <c:v>1.0006513095838001</c:v>
                </c:pt>
                <c:pt idx="518">
                  <c:v>1.0000923070209899</c:v>
                </c:pt>
                <c:pt idx="519">
                  <c:v>0.99953330445817401</c:v>
                </c:pt>
                <c:pt idx="520">
                  <c:v>0.99897430189535896</c:v>
                </c:pt>
                <c:pt idx="521">
                  <c:v>0.99841529933254303</c:v>
                </c:pt>
                <c:pt idx="522">
                  <c:v>0.99785629676972798</c:v>
                </c:pt>
                <c:pt idx="523">
                  <c:v>0.99729729420691204</c:v>
                </c:pt>
                <c:pt idx="524">
                  <c:v>0.996738291644096</c:v>
                </c:pt>
                <c:pt idx="525">
                  <c:v>0.99617928908128095</c:v>
                </c:pt>
                <c:pt idx="526">
                  <c:v>0.99562028651846501</c:v>
                </c:pt>
                <c:pt idx="527">
                  <c:v>0.99506128395564997</c:v>
                </c:pt>
                <c:pt idx="528">
                  <c:v>0.99450228139283403</c:v>
                </c:pt>
                <c:pt idx="529">
                  <c:v>0.99394327883001798</c:v>
                </c:pt>
                <c:pt idx="530">
                  <c:v>0.99338427626720305</c:v>
                </c:pt>
                <c:pt idx="531">
                  <c:v>0.992825273704387</c:v>
                </c:pt>
                <c:pt idx="532">
                  <c:v>0.99178721237337797</c:v>
                </c:pt>
                <c:pt idx="533">
                  <c:v>0.98905431103244701</c:v>
                </c:pt>
                <c:pt idx="534">
                  <c:v>0.98632140969151605</c:v>
                </c:pt>
                <c:pt idx="535">
                  <c:v>0.98358850835058398</c:v>
                </c:pt>
                <c:pt idx="536">
                  <c:v>0.98085560700965302</c:v>
                </c:pt>
                <c:pt idx="537">
                  <c:v>0.97812270566872195</c:v>
                </c:pt>
                <c:pt idx="538">
                  <c:v>0.97538980432778999</c:v>
                </c:pt>
                <c:pt idx="539">
                  <c:v>0.97265690298685903</c:v>
                </c:pt>
                <c:pt idx="540">
                  <c:v>0.96992400164592796</c:v>
                </c:pt>
                <c:pt idx="541">
                  <c:v>0.967191100304997</c:v>
                </c:pt>
                <c:pt idx="542">
                  <c:v>0.96445819896406504</c:v>
                </c:pt>
                <c:pt idx="543">
                  <c:v>0.96172529762313397</c:v>
                </c:pt>
                <c:pt idx="544">
                  <c:v>0.95899239628220201</c:v>
                </c:pt>
                <c:pt idx="545">
                  <c:v>0.95625949494127105</c:v>
                </c:pt>
                <c:pt idx="546">
                  <c:v>0.95352659360033998</c:v>
                </c:pt>
                <c:pt idx="547">
                  <c:v>0.95079369225940902</c:v>
                </c:pt>
                <c:pt idx="548">
                  <c:v>0.94806079091847695</c:v>
                </c:pt>
                <c:pt idx="549">
                  <c:v>0.94465263326914095</c:v>
                </c:pt>
                <c:pt idx="550">
                  <c:v>0.94047046606137297</c:v>
                </c:pt>
                <c:pt idx="551">
                  <c:v>0.93628829885360598</c:v>
                </c:pt>
                <c:pt idx="552">
                  <c:v>0.932106131645838</c:v>
                </c:pt>
                <c:pt idx="553">
                  <c:v>0.92792396443807001</c:v>
                </c:pt>
                <c:pt idx="554">
                  <c:v>0.92374179723030303</c:v>
                </c:pt>
                <c:pt idx="555">
                  <c:v>0.91955963002253505</c:v>
                </c:pt>
                <c:pt idx="556">
                  <c:v>0.91537746281476795</c:v>
                </c:pt>
                <c:pt idx="557">
                  <c:v>0.91119529560699997</c:v>
                </c:pt>
                <c:pt idx="558">
                  <c:v>0.90701312839923198</c:v>
                </c:pt>
                <c:pt idx="559">
                  <c:v>0.902830961191465</c:v>
                </c:pt>
                <c:pt idx="560">
                  <c:v>0.89864879398369701</c:v>
                </c:pt>
                <c:pt idx="561">
                  <c:v>0.89446662677593003</c:v>
                </c:pt>
                <c:pt idx="562">
                  <c:v>0.89028445956816205</c:v>
                </c:pt>
                <c:pt idx="563">
                  <c:v>0.88610229236039495</c:v>
                </c:pt>
                <c:pt idx="564">
                  <c:v>0.88192012515262697</c:v>
                </c:pt>
                <c:pt idx="565">
                  <c:v>0.87773795794485998</c:v>
                </c:pt>
                <c:pt idx="566">
                  <c:v>0.87315806533401996</c:v>
                </c:pt>
                <c:pt idx="567">
                  <c:v>0.86841689555498203</c:v>
                </c:pt>
                <c:pt idx="568">
                  <c:v>0.86367572577594498</c:v>
                </c:pt>
                <c:pt idx="569">
                  <c:v>0.85893455599690804</c:v>
                </c:pt>
                <c:pt idx="570">
                  <c:v>0.854193386217871</c:v>
                </c:pt>
                <c:pt idx="571">
                  <c:v>0.84945221643883295</c:v>
                </c:pt>
                <c:pt idx="572">
                  <c:v>0.84471104665979602</c:v>
                </c:pt>
                <c:pt idx="573">
                  <c:v>0.83996987688075897</c:v>
                </c:pt>
                <c:pt idx="574">
                  <c:v>0.83522870710172104</c:v>
                </c:pt>
                <c:pt idx="575">
                  <c:v>0.83048753732268399</c:v>
                </c:pt>
                <c:pt idx="576">
                  <c:v>0.82574636754364705</c:v>
                </c:pt>
                <c:pt idx="577">
                  <c:v>0.82100519776460901</c:v>
                </c:pt>
                <c:pt idx="578">
                  <c:v>0.81626402798557196</c:v>
                </c:pt>
                <c:pt idx="579">
                  <c:v>0.81152285820653502</c:v>
                </c:pt>
                <c:pt idx="580">
                  <c:v>0.80678168842749798</c:v>
                </c:pt>
                <c:pt idx="581">
                  <c:v>0.80204051864846004</c:v>
                </c:pt>
                <c:pt idx="582">
                  <c:v>0.797299348869423</c:v>
                </c:pt>
                <c:pt idx="583">
                  <c:v>0.79261762293705496</c:v>
                </c:pt>
                <c:pt idx="584">
                  <c:v>0.78793856452561195</c:v>
                </c:pt>
                <c:pt idx="585">
                  <c:v>0.78325950611416895</c:v>
                </c:pt>
                <c:pt idx="586">
                  <c:v>0.77858044770272505</c:v>
                </c:pt>
                <c:pt idx="587">
                  <c:v>0.77390138929128205</c:v>
                </c:pt>
                <c:pt idx="588">
                  <c:v>0.76922233087983904</c:v>
                </c:pt>
                <c:pt idx="589">
                  <c:v>0.76454327246839604</c:v>
                </c:pt>
                <c:pt idx="590">
                  <c:v>0.75986421405695304</c:v>
                </c:pt>
                <c:pt idx="591">
                  <c:v>0.75518515564550903</c:v>
                </c:pt>
                <c:pt idx="592">
                  <c:v>0.75050609723406603</c:v>
                </c:pt>
                <c:pt idx="593">
                  <c:v>0.74582703882262402</c:v>
                </c:pt>
                <c:pt idx="594">
                  <c:v>0.74114798041118002</c:v>
                </c:pt>
                <c:pt idx="595">
                  <c:v>0.73646892199973701</c:v>
                </c:pt>
                <c:pt idx="596">
                  <c:v>0.73178986358829401</c:v>
                </c:pt>
                <c:pt idx="597">
                  <c:v>0.727110805176851</c:v>
                </c:pt>
                <c:pt idx="598">
                  <c:v>0.722431746765408</c:v>
                </c:pt>
                <c:pt idx="599">
                  <c:v>0.71795677324437401</c:v>
                </c:pt>
                <c:pt idx="600">
                  <c:v>0.714284974206851</c:v>
                </c:pt>
                <c:pt idx="601">
                  <c:v>0.71061317516932598</c:v>
                </c:pt>
                <c:pt idx="602">
                  <c:v>0.70694137613180297</c:v>
                </c:pt>
                <c:pt idx="603">
                  <c:v>0.70326957709427895</c:v>
                </c:pt>
                <c:pt idx="604">
                  <c:v>0.69959777805675505</c:v>
                </c:pt>
                <c:pt idx="605">
                  <c:v>0.69592597901923103</c:v>
                </c:pt>
                <c:pt idx="606">
                  <c:v>0.69225417998170702</c:v>
                </c:pt>
                <c:pt idx="607">
                  <c:v>0.688582380944183</c:v>
                </c:pt>
                <c:pt idx="608">
                  <c:v>0.68491058190665899</c:v>
                </c:pt>
                <c:pt idx="609">
                  <c:v>0.68123878286913497</c:v>
                </c:pt>
                <c:pt idx="610">
                  <c:v>0.67756698383161196</c:v>
                </c:pt>
                <c:pt idx="611">
                  <c:v>0.67389518479408705</c:v>
                </c:pt>
                <c:pt idx="612">
                  <c:v>0.67022338575656404</c:v>
                </c:pt>
                <c:pt idx="613">
                  <c:v>0.66655158671904002</c:v>
                </c:pt>
                <c:pt idx="614">
                  <c:v>0.66287978768151601</c:v>
                </c:pt>
                <c:pt idx="615">
                  <c:v>0.65917047688660502</c:v>
                </c:pt>
                <c:pt idx="616">
                  <c:v>0.65484547727796005</c:v>
                </c:pt>
                <c:pt idx="617">
                  <c:v>0.65052047766931598</c:v>
                </c:pt>
                <c:pt idx="618">
                  <c:v>0.64619547806067201</c:v>
                </c:pt>
                <c:pt idx="619">
                  <c:v>0.64187047845202705</c:v>
                </c:pt>
                <c:pt idx="620">
                  <c:v>0.63754547884338297</c:v>
                </c:pt>
                <c:pt idx="621">
                  <c:v>0.63322047923473801</c:v>
                </c:pt>
                <c:pt idx="622">
                  <c:v>0.62889547962609404</c:v>
                </c:pt>
                <c:pt idx="623">
                  <c:v>0.62457048001744997</c:v>
                </c:pt>
                <c:pt idx="624">
                  <c:v>0.62024548040880501</c:v>
                </c:pt>
                <c:pt idx="625">
                  <c:v>0.61592048080016104</c:v>
                </c:pt>
                <c:pt idx="626">
                  <c:v>0.61159548119151597</c:v>
                </c:pt>
                <c:pt idx="627">
                  <c:v>0.607270481582872</c:v>
                </c:pt>
                <c:pt idx="628">
                  <c:v>0.60294548197422704</c:v>
                </c:pt>
                <c:pt idx="629">
                  <c:v>0.60039339511309597</c:v>
                </c:pt>
                <c:pt idx="630">
                  <c:v>0.59826752135593497</c:v>
                </c:pt>
                <c:pt idx="631">
                  <c:v>0.59614164759877297</c:v>
                </c:pt>
                <c:pt idx="632">
                  <c:v>0.59401577384161197</c:v>
                </c:pt>
                <c:pt idx="633">
                  <c:v>0.59188990008445097</c:v>
                </c:pt>
                <c:pt idx="634">
                  <c:v>0.58976402632728897</c:v>
                </c:pt>
                <c:pt idx="635">
                  <c:v>0.58763815257012797</c:v>
                </c:pt>
                <c:pt idx="636">
                  <c:v>0.58551227881296597</c:v>
                </c:pt>
                <c:pt idx="637">
                  <c:v>0.58338640505580497</c:v>
                </c:pt>
                <c:pt idx="638">
                  <c:v>0.58126053129864397</c:v>
                </c:pt>
                <c:pt idx="639">
                  <c:v>0.57913465754148197</c:v>
                </c:pt>
                <c:pt idx="640">
                  <c:v>0.57700878378432097</c:v>
                </c:pt>
                <c:pt idx="641">
                  <c:v>0.57488291002715897</c:v>
                </c:pt>
                <c:pt idx="642">
                  <c:v>0.57275703626999797</c:v>
                </c:pt>
                <c:pt idx="643">
                  <c:v>0.57063116251283696</c:v>
                </c:pt>
                <c:pt idx="644">
                  <c:v>0.56850528875567496</c:v>
                </c:pt>
                <c:pt idx="645">
                  <c:v>0.56634445329441396</c:v>
                </c:pt>
                <c:pt idx="646">
                  <c:v>0.56414985068870405</c:v>
                </c:pt>
                <c:pt idx="647">
                  <c:v>0.56195524808299402</c:v>
                </c:pt>
                <c:pt idx="648">
                  <c:v>0.55976064547728399</c:v>
                </c:pt>
                <c:pt idx="649">
                  <c:v>0.55756604287157396</c:v>
                </c:pt>
                <c:pt idx="650">
                  <c:v>0.55537144026586405</c:v>
                </c:pt>
                <c:pt idx="651">
                  <c:v>0.55317683766015402</c:v>
                </c:pt>
                <c:pt idx="652">
                  <c:v>0.55098223505444399</c:v>
                </c:pt>
                <c:pt idx="653">
                  <c:v>0.54878763244873396</c:v>
                </c:pt>
                <c:pt idx="654">
                  <c:v>0.54659302984302405</c:v>
                </c:pt>
                <c:pt idx="655">
                  <c:v>0.54439842723731402</c:v>
                </c:pt>
                <c:pt idx="656">
                  <c:v>0.54220382463160299</c:v>
                </c:pt>
                <c:pt idx="657">
                  <c:v>0.54000922202589396</c:v>
                </c:pt>
                <c:pt idx="658">
                  <c:v>0.53781461942018405</c:v>
                </c:pt>
                <c:pt idx="659">
                  <c:v>0.53562001681447302</c:v>
                </c:pt>
                <c:pt idx="660">
                  <c:v>0.53342541420876399</c:v>
                </c:pt>
                <c:pt idx="661">
                  <c:v>0.53123081160305297</c:v>
                </c:pt>
                <c:pt idx="662">
                  <c:v>0.52975453936975403</c:v>
                </c:pt>
                <c:pt idx="663">
                  <c:v>0.528512311510005</c:v>
                </c:pt>
                <c:pt idx="664">
                  <c:v>0.52727008365025596</c:v>
                </c:pt>
                <c:pt idx="665">
                  <c:v>0.52602785579050704</c:v>
                </c:pt>
                <c:pt idx="666">
                  <c:v>0.524785627930759</c:v>
                </c:pt>
                <c:pt idx="667">
                  <c:v>0.52354340007100997</c:v>
                </c:pt>
                <c:pt idx="668">
                  <c:v>0.52230117221126104</c:v>
                </c:pt>
                <c:pt idx="669">
                  <c:v>0.52105894435151201</c:v>
                </c:pt>
                <c:pt idx="670">
                  <c:v>0.51981671649176397</c:v>
                </c:pt>
                <c:pt idx="671">
                  <c:v>0.51857448863201505</c:v>
                </c:pt>
                <c:pt idx="672">
                  <c:v>0.51733226077226602</c:v>
                </c:pt>
                <c:pt idx="673">
                  <c:v>0.51609003291251698</c:v>
                </c:pt>
                <c:pt idx="674">
                  <c:v>0.51484780505276795</c:v>
                </c:pt>
                <c:pt idx="675">
                  <c:v>0.51360557719302002</c:v>
                </c:pt>
                <c:pt idx="676">
                  <c:v>0.51236334933327099</c:v>
                </c:pt>
                <c:pt idx="677">
                  <c:v>0.51112112147352196</c:v>
                </c:pt>
                <c:pt idx="678">
                  <c:v>0.50987889361377303</c:v>
                </c:pt>
                <c:pt idx="679">
                  <c:v>0.50892646470147995</c:v>
                </c:pt>
                <c:pt idx="680">
                  <c:v>0.50797408996622595</c:v>
                </c:pt>
                <c:pt idx="681">
                  <c:v>0.50702171523097195</c:v>
                </c:pt>
                <c:pt idx="682">
                  <c:v>0.50606934049571795</c:v>
                </c:pt>
                <c:pt idx="683">
                  <c:v>0.50511696576046305</c:v>
                </c:pt>
                <c:pt idx="684">
                  <c:v>0.50416459102520905</c:v>
                </c:pt>
                <c:pt idx="685">
                  <c:v>0.50321221628995505</c:v>
                </c:pt>
                <c:pt idx="686">
                  <c:v>0.50225984155470005</c:v>
                </c:pt>
                <c:pt idx="687">
                  <c:v>0.50130746681944605</c:v>
                </c:pt>
                <c:pt idx="688">
                  <c:v>0.50035509208419204</c:v>
                </c:pt>
                <c:pt idx="689">
                  <c:v>0.49940271734893799</c:v>
                </c:pt>
                <c:pt idx="690">
                  <c:v>0.49845034261368298</c:v>
                </c:pt>
                <c:pt idx="691">
                  <c:v>0.49749796787842898</c:v>
                </c:pt>
                <c:pt idx="692">
                  <c:v>0.49654559314317498</c:v>
                </c:pt>
                <c:pt idx="693">
                  <c:v>0.49559321840792098</c:v>
                </c:pt>
                <c:pt idx="694">
                  <c:v>0.49464084367266598</c:v>
                </c:pt>
                <c:pt idx="695">
                  <c:v>0.493779912266192</c:v>
                </c:pt>
                <c:pt idx="696">
                  <c:v>0.49320020593596398</c:v>
                </c:pt>
                <c:pt idx="697">
                  <c:v>0.49262049960573601</c:v>
                </c:pt>
                <c:pt idx="698">
                  <c:v>0.49204079327550798</c:v>
                </c:pt>
                <c:pt idx="699">
                  <c:v>0.49146108694528001</c:v>
                </c:pt>
                <c:pt idx="700">
                  <c:v>0.49088138061505199</c:v>
                </c:pt>
                <c:pt idx="701">
                  <c:v>0.49030167428482402</c:v>
                </c:pt>
                <c:pt idx="702">
                  <c:v>0.48972196795459599</c:v>
                </c:pt>
                <c:pt idx="703">
                  <c:v>0.48914226162436802</c:v>
                </c:pt>
                <c:pt idx="704">
                  <c:v>0.48856255529414</c:v>
                </c:pt>
                <c:pt idx="705">
                  <c:v>0.48798284896391197</c:v>
                </c:pt>
                <c:pt idx="706">
                  <c:v>0.48740314263368401</c:v>
                </c:pt>
                <c:pt idx="707">
                  <c:v>0.48682343630345598</c:v>
                </c:pt>
                <c:pt idx="708">
                  <c:v>0.48624372997322801</c:v>
                </c:pt>
                <c:pt idx="709">
                  <c:v>0.48566402364299999</c:v>
                </c:pt>
                <c:pt idx="710">
                  <c:v>0.48508431731277202</c:v>
                </c:pt>
                <c:pt idx="711">
                  <c:v>0.48450461098254399</c:v>
                </c:pt>
                <c:pt idx="712">
                  <c:v>0.48449410183177999</c:v>
                </c:pt>
                <c:pt idx="713">
                  <c:v>0.48507380816700502</c:v>
                </c:pt>
                <c:pt idx="714">
                  <c:v>0.48565351450222899</c:v>
                </c:pt>
                <c:pt idx="715">
                  <c:v>0.48623322083745402</c:v>
                </c:pt>
                <c:pt idx="716">
                  <c:v>0.48681292717267799</c:v>
                </c:pt>
                <c:pt idx="717">
                  <c:v>0.48739263350790302</c:v>
                </c:pt>
                <c:pt idx="718">
                  <c:v>0.48797233984312799</c:v>
                </c:pt>
                <c:pt idx="719">
                  <c:v>0.48855204617835202</c:v>
                </c:pt>
                <c:pt idx="720">
                  <c:v>0.48913175251357699</c:v>
                </c:pt>
                <c:pt idx="721">
                  <c:v>0.48971145884880102</c:v>
                </c:pt>
                <c:pt idx="722">
                  <c:v>0.49029116518402599</c:v>
                </c:pt>
                <c:pt idx="723">
                  <c:v>0.49087087151925002</c:v>
                </c:pt>
                <c:pt idx="724">
                  <c:v>0.49145057785447499</c:v>
                </c:pt>
                <c:pt idx="725">
                  <c:v>0.49203028418970002</c:v>
                </c:pt>
                <c:pt idx="726">
                  <c:v>0.49260999052492399</c:v>
                </c:pt>
                <c:pt idx="727">
                  <c:v>0.49318969686014902</c:v>
                </c:pt>
                <c:pt idx="728">
                  <c:v>0.49376940319537299</c:v>
                </c:pt>
                <c:pt idx="729">
                  <c:v>0.49483705481665002</c:v>
                </c:pt>
                <c:pt idx="730">
                  <c:v>0.49607928270881002</c:v>
                </c:pt>
                <c:pt idx="731">
                  <c:v>0.49732151060097002</c:v>
                </c:pt>
                <c:pt idx="732">
                  <c:v>0.49856373849312902</c:v>
                </c:pt>
                <c:pt idx="733">
                  <c:v>0.49980596638528901</c:v>
                </c:pt>
                <c:pt idx="734">
                  <c:v>0.50104819427744796</c:v>
                </c:pt>
                <c:pt idx="735">
                  <c:v>0.50229042216960795</c:v>
                </c:pt>
                <c:pt idx="736">
                  <c:v>0.50353265006176795</c:v>
                </c:pt>
                <c:pt idx="737">
                  <c:v>0.50477487795392695</c:v>
                </c:pt>
                <c:pt idx="738">
                  <c:v>0.50601710584608695</c:v>
                </c:pt>
                <c:pt idx="739">
                  <c:v>0.50725933373824605</c:v>
                </c:pt>
                <c:pt idx="740">
                  <c:v>0.50850156163040605</c:v>
                </c:pt>
                <c:pt idx="741">
                  <c:v>0.50974378952256605</c:v>
                </c:pt>
                <c:pt idx="742">
                  <c:v>0.51098601741472505</c:v>
                </c:pt>
                <c:pt idx="743">
                  <c:v>0.51222824530688504</c:v>
                </c:pt>
                <c:pt idx="744">
                  <c:v>0.51347047319904404</c:v>
                </c:pt>
                <c:pt idx="745">
                  <c:v>0.51471270109120404</c:v>
                </c:pt>
                <c:pt idx="746">
                  <c:v>0.51510097065803495</c:v>
                </c:pt>
                <c:pt idx="747">
                  <c:v>0.51547363902565302</c:v>
                </c:pt>
                <c:pt idx="748">
                  <c:v>0.51584630739327197</c:v>
                </c:pt>
                <c:pt idx="749">
                  <c:v>0.51621897576089104</c:v>
                </c:pt>
                <c:pt idx="750">
                  <c:v>0.51659164412851</c:v>
                </c:pt>
                <c:pt idx="751">
                  <c:v>0.51696431249612895</c:v>
                </c:pt>
                <c:pt idx="752">
                  <c:v>0.51733698086374802</c:v>
                </c:pt>
                <c:pt idx="753">
                  <c:v>0.51770964923136698</c:v>
                </c:pt>
                <c:pt idx="754">
                  <c:v>0.51808231759898604</c:v>
                </c:pt>
                <c:pt idx="755">
                  <c:v>0.518454985966604</c:v>
                </c:pt>
                <c:pt idx="756">
                  <c:v>0.51882765433422295</c:v>
                </c:pt>
                <c:pt idx="757">
                  <c:v>0.51920032270184202</c:v>
                </c:pt>
                <c:pt idx="758">
                  <c:v>0.51957299106946098</c:v>
                </c:pt>
                <c:pt idx="759">
                  <c:v>0.51994565943708004</c:v>
                </c:pt>
                <c:pt idx="760">
                  <c:v>0.520318327804699</c:v>
                </c:pt>
                <c:pt idx="761">
                  <c:v>0.52069099617231795</c:v>
                </c:pt>
                <c:pt idx="762">
                  <c:v>0.52128289193528998</c:v>
                </c:pt>
                <c:pt idx="763">
                  <c:v>0.52261868947974199</c:v>
                </c:pt>
                <c:pt idx="764">
                  <c:v>0.523954487024195</c:v>
                </c:pt>
                <c:pt idx="765">
                  <c:v>0.52529028456864701</c:v>
                </c:pt>
                <c:pt idx="766">
                  <c:v>0.52662608211310002</c:v>
                </c:pt>
                <c:pt idx="767">
                  <c:v>0.52796187965755204</c:v>
                </c:pt>
                <c:pt idx="768">
                  <c:v>0.52929767720200505</c:v>
                </c:pt>
                <c:pt idx="769">
                  <c:v>0.53063347474645695</c:v>
                </c:pt>
                <c:pt idx="770">
                  <c:v>0.53196927229090996</c:v>
                </c:pt>
                <c:pt idx="771">
                  <c:v>0.53330506983536197</c:v>
                </c:pt>
                <c:pt idx="772">
                  <c:v>0.53464086737981498</c:v>
                </c:pt>
                <c:pt idx="773">
                  <c:v>0.53597666492426799</c:v>
                </c:pt>
                <c:pt idx="774">
                  <c:v>0.53731246246872</c:v>
                </c:pt>
                <c:pt idx="775">
                  <c:v>0.53864826001317201</c:v>
                </c:pt>
                <c:pt idx="776">
                  <c:v>0.53998405755762502</c:v>
                </c:pt>
                <c:pt idx="777">
                  <c:v>0.54131985510207703</c:v>
                </c:pt>
                <c:pt idx="778">
                  <c:v>0.54265565264653004</c:v>
                </c:pt>
                <c:pt idx="779">
                  <c:v>0.54399145019098305</c:v>
                </c:pt>
                <c:pt idx="780">
                  <c:v>0.54532724773543495</c:v>
                </c:pt>
                <c:pt idx="781">
                  <c:v>0.54666304527988796</c:v>
                </c:pt>
                <c:pt idx="782">
                  <c:v>0.54787788802182702</c:v>
                </c:pt>
                <c:pt idx="783">
                  <c:v>0.548224631899214</c:v>
                </c:pt>
                <c:pt idx="784">
                  <c:v>0.54857137577660098</c:v>
                </c:pt>
                <c:pt idx="785">
                  <c:v>0.54891811965398796</c:v>
                </c:pt>
                <c:pt idx="786">
                  <c:v>0.54926486353137505</c:v>
                </c:pt>
                <c:pt idx="787">
                  <c:v>0.54961160740876203</c:v>
                </c:pt>
                <c:pt idx="788">
                  <c:v>0.54995835128614901</c:v>
                </c:pt>
                <c:pt idx="789">
                  <c:v>0.55030509516353598</c:v>
                </c:pt>
                <c:pt idx="790">
                  <c:v>0.55065183904092296</c:v>
                </c:pt>
                <c:pt idx="791">
                  <c:v>0.55099858291831005</c:v>
                </c:pt>
                <c:pt idx="792">
                  <c:v>0.55134532679569703</c:v>
                </c:pt>
                <c:pt idx="793">
                  <c:v>0.55169207067308401</c:v>
                </c:pt>
                <c:pt idx="794">
                  <c:v>0.55203881455047099</c:v>
                </c:pt>
                <c:pt idx="795">
                  <c:v>0.55238555842785797</c:v>
                </c:pt>
                <c:pt idx="796">
                  <c:v>0.55273230230524495</c:v>
                </c:pt>
                <c:pt idx="797">
                  <c:v>0.55307904618263204</c:v>
                </c:pt>
                <c:pt idx="798">
                  <c:v>0.55342579006001902</c:v>
                </c:pt>
                <c:pt idx="799">
                  <c:v>0.55178047333674496</c:v>
                </c:pt>
                <c:pt idx="800">
                  <c:v>0.54916496150785099</c:v>
                </c:pt>
                <c:pt idx="801">
                  <c:v>0.54654944967895702</c:v>
                </c:pt>
                <c:pt idx="802">
                  <c:v>0.54393393785006405</c:v>
                </c:pt>
                <c:pt idx="803">
                  <c:v>0.54131842602116997</c:v>
                </c:pt>
                <c:pt idx="804">
                  <c:v>0.538702914192277</c:v>
                </c:pt>
                <c:pt idx="805">
                  <c:v>0.53608740236338304</c:v>
                </c:pt>
                <c:pt idx="806">
                  <c:v>0.53347189053448896</c:v>
                </c:pt>
                <c:pt idx="807">
                  <c:v>0.53085637870559599</c:v>
                </c:pt>
                <c:pt idx="808">
                  <c:v>0.52824086687670202</c:v>
                </c:pt>
                <c:pt idx="809">
                  <c:v>0.52562535504780905</c:v>
                </c:pt>
                <c:pt idx="810">
                  <c:v>0.52300984321891497</c:v>
                </c:pt>
                <c:pt idx="811">
                  <c:v>0.520394331390021</c:v>
                </c:pt>
                <c:pt idx="812">
                  <c:v>0.51777881956112803</c:v>
                </c:pt>
                <c:pt idx="813">
                  <c:v>0.51516330773223395</c:v>
                </c:pt>
                <c:pt idx="814">
                  <c:v>0.51254779590333999</c:v>
                </c:pt>
                <c:pt idx="815">
                  <c:v>0.50993228407444702</c:v>
                </c:pt>
                <c:pt idx="816">
                  <c:v>0.50731677224555305</c:v>
                </c:pt>
                <c:pt idx="817">
                  <c:v>0.50470126041665997</c:v>
                </c:pt>
                <c:pt idx="818">
                  <c:v>0.502085748587766</c:v>
                </c:pt>
                <c:pt idx="819">
                  <c:v>0.49947023675887198</c:v>
                </c:pt>
                <c:pt idx="820">
                  <c:v>0.49685472492997901</c:v>
                </c:pt>
                <c:pt idx="821">
                  <c:v>0.49423921310108498</c:v>
                </c:pt>
                <c:pt idx="822">
                  <c:v>0.49162370127219102</c:v>
                </c:pt>
                <c:pt idx="823">
                  <c:v>0.48900818944329799</c:v>
                </c:pt>
                <c:pt idx="824">
                  <c:v>0.48639267761440402</c:v>
                </c:pt>
                <c:pt idx="825">
                  <c:v>0.483777165785511</c:v>
                </c:pt>
                <c:pt idx="826">
                  <c:v>0.48116165395661697</c:v>
                </c:pt>
                <c:pt idx="827">
                  <c:v>0.47854614212772301</c:v>
                </c:pt>
                <c:pt idx="828">
                  <c:v>0.47593063029882898</c:v>
                </c:pt>
                <c:pt idx="829">
                  <c:v>0.47331511846993601</c:v>
                </c:pt>
                <c:pt idx="830">
                  <c:v>0.47069960664104199</c:v>
                </c:pt>
                <c:pt idx="831">
                  <c:v>0.468723401816111</c:v>
                </c:pt>
                <c:pt idx="832">
                  <c:v>0.46723032674180298</c:v>
                </c:pt>
                <c:pt idx="833">
                  <c:v>0.46573725166749402</c:v>
                </c:pt>
                <c:pt idx="834">
                  <c:v>0.46424417659318601</c:v>
                </c:pt>
                <c:pt idx="835">
                  <c:v>0.46275110151887799</c:v>
                </c:pt>
                <c:pt idx="836">
                  <c:v>0.46125802644456898</c:v>
                </c:pt>
                <c:pt idx="837">
                  <c:v>0.45976495137026102</c:v>
                </c:pt>
                <c:pt idx="838">
                  <c:v>0.45827187629595301</c:v>
                </c:pt>
                <c:pt idx="839">
                  <c:v>0.45677880122164499</c:v>
                </c:pt>
                <c:pt idx="840">
                  <c:v>0.45528572614733698</c:v>
                </c:pt>
                <c:pt idx="841">
                  <c:v>0.45379265107302802</c:v>
                </c:pt>
                <c:pt idx="842">
                  <c:v>0.45258663311209402</c:v>
                </c:pt>
                <c:pt idx="843">
                  <c:v>0.45270050401219702</c:v>
                </c:pt>
                <c:pt idx="844">
                  <c:v>0.45281437491230098</c:v>
                </c:pt>
                <c:pt idx="845">
                  <c:v>0.45292824581240398</c:v>
                </c:pt>
                <c:pt idx="846">
                  <c:v>0.45304211671250699</c:v>
                </c:pt>
                <c:pt idx="847">
                  <c:v>0.45315598761261</c:v>
                </c:pt>
                <c:pt idx="848">
                  <c:v>0.45326985851271301</c:v>
                </c:pt>
                <c:pt idx="849">
                  <c:v>0.45338372941281602</c:v>
                </c:pt>
                <c:pt idx="850">
                  <c:v>0.45349760031291902</c:v>
                </c:pt>
                <c:pt idx="851">
                  <c:v>0.45361147121302198</c:v>
                </c:pt>
                <c:pt idx="852">
                  <c:v>0.45372534211312499</c:v>
                </c:pt>
                <c:pt idx="853">
                  <c:v>0.45383921301322799</c:v>
                </c:pt>
                <c:pt idx="854">
                  <c:v>0.453953083913331</c:v>
                </c:pt>
                <c:pt idx="855">
                  <c:v>0.45406695481343401</c:v>
                </c:pt>
                <c:pt idx="856">
                  <c:v>0.45418082571353702</c:v>
                </c:pt>
                <c:pt idx="857">
                  <c:v>0.45429469661364003</c:v>
                </c:pt>
                <c:pt idx="858">
                  <c:v>0.45424342942014301</c:v>
                </c:pt>
                <c:pt idx="859">
                  <c:v>0.45374653825679701</c:v>
                </c:pt>
                <c:pt idx="860">
                  <c:v>0.453249647093451</c:v>
                </c:pt>
                <c:pt idx="861">
                  <c:v>0.452752755930105</c:v>
                </c:pt>
                <c:pt idx="862">
                  <c:v>0.452255864766759</c:v>
                </c:pt>
                <c:pt idx="863">
                  <c:v>0.45175897360341299</c:v>
                </c:pt>
                <c:pt idx="864">
                  <c:v>0.45126208244006699</c:v>
                </c:pt>
                <c:pt idx="865">
                  <c:v>0.45076519127672099</c:v>
                </c:pt>
                <c:pt idx="866">
                  <c:v>0.45026830011337499</c:v>
                </c:pt>
                <c:pt idx="867">
                  <c:v>0.44977140895002898</c:v>
                </c:pt>
                <c:pt idx="868">
                  <c:v>0.44927451778668298</c:v>
                </c:pt>
                <c:pt idx="869">
                  <c:v>0.44877762662333698</c:v>
                </c:pt>
                <c:pt idx="870">
                  <c:v>0.44828073545999098</c:v>
                </c:pt>
                <c:pt idx="871">
                  <c:v>0.44778384429664497</c:v>
                </c:pt>
                <c:pt idx="872">
                  <c:v>0.44728695313329903</c:v>
                </c:pt>
                <c:pt idx="873">
                  <c:v>0.44679006196995302</c:v>
                </c:pt>
                <c:pt idx="874">
                  <c:v>0.44629317080660702</c:v>
                </c:pt>
                <c:pt idx="875">
                  <c:v>0.44603128260082803</c:v>
                </c:pt>
                <c:pt idx="876">
                  <c:v>0.44598987500082399</c:v>
                </c:pt>
                <c:pt idx="877">
                  <c:v>0.445948467400821</c:v>
                </c:pt>
                <c:pt idx="878">
                  <c:v>0.44590705980081802</c:v>
                </c:pt>
                <c:pt idx="879">
                  <c:v>0.44586565220081498</c:v>
                </c:pt>
                <c:pt idx="880">
                  <c:v>0.44582424460081099</c:v>
                </c:pt>
                <c:pt idx="881">
                  <c:v>0.44578283700080801</c:v>
                </c:pt>
                <c:pt idx="882">
                  <c:v>0.44574142940080502</c:v>
                </c:pt>
                <c:pt idx="883">
                  <c:v>0.44570002180080098</c:v>
                </c:pt>
                <c:pt idx="884">
                  <c:v>0.445658614200798</c:v>
                </c:pt>
                <c:pt idx="885">
                  <c:v>0.44561720660079501</c:v>
                </c:pt>
                <c:pt idx="886">
                  <c:v>0.44557579900079097</c:v>
                </c:pt>
                <c:pt idx="887">
                  <c:v>0.44553439140078799</c:v>
                </c:pt>
                <c:pt idx="888">
                  <c:v>0.445492983800785</c:v>
                </c:pt>
                <c:pt idx="889">
                  <c:v>0.44545157620078102</c:v>
                </c:pt>
                <c:pt idx="890">
                  <c:v>0.44541016860077798</c:v>
                </c:pt>
                <c:pt idx="891">
                  <c:v>0.44536876100077499</c:v>
                </c:pt>
                <c:pt idx="892">
                  <c:v>0.44568997156024498</c:v>
                </c:pt>
                <c:pt idx="893">
                  <c:v>0.44612475132412199</c:v>
                </c:pt>
                <c:pt idx="894">
                  <c:v>0.44655953108799801</c:v>
                </c:pt>
                <c:pt idx="895">
                  <c:v>0.44699431085187502</c:v>
                </c:pt>
                <c:pt idx="896">
                  <c:v>0.44742909061575098</c:v>
                </c:pt>
                <c:pt idx="897">
                  <c:v>0.44786387037962699</c:v>
                </c:pt>
                <c:pt idx="898">
                  <c:v>0.44829865014350401</c:v>
                </c:pt>
                <c:pt idx="899">
                  <c:v>0.44873342990738002</c:v>
                </c:pt>
                <c:pt idx="900">
                  <c:v>0.44916820967125698</c:v>
                </c:pt>
                <c:pt idx="901">
                  <c:v>0.44960298943513299</c:v>
                </c:pt>
                <c:pt idx="902">
                  <c:v>0.45003776919900901</c:v>
                </c:pt>
                <c:pt idx="903">
                  <c:v>0.45047254896288602</c:v>
                </c:pt>
                <c:pt idx="904">
                  <c:v>0.45090732872676198</c:v>
                </c:pt>
                <c:pt idx="905">
                  <c:v>0.45134210849063899</c:v>
                </c:pt>
                <c:pt idx="906">
                  <c:v>0.45177688825451501</c:v>
                </c:pt>
                <c:pt idx="907">
                  <c:v>0.45221166801839102</c:v>
                </c:pt>
                <c:pt idx="908">
                  <c:v>0.45264937297792401</c:v>
                </c:pt>
                <c:pt idx="909">
                  <c:v>0.45349822871317003</c:v>
                </c:pt>
                <c:pt idx="910">
                  <c:v>0.45434708444841598</c:v>
                </c:pt>
                <c:pt idx="911">
                  <c:v>0.455195940183662</c:v>
                </c:pt>
                <c:pt idx="912">
                  <c:v>0.45604479591890801</c:v>
                </c:pt>
                <c:pt idx="913">
                  <c:v>0.45689365165415402</c:v>
                </c:pt>
                <c:pt idx="914">
                  <c:v>0.45774250738939998</c:v>
                </c:pt>
                <c:pt idx="915">
                  <c:v>0.45859136312464599</c:v>
                </c:pt>
                <c:pt idx="916">
                  <c:v>0.459440218859892</c:v>
                </c:pt>
                <c:pt idx="917">
                  <c:v>0.46028907459513801</c:v>
                </c:pt>
                <c:pt idx="918">
                  <c:v>0.46113793033038403</c:v>
                </c:pt>
                <c:pt idx="919">
                  <c:v>0.46198678606562998</c:v>
                </c:pt>
                <c:pt idx="920">
                  <c:v>0.462835641800876</c:v>
                </c:pt>
                <c:pt idx="921">
                  <c:v>0.46368449753612201</c:v>
                </c:pt>
                <c:pt idx="922">
                  <c:v>0.46453335327136802</c:v>
                </c:pt>
                <c:pt idx="923">
                  <c:v>0.46538220900661398</c:v>
                </c:pt>
                <c:pt idx="924">
                  <c:v>0.46623106474185999</c:v>
                </c:pt>
                <c:pt idx="925">
                  <c:v>0.46711130235347897</c:v>
                </c:pt>
                <c:pt idx="926">
                  <c:v>0.46808438084793702</c:v>
                </c:pt>
                <c:pt idx="927">
                  <c:v>0.46905745934239501</c:v>
                </c:pt>
                <c:pt idx="928">
                  <c:v>0.470030537836853</c:v>
                </c:pt>
                <c:pt idx="929">
                  <c:v>0.47100361633131099</c:v>
                </c:pt>
                <c:pt idx="930">
                  <c:v>0.47197669482576898</c:v>
                </c:pt>
                <c:pt idx="931">
                  <c:v>0.47294977332022697</c:v>
                </c:pt>
                <c:pt idx="932">
                  <c:v>0.47392285181468502</c:v>
                </c:pt>
                <c:pt idx="933">
                  <c:v>0.47489593030914301</c:v>
                </c:pt>
                <c:pt idx="934">
                  <c:v>0.475869008803601</c:v>
                </c:pt>
                <c:pt idx="935">
                  <c:v>0.47684208729805899</c:v>
                </c:pt>
                <c:pt idx="936">
                  <c:v>0.47781516579251698</c:v>
                </c:pt>
                <c:pt idx="937">
                  <c:v>0.47878824428697497</c:v>
                </c:pt>
                <c:pt idx="938">
                  <c:v>0.47976132278143302</c:v>
                </c:pt>
                <c:pt idx="939">
                  <c:v>0.48073440127589101</c:v>
                </c:pt>
                <c:pt idx="940">
                  <c:v>0.481707479770349</c:v>
                </c:pt>
                <c:pt idx="941">
                  <c:v>0.48268055826480699</c:v>
                </c:pt>
                <c:pt idx="942">
                  <c:v>0.48381866662120798</c:v>
                </c:pt>
                <c:pt idx="943">
                  <c:v>0.48512300592407998</c:v>
                </c:pt>
                <c:pt idx="944">
                  <c:v>0.48642734522695102</c:v>
                </c:pt>
                <c:pt idx="945">
                  <c:v>0.48773168452982302</c:v>
                </c:pt>
                <c:pt idx="946">
                  <c:v>0.48903602383269401</c:v>
                </c:pt>
                <c:pt idx="947">
                  <c:v>0.490340363135566</c:v>
                </c:pt>
                <c:pt idx="948">
                  <c:v>0.491644702438437</c:v>
                </c:pt>
                <c:pt idx="949">
                  <c:v>0.49294904174130899</c:v>
                </c:pt>
                <c:pt idx="950">
                  <c:v>0.49425338104417998</c:v>
                </c:pt>
                <c:pt idx="951">
                  <c:v>0.49555772034705198</c:v>
                </c:pt>
                <c:pt idx="952">
                  <c:v>0.49686205964992303</c:v>
                </c:pt>
                <c:pt idx="953">
                  <c:v>0.49816639895279502</c:v>
                </c:pt>
                <c:pt idx="954">
                  <c:v>0.49947073825566601</c:v>
                </c:pt>
                <c:pt idx="955">
                  <c:v>0.50077507755853801</c:v>
                </c:pt>
                <c:pt idx="956">
                  <c:v>0.50207941686141</c:v>
                </c:pt>
                <c:pt idx="957">
                  <c:v>0.50338375616428099</c:v>
                </c:pt>
                <c:pt idx="958">
                  <c:v>0.50468809546715299</c:v>
                </c:pt>
                <c:pt idx="959">
                  <c:v>0.50627819659680895</c:v>
                </c:pt>
                <c:pt idx="960">
                  <c:v>0.50796675424262505</c:v>
                </c:pt>
                <c:pt idx="961">
                  <c:v>0.50965531188844004</c:v>
                </c:pt>
                <c:pt idx="962">
                  <c:v>0.51134386953425603</c:v>
                </c:pt>
                <c:pt idx="963">
                  <c:v>0.51303242718007103</c:v>
                </c:pt>
                <c:pt idx="964">
                  <c:v>0.51472098482588702</c:v>
                </c:pt>
                <c:pt idx="965">
                  <c:v>0.51640954247170201</c:v>
                </c:pt>
                <c:pt idx="966">
                  <c:v>0.518098100117518</c:v>
                </c:pt>
                <c:pt idx="967">
                  <c:v>0.51978665776333299</c:v>
                </c:pt>
                <c:pt idx="968">
                  <c:v>0.52147521540914898</c:v>
                </c:pt>
                <c:pt idx="969">
                  <c:v>0.52316377305496498</c:v>
                </c:pt>
                <c:pt idx="970">
                  <c:v>0.52485233070077997</c:v>
                </c:pt>
                <c:pt idx="971">
                  <c:v>0.52654088834659596</c:v>
                </c:pt>
                <c:pt idx="972">
                  <c:v>0.52822944599241095</c:v>
                </c:pt>
                <c:pt idx="973">
                  <c:v>0.52991800363822705</c:v>
                </c:pt>
                <c:pt idx="974">
                  <c:v>0.53160656128404205</c:v>
                </c:pt>
                <c:pt idx="975">
                  <c:v>0.53329511892985804</c:v>
                </c:pt>
                <c:pt idx="976">
                  <c:v>0.53437544222608202</c:v>
                </c:pt>
                <c:pt idx="977">
                  <c:v>0.53536660011938397</c:v>
                </c:pt>
                <c:pt idx="978">
                  <c:v>0.53635775801268504</c:v>
                </c:pt>
                <c:pt idx="979">
                  <c:v>0.53734891590598699</c:v>
                </c:pt>
                <c:pt idx="980">
                  <c:v>0.53834007379928905</c:v>
                </c:pt>
                <c:pt idx="981">
                  <c:v>0.53933123169259001</c:v>
                </c:pt>
                <c:pt idx="982">
                  <c:v>0.54032238958589196</c:v>
                </c:pt>
                <c:pt idx="983">
                  <c:v>0.54131354747919402</c:v>
                </c:pt>
                <c:pt idx="984">
                  <c:v>0.54230470537249598</c:v>
                </c:pt>
                <c:pt idx="985">
                  <c:v>0.54329586326579704</c:v>
                </c:pt>
                <c:pt idx="986">
                  <c:v>0.54428702115909899</c:v>
                </c:pt>
                <c:pt idx="987">
                  <c:v>0.54527817905240095</c:v>
                </c:pt>
                <c:pt idx="988">
                  <c:v>0.54626933694570201</c:v>
                </c:pt>
                <c:pt idx="989">
                  <c:v>0.54726049483900396</c:v>
                </c:pt>
                <c:pt idx="990">
                  <c:v>0.54825165273230603</c:v>
                </c:pt>
                <c:pt idx="991">
                  <c:v>0.54924281062560698</c:v>
                </c:pt>
                <c:pt idx="992">
                  <c:v>0.55012287084981604</c:v>
                </c:pt>
                <c:pt idx="993">
                  <c:v>0.55064101352267403</c:v>
                </c:pt>
                <c:pt idx="994">
                  <c:v>0.55115915619553102</c:v>
                </c:pt>
                <c:pt idx="995">
                  <c:v>0.55167729886838801</c:v>
                </c:pt>
                <c:pt idx="996">
                  <c:v>0.552195441541245</c:v>
                </c:pt>
                <c:pt idx="997">
                  <c:v>0.55271358421410199</c:v>
                </c:pt>
                <c:pt idx="998">
                  <c:v>0.55323172688695899</c:v>
                </c:pt>
                <c:pt idx="999">
                  <c:v>0.55374986955981598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FF-4B8C-9EA5-40A95B943796}"/>
            </c:ext>
          </c:extLst>
        </c:ser>
        <c:ser>
          <c:idx val="9"/>
          <c:order val="5"/>
          <c:tx>
            <c:strRef>
              <c:f>'0.64NaCl_0.36UCl3_plot_data'!$I$1</c:f>
              <c:strCache>
                <c:ptCount val="1"/>
                <c:pt idx="0">
                  <c:v>S(r): Na-Cl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'0.64NaCl_0.36UCl3_plot_data'!$I$2:$I$1001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0.12015339284108</c:v>
                </c:pt>
                <c:pt idx="385">
                  <c:v>0.12015339284108</c:v>
                </c:pt>
                <c:pt idx="386">
                  <c:v>0.12015339284108</c:v>
                </c:pt>
                <c:pt idx="387">
                  <c:v>0.12015339284108</c:v>
                </c:pt>
                <c:pt idx="388">
                  <c:v>0.12015339284108</c:v>
                </c:pt>
                <c:pt idx="389">
                  <c:v>0.12015339284108</c:v>
                </c:pt>
                <c:pt idx="390">
                  <c:v>0.12015339284108</c:v>
                </c:pt>
                <c:pt idx="391">
                  <c:v>0.12015339284108</c:v>
                </c:pt>
                <c:pt idx="392">
                  <c:v>0.12015339284108</c:v>
                </c:pt>
                <c:pt idx="393">
                  <c:v>0.12015339284108</c:v>
                </c:pt>
                <c:pt idx="394">
                  <c:v>0.12015339284108</c:v>
                </c:pt>
                <c:pt idx="395">
                  <c:v>0.12015339284108</c:v>
                </c:pt>
                <c:pt idx="396">
                  <c:v>0.12015339284108</c:v>
                </c:pt>
                <c:pt idx="397">
                  <c:v>0.12015339284108</c:v>
                </c:pt>
                <c:pt idx="398">
                  <c:v>0.12015339284108</c:v>
                </c:pt>
                <c:pt idx="399">
                  <c:v>0.12015339284108</c:v>
                </c:pt>
                <c:pt idx="400">
                  <c:v>0.12015339284108</c:v>
                </c:pt>
                <c:pt idx="401">
                  <c:v>0.12015339284108</c:v>
                </c:pt>
                <c:pt idx="402">
                  <c:v>0.12015339284108</c:v>
                </c:pt>
                <c:pt idx="403">
                  <c:v>0.12015339284108</c:v>
                </c:pt>
                <c:pt idx="404">
                  <c:v>0.12015339284108</c:v>
                </c:pt>
                <c:pt idx="405">
                  <c:v>0.12015339284108</c:v>
                </c:pt>
                <c:pt idx="406">
                  <c:v>0.12015339284108</c:v>
                </c:pt>
                <c:pt idx="407">
                  <c:v>0.12015339284108</c:v>
                </c:pt>
                <c:pt idx="408">
                  <c:v>0.12015339284108</c:v>
                </c:pt>
                <c:pt idx="409">
                  <c:v>0.12015339284108</c:v>
                </c:pt>
                <c:pt idx="410">
                  <c:v>0.12015339284108</c:v>
                </c:pt>
                <c:pt idx="411">
                  <c:v>0.12015339284108</c:v>
                </c:pt>
                <c:pt idx="412">
                  <c:v>0.12015339284108</c:v>
                </c:pt>
                <c:pt idx="413">
                  <c:v>0.12015339284108</c:v>
                </c:pt>
                <c:pt idx="414">
                  <c:v>0.12015339284108</c:v>
                </c:pt>
                <c:pt idx="415">
                  <c:v>0.12015339284108</c:v>
                </c:pt>
                <c:pt idx="416">
                  <c:v>0.12015339284108</c:v>
                </c:pt>
                <c:pt idx="417">
                  <c:v>0.12015339284108</c:v>
                </c:pt>
                <c:pt idx="418">
                  <c:v>0.12015339284108</c:v>
                </c:pt>
                <c:pt idx="419">
                  <c:v>0.12015339284108</c:v>
                </c:pt>
                <c:pt idx="420">
                  <c:v>0.12015339284108</c:v>
                </c:pt>
                <c:pt idx="421">
                  <c:v>0.12015339284108</c:v>
                </c:pt>
                <c:pt idx="422">
                  <c:v>0.12015339284108</c:v>
                </c:pt>
                <c:pt idx="423">
                  <c:v>0.12015339284108</c:v>
                </c:pt>
                <c:pt idx="424">
                  <c:v>0.12015339284108</c:v>
                </c:pt>
                <c:pt idx="425">
                  <c:v>0.12015339284108</c:v>
                </c:pt>
                <c:pt idx="426">
                  <c:v>0.12015339284108</c:v>
                </c:pt>
                <c:pt idx="427">
                  <c:v>0.12015339284108</c:v>
                </c:pt>
                <c:pt idx="428">
                  <c:v>0.12015339284108</c:v>
                </c:pt>
                <c:pt idx="429">
                  <c:v>0.12015339284108</c:v>
                </c:pt>
                <c:pt idx="430">
                  <c:v>0.12015339284108</c:v>
                </c:pt>
                <c:pt idx="431">
                  <c:v>0.12015339284108</c:v>
                </c:pt>
                <c:pt idx="432">
                  <c:v>0.12015339284108</c:v>
                </c:pt>
                <c:pt idx="433">
                  <c:v>0.12015339284108</c:v>
                </c:pt>
                <c:pt idx="434">
                  <c:v>0.12015339284108</c:v>
                </c:pt>
                <c:pt idx="435">
                  <c:v>0.12015339284108</c:v>
                </c:pt>
                <c:pt idx="436">
                  <c:v>0.12015339284108</c:v>
                </c:pt>
                <c:pt idx="437">
                  <c:v>0.12015339284108</c:v>
                </c:pt>
                <c:pt idx="438">
                  <c:v>0.12015339284108</c:v>
                </c:pt>
                <c:pt idx="439">
                  <c:v>0.12015339284108</c:v>
                </c:pt>
                <c:pt idx="440">
                  <c:v>0.12015339284108</c:v>
                </c:pt>
                <c:pt idx="441">
                  <c:v>0.12015339284108</c:v>
                </c:pt>
                <c:pt idx="442">
                  <c:v>0.12015339284108</c:v>
                </c:pt>
                <c:pt idx="443">
                  <c:v>0.12015339284108</c:v>
                </c:pt>
                <c:pt idx="444">
                  <c:v>0.12015339284108</c:v>
                </c:pt>
                <c:pt idx="445">
                  <c:v>0.12015339284108</c:v>
                </c:pt>
                <c:pt idx="446">
                  <c:v>0.12015339284108</c:v>
                </c:pt>
                <c:pt idx="447">
                  <c:v>0.12015339284108</c:v>
                </c:pt>
                <c:pt idx="448">
                  <c:v>0.12015339284108</c:v>
                </c:pt>
                <c:pt idx="449">
                  <c:v>0.12015339284108</c:v>
                </c:pt>
                <c:pt idx="450">
                  <c:v>0.12015339284108</c:v>
                </c:pt>
                <c:pt idx="451">
                  <c:v>0.12015339284108</c:v>
                </c:pt>
                <c:pt idx="452">
                  <c:v>0.12015339284108</c:v>
                </c:pt>
                <c:pt idx="453">
                  <c:v>0.12015339284108</c:v>
                </c:pt>
                <c:pt idx="454">
                  <c:v>0.12015339284108</c:v>
                </c:pt>
                <c:pt idx="455">
                  <c:v>0.12015339284108</c:v>
                </c:pt>
                <c:pt idx="456">
                  <c:v>0.12015339284108</c:v>
                </c:pt>
                <c:pt idx="457">
                  <c:v>0.12015339284108</c:v>
                </c:pt>
                <c:pt idx="458">
                  <c:v>0.12015339284108</c:v>
                </c:pt>
                <c:pt idx="459">
                  <c:v>0.12015339284108</c:v>
                </c:pt>
                <c:pt idx="460">
                  <c:v>0.12015339284108</c:v>
                </c:pt>
                <c:pt idx="461">
                  <c:v>0.12015339284108</c:v>
                </c:pt>
                <c:pt idx="462">
                  <c:v>0.12015339284108</c:v>
                </c:pt>
                <c:pt idx="463">
                  <c:v>0.12015339284108</c:v>
                </c:pt>
                <c:pt idx="464">
                  <c:v>0.12015339284108</c:v>
                </c:pt>
                <c:pt idx="465">
                  <c:v>0.12015339284108</c:v>
                </c:pt>
                <c:pt idx="466">
                  <c:v>0.12015339284108</c:v>
                </c:pt>
                <c:pt idx="467">
                  <c:v>0.12015339284108</c:v>
                </c:pt>
                <c:pt idx="468">
                  <c:v>0.12015339284108</c:v>
                </c:pt>
                <c:pt idx="469">
                  <c:v>0.12015339284108</c:v>
                </c:pt>
                <c:pt idx="470">
                  <c:v>0.12015339284108</c:v>
                </c:pt>
                <c:pt idx="471">
                  <c:v>0.12015339284108</c:v>
                </c:pt>
                <c:pt idx="472">
                  <c:v>0.12015339284108</c:v>
                </c:pt>
                <c:pt idx="473">
                  <c:v>0.12015339284108</c:v>
                </c:pt>
                <c:pt idx="474">
                  <c:v>0.12015339284108</c:v>
                </c:pt>
                <c:pt idx="475">
                  <c:v>0.12015339284108</c:v>
                </c:pt>
                <c:pt idx="476">
                  <c:v>0.12015339284108</c:v>
                </c:pt>
                <c:pt idx="477">
                  <c:v>0.12015339284108</c:v>
                </c:pt>
                <c:pt idx="478">
                  <c:v>0.12015339284108</c:v>
                </c:pt>
                <c:pt idx="479">
                  <c:v>0.12015339284108</c:v>
                </c:pt>
                <c:pt idx="480">
                  <c:v>0.12015339284108</c:v>
                </c:pt>
                <c:pt idx="481">
                  <c:v>0.12015339284108</c:v>
                </c:pt>
                <c:pt idx="482">
                  <c:v>0.12015339284108</c:v>
                </c:pt>
                <c:pt idx="483">
                  <c:v>0.12015339284108</c:v>
                </c:pt>
                <c:pt idx="484">
                  <c:v>0.12015339284108</c:v>
                </c:pt>
                <c:pt idx="485">
                  <c:v>0.12015339284108</c:v>
                </c:pt>
                <c:pt idx="486">
                  <c:v>0.12015339284108</c:v>
                </c:pt>
                <c:pt idx="487">
                  <c:v>0.12015339284108</c:v>
                </c:pt>
                <c:pt idx="488">
                  <c:v>0.12015339284108</c:v>
                </c:pt>
                <c:pt idx="489">
                  <c:v>0.12015339284108</c:v>
                </c:pt>
                <c:pt idx="490">
                  <c:v>0.12015339284108</c:v>
                </c:pt>
                <c:pt idx="491">
                  <c:v>0.12015339284108</c:v>
                </c:pt>
                <c:pt idx="492">
                  <c:v>0.12015339284108</c:v>
                </c:pt>
                <c:pt idx="493">
                  <c:v>0.12015339284108</c:v>
                </c:pt>
                <c:pt idx="494">
                  <c:v>0.12015339284108</c:v>
                </c:pt>
                <c:pt idx="495">
                  <c:v>0.12015339284108</c:v>
                </c:pt>
                <c:pt idx="496">
                  <c:v>0.12015339284108</c:v>
                </c:pt>
                <c:pt idx="497">
                  <c:v>0.12015339284108</c:v>
                </c:pt>
                <c:pt idx="498">
                  <c:v>0.12015339284108</c:v>
                </c:pt>
                <c:pt idx="499">
                  <c:v>0.12015339284108</c:v>
                </c:pt>
                <c:pt idx="500">
                  <c:v>0.12015339284108</c:v>
                </c:pt>
                <c:pt idx="501">
                  <c:v>0.12015339284108</c:v>
                </c:pt>
                <c:pt idx="502">
                  <c:v>0.12015339284108</c:v>
                </c:pt>
                <c:pt idx="503">
                  <c:v>0.12015339284108</c:v>
                </c:pt>
                <c:pt idx="504">
                  <c:v>0.12015339284108</c:v>
                </c:pt>
                <c:pt idx="505">
                  <c:v>0.12015339284108</c:v>
                </c:pt>
                <c:pt idx="506">
                  <c:v>0.12015339284108</c:v>
                </c:pt>
                <c:pt idx="507">
                  <c:v>0.12015339284108</c:v>
                </c:pt>
                <c:pt idx="508">
                  <c:v>0.12015339284108</c:v>
                </c:pt>
                <c:pt idx="509">
                  <c:v>0.12015339284108</c:v>
                </c:pt>
                <c:pt idx="510">
                  <c:v>0.12015339284108</c:v>
                </c:pt>
                <c:pt idx="511">
                  <c:v>0.12015339284108</c:v>
                </c:pt>
                <c:pt idx="512">
                  <c:v>0.12015339284108</c:v>
                </c:pt>
                <c:pt idx="513">
                  <c:v>0.12015339284108</c:v>
                </c:pt>
                <c:pt idx="514">
                  <c:v>0.12015339284108</c:v>
                </c:pt>
                <c:pt idx="515">
                  <c:v>0.12015339284108</c:v>
                </c:pt>
                <c:pt idx="516">
                  <c:v>0.12015339284108</c:v>
                </c:pt>
                <c:pt idx="517">
                  <c:v>0.12015339284108</c:v>
                </c:pt>
                <c:pt idx="518">
                  <c:v>0.12015339284108</c:v>
                </c:pt>
                <c:pt idx="519">
                  <c:v>0.12015339284108</c:v>
                </c:pt>
                <c:pt idx="520">
                  <c:v>0.12015339284108</c:v>
                </c:pt>
                <c:pt idx="521">
                  <c:v>0.12015339284108</c:v>
                </c:pt>
                <c:pt idx="522">
                  <c:v>0.12015339284108</c:v>
                </c:pt>
                <c:pt idx="523">
                  <c:v>0.12015339284108</c:v>
                </c:pt>
                <c:pt idx="524">
                  <c:v>0.12015339284108</c:v>
                </c:pt>
                <c:pt idx="525">
                  <c:v>0.12015339284108</c:v>
                </c:pt>
                <c:pt idx="526">
                  <c:v>0.12015339284108</c:v>
                </c:pt>
                <c:pt idx="527">
                  <c:v>0.12015339284108</c:v>
                </c:pt>
                <c:pt idx="528">
                  <c:v>0.12015339284108</c:v>
                </c:pt>
                <c:pt idx="529">
                  <c:v>0.12015339284108</c:v>
                </c:pt>
                <c:pt idx="530">
                  <c:v>0.12015339284108</c:v>
                </c:pt>
                <c:pt idx="531">
                  <c:v>0.12015339284108</c:v>
                </c:pt>
                <c:pt idx="532">
                  <c:v>0.12015339284108</c:v>
                </c:pt>
                <c:pt idx="533">
                  <c:v>0.12015339284108</c:v>
                </c:pt>
                <c:pt idx="534">
                  <c:v>0.12015339284108</c:v>
                </c:pt>
                <c:pt idx="535">
                  <c:v>0.12015339284108</c:v>
                </c:pt>
                <c:pt idx="536">
                  <c:v>0.12015339284108</c:v>
                </c:pt>
                <c:pt idx="537">
                  <c:v>0.12015339284108</c:v>
                </c:pt>
                <c:pt idx="538">
                  <c:v>0.12015339284108</c:v>
                </c:pt>
                <c:pt idx="539">
                  <c:v>0.12015339284108</c:v>
                </c:pt>
                <c:pt idx="540">
                  <c:v>0.12015339284108</c:v>
                </c:pt>
                <c:pt idx="541">
                  <c:v>0.12015339284108</c:v>
                </c:pt>
                <c:pt idx="542">
                  <c:v>0.12015339284108</c:v>
                </c:pt>
                <c:pt idx="543">
                  <c:v>0.12015339284108</c:v>
                </c:pt>
                <c:pt idx="544">
                  <c:v>0.12015339284108</c:v>
                </c:pt>
                <c:pt idx="545">
                  <c:v>0.12015339284108</c:v>
                </c:pt>
                <c:pt idx="546">
                  <c:v>0.12015339284108</c:v>
                </c:pt>
                <c:pt idx="547">
                  <c:v>0.12015339284108</c:v>
                </c:pt>
                <c:pt idx="548">
                  <c:v>0.12015339284108</c:v>
                </c:pt>
                <c:pt idx="549">
                  <c:v>0.12015339284108</c:v>
                </c:pt>
                <c:pt idx="550">
                  <c:v>0.12015339284108</c:v>
                </c:pt>
                <c:pt idx="551">
                  <c:v>0.12015339284108</c:v>
                </c:pt>
                <c:pt idx="552">
                  <c:v>0.12015339284108</c:v>
                </c:pt>
                <c:pt idx="553">
                  <c:v>0.12015339284108</c:v>
                </c:pt>
                <c:pt idx="554">
                  <c:v>0.12015339284108</c:v>
                </c:pt>
                <c:pt idx="555">
                  <c:v>0.12015339284108</c:v>
                </c:pt>
                <c:pt idx="556">
                  <c:v>0.12015339284108</c:v>
                </c:pt>
                <c:pt idx="557">
                  <c:v>0.12015339284108</c:v>
                </c:pt>
                <c:pt idx="558">
                  <c:v>0.12015339284108</c:v>
                </c:pt>
                <c:pt idx="559">
                  <c:v>0.12015339284108</c:v>
                </c:pt>
                <c:pt idx="560">
                  <c:v>0.12015339284108</c:v>
                </c:pt>
                <c:pt idx="561">
                  <c:v>0.12015339284108</c:v>
                </c:pt>
                <c:pt idx="562">
                  <c:v>0.12015339284108</c:v>
                </c:pt>
                <c:pt idx="563">
                  <c:v>0.12015339284108</c:v>
                </c:pt>
                <c:pt idx="564">
                  <c:v>0.12015339284108</c:v>
                </c:pt>
                <c:pt idx="565">
                  <c:v>0.12015339284108</c:v>
                </c:pt>
                <c:pt idx="566">
                  <c:v>0.12015339284108</c:v>
                </c:pt>
                <c:pt idx="567">
                  <c:v>0.12015339284108</c:v>
                </c:pt>
                <c:pt idx="568">
                  <c:v>0.12015339284108</c:v>
                </c:pt>
                <c:pt idx="569">
                  <c:v>0.12015339284108</c:v>
                </c:pt>
                <c:pt idx="570">
                  <c:v>0.12015339284108</c:v>
                </c:pt>
                <c:pt idx="571">
                  <c:v>0.12015339284108</c:v>
                </c:pt>
                <c:pt idx="572">
                  <c:v>0.12015339284108</c:v>
                </c:pt>
                <c:pt idx="573">
                  <c:v>0.12015339284108</c:v>
                </c:pt>
                <c:pt idx="574">
                  <c:v>0.12015339284108</c:v>
                </c:pt>
                <c:pt idx="575">
                  <c:v>0.12015339284108</c:v>
                </c:pt>
                <c:pt idx="576">
                  <c:v>0.12015339284108</c:v>
                </c:pt>
                <c:pt idx="577">
                  <c:v>0.12015339284108</c:v>
                </c:pt>
                <c:pt idx="578">
                  <c:v>0.12015339284108</c:v>
                </c:pt>
                <c:pt idx="579">
                  <c:v>0.12015339284108</c:v>
                </c:pt>
                <c:pt idx="580">
                  <c:v>0.12015339284108</c:v>
                </c:pt>
                <c:pt idx="581">
                  <c:v>0.12015339284108</c:v>
                </c:pt>
                <c:pt idx="582">
                  <c:v>0.12015339284108</c:v>
                </c:pt>
                <c:pt idx="583">
                  <c:v>0.12015339284108</c:v>
                </c:pt>
                <c:pt idx="584">
                  <c:v>0.12015339284108</c:v>
                </c:pt>
                <c:pt idx="585">
                  <c:v>0.12015339284108</c:v>
                </c:pt>
                <c:pt idx="586">
                  <c:v>0.12015339284108</c:v>
                </c:pt>
                <c:pt idx="587">
                  <c:v>0.12015339284108</c:v>
                </c:pt>
                <c:pt idx="588">
                  <c:v>0.12015339284108</c:v>
                </c:pt>
                <c:pt idx="589">
                  <c:v>0.12015339284108</c:v>
                </c:pt>
                <c:pt idx="590">
                  <c:v>0.12015339284108</c:v>
                </c:pt>
                <c:pt idx="591">
                  <c:v>0.12015339284108</c:v>
                </c:pt>
                <c:pt idx="592">
                  <c:v>0.12015339284108</c:v>
                </c:pt>
                <c:pt idx="593">
                  <c:v>0.12015339284108</c:v>
                </c:pt>
                <c:pt idx="594">
                  <c:v>0.12015339284108</c:v>
                </c:pt>
                <c:pt idx="595">
                  <c:v>0.12015339284108</c:v>
                </c:pt>
                <c:pt idx="596">
                  <c:v>0.12015339284108</c:v>
                </c:pt>
                <c:pt idx="597">
                  <c:v>0.12015339284108</c:v>
                </c:pt>
                <c:pt idx="598">
                  <c:v>0.12015339284108</c:v>
                </c:pt>
                <c:pt idx="599">
                  <c:v>0.12015339284108</c:v>
                </c:pt>
                <c:pt idx="600">
                  <c:v>0.12015339284108</c:v>
                </c:pt>
                <c:pt idx="601">
                  <c:v>0.12015339284108</c:v>
                </c:pt>
                <c:pt idx="602">
                  <c:v>0.12015339284108</c:v>
                </c:pt>
                <c:pt idx="603">
                  <c:v>0.12015339284108</c:v>
                </c:pt>
                <c:pt idx="604">
                  <c:v>0.12015339284108</c:v>
                </c:pt>
                <c:pt idx="605">
                  <c:v>0.12015339284108</c:v>
                </c:pt>
                <c:pt idx="606">
                  <c:v>0.12015339284108</c:v>
                </c:pt>
                <c:pt idx="607">
                  <c:v>0.12015339284108</c:v>
                </c:pt>
                <c:pt idx="608">
                  <c:v>0.12015339284108</c:v>
                </c:pt>
                <c:pt idx="609">
                  <c:v>0.12015339284108</c:v>
                </c:pt>
                <c:pt idx="610">
                  <c:v>0.12015339284108</c:v>
                </c:pt>
                <c:pt idx="611">
                  <c:v>0.12015339284108</c:v>
                </c:pt>
                <c:pt idx="612">
                  <c:v>0.12015339284108</c:v>
                </c:pt>
                <c:pt idx="613">
                  <c:v>0.12015339284108</c:v>
                </c:pt>
                <c:pt idx="614">
                  <c:v>0.12015339284108</c:v>
                </c:pt>
                <c:pt idx="615">
                  <c:v>0.12015339284108</c:v>
                </c:pt>
                <c:pt idx="616">
                  <c:v>0.12015339284108</c:v>
                </c:pt>
                <c:pt idx="617">
                  <c:v>0.12015339284108</c:v>
                </c:pt>
                <c:pt idx="618">
                  <c:v>0.12015339284108</c:v>
                </c:pt>
                <c:pt idx="619">
                  <c:v>0.12015339284108</c:v>
                </c:pt>
                <c:pt idx="620">
                  <c:v>0.12015339284108</c:v>
                </c:pt>
                <c:pt idx="621">
                  <c:v>0.12015339284108</c:v>
                </c:pt>
                <c:pt idx="622">
                  <c:v>0.12015339284108</c:v>
                </c:pt>
                <c:pt idx="623">
                  <c:v>0.12015339284108</c:v>
                </c:pt>
                <c:pt idx="624">
                  <c:v>0.12015339284108</c:v>
                </c:pt>
                <c:pt idx="625">
                  <c:v>0.12015339284108</c:v>
                </c:pt>
                <c:pt idx="626">
                  <c:v>0.12015339284108</c:v>
                </c:pt>
                <c:pt idx="627">
                  <c:v>0.12015339284108</c:v>
                </c:pt>
                <c:pt idx="628">
                  <c:v>0.12015339284108</c:v>
                </c:pt>
                <c:pt idx="629">
                  <c:v>0.12015339284108</c:v>
                </c:pt>
                <c:pt idx="630">
                  <c:v>0.12015339284108</c:v>
                </c:pt>
                <c:pt idx="631">
                  <c:v>0.12015339284108</c:v>
                </c:pt>
                <c:pt idx="632">
                  <c:v>0.12015339284108</c:v>
                </c:pt>
                <c:pt idx="633">
                  <c:v>0.12015339284108</c:v>
                </c:pt>
                <c:pt idx="634">
                  <c:v>0.12015339284108</c:v>
                </c:pt>
                <c:pt idx="635">
                  <c:v>0.12015339284108</c:v>
                </c:pt>
                <c:pt idx="636">
                  <c:v>0.12015339284108</c:v>
                </c:pt>
                <c:pt idx="637">
                  <c:v>0.12015339284108</c:v>
                </c:pt>
                <c:pt idx="638">
                  <c:v>0.12015339284108</c:v>
                </c:pt>
                <c:pt idx="639">
                  <c:v>0.12015339284108</c:v>
                </c:pt>
                <c:pt idx="640">
                  <c:v>0.12015339284108</c:v>
                </c:pt>
                <c:pt idx="641">
                  <c:v>0.12015339284108</c:v>
                </c:pt>
                <c:pt idx="642">
                  <c:v>0.12015339284108</c:v>
                </c:pt>
                <c:pt idx="643">
                  <c:v>0.12015339284108</c:v>
                </c:pt>
                <c:pt idx="644">
                  <c:v>0.12015339284108</c:v>
                </c:pt>
                <c:pt idx="645">
                  <c:v>0.12015339284108</c:v>
                </c:pt>
                <c:pt idx="646">
                  <c:v>0.12015339284108</c:v>
                </c:pt>
                <c:pt idx="647">
                  <c:v>0.12015339284108</c:v>
                </c:pt>
                <c:pt idx="648">
                  <c:v>0.12015339284108</c:v>
                </c:pt>
                <c:pt idx="649">
                  <c:v>0.12015339284108</c:v>
                </c:pt>
                <c:pt idx="650">
                  <c:v>0.12015339284108</c:v>
                </c:pt>
                <c:pt idx="651">
                  <c:v>0.12015339284108</c:v>
                </c:pt>
                <c:pt idx="652">
                  <c:v>0.12015339284108</c:v>
                </c:pt>
                <c:pt idx="653">
                  <c:v>0.12015339284108</c:v>
                </c:pt>
                <c:pt idx="654">
                  <c:v>0.12015339284108</c:v>
                </c:pt>
                <c:pt idx="655">
                  <c:v>0.12015339284108</c:v>
                </c:pt>
                <c:pt idx="656">
                  <c:v>0.12015339284108</c:v>
                </c:pt>
                <c:pt idx="657">
                  <c:v>0.12015339284108</c:v>
                </c:pt>
                <c:pt idx="658">
                  <c:v>0.12015339284108</c:v>
                </c:pt>
                <c:pt idx="659">
                  <c:v>0.12015339284108</c:v>
                </c:pt>
                <c:pt idx="660">
                  <c:v>0.12015339284108</c:v>
                </c:pt>
                <c:pt idx="661">
                  <c:v>0.12015339284108</c:v>
                </c:pt>
                <c:pt idx="662">
                  <c:v>0.12015339284108</c:v>
                </c:pt>
                <c:pt idx="663">
                  <c:v>0.12015339284108</c:v>
                </c:pt>
                <c:pt idx="664">
                  <c:v>0.12015339284108</c:v>
                </c:pt>
                <c:pt idx="665">
                  <c:v>0.12015339284108</c:v>
                </c:pt>
                <c:pt idx="666">
                  <c:v>0.12015339284108</c:v>
                </c:pt>
                <c:pt idx="667">
                  <c:v>0.12015339284108</c:v>
                </c:pt>
                <c:pt idx="668">
                  <c:v>0.12015339284108</c:v>
                </c:pt>
                <c:pt idx="669">
                  <c:v>0.12015339284108</c:v>
                </c:pt>
                <c:pt idx="670">
                  <c:v>0.12015339284108</c:v>
                </c:pt>
                <c:pt idx="671">
                  <c:v>0.12015339284108</c:v>
                </c:pt>
                <c:pt idx="672">
                  <c:v>0.12015339284108</c:v>
                </c:pt>
                <c:pt idx="673">
                  <c:v>0.12015339284108</c:v>
                </c:pt>
                <c:pt idx="674">
                  <c:v>0.12015339284108</c:v>
                </c:pt>
                <c:pt idx="675">
                  <c:v>0.12015339284108</c:v>
                </c:pt>
                <c:pt idx="676">
                  <c:v>0.12015339284108</c:v>
                </c:pt>
                <c:pt idx="677">
                  <c:v>0.12015339284108</c:v>
                </c:pt>
                <c:pt idx="678">
                  <c:v>0.12015339284108</c:v>
                </c:pt>
                <c:pt idx="679">
                  <c:v>0.12015339284108</c:v>
                </c:pt>
                <c:pt idx="680">
                  <c:v>0.12015339284108</c:v>
                </c:pt>
                <c:pt idx="681">
                  <c:v>0.12015339284108</c:v>
                </c:pt>
                <c:pt idx="682">
                  <c:v>0.12015339284108</c:v>
                </c:pt>
                <c:pt idx="683">
                  <c:v>0.12015339284108</c:v>
                </c:pt>
                <c:pt idx="684">
                  <c:v>0.12015339284108</c:v>
                </c:pt>
                <c:pt idx="685">
                  <c:v>0.12015339284108</c:v>
                </c:pt>
                <c:pt idx="686">
                  <c:v>0.12015339284108</c:v>
                </c:pt>
                <c:pt idx="687">
                  <c:v>0.12015339284108</c:v>
                </c:pt>
                <c:pt idx="688">
                  <c:v>0.12015339284108</c:v>
                </c:pt>
                <c:pt idx="689">
                  <c:v>0.12015339284108</c:v>
                </c:pt>
                <c:pt idx="690">
                  <c:v>0.12015339284108</c:v>
                </c:pt>
                <c:pt idx="691">
                  <c:v>0.12015339284108</c:v>
                </c:pt>
                <c:pt idx="692">
                  <c:v>0.12015339284108</c:v>
                </c:pt>
                <c:pt idx="693">
                  <c:v>0.12015339284108</c:v>
                </c:pt>
                <c:pt idx="694">
                  <c:v>0.12015339284108</c:v>
                </c:pt>
                <c:pt idx="695">
                  <c:v>0.12015339284108</c:v>
                </c:pt>
                <c:pt idx="696">
                  <c:v>0.12015339284108</c:v>
                </c:pt>
                <c:pt idx="697">
                  <c:v>0.12015339284108</c:v>
                </c:pt>
                <c:pt idx="698">
                  <c:v>0.12015339284108</c:v>
                </c:pt>
                <c:pt idx="699">
                  <c:v>0.12015339284108</c:v>
                </c:pt>
                <c:pt idx="700">
                  <c:v>0.12015339284108</c:v>
                </c:pt>
                <c:pt idx="701">
                  <c:v>0.12015339284108</c:v>
                </c:pt>
                <c:pt idx="702">
                  <c:v>0.12015339284108</c:v>
                </c:pt>
                <c:pt idx="703">
                  <c:v>0.12015339284108</c:v>
                </c:pt>
                <c:pt idx="704">
                  <c:v>0.12015339284108</c:v>
                </c:pt>
                <c:pt idx="705">
                  <c:v>0.12015339284108</c:v>
                </c:pt>
                <c:pt idx="706">
                  <c:v>0.12015339284108</c:v>
                </c:pt>
                <c:pt idx="707">
                  <c:v>0.12015339284108</c:v>
                </c:pt>
                <c:pt idx="708">
                  <c:v>0.12015339284108</c:v>
                </c:pt>
                <c:pt idx="709">
                  <c:v>0.12015339284108</c:v>
                </c:pt>
                <c:pt idx="710">
                  <c:v>0.12015339284108</c:v>
                </c:pt>
                <c:pt idx="711">
                  <c:v>0.12015339284108</c:v>
                </c:pt>
                <c:pt idx="712">
                  <c:v>0.12015339284108</c:v>
                </c:pt>
                <c:pt idx="713">
                  <c:v>0.12015339284108</c:v>
                </c:pt>
                <c:pt idx="714">
                  <c:v>0.12015339284108</c:v>
                </c:pt>
                <c:pt idx="715">
                  <c:v>0.12015339284108</c:v>
                </c:pt>
                <c:pt idx="716">
                  <c:v>0.12015339284108</c:v>
                </c:pt>
                <c:pt idx="717">
                  <c:v>0.12015339284108</c:v>
                </c:pt>
                <c:pt idx="718">
                  <c:v>0.12015339284108</c:v>
                </c:pt>
                <c:pt idx="719">
                  <c:v>0.12015339284108</c:v>
                </c:pt>
                <c:pt idx="720">
                  <c:v>0.12015339284108</c:v>
                </c:pt>
                <c:pt idx="721">
                  <c:v>0.12015339284108</c:v>
                </c:pt>
                <c:pt idx="722">
                  <c:v>0.12015339284108</c:v>
                </c:pt>
                <c:pt idx="723">
                  <c:v>0.12015339284108</c:v>
                </c:pt>
                <c:pt idx="724">
                  <c:v>0.12015339284108</c:v>
                </c:pt>
                <c:pt idx="725">
                  <c:v>0.12015339284108</c:v>
                </c:pt>
                <c:pt idx="726">
                  <c:v>0.12015339284108</c:v>
                </c:pt>
                <c:pt idx="727">
                  <c:v>0.12015339284108</c:v>
                </c:pt>
                <c:pt idx="728">
                  <c:v>0.12015339284108</c:v>
                </c:pt>
                <c:pt idx="729">
                  <c:v>0.12015339284108</c:v>
                </c:pt>
                <c:pt idx="730">
                  <c:v>0.12015339284108</c:v>
                </c:pt>
                <c:pt idx="731">
                  <c:v>0.12015339284108</c:v>
                </c:pt>
                <c:pt idx="732">
                  <c:v>0.12015339284108</c:v>
                </c:pt>
                <c:pt idx="733">
                  <c:v>0.12015339284108</c:v>
                </c:pt>
                <c:pt idx="734">
                  <c:v>0.12015339284108</c:v>
                </c:pt>
                <c:pt idx="735">
                  <c:v>0.12015339284108</c:v>
                </c:pt>
                <c:pt idx="736">
                  <c:v>0.12015339284108</c:v>
                </c:pt>
                <c:pt idx="737">
                  <c:v>0.12015339284108</c:v>
                </c:pt>
                <c:pt idx="738">
                  <c:v>0.12015339284108</c:v>
                </c:pt>
                <c:pt idx="739">
                  <c:v>0.12015339284108</c:v>
                </c:pt>
                <c:pt idx="740">
                  <c:v>0.12015339284108</c:v>
                </c:pt>
                <c:pt idx="741">
                  <c:v>0.12015339284108</c:v>
                </c:pt>
                <c:pt idx="742">
                  <c:v>0.12015339284108</c:v>
                </c:pt>
                <c:pt idx="743">
                  <c:v>0.12015339284108</c:v>
                </c:pt>
                <c:pt idx="744">
                  <c:v>0.12015339284108</c:v>
                </c:pt>
                <c:pt idx="745">
                  <c:v>0.12015339284108</c:v>
                </c:pt>
                <c:pt idx="746">
                  <c:v>0.12015339284108</c:v>
                </c:pt>
                <c:pt idx="747">
                  <c:v>0.12015339284108</c:v>
                </c:pt>
                <c:pt idx="748">
                  <c:v>0.12015339284108</c:v>
                </c:pt>
                <c:pt idx="749">
                  <c:v>0.12015339284108</c:v>
                </c:pt>
                <c:pt idx="750">
                  <c:v>0.12015339284108</c:v>
                </c:pt>
                <c:pt idx="751">
                  <c:v>0.12015339284108</c:v>
                </c:pt>
                <c:pt idx="752">
                  <c:v>0.12015339284108</c:v>
                </c:pt>
                <c:pt idx="753">
                  <c:v>0.12015339284108</c:v>
                </c:pt>
                <c:pt idx="754">
                  <c:v>0.12015339284108</c:v>
                </c:pt>
                <c:pt idx="755">
                  <c:v>0.12015339284108</c:v>
                </c:pt>
                <c:pt idx="756">
                  <c:v>0.12015339284108</c:v>
                </c:pt>
                <c:pt idx="757">
                  <c:v>0.12015339284108</c:v>
                </c:pt>
                <c:pt idx="758">
                  <c:v>0.12015339284108</c:v>
                </c:pt>
                <c:pt idx="759">
                  <c:v>0.12015339284108</c:v>
                </c:pt>
                <c:pt idx="760">
                  <c:v>0.12015339284108</c:v>
                </c:pt>
                <c:pt idx="761">
                  <c:v>0.12015339284108</c:v>
                </c:pt>
                <c:pt idx="762">
                  <c:v>0.12015339284108</c:v>
                </c:pt>
                <c:pt idx="763">
                  <c:v>0.12015339284108</c:v>
                </c:pt>
                <c:pt idx="764">
                  <c:v>0.12015339284108</c:v>
                </c:pt>
                <c:pt idx="765">
                  <c:v>0.12015339284108</c:v>
                </c:pt>
                <c:pt idx="766">
                  <c:v>0.12015339284108</c:v>
                </c:pt>
                <c:pt idx="767">
                  <c:v>0.12015339284108</c:v>
                </c:pt>
                <c:pt idx="768">
                  <c:v>1.57188559690388E-4</c:v>
                </c:pt>
                <c:pt idx="769">
                  <c:v>1.57188559690388E-4</c:v>
                </c:pt>
                <c:pt idx="770">
                  <c:v>1.57188559690388E-4</c:v>
                </c:pt>
                <c:pt idx="771">
                  <c:v>1.57188559690388E-4</c:v>
                </c:pt>
                <c:pt idx="772">
                  <c:v>1.57188559690388E-4</c:v>
                </c:pt>
                <c:pt idx="773">
                  <c:v>1.57188559690388E-4</c:v>
                </c:pt>
                <c:pt idx="774">
                  <c:v>1.57188559690388E-4</c:v>
                </c:pt>
                <c:pt idx="775">
                  <c:v>1.57188559690388E-4</c:v>
                </c:pt>
                <c:pt idx="776">
                  <c:v>1.57188559690388E-4</c:v>
                </c:pt>
                <c:pt idx="777">
                  <c:v>1.57188559690388E-4</c:v>
                </c:pt>
                <c:pt idx="778">
                  <c:v>1.57188559690388E-4</c:v>
                </c:pt>
                <c:pt idx="779">
                  <c:v>1.57188559690388E-4</c:v>
                </c:pt>
                <c:pt idx="780">
                  <c:v>1.57188559690388E-4</c:v>
                </c:pt>
                <c:pt idx="781">
                  <c:v>1.57188559690388E-4</c:v>
                </c:pt>
                <c:pt idx="782">
                  <c:v>1.57188559690388E-4</c:v>
                </c:pt>
                <c:pt idx="783">
                  <c:v>1.57188559690388E-4</c:v>
                </c:pt>
                <c:pt idx="784">
                  <c:v>1.57188559690388E-4</c:v>
                </c:pt>
                <c:pt idx="785">
                  <c:v>1.57188559690388E-4</c:v>
                </c:pt>
                <c:pt idx="786">
                  <c:v>1.57188559690388E-4</c:v>
                </c:pt>
                <c:pt idx="787">
                  <c:v>1.57188559690388E-4</c:v>
                </c:pt>
                <c:pt idx="788">
                  <c:v>1.57188559690388E-4</c:v>
                </c:pt>
                <c:pt idx="789">
                  <c:v>1.57188559690388E-4</c:v>
                </c:pt>
                <c:pt idx="790">
                  <c:v>1.57188559690388E-4</c:v>
                </c:pt>
                <c:pt idx="791">
                  <c:v>1.57188559690388E-4</c:v>
                </c:pt>
                <c:pt idx="792">
                  <c:v>1.57188559690388E-4</c:v>
                </c:pt>
                <c:pt idx="793">
                  <c:v>1.57188559690388E-4</c:v>
                </c:pt>
                <c:pt idx="794">
                  <c:v>1.57188559690388E-4</c:v>
                </c:pt>
                <c:pt idx="795">
                  <c:v>1.57188559690388E-4</c:v>
                </c:pt>
                <c:pt idx="796">
                  <c:v>1.57188559690388E-4</c:v>
                </c:pt>
                <c:pt idx="797">
                  <c:v>1.57188559690388E-4</c:v>
                </c:pt>
                <c:pt idx="798">
                  <c:v>1.57188559690388E-4</c:v>
                </c:pt>
                <c:pt idx="799">
                  <c:v>1.57188559690388E-4</c:v>
                </c:pt>
                <c:pt idx="800">
                  <c:v>1.57188559690388E-4</c:v>
                </c:pt>
                <c:pt idx="801">
                  <c:v>1.57188559690388E-4</c:v>
                </c:pt>
                <c:pt idx="802">
                  <c:v>1.57188559690388E-4</c:v>
                </c:pt>
                <c:pt idx="803">
                  <c:v>1.57188559690388E-4</c:v>
                </c:pt>
                <c:pt idx="804">
                  <c:v>1.57188559690388E-4</c:v>
                </c:pt>
                <c:pt idx="805">
                  <c:v>1.57188559690388E-4</c:v>
                </c:pt>
                <c:pt idx="806">
                  <c:v>1.57188559690388E-4</c:v>
                </c:pt>
                <c:pt idx="807">
                  <c:v>1.57188559690388E-4</c:v>
                </c:pt>
                <c:pt idx="808">
                  <c:v>1.57188559690388E-4</c:v>
                </c:pt>
                <c:pt idx="809">
                  <c:v>1.57188559690388E-4</c:v>
                </c:pt>
                <c:pt idx="810">
                  <c:v>1.57188559690388E-4</c:v>
                </c:pt>
                <c:pt idx="811">
                  <c:v>1.57188559690388E-4</c:v>
                </c:pt>
                <c:pt idx="812">
                  <c:v>1.57188559690388E-4</c:v>
                </c:pt>
                <c:pt idx="813">
                  <c:v>1.57188559690388E-4</c:v>
                </c:pt>
                <c:pt idx="814">
                  <c:v>1.57188559690388E-4</c:v>
                </c:pt>
                <c:pt idx="815">
                  <c:v>1.57188559690388E-4</c:v>
                </c:pt>
                <c:pt idx="816">
                  <c:v>1.57188559690388E-4</c:v>
                </c:pt>
                <c:pt idx="817">
                  <c:v>1.57188559690388E-4</c:v>
                </c:pt>
                <c:pt idx="818">
                  <c:v>1.57188559690388E-4</c:v>
                </c:pt>
                <c:pt idx="819">
                  <c:v>1.57188559690388E-4</c:v>
                </c:pt>
                <c:pt idx="820">
                  <c:v>1.57188559690388E-4</c:v>
                </c:pt>
                <c:pt idx="821">
                  <c:v>1.57188559690388E-4</c:v>
                </c:pt>
                <c:pt idx="822">
                  <c:v>1.57188559690388E-4</c:v>
                </c:pt>
                <c:pt idx="823">
                  <c:v>1.57188559690388E-4</c:v>
                </c:pt>
                <c:pt idx="824">
                  <c:v>1.57188559690388E-4</c:v>
                </c:pt>
                <c:pt idx="825">
                  <c:v>1.57188559690388E-4</c:v>
                </c:pt>
                <c:pt idx="826">
                  <c:v>1.57188559690388E-4</c:v>
                </c:pt>
                <c:pt idx="827">
                  <c:v>1.57188559690388E-4</c:v>
                </c:pt>
                <c:pt idx="828">
                  <c:v>1.57188559690388E-4</c:v>
                </c:pt>
                <c:pt idx="829">
                  <c:v>1.57188559690388E-4</c:v>
                </c:pt>
                <c:pt idx="830">
                  <c:v>1.57188559690388E-4</c:v>
                </c:pt>
                <c:pt idx="831">
                  <c:v>1.57188559690388E-4</c:v>
                </c:pt>
                <c:pt idx="832">
                  <c:v>1.57188559690388E-4</c:v>
                </c:pt>
                <c:pt idx="833">
                  <c:v>1.57188559690388E-4</c:v>
                </c:pt>
                <c:pt idx="834">
                  <c:v>1.57188559690388E-4</c:v>
                </c:pt>
                <c:pt idx="835">
                  <c:v>1.57188559690388E-4</c:v>
                </c:pt>
                <c:pt idx="836">
                  <c:v>1.57188559690388E-4</c:v>
                </c:pt>
                <c:pt idx="837">
                  <c:v>1.57188559690388E-4</c:v>
                </c:pt>
                <c:pt idx="838">
                  <c:v>1.57188559690388E-4</c:v>
                </c:pt>
                <c:pt idx="839">
                  <c:v>1.57188559690388E-4</c:v>
                </c:pt>
                <c:pt idx="840">
                  <c:v>1.57188559690388E-4</c:v>
                </c:pt>
                <c:pt idx="841">
                  <c:v>1.57188559690388E-4</c:v>
                </c:pt>
                <c:pt idx="842">
                  <c:v>1.57188559690388E-4</c:v>
                </c:pt>
                <c:pt idx="843">
                  <c:v>1.57188559690388E-4</c:v>
                </c:pt>
                <c:pt idx="844">
                  <c:v>1.57188559690388E-4</c:v>
                </c:pt>
                <c:pt idx="845">
                  <c:v>1.57188559690388E-4</c:v>
                </c:pt>
                <c:pt idx="846">
                  <c:v>1.57188559690388E-4</c:v>
                </c:pt>
                <c:pt idx="847">
                  <c:v>1.57188559690388E-4</c:v>
                </c:pt>
                <c:pt idx="848">
                  <c:v>1.57188559690388E-4</c:v>
                </c:pt>
                <c:pt idx="849">
                  <c:v>1.57188559690388E-4</c:v>
                </c:pt>
                <c:pt idx="850">
                  <c:v>1.57188559690388E-4</c:v>
                </c:pt>
                <c:pt idx="851">
                  <c:v>1.57188559690388E-4</c:v>
                </c:pt>
                <c:pt idx="852">
                  <c:v>1.57188559690388E-4</c:v>
                </c:pt>
                <c:pt idx="853">
                  <c:v>1.57188559690388E-4</c:v>
                </c:pt>
                <c:pt idx="854">
                  <c:v>1.57188559690388E-4</c:v>
                </c:pt>
                <c:pt idx="855">
                  <c:v>1.57188559690388E-4</c:v>
                </c:pt>
                <c:pt idx="856">
                  <c:v>1.57188559690388E-4</c:v>
                </c:pt>
                <c:pt idx="857">
                  <c:v>1.57188559690388E-4</c:v>
                </c:pt>
                <c:pt idx="858">
                  <c:v>1.57188559690388E-4</c:v>
                </c:pt>
                <c:pt idx="859">
                  <c:v>1.57188559690388E-4</c:v>
                </c:pt>
                <c:pt idx="860">
                  <c:v>1.57188559690388E-4</c:v>
                </c:pt>
                <c:pt idx="861">
                  <c:v>1.57188559690388E-4</c:v>
                </c:pt>
                <c:pt idx="862">
                  <c:v>1.57188559690388E-4</c:v>
                </c:pt>
                <c:pt idx="863">
                  <c:v>1.57188559690388E-4</c:v>
                </c:pt>
                <c:pt idx="864">
                  <c:v>1.57188559690388E-4</c:v>
                </c:pt>
                <c:pt idx="865">
                  <c:v>1.57188559690388E-4</c:v>
                </c:pt>
                <c:pt idx="866">
                  <c:v>1.57188559690388E-4</c:v>
                </c:pt>
                <c:pt idx="867">
                  <c:v>1.57188559690388E-4</c:v>
                </c:pt>
                <c:pt idx="868">
                  <c:v>1.57188559690388E-4</c:v>
                </c:pt>
                <c:pt idx="869">
                  <c:v>1.57188559690388E-4</c:v>
                </c:pt>
                <c:pt idx="870">
                  <c:v>1.57188559690388E-4</c:v>
                </c:pt>
                <c:pt idx="871">
                  <c:v>1.57188559690388E-4</c:v>
                </c:pt>
                <c:pt idx="872">
                  <c:v>1.57188559690388E-4</c:v>
                </c:pt>
                <c:pt idx="873">
                  <c:v>1.57188559690388E-4</c:v>
                </c:pt>
                <c:pt idx="874">
                  <c:v>1.57188559690388E-4</c:v>
                </c:pt>
                <c:pt idx="875">
                  <c:v>1.57188559690388E-4</c:v>
                </c:pt>
                <c:pt idx="876">
                  <c:v>1.57188559690388E-4</c:v>
                </c:pt>
                <c:pt idx="877">
                  <c:v>1.57188559690388E-4</c:v>
                </c:pt>
                <c:pt idx="878">
                  <c:v>1.57188559690388E-4</c:v>
                </c:pt>
                <c:pt idx="879">
                  <c:v>1.57188559690388E-4</c:v>
                </c:pt>
                <c:pt idx="880">
                  <c:v>1.57188559690388E-4</c:v>
                </c:pt>
                <c:pt idx="881">
                  <c:v>1.57188559690388E-4</c:v>
                </c:pt>
                <c:pt idx="882">
                  <c:v>1.57188559690388E-4</c:v>
                </c:pt>
                <c:pt idx="883">
                  <c:v>1.57188559690388E-4</c:v>
                </c:pt>
                <c:pt idx="884">
                  <c:v>1.57188559690388E-4</c:v>
                </c:pt>
                <c:pt idx="885">
                  <c:v>1.57188559690388E-4</c:v>
                </c:pt>
                <c:pt idx="886">
                  <c:v>1.57188559690388E-4</c:v>
                </c:pt>
                <c:pt idx="887">
                  <c:v>1.57188559690388E-4</c:v>
                </c:pt>
                <c:pt idx="888">
                  <c:v>1.57188559690388E-4</c:v>
                </c:pt>
                <c:pt idx="889">
                  <c:v>1.57188559690388E-4</c:v>
                </c:pt>
                <c:pt idx="890">
                  <c:v>1.57188559690388E-4</c:v>
                </c:pt>
                <c:pt idx="891">
                  <c:v>1.57188559690388E-4</c:v>
                </c:pt>
                <c:pt idx="892">
                  <c:v>1.57188559690388E-4</c:v>
                </c:pt>
                <c:pt idx="893">
                  <c:v>1.57188559690388E-4</c:v>
                </c:pt>
                <c:pt idx="894">
                  <c:v>1.57188559690388E-4</c:v>
                </c:pt>
                <c:pt idx="895">
                  <c:v>1.57188559690388E-4</c:v>
                </c:pt>
                <c:pt idx="896">
                  <c:v>1.57188559690388E-4</c:v>
                </c:pt>
                <c:pt idx="897">
                  <c:v>1.57188559690388E-4</c:v>
                </c:pt>
                <c:pt idx="898">
                  <c:v>1.57188559690388E-4</c:v>
                </c:pt>
                <c:pt idx="899">
                  <c:v>1.57188559690388E-4</c:v>
                </c:pt>
                <c:pt idx="900">
                  <c:v>1.57188559690388E-4</c:v>
                </c:pt>
                <c:pt idx="901">
                  <c:v>1.57188559690388E-4</c:v>
                </c:pt>
                <c:pt idx="902">
                  <c:v>1.57188559690388E-4</c:v>
                </c:pt>
                <c:pt idx="903">
                  <c:v>1.57188559690388E-4</c:v>
                </c:pt>
                <c:pt idx="904">
                  <c:v>1.57188559690388E-4</c:v>
                </c:pt>
                <c:pt idx="905">
                  <c:v>1.57188559690388E-4</c:v>
                </c:pt>
                <c:pt idx="906">
                  <c:v>1.57188559690388E-4</c:v>
                </c:pt>
                <c:pt idx="907">
                  <c:v>1.57188559690388E-4</c:v>
                </c:pt>
                <c:pt idx="908">
                  <c:v>1.57188559690388E-4</c:v>
                </c:pt>
                <c:pt idx="909">
                  <c:v>1.57188559690388E-4</c:v>
                </c:pt>
                <c:pt idx="910">
                  <c:v>1.57188559690388E-4</c:v>
                </c:pt>
                <c:pt idx="911">
                  <c:v>1.57188559690388E-4</c:v>
                </c:pt>
                <c:pt idx="912">
                  <c:v>1.57188559690388E-4</c:v>
                </c:pt>
                <c:pt idx="913">
                  <c:v>1.57188559690388E-4</c:v>
                </c:pt>
                <c:pt idx="914">
                  <c:v>1.57188559690388E-4</c:v>
                </c:pt>
                <c:pt idx="915">
                  <c:v>1.57188559690388E-4</c:v>
                </c:pt>
                <c:pt idx="916">
                  <c:v>1.57188559690388E-4</c:v>
                </c:pt>
                <c:pt idx="917">
                  <c:v>1.57188559690388E-4</c:v>
                </c:pt>
                <c:pt idx="918">
                  <c:v>1.57188559690388E-4</c:v>
                </c:pt>
                <c:pt idx="919">
                  <c:v>1.57188559690388E-4</c:v>
                </c:pt>
                <c:pt idx="920">
                  <c:v>1.57188559690388E-4</c:v>
                </c:pt>
                <c:pt idx="921">
                  <c:v>1.57188559690388E-4</c:v>
                </c:pt>
                <c:pt idx="922">
                  <c:v>1.57188559690388E-4</c:v>
                </c:pt>
                <c:pt idx="923">
                  <c:v>1.57188559690388E-4</c:v>
                </c:pt>
                <c:pt idx="924">
                  <c:v>1.57188559690388E-4</c:v>
                </c:pt>
                <c:pt idx="925">
                  <c:v>1.57188559690388E-4</c:v>
                </c:pt>
                <c:pt idx="926">
                  <c:v>1.57188559690388E-4</c:v>
                </c:pt>
                <c:pt idx="927">
                  <c:v>1.57188559690388E-4</c:v>
                </c:pt>
                <c:pt idx="928">
                  <c:v>1.57188559690388E-4</c:v>
                </c:pt>
                <c:pt idx="929">
                  <c:v>1.57188559690388E-4</c:v>
                </c:pt>
                <c:pt idx="930">
                  <c:v>1.57188559690388E-4</c:v>
                </c:pt>
                <c:pt idx="931">
                  <c:v>1.57188559690388E-4</c:v>
                </c:pt>
                <c:pt idx="932">
                  <c:v>1.57188559690388E-4</c:v>
                </c:pt>
                <c:pt idx="933">
                  <c:v>1.57188559690388E-4</c:v>
                </c:pt>
                <c:pt idx="934">
                  <c:v>1.57188559690388E-4</c:v>
                </c:pt>
                <c:pt idx="935">
                  <c:v>1.57188559690388E-4</c:v>
                </c:pt>
                <c:pt idx="936">
                  <c:v>1.57188559690388E-4</c:v>
                </c:pt>
                <c:pt idx="937">
                  <c:v>1.57188559690388E-4</c:v>
                </c:pt>
                <c:pt idx="938">
                  <c:v>1.57188559690388E-4</c:v>
                </c:pt>
                <c:pt idx="939">
                  <c:v>1.57188559690388E-4</c:v>
                </c:pt>
                <c:pt idx="940">
                  <c:v>1.57188559690388E-4</c:v>
                </c:pt>
                <c:pt idx="941">
                  <c:v>1.57188559690388E-4</c:v>
                </c:pt>
                <c:pt idx="942">
                  <c:v>1.57188559690388E-4</c:v>
                </c:pt>
                <c:pt idx="943">
                  <c:v>1.57188559690388E-4</c:v>
                </c:pt>
                <c:pt idx="944">
                  <c:v>1.57188559690388E-4</c:v>
                </c:pt>
                <c:pt idx="945">
                  <c:v>1.57188559690388E-4</c:v>
                </c:pt>
                <c:pt idx="946">
                  <c:v>1.57188559690388E-4</c:v>
                </c:pt>
                <c:pt idx="947">
                  <c:v>1.57188559690388E-4</c:v>
                </c:pt>
                <c:pt idx="948">
                  <c:v>1.57188559690388E-4</c:v>
                </c:pt>
                <c:pt idx="949">
                  <c:v>1.57188559690388E-4</c:v>
                </c:pt>
                <c:pt idx="950">
                  <c:v>1.57188559690388E-4</c:v>
                </c:pt>
                <c:pt idx="951">
                  <c:v>1.57188559690388E-4</c:v>
                </c:pt>
                <c:pt idx="952">
                  <c:v>1.57188559690388E-4</c:v>
                </c:pt>
                <c:pt idx="953">
                  <c:v>1.57188559690388E-4</c:v>
                </c:pt>
                <c:pt idx="954">
                  <c:v>1.57188559690388E-4</c:v>
                </c:pt>
                <c:pt idx="955">
                  <c:v>1.57188559690388E-4</c:v>
                </c:pt>
                <c:pt idx="956">
                  <c:v>1.57188559690388E-4</c:v>
                </c:pt>
                <c:pt idx="957">
                  <c:v>1.57188559690388E-4</c:v>
                </c:pt>
                <c:pt idx="958">
                  <c:v>1.57188559690388E-4</c:v>
                </c:pt>
                <c:pt idx="959">
                  <c:v>1.57188559690388E-4</c:v>
                </c:pt>
                <c:pt idx="960">
                  <c:v>1.57188559690388E-4</c:v>
                </c:pt>
                <c:pt idx="961">
                  <c:v>1.57188559690388E-4</c:v>
                </c:pt>
                <c:pt idx="962">
                  <c:v>1.57188559690388E-4</c:v>
                </c:pt>
                <c:pt idx="963">
                  <c:v>1.57188559690388E-4</c:v>
                </c:pt>
                <c:pt idx="964">
                  <c:v>1.57188559690388E-4</c:v>
                </c:pt>
                <c:pt idx="965">
                  <c:v>1.57188559690388E-4</c:v>
                </c:pt>
                <c:pt idx="966">
                  <c:v>1.57188559690388E-4</c:v>
                </c:pt>
                <c:pt idx="967">
                  <c:v>1.57188559690388E-4</c:v>
                </c:pt>
                <c:pt idx="968">
                  <c:v>1.57188559690388E-4</c:v>
                </c:pt>
                <c:pt idx="969">
                  <c:v>1.57188559690388E-4</c:v>
                </c:pt>
                <c:pt idx="970">
                  <c:v>1.57188559690388E-4</c:v>
                </c:pt>
                <c:pt idx="971">
                  <c:v>1.57188559690388E-4</c:v>
                </c:pt>
                <c:pt idx="972">
                  <c:v>1.57188559690388E-4</c:v>
                </c:pt>
                <c:pt idx="973">
                  <c:v>1.57188559690388E-4</c:v>
                </c:pt>
                <c:pt idx="974">
                  <c:v>1.57188559690388E-4</c:v>
                </c:pt>
                <c:pt idx="975">
                  <c:v>1.57188559690388E-4</c:v>
                </c:pt>
                <c:pt idx="976">
                  <c:v>1.57188559690388E-4</c:v>
                </c:pt>
                <c:pt idx="977">
                  <c:v>1.57188559690388E-4</c:v>
                </c:pt>
                <c:pt idx="978">
                  <c:v>1.57188559690388E-4</c:v>
                </c:pt>
                <c:pt idx="979">
                  <c:v>1.57188559690388E-4</c:v>
                </c:pt>
                <c:pt idx="980">
                  <c:v>1.57188559690388E-4</c:v>
                </c:pt>
                <c:pt idx="981">
                  <c:v>1.57188559690388E-4</c:v>
                </c:pt>
                <c:pt idx="982">
                  <c:v>1.57188559690388E-4</c:v>
                </c:pt>
                <c:pt idx="983">
                  <c:v>1.57188559690388E-4</c:v>
                </c:pt>
                <c:pt idx="984">
                  <c:v>1.57188559690388E-4</c:v>
                </c:pt>
                <c:pt idx="985">
                  <c:v>1.57188559690388E-4</c:v>
                </c:pt>
                <c:pt idx="986">
                  <c:v>1.57188559690388E-4</c:v>
                </c:pt>
                <c:pt idx="987">
                  <c:v>1.57188559690388E-4</c:v>
                </c:pt>
                <c:pt idx="988">
                  <c:v>1.57188559690388E-4</c:v>
                </c:pt>
                <c:pt idx="989">
                  <c:v>1.57188559690388E-4</c:v>
                </c:pt>
                <c:pt idx="990">
                  <c:v>1.57188559690388E-4</c:v>
                </c:pt>
                <c:pt idx="991">
                  <c:v>1.57188559690388E-4</c:v>
                </c:pt>
                <c:pt idx="992">
                  <c:v>1.57188559690388E-4</c:v>
                </c:pt>
                <c:pt idx="993">
                  <c:v>1.57188559690388E-4</c:v>
                </c:pt>
                <c:pt idx="994">
                  <c:v>1.57188559690388E-4</c:v>
                </c:pt>
                <c:pt idx="995">
                  <c:v>1.57188559690388E-4</c:v>
                </c:pt>
                <c:pt idx="996">
                  <c:v>1.57188559690388E-4</c:v>
                </c:pt>
                <c:pt idx="997">
                  <c:v>1.57188559690388E-4</c:v>
                </c:pt>
                <c:pt idx="998">
                  <c:v>1.57188559690388E-4</c:v>
                </c:pt>
                <c:pt idx="999" formatCode="0.00E+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FF-4B8C-9EA5-40A95B943796}"/>
            </c:ext>
          </c:extLst>
        </c:ser>
        <c:ser>
          <c:idx val="3"/>
          <c:order val="6"/>
          <c:tx>
            <c:strRef>
              <c:f>'0.64NaCl_0.36UCl3_plot_data'!$G$1</c:f>
              <c:strCache>
                <c:ptCount val="1"/>
                <c:pt idx="0">
                  <c:v>U-U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'0.64NaCl_0.36UCl3_plot_data'!$G$2:$G$1001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2.7496100406293797E-4</c:v>
                </c:pt>
                <c:pt idx="519">
                  <c:v>2.7792902405199499E-4</c:v>
                </c:pt>
                <c:pt idx="520">
                  <c:v>2.8089704404105201E-4</c:v>
                </c:pt>
                <c:pt idx="521">
                  <c:v>2.8386506403010799E-4</c:v>
                </c:pt>
                <c:pt idx="522">
                  <c:v>2.8683308401916501E-4</c:v>
                </c:pt>
                <c:pt idx="523">
                  <c:v>2.8980110400822202E-4</c:v>
                </c:pt>
                <c:pt idx="524">
                  <c:v>2.9276912399727899E-4</c:v>
                </c:pt>
                <c:pt idx="525">
                  <c:v>2.95737143986336E-4</c:v>
                </c:pt>
                <c:pt idx="526">
                  <c:v>2.9870516397539199E-4</c:v>
                </c:pt>
                <c:pt idx="527">
                  <c:v>3.01673183964449E-4</c:v>
                </c:pt>
                <c:pt idx="528">
                  <c:v>3.0464120395350602E-4</c:v>
                </c:pt>
                <c:pt idx="529">
                  <c:v>3.0760922394256298E-4</c:v>
                </c:pt>
                <c:pt idx="530">
                  <c:v>3.1057724393161902E-4</c:v>
                </c:pt>
                <c:pt idx="531">
                  <c:v>3.1354526392067598E-4</c:v>
                </c:pt>
                <c:pt idx="532">
                  <c:v>3.16513283909733E-4</c:v>
                </c:pt>
                <c:pt idx="533">
                  <c:v>3.1948130389879002E-4</c:v>
                </c:pt>
                <c:pt idx="534">
                  <c:v>3.2244932388784698E-4</c:v>
                </c:pt>
                <c:pt idx="535">
                  <c:v>3.2541734387690302E-4</c:v>
                </c:pt>
                <c:pt idx="536">
                  <c:v>3.7485687131132698E-4</c:v>
                </c:pt>
                <c:pt idx="537">
                  <c:v>4.4262354722447001E-4</c:v>
                </c:pt>
                <c:pt idx="538">
                  <c:v>5.1039022313761396E-4</c:v>
                </c:pt>
                <c:pt idx="539">
                  <c:v>5.7815689905075704E-4</c:v>
                </c:pt>
                <c:pt idx="540">
                  <c:v>6.4592357496389601E-4</c:v>
                </c:pt>
                <c:pt idx="541">
                  <c:v>7.1369025087703898E-4</c:v>
                </c:pt>
                <c:pt idx="542">
                  <c:v>7.8145692679018304E-4</c:v>
                </c:pt>
                <c:pt idx="543">
                  <c:v>8.4922360270332602E-4</c:v>
                </c:pt>
                <c:pt idx="544">
                  <c:v>9.1699027861646899E-4</c:v>
                </c:pt>
                <c:pt idx="545">
                  <c:v>9.8475695452960796E-4</c:v>
                </c:pt>
                <c:pt idx="546">
                  <c:v>1.05252363044275E-3</c:v>
                </c:pt>
                <c:pt idx="547">
                  <c:v>1.12029030635589E-3</c:v>
                </c:pt>
                <c:pt idx="548">
                  <c:v>1.1880569822690301E-3</c:v>
                </c:pt>
                <c:pt idx="549">
                  <c:v>1.2558236581821801E-3</c:v>
                </c:pt>
                <c:pt idx="550">
                  <c:v>1.3235903340953199E-3</c:v>
                </c:pt>
                <c:pt idx="551">
                  <c:v>1.39135701000846E-3</c:v>
                </c:pt>
                <c:pt idx="552">
                  <c:v>1.50300736371156E-3</c:v>
                </c:pt>
                <c:pt idx="553">
                  <c:v>1.7206803503605999E-3</c:v>
                </c:pt>
                <c:pt idx="554">
                  <c:v>1.9383533370096399E-3</c:v>
                </c:pt>
                <c:pt idx="555">
                  <c:v>2.1560263236586599E-3</c:v>
                </c:pt>
                <c:pt idx="556">
                  <c:v>2.3736993103077001E-3</c:v>
                </c:pt>
                <c:pt idx="557">
                  <c:v>2.5913722969567398E-3</c:v>
                </c:pt>
                <c:pt idx="558">
                  <c:v>2.80904528360578E-3</c:v>
                </c:pt>
                <c:pt idx="559">
                  <c:v>3.0267182702548201E-3</c:v>
                </c:pt>
                <c:pt idx="560">
                  <c:v>3.2443912569038499E-3</c:v>
                </c:pt>
                <c:pt idx="561">
                  <c:v>3.46206424355289E-3</c:v>
                </c:pt>
                <c:pt idx="562">
                  <c:v>3.6797372302019302E-3</c:v>
                </c:pt>
                <c:pt idx="563">
                  <c:v>3.8974102168509699E-3</c:v>
                </c:pt>
                <c:pt idx="564">
                  <c:v>4.1150832035000097E-3</c:v>
                </c:pt>
                <c:pt idx="565">
                  <c:v>4.3327561901490303E-3</c:v>
                </c:pt>
                <c:pt idx="566">
                  <c:v>4.55042917679807E-3</c:v>
                </c:pt>
                <c:pt idx="567">
                  <c:v>4.77251238892274E-3</c:v>
                </c:pt>
                <c:pt idx="568">
                  <c:v>5.0135991246550698E-3</c:v>
                </c:pt>
                <c:pt idx="569">
                  <c:v>5.2546858603873901E-3</c:v>
                </c:pt>
                <c:pt idx="570">
                  <c:v>5.4957725961196999E-3</c:v>
                </c:pt>
                <c:pt idx="571">
                  <c:v>5.7368593318520298E-3</c:v>
                </c:pt>
                <c:pt idx="572">
                  <c:v>5.9779460675843596E-3</c:v>
                </c:pt>
                <c:pt idx="573">
                  <c:v>6.2190328033166799E-3</c:v>
                </c:pt>
                <c:pt idx="574">
                  <c:v>6.4601195390490097E-3</c:v>
                </c:pt>
                <c:pt idx="575">
                  <c:v>6.7012062747813196E-3</c:v>
                </c:pt>
                <c:pt idx="576">
                  <c:v>6.9422930105136503E-3</c:v>
                </c:pt>
                <c:pt idx="577">
                  <c:v>7.1833797462459801E-3</c:v>
                </c:pt>
                <c:pt idx="578">
                  <c:v>7.42446648197829E-3</c:v>
                </c:pt>
                <c:pt idx="579">
                  <c:v>7.6655532177106302E-3</c:v>
                </c:pt>
                <c:pt idx="580">
                  <c:v>8.0028033487992093E-3</c:v>
                </c:pt>
                <c:pt idx="581">
                  <c:v>8.3621834637489199E-3</c:v>
                </c:pt>
                <c:pt idx="582">
                  <c:v>8.7215635786985907E-3</c:v>
                </c:pt>
                <c:pt idx="583">
                  <c:v>9.0809436936482597E-3</c:v>
                </c:pt>
                <c:pt idx="584">
                  <c:v>9.4403238085979703E-3</c:v>
                </c:pt>
                <c:pt idx="585">
                  <c:v>9.7997039235476393E-3</c:v>
                </c:pt>
                <c:pt idx="586">
                  <c:v>1.01590840384973E-2</c:v>
                </c:pt>
                <c:pt idx="587">
                  <c:v>1.0601931509871401E-2</c:v>
                </c:pt>
                <c:pt idx="588">
                  <c:v>1.11062840098706E-2</c:v>
                </c:pt>
                <c:pt idx="589">
                  <c:v>1.1610636509869999E-2</c:v>
                </c:pt>
                <c:pt idx="590">
                  <c:v>1.2114989009869299E-2</c:v>
                </c:pt>
                <c:pt idx="591">
                  <c:v>1.26193415098686E-2</c:v>
                </c:pt>
                <c:pt idx="592">
                  <c:v>1.31236940098679E-2</c:v>
                </c:pt>
                <c:pt idx="593">
                  <c:v>1.3613447980332699E-2</c:v>
                </c:pt>
                <c:pt idx="594">
                  <c:v>1.40357739149844E-2</c:v>
                </c:pt>
                <c:pt idx="595">
                  <c:v>1.44580998496361E-2</c:v>
                </c:pt>
                <c:pt idx="596">
                  <c:v>1.4880425784287801E-2</c:v>
                </c:pt>
                <c:pt idx="597">
                  <c:v>1.53027517189395E-2</c:v>
                </c:pt>
                <c:pt idx="598">
                  <c:v>1.5725077653591199E-2</c:v>
                </c:pt>
                <c:pt idx="599">
                  <c:v>1.61474035882429E-2</c:v>
                </c:pt>
                <c:pt idx="600">
                  <c:v>1.6569729522894601E-2</c:v>
                </c:pt>
                <c:pt idx="601">
                  <c:v>1.6992055457546298E-2</c:v>
                </c:pt>
                <c:pt idx="602">
                  <c:v>1.7414381392197999E-2</c:v>
                </c:pt>
                <c:pt idx="603">
                  <c:v>1.78367073268497E-2</c:v>
                </c:pt>
                <c:pt idx="604">
                  <c:v>1.82562511835185E-2</c:v>
                </c:pt>
                <c:pt idx="605">
                  <c:v>1.8667556321065201E-2</c:v>
                </c:pt>
                <c:pt idx="606">
                  <c:v>1.90788614586118E-2</c:v>
                </c:pt>
                <c:pt idx="607">
                  <c:v>1.94901665961584E-2</c:v>
                </c:pt>
                <c:pt idx="608">
                  <c:v>1.9901471733705E-2</c:v>
                </c:pt>
                <c:pt idx="609">
                  <c:v>2.03127768712517E-2</c:v>
                </c:pt>
                <c:pt idx="610">
                  <c:v>2.07240820087983E-2</c:v>
                </c:pt>
                <c:pt idx="611">
                  <c:v>2.1135387146345001E-2</c:v>
                </c:pt>
                <c:pt idx="612">
                  <c:v>2.15466922838916E-2</c:v>
                </c:pt>
                <c:pt idx="613">
                  <c:v>2.19579974214382E-2</c:v>
                </c:pt>
                <c:pt idx="614">
                  <c:v>2.2360138306109799E-2</c:v>
                </c:pt>
                <c:pt idx="615">
                  <c:v>2.2739549662323499E-2</c:v>
                </c:pt>
                <c:pt idx="616">
                  <c:v>2.31189610185372E-2</c:v>
                </c:pt>
                <c:pt idx="617">
                  <c:v>2.34983723747509E-2</c:v>
                </c:pt>
                <c:pt idx="618">
                  <c:v>2.3877783730964601E-2</c:v>
                </c:pt>
                <c:pt idx="619">
                  <c:v>2.4257195087178302E-2</c:v>
                </c:pt>
                <c:pt idx="620">
                  <c:v>2.4636606443391999E-2</c:v>
                </c:pt>
                <c:pt idx="621">
                  <c:v>2.5016017799605699E-2</c:v>
                </c:pt>
                <c:pt idx="622">
                  <c:v>2.5395429155819299E-2</c:v>
                </c:pt>
                <c:pt idx="623">
                  <c:v>2.5774840512033E-2</c:v>
                </c:pt>
                <c:pt idx="624">
                  <c:v>2.61542518682467E-2</c:v>
                </c:pt>
                <c:pt idx="625">
                  <c:v>2.65341700068015E-2</c:v>
                </c:pt>
                <c:pt idx="626">
                  <c:v>2.6915078391007E-2</c:v>
                </c:pt>
                <c:pt idx="627">
                  <c:v>2.7295986775212399E-2</c:v>
                </c:pt>
                <c:pt idx="628">
                  <c:v>2.7676895159417899E-2</c:v>
                </c:pt>
                <c:pt idx="629">
                  <c:v>2.8057803543623399E-2</c:v>
                </c:pt>
                <c:pt idx="630">
                  <c:v>2.8438711927828798E-2</c:v>
                </c:pt>
                <c:pt idx="631">
                  <c:v>2.8819620312034298E-2</c:v>
                </c:pt>
                <c:pt idx="632">
                  <c:v>2.9200528696239798E-2</c:v>
                </c:pt>
                <c:pt idx="633">
                  <c:v>2.9581437080445298E-2</c:v>
                </c:pt>
                <c:pt idx="634">
                  <c:v>2.9962345464650798E-2</c:v>
                </c:pt>
                <c:pt idx="635">
                  <c:v>3.0343253848856201E-2</c:v>
                </c:pt>
                <c:pt idx="636">
                  <c:v>3.0724162233061701E-2</c:v>
                </c:pt>
                <c:pt idx="637">
                  <c:v>3.1105070617267201E-2</c:v>
                </c:pt>
                <c:pt idx="638">
                  <c:v>3.1485979001472597E-2</c:v>
                </c:pt>
                <c:pt idx="639">
                  <c:v>3.1866887385678201E-2</c:v>
                </c:pt>
                <c:pt idx="640">
                  <c:v>3.2246940331247101E-2</c:v>
                </c:pt>
                <c:pt idx="641">
                  <c:v>3.2625095736900998E-2</c:v>
                </c:pt>
                <c:pt idx="642">
                  <c:v>3.3003251142555E-2</c:v>
                </c:pt>
                <c:pt idx="643">
                  <c:v>3.3381406548208897E-2</c:v>
                </c:pt>
                <c:pt idx="644">
                  <c:v>3.3759561953862899E-2</c:v>
                </c:pt>
                <c:pt idx="645">
                  <c:v>3.4137717359516803E-2</c:v>
                </c:pt>
                <c:pt idx="646">
                  <c:v>3.4515872765170798E-2</c:v>
                </c:pt>
                <c:pt idx="647">
                  <c:v>3.4894028170824702E-2</c:v>
                </c:pt>
                <c:pt idx="648">
                  <c:v>3.5272183576478697E-2</c:v>
                </c:pt>
                <c:pt idx="649">
                  <c:v>3.5502542163169101E-2</c:v>
                </c:pt>
                <c:pt idx="650">
                  <c:v>3.5631069607286098E-2</c:v>
                </c:pt>
                <c:pt idx="651">
                  <c:v>3.5759597051403101E-2</c:v>
                </c:pt>
                <c:pt idx="652">
                  <c:v>3.588812449552E-2</c:v>
                </c:pt>
                <c:pt idx="653">
                  <c:v>3.6016651939636997E-2</c:v>
                </c:pt>
                <c:pt idx="654">
                  <c:v>3.6145179383754E-2</c:v>
                </c:pt>
                <c:pt idx="655">
                  <c:v>3.62737068278709E-2</c:v>
                </c:pt>
                <c:pt idx="656">
                  <c:v>3.6402234271987903E-2</c:v>
                </c:pt>
                <c:pt idx="657">
                  <c:v>3.6530761716104899E-2</c:v>
                </c:pt>
                <c:pt idx="658">
                  <c:v>3.6659289160221903E-2</c:v>
                </c:pt>
                <c:pt idx="659">
                  <c:v>3.6728865859984798E-2</c:v>
                </c:pt>
                <c:pt idx="660">
                  <c:v>3.67562637765355E-2</c:v>
                </c:pt>
                <c:pt idx="661">
                  <c:v>3.6783661693086202E-2</c:v>
                </c:pt>
                <c:pt idx="662">
                  <c:v>3.6811059609637001E-2</c:v>
                </c:pt>
                <c:pt idx="663">
                  <c:v>3.6838457526187703E-2</c:v>
                </c:pt>
                <c:pt idx="664">
                  <c:v>3.6865855442738397E-2</c:v>
                </c:pt>
                <c:pt idx="665">
                  <c:v>3.6893253359289203E-2</c:v>
                </c:pt>
                <c:pt idx="666">
                  <c:v>3.6920651275839898E-2</c:v>
                </c:pt>
                <c:pt idx="667">
                  <c:v>3.69480491923906E-2</c:v>
                </c:pt>
                <c:pt idx="668">
                  <c:v>3.6975447108941302E-2</c:v>
                </c:pt>
                <c:pt idx="669">
                  <c:v>3.7002845025492101E-2</c:v>
                </c:pt>
                <c:pt idx="670">
                  <c:v>3.7030242942042803E-2</c:v>
                </c:pt>
                <c:pt idx="671">
                  <c:v>3.7057640858593498E-2</c:v>
                </c:pt>
                <c:pt idx="672">
                  <c:v>3.70850387751442E-2</c:v>
                </c:pt>
                <c:pt idx="673">
                  <c:v>3.7112436691694999E-2</c:v>
                </c:pt>
                <c:pt idx="674">
                  <c:v>3.71398346082457E-2</c:v>
                </c:pt>
                <c:pt idx="675">
                  <c:v>3.7167232524796402E-2</c:v>
                </c:pt>
                <c:pt idx="676">
                  <c:v>3.7194630441347201E-2</c:v>
                </c:pt>
                <c:pt idx="677">
                  <c:v>3.7222028357897903E-2</c:v>
                </c:pt>
                <c:pt idx="678">
                  <c:v>3.7249426274448598E-2</c:v>
                </c:pt>
                <c:pt idx="679">
                  <c:v>3.72575395227768E-2</c:v>
                </c:pt>
                <c:pt idx="680">
                  <c:v>3.7259085222059597E-2</c:v>
                </c:pt>
                <c:pt idx="681">
                  <c:v>3.7260630921342401E-2</c:v>
                </c:pt>
                <c:pt idx="682">
                  <c:v>3.7262176620625198E-2</c:v>
                </c:pt>
                <c:pt idx="683">
                  <c:v>3.7263722319908099E-2</c:v>
                </c:pt>
                <c:pt idx="684">
                  <c:v>3.7265268019190903E-2</c:v>
                </c:pt>
                <c:pt idx="685">
                  <c:v>3.72668137184737E-2</c:v>
                </c:pt>
                <c:pt idx="686">
                  <c:v>3.7268359417756497E-2</c:v>
                </c:pt>
                <c:pt idx="687">
                  <c:v>3.7269905117039301E-2</c:v>
                </c:pt>
                <c:pt idx="688">
                  <c:v>3.7271450816322098E-2</c:v>
                </c:pt>
                <c:pt idx="689">
                  <c:v>3.7272996515604902E-2</c:v>
                </c:pt>
                <c:pt idx="690">
                  <c:v>3.7274542214887699E-2</c:v>
                </c:pt>
                <c:pt idx="691">
                  <c:v>3.7276087914170503E-2</c:v>
                </c:pt>
                <c:pt idx="692">
                  <c:v>3.72776336134533E-2</c:v>
                </c:pt>
                <c:pt idx="693">
                  <c:v>3.7279179312736097E-2</c:v>
                </c:pt>
                <c:pt idx="694">
                  <c:v>3.72807250120189E-2</c:v>
                </c:pt>
                <c:pt idx="695">
                  <c:v>3.7282270711301697E-2</c:v>
                </c:pt>
                <c:pt idx="696">
                  <c:v>3.7283816410584501E-2</c:v>
                </c:pt>
                <c:pt idx="697">
                  <c:v>3.7157561379689397E-2</c:v>
                </c:pt>
                <c:pt idx="698">
                  <c:v>3.6982157479620401E-2</c:v>
                </c:pt>
                <c:pt idx="699">
                  <c:v>3.6806753579551398E-2</c:v>
                </c:pt>
                <c:pt idx="700">
                  <c:v>3.6631349679482401E-2</c:v>
                </c:pt>
                <c:pt idx="701">
                  <c:v>3.6455945779413398E-2</c:v>
                </c:pt>
                <c:pt idx="702">
                  <c:v>3.6280541879344402E-2</c:v>
                </c:pt>
                <c:pt idx="703">
                  <c:v>3.6105137979275399E-2</c:v>
                </c:pt>
                <c:pt idx="704">
                  <c:v>3.5929734079206403E-2</c:v>
                </c:pt>
                <c:pt idx="705">
                  <c:v>3.57543301791374E-2</c:v>
                </c:pt>
                <c:pt idx="706">
                  <c:v>3.5578926279068397E-2</c:v>
                </c:pt>
                <c:pt idx="707">
                  <c:v>3.5403522378999401E-2</c:v>
                </c:pt>
                <c:pt idx="708">
                  <c:v>3.5228118478930398E-2</c:v>
                </c:pt>
                <c:pt idx="709">
                  <c:v>3.5052714578861402E-2</c:v>
                </c:pt>
                <c:pt idx="710">
                  <c:v>3.4877310678792399E-2</c:v>
                </c:pt>
                <c:pt idx="711">
                  <c:v>3.4701906778723403E-2</c:v>
                </c:pt>
                <c:pt idx="712">
                  <c:v>3.45265028786544E-2</c:v>
                </c:pt>
                <c:pt idx="713">
                  <c:v>3.4351098978585397E-2</c:v>
                </c:pt>
                <c:pt idx="714">
                  <c:v>3.4175695078516401E-2</c:v>
                </c:pt>
                <c:pt idx="715">
                  <c:v>3.4000291178447398E-2</c:v>
                </c:pt>
                <c:pt idx="716">
                  <c:v>3.3824887278378402E-2</c:v>
                </c:pt>
                <c:pt idx="717">
                  <c:v>3.3649483378309399E-2</c:v>
                </c:pt>
                <c:pt idx="718">
                  <c:v>3.3474079478240402E-2</c:v>
                </c:pt>
                <c:pt idx="719">
                  <c:v>3.3298675578171399E-2</c:v>
                </c:pt>
                <c:pt idx="720">
                  <c:v>3.3123271678102403E-2</c:v>
                </c:pt>
                <c:pt idx="721">
                  <c:v>3.29478677780334E-2</c:v>
                </c:pt>
                <c:pt idx="722">
                  <c:v>3.2772463877964397E-2</c:v>
                </c:pt>
                <c:pt idx="723">
                  <c:v>3.2597059977895401E-2</c:v>
                </c:pt>
                <c:pt idx="724">
                  <c:v>3.2421656077826398E-2</c:v>
                </c:pt>
                <c:pt idx="725">
                  <c:v>3.2246252177757402E-2</c:v>
                </c:pt>
                <c:pt idx="726">
                  <c:v>3.2070785156376798E-2</c:v>
                </c:pt>
                <c:pt idx="727">
                  <c:v>3.1892402898229803E-2</c:v>
                </c:pt>
                <c:pt idx="728">
                  <c:v>3.1714020640082802E-2</c:v>
                </c:pt>
                <c:pt idx="729">
                  <c:v>3.15356383819358E-2</c:v>
                </c:pt>
                <c:pt idx="730">
                  <c:v>3.1357256123788903E-2</c:v>
                </c:pt>
                <c:pt idx="731">
                  <c:v>3.1178873865641901E-2</c:v>
                </c:pt>
                <c:pt idx="732">
                  <c:v>3.10004916074949E-2</c:v>
                </c:pt>
                <c:pt idx="733">
                  <c:v>3.0822109349347902E-2</c:v>
                </c:pt>
                <c:pt idx="734">
                  <c:v>3.06437270912009E-2</c:v>
                </c:pt>
                <c:pt idx="735">
                  <c:v>3.0465344833053999E-2</c:v>
                </c:pt>
                <c:pt idx="736">
                  <c:v>3.0286962574907001E-2</c:v>
                </c:pt>
                <c:pt idx="737">
                  <c:v>3.010858031676E-2</c:v>
                </c:pt>
                <c:pt idx="738">
                  <c:v>2.9930198058613001E-2</c:v>
                </c:pt>
                <c:pt idx="739">
                  <c:v>2.9751815800466E-2</c:v>
                </c:pt>
                <c:pt idx="740">
                  <c:v>2.9573433542319099E-2</c:v>
                </c:pt>
                <c:pt idx="741">
                  <c:v>2.9422093882022701E-2</c:v>
                </c:pt>
                <c:pt idx="742">
                  <c:v>2.9353273550273801E-2</c:v>
                </c:pt>
                <c:pt idx="743">
                  <c:v>2.9284453218524902E-2</c:v>
                </c:pt>
                <c:pt idx="744">
                  <c:v>2.9215632886776002E-2</c:v>
                </c:pt>
                <c:pt idx="745">
                  <c:v>2.9146812555027098E-2</c:v>
                </c:pt>
                <c:pt idx="746">
                  <c:v>2.9077992223278198E-2</c:v>
                </c:pt>
                <c:pt idx="747">
                  <c:v>2.9009171891529399E-2</c:v>
                </c:pt>
                <c:pt idx="748">
                  <c:v>2.8940351559780499E-2</c:v>
                </c:pt>
                <c:pt idx="749">
                  <c:v>2.8871531228031599E-2</c:v>
                </c:pt>
                <c:pt idx="750">
                  <c:v>2.88027108962827E-2</c:v>
                </c:pt>
                <c:pt idx="751">
                  <c:v>2.87338905645338E-2</c:v>
                </c:pt>
                <c:pt idx="752">
                  <c:v>2.86650702327849E-2</c:v>
                </c:pt>
                <c:pt idx="753">
                  <c:v>2.8596249901036E-2</c:v>
                </c:pt>
                <c:pt idx="754">
                  <c:v>2.85274295692871E-2</c:v>
                </c:pt>
                <c:pt idx="755">
                  <c:v>2.84586092375382E-2</c:v>
                </c:pt>
                <c:pt idx="756">
                  <c:v>2.83897889057893E-2</c:v>
                </c:pt>
                <c:pt idx="757">
                  <c:v>2.8320968574040501E-2</c:v>
                </c:pt>
                <c:pt idx="758">
                  <c:v>2.8252148242291601E-2</c:v>
                </c:pt>
                <c:pt idx="759">
                  <c:v>2.8183327910542701E-2</c:v>
                </c:pt>
                <c:pt idx="760">
                  <c:v>2.80951516492879E-2</c:v>
                </c:pt>
                <c:pt idx="761">
                  <c:v>2.7913459802004398E-2</c:v>
                </c:pt>
                <c:pt idx="762">
                  <c:v>2.77317679547209E-2</c:v>
                </c:pt>
                <c:pt idx="763">
                  <c:v>2.7550076107437399E-2</c:v>
                </c:pt>
                <c:pt idx="764">
                  <c:v>2.7368384260153901E-2</c:v>
                </c:pt>
                <c:pt idx="765">
                  <c:v>2.7186692412870399E-2</c:v>
                </c:pt>
                <c:pt idx="766">
                  <c:v>2.7005000565586901E-2</c:v>
                </c:pt>
                <c:pt idx="767">
                  <c:v>2.68233087183034E-2</c:v>
                </c:pt>
                <c:pt idx="768">
                  <c:v>2.6641616871019898E-2</c:v>
                </c:pt>
                <c:pt idx="769">
                  <c:v>2.6459925023736501E-2</c:v>
                </c:pt>
                <c:pt idx="770">
                  <c:v>2.6278233176453E-2</c:v>
                </c:pt>
                <c:pt idx="771">
                  <c:v>2.6096541329169502E-2</c:v>
                </c:pt>
                <c:pt idx="772">
                  <c:v>2.5914849481886E-2</c:v>
                </c:pt>
                <c:pt idx="773">
                  <c:v>2.5733157634602499E-2</c:v>
                </c:pt>
                <c:pt idx="774">
                  <c:v>2.5551465787319001E-2</c:v>
                </c:pt>
                <c:pt idx="775">
                  <c:v>2.54742197860598E-2</c:v>
                </c:pt>
                <c:pt idx="776">
                  <c:v>2.5464485434998501E-2</c:v>
                </c:pt>
                <c:pt idx="777">
                  <c:v>2.5454751083937101E-2</c:v>
                </c:pt>
                <c:pt idx="778">
                  <c:v>2.5445016732875698E-2</c:v>
                </c:pt>
                <c:pt idx="779">
                  <c:v>2.54352823818144E-2</c:v>
                </c:pt>
                <c:pt idx="780">
                  <c:v>2.5425548030753E-2</c:v>
                </c:pt>
                <c:pt idx="781">
                  <c:v>2.5415813679691601E-2</c:v>
                </c:pt>
                <c:pt idx="782">
                  <c:v>2.5406079328630302E-2</c:v>
                </c:pt>
                <c:pt idx="783">
                  <c:v>2.5396344977568899E-2</c:v>
                </c:pt>
                <c:pt idx="784">
                  <c:v>2.5386610626507499E-2</c:v>
                </c:pt>
                <c:pt idx="785">
                  <c:v>2.53768762754462E-2</c:v>
                </c:pt>
                <c:pt idx="786">
                  <c:v>2.5367141924384801E-2</c:v>
                </c:pt>
                <c:pt idx="787">
                  <c:v>2.5357407573323401E-2</c:v>
                </c:pt>
                <c:pt idx="788">
                  <c:v>2.5347673222262099E-2</c:v>
                </c:pt>
                <c:pt idx="789">
                  <c:v>2.5337938871200699E-2</c:v>
                </c:pt>
                <c:pt idx="790">
                  <c:v>2.53282045201393E-2</c:v>
                </c:pt>
                <c:pt idx="791">
                  <c:v>2.5315759978221199E-2</c:v>
                </c:pt>
                <c:pt idx="792">
                  <c:v>2.5296619650923901E-2</c:v>
                </c:pt>
                <c:pt idx="793">
                  <c:v>2.52774793236266E-2</c:v>
                </c:pt>
                <c:pt idx="794">
                  <c:v>2.5258338996329299E-2</c:v>
                </c:pt>
                <c:pt idx="795">
                  <c:v>2.5239198669032001E-2</c:v>
                </c:pt>
                <c:pt idx="796">
                  <c:v>2.52200583417347E-2</c:v>
                </c:pt>
                <c:pt idx="797">
                  <c:v>2.5200918014437398E-2</c:v>
                </c:pt>
                <c:pt idx="798">
                  <c:v>2.5181777687140101E-2</c:v>
                </c:pt>
                <c:pt idx="799">
                  <c:v>2.51626373598428E-2</c:v>
                </c:pt>
                <c:pt idx="800">
                  <c:v>2.5143497032545599E-2</c:v>
                </c:pt>
                <c:pt idx="801">
                  <c:v>2.5124356705248301E-2</c:v>
                </c:pt>
                <c:pt idx="802">
                  <c:v>2.5057115332292199E-2</c:v>
                </c:pt>
                <c:pt idx="803">
                  <c:v>2.4936475950392001E-2</c:v>
                </c:pt>
                <c:pt idx="804">
                  <c:v>2.4815836568491699E-2</c:v>
                </c:pt>
                <c:pt idx="805">
                  <c:v>2.4695197186591501E-2</c:v>
                </c:pt>
                <c:pt idx="806">
                  <c:v>2.4574557804691199E-2</c:v>
                </c:pt>
                <c:pt idx="807">
                  <c:v>2.4453918422791002E-2</c:v>
                </c:pt>
                <c:pt idx="808">
                  <c:v>2.42490371763073E-2</c:v>
                </c:pt>
                <c:pt idx="809">
                  <c:v>2.3970551713677499E-2</c:v>
                </c:pt>
                <c:pt idx="810">
                  <c:v>2.3692066251047601E-2</c:v>
                </c:pt>
                <c:pt idx="811">
                  <c:v>2.3413580788417699E-2</c:v>
                </c:pt>
                <c:pt idx="812">
                  <c:v>2.3135095325787801E-2</c:v>
                </c:pt>
                <c:pt idx="813">
                  <c:v>2.2856609863157899E-2</c:v>
                </c:pt>
                <c:pt idx="814">
                  <c:v>2.2578124400528098E-2</c:v>
                </c:pt>
                <c:pt idx="815">
                  <c:v>2.22996389378982E-2</c:v>
                </c:pt>
                <c:pt idx="816">
                  <c:v>2.2021153475268299E-2</c:v>
                </c:pt>
                <c:pt idx="817">
                  <c:v>2.17426680126384E-2</c:v>
                </c:pt>
                <c:pt idx="818">
                  <c:v>2.1464182550008499E-2</c:v>
                </c:pt>
                <c:pt idx="819">
                  <c:v>2.1185697087378701E-2</c:v>
                </c:pt>
                <c:pt idx="820">
                  <c:v>2.09072116247488E-2</c:v>
                </c:pt>
                <c:pt idx="821">
                  <c:v>2.0628726162118902E-2</c:v>
                </c:pt>
                <c:pt idx="822">
                  <c:v>2.0350240699489E-2</c:v>
                </c:pt>
                <c:pt idx="823">
                  <c:v>2.0104954904956399E-2</c:v>
                </c:pt>
                <c:pt idx="824">
                  <c:v>1.9873324784521199E-2</c:v>
                </c:pt>
                <c:pt idx="825">
                  <c:v>1.9641694664085899E-2</c:v>
                </c:pt>
                <c:pt idx="826">
                  <c:v>1.9410064543650601E-2</c:v>
                </c:pt>
                <c:pt idx="827">
                  <c:v>1.9178434423215301E-2</c:v>
                </c:pt>
                <c:pt idx="828">
                  <c:v>1.894680430278E-2</c:v>
                </c:pt>
                <c:pt idx="829">
                  <c:v>1.87151741823448E-2</c:v>
                </c:pt>
                <c:pt idx="830">
                  <c:v>1.8483544061909499E-2</c:v>
                </c:pt>
                <c:pt idx="831">
                  <c:v>1.8251913941474199E-2</c:v>
                </c:pt>
                <c:pt idx="832">
                  <c:v>1.8020283821038999E-2</c:v>
                </c:pt>
                <c:pt idx="833">
                  <c:v>1.7788653700603702E-2</c:v>
                </c:pt>
                <c:pt idx="834">
                  <c:v>1.7557023580168401E-2</c:v>
                </c:pt>
                <c:pt idx="835">
                  <c:v>1.73253934597331E-2</c:v>
                </c:pt>
                <c:pt idx="836">
                  <c:v>1.70937633392978E-2</c:v>
                </c:pt>
                <c:pt idx="837">
                  <c:v>1.68621332188626E-2</c:v>
                </c:pt>
                <c:pt idx="838">
                  <c:v>1.6630503098427299E-2</c:v>
                </c:pt>
                <c:pt idx="839">
                  <c:v>1.6459027429621E-2</c:v>
                </c:pt>
                <c:pt idx="840">
                  <c:v>1.6320229874745299E-2</c:v>
                </c:pt>
                <c:pt idx="841">
                  <c:v>1.6181432319869501E-2</c:v>
                </c:pt>
                <c:pt idx="842">
                  <c:v>1.60426347649937E-2</c:v>
                </c:pt>
                <c:pt idx="843">
                  <c:v>1.5903837210117899E-2</c:v>
                </c:pt>
                <c:pt idx="844">
                  <c:v>1.5765039655242199E-2</c:v>
                </c:pt>
                <c:pt idx="845">
                  <c:v>1.5626242100366401E-2</c:v>
                </c:pt>
                <c:pt idx="846">
                  <c:v>1.54874445454906E-2</c:v>
                </c:pt>
                <c:pt idx="847">
                  <c:v>1.53486469906149E-2</c:v>
                </c:pt>
                <c:pt idx="848">
                  <c:v>1.52098494357391E-2</c:v>
                </c:pt>
                <c:pt idx="849">
                  <c:v>1.5155880837886999E-2</c:v>
                </c:pt>
                <c:pt idx="850">
                  <c:v>1.51591155192069E-2</c:v>
                </c:pt>
                <c:pt idx="851">
                  <c:v>1.5162350200526699E-2</c:v>
                </c:pt>
                <c:pt idx="852">
                  <c:v>1.51655848818466E-2</c:v>
                </c:pt>
                <c:pt idx="853">
                  <c:v>1.51688195631665E-2</c:v>
                </c:pt>
                <c:pt idx="854">
                  <c:v>1.5172054244486401E-2</c:v>
                </c:pt>
                <c:pt idx="855">
                  <c:v>1.5175288925806199E-2</c:v>
                </c:pt>
                <c:pt idx="856">
                  <c:v>1.51785236071261E-2</c:v>
                </c:pt>
                <c:pt idx="857">
                  <c:v>1.5181758288446E-2</c:v>
                </c:pt>
                <c:pt idx="858">
                  <c:v>1.5184992969765901E-2</c:v>
                </c:pt>
                <c:pt idx="859">
                  <c:v>1.51882276510858E-2</c:v>
                </c:pt>
                <c:pt idx="860">
                  <c:v>1.5191462332405601E-2</c:v>
                </c:pt>
                <c:pt idx="861">
                  <c:v>1.51946970137255E-2</c:v>
                </c:pt>
                <c:pt idx="862">
                  <c:v>1.5197931695045399E-2</c:v>
                </c:pt>
                <c:pt idx="863">
                  <c:v>1.52011663763653E-2</c:v>
                </c:pt>
                <c:pt idx="864">
                  <c:v>1.5177702385184099E-2</c:v>
                </c:pt>
                <c:pt idx="865">
                  <c:v>1.50308241142043E-2</c:v>
                </c:pt>
                <c:pt idx="866">
                  <c:v>1.4883945843224399E-2</c:v>
                </c:pt>
                <c:pt idx="867">
                  <c:v>1.47370675722445E-2</c:v>
                </c:pt>
                <c:pt idx="868">
                  <c:v>1.4590189301264701E-2</c:v>
                </c:pt>
                <c:pt idx="869">
                  <c:v>1.4443311030284799E-2</c:v>
                </c:pt>
                <c:pt idx="870">
                  <c:v>1.4296432759305E-2</c:v>
                </c:pt>
                <c:pt idx="871">
                  <c:v>1.4149554488325101E-2</c:v>
                </c:pt>
                <c:pt idx="872">
                  <c:v>1.4002676217345199E-2</c:v>
                </c:pt>
                <c:pt idx="873">
                  <c:v>1.3855797946365401E-2</c:v>
                </c:pt>
                <c:pt idx="874">
                  <c:v>1.3708919675385499E-2</c:v>
                </c:pt>
                <c:pt idx="875">
                  <c:v>1.35620414044057E-2</c:v>
                </c:pt>
                <c:pt idx="876">
                  <c:v>1.3415163133425801E-2</c:v>
                </c:pt>
                <c:pt idx="877">
                  <c:v>1.3268284862445899E-2</c:v>
                </c:pt>
                <c:pt idx="878">
                  <c:v>1.31214065914661E-2</c:v>
                </c:pt>
                <c:pt idx="879">
                  <c:v>1.3035654735021201E-2</c:v>
                </c:pt>
                <c:pt idx="880">
                  <c:v>1.29860791749864E-2</c:v>
                </c:pt>
                <c:pt idx="881">
                  <c:v>1.29365036149515E-2</c:v>
                </c:pt>
                <c:pt idx="882">
                  <c:v>1.28869280549166E-2</c:v>
                </c:pt>
                <c:pt idx="883">
                  <c:v>1.28373524948818E-2</c:v>
                </c:pt>
                <c:pt idx="884">
                  <c:v>1.27877769348469E-2</c:v>
                </c:pt>
                <c:pt idx="885">
                  <c:v>1.2738201374812101E-2</c:v>
                </c:pt>
                <c:pt idx="886">
                  <c:v>1.2688625814777201E-2</c:v>
                </c:pt>
                <c:pt idx="887">
                  <c:v>1.2639050254742301E-2</c:v>
                </c:pt>
                <c:pt idx="888">
                  <c:v>1.25894746947075E-2</c:v>
                </c:pt>
                <c:pt idx="889">
                  <c:v>1.25398991346726E-2</c:v>
                </c:pt>
                <c:pt idx="890">
                  <c:v>1.25082012628863E-2</c:v>
                </c:pt>
                <c:pt idx="891">
                  <c:v>1.25277000549671E-2</c:v>
                </c:pt>
                <c:pt idx="892">
                  <c:v>1.2547198847047801E-2</c:v>
                </c:pt>
                <c:pt idx="893">
                  <c:v>1.2566697639128601E-2</c:v>
                </c:pt>
                <c:pt idx="894">
                  <c:v>1.2586196431209401E-2</c:v>
                </c:pt>
                <c:pt idx="895">
                  <c:v>1.26056952232901E-2</c:v>
                </c:pt>
                <c:pt idx="896">
                  <c:v>1.26251940153709E-2</c:v>
                </c:pt>
                <c:pt idx="897">
                  <c:v>1.2644692807451599E-2</c:v>
                </c:pt>
                <c:pt idx="898">
                  <c:v>1.2664191599532399E-2</c:v>
                </c:pt>
                <c:pt idx="899">
                  <c:v>1.2683690391613199E-2</c:v>
                </c:pt>
                <c:pt idx="900">
                  <c:v>1.2703189183693901E-2</c:v>
                </c:pt>
                <c:pt idx="901">
                  <c:v>1.2722687975774701E-2</c:v>
                </c:pt>
                <c:pt idx="902">
                  <c:v>1.27453247029693E-2</c:v>
                </c:pt>
                <c:pt idx="903">
                  <c:v>1.2796332797779799E-2</c:v>
                </c:pt>
                <c:pt idx="904">
                  <c:v>1.28473408925902E-2</c:v>
                </c:pt>
                <c:pt idx="905">
                  <c:v>1.2898348987400599E-2</c:v>
                </c:pt>
                <c:pt idx="906">
                  <c:v>1.2949357082211101E-2</c:v>
                </c:pt>
                <c:pt idx="907">
                  <c:v>1.30003651770215E-2</c:v>
                </c:pt>
                <c:pt idx="908">
                  <c:v>1.3051373271831999E-2</c:v>
                </c:pt>
                <c:pt idx="909">
                  <c:v>1.3102381366642501E-2</c:v>
                </c:pt>
                <c:pt idx="910">
                  <c:v>1.31533894614529E-2</c:v>
                </c:pt>
                <c:pt idx="911">
                  <c:v>1.32043975562634E-2</c:v>
                </c:pt>
                <c:pt idx="912">
                  <c:v>1.32554056510738E-2</c:v>
                </c:pt>
                <c:pt idx="913">
                  <c:v>1.33064137458843E-2</c:v>
                </c:pt>
                <c:pt idx="914">
                  <c:v>1.3357421840694699E-2</c:v>
                </c:pt>
                <c:pt idx="915">
                  <c:v>1.34084299355051E-2</c:v>
                </c:pt>
                <c:pt idx="916">
                  <c:v>1.34594380303156E-2</c:v>
                </c:pt>
                <c:pt idx="917">
                  <c:v>1.3510446125126E-2</c:v>
                </c:pt>
                <c:pt idx="918">
                  <c:v>1.35614542199365E-2</c:v>
                </c:pt>
                <c:pt idx="919">
                  <c:v>1.3612462314746899E-2</c:v>
                </c:pt>
                <c:pt idx="920">
                  <c:v>1.3654859937199001E-2</c:v>
                </c:pt>
                <c:pt idx="921">
                  <c:v>1.35923830945636E-2</c:v>
                </c:pt>
                <c:pt idx="922">
                  <c:v>1.35299062519282E-2</c:v>
                </c:pt>
                <c:pt idx="923">
                  <c:v>1.3467429409292899E-2</c:v>
                </c:pt>
                <c:pt idx="924">
                  <c:v>1.34049525666575E-2</c:v>
                </c:pt>
                <c:pt idx="925">
                  <c:v>1.33424757240221E-2</c:v>
                </c:pt>
                <c:pt idx="926">
                  <c:v>1.3279998881386699E-2</c:v>
                </c:pt>
                <c:pt idx="927">
                  <c:v>1.32175220387513E-2</c:v>
                </c:pt>
                <c:pt idx="928">
                  <c:v>1.31550451961159E-2</c:v>
                </c:pt>
                <c:pt idx="929">
                  <c:v>1.3092568353480501E-2</c:v>
                </c:pt>
                <c:pt idx="930">
                  <c:v>1.3030091510845099E-2</c:v>
                </c:pt>
                <c:pt idx="931">
                  <c:v>1.29676146682097E-2</c:v>
                </c:pt>
                <c:pt idx="932">
                  <c:v>1.2905137825574399E-2</c:v>
                </c:pt>
                <c:pt idx="933">
                  <c:v>1.2842660982939E-2</c:v>
                </c:pt>
                <c:pt idx="934">
                  <c:v>1.27801841403036E-2</c:v>
                </c:pt>
                <c:pt idx="935">
                  <c:v>1.2717707297668201E-2</c:v>
                </c:pt>
                <c:pt idx="936">
                  <c:v>1.2655765978353E-2</c:v>
                </c:pt>
                <c:pt idx="937">
                  <c:v>1.27027874161933E-2</c:v>
                </c:pt>
                <c:pt idx="938">
                  <c:v>1.2749808854033699E-2</c:v>
                </c:pt>
                <c:pt idx="939">
                  <c:v>1.2796830291873999E-2</c:v>
                </c:pt>
                <c:pt idx="940">
                  <c:v>1.28438517297144E-2</c:v>
                </c:pt>
                <c:pt idx="941">
                  <c:v>1.2890873167554801E-2</c:v>
                </c:pt>
                <c:pt idx="942">
                  <c:v>1.2937894605395101E-2</c:v>
                </c:pt>
                <c:pt idx="943">
                  <c:v>1.2984916043235499E-2</c:v>
                </c:pt>
                <c:pt idx="944">
                  <c:v>1.30319374810759E-2</c:v>
                </c:pt>
                <c:pt idx="945">
                  <c:v>1.30789589189162E-2</c:v>
                </c:pt>
                <c:pt idx="946">
                  <c:v>1.3125980356756601E-2</c:v>
                </c:pt>
                <c:pt idx="947">
                  <c:v>1.3173001794596901E-2</c:v>
                </c:pt>
                <c:pt idx="948">
                  <c:v>1.3220023232437299E-2</c:v>
                </c:pt>
                <c:pt idx="949">
                  <c:v>1.32670446702777E-2</c:v>
                </c:pt>
                <c:pt idx="950">
                  <c:v>1.3314066108118E-2</c:v>
                </c:pt>
                <c:pt idx="951">
                  <c:v>1.3361087545958401E-2</c:v>
                </c:pt>
                <c:pt idx="952">
                  <c:v>1.3408108983798701E-2</c:v>
                </c:pt>
                <c:pt idx="953">
                  <c:v>1.34551304216391E-2</c:v>
                </c:pt>
                <c:pt idx="954">
                  <c:v>1.35021518594795E-2</c:v>
                </c:pt>
                <c:pt idx="955">
                  <c:v>1.35439998285112E-2</c:v>
                </c:pt>
                <c:pt idx="956">
                  <c:v>1.3568047509199901E-2</c:v>
                </c:pt>
                <c:pt idx="957">
                  <c:v>1.35920951898886E-2</c:v>
                </c:pt>
                <c:pt idx="958">
                  <c:v>1.3616142870577301E-2</c:v>
                </c:pt>
                <c:pt idx="959">
                  <c:v>1.3640190551266E-2</c:v>
                </c:pt>
                <c:pt idx="960">
                  <c:v>1.36642382319546E-2</c:v>
                </c:pt>
                <c:pt idx="961">
                  <c:v>1.3688285912643299E-2</c:v>
                </c:pt>
                <c:pt idx="962">
                  <c:v>1.3712333593332E-2</c:v>
                </c:pt>
                <c:pt idx="963">
                  <c:v>1.3736381274020701E-2</c:v>
                </c:pt>
                <c:pt idx="964">
                  <c:v>1.37604289547094E-2</c:v>
                </c:pt>
                <c:pt idx="965">
                  <c:v>1.3784476635398101E-2</c:v>
                </c:pt>
                <c:pt idx="966">
                  <c:v>1.38085243160868E-2</c:v>
                </c:pt>
                <c:pt idx="967">
                  <c:v>1.3832571996775501E-2</c:v>
                </c:pt>
                <c:pt idx="968">
                  <c:v>1.38566196774642E-2</c:v>
                </c:pt>
                <c:pt idx="969">
                  <c:v>1.3880667358152901E-2</c:v>
                </c:pt>
                <c:pt idx="970">
                  <c:v>1.39047150388416E-2</c:v>
                </c:pt>
                <c:pt idx="971">
                  <c:v>1.3928762719530301E-2</c:v>
                </c:pt>
                <c:pt idx="972">
                  <c:v>1.3952810400219E-2</c:v>
                </c:pt>
                <c:pt idx="973">
                  <c:v>1.3976858080907701E-2</c:v>
                </c:pt>
                <c:pt idx="974">
                  <c:v>1.40009057615964E-2</c:v>
                </c:pt>
                <c:pt idx="975">
                  <c:v>1.4044773250924099E-2</c:v>
                </c:pt>
                <c:pt idx="976">
                  <c:v>1.4108698206717301E-2</c:v>
                </c:pt>
                <c:pt idx="977">
                  <c:v>1.4172623162510599E-2</c:v>
                </c:pt>
                <c:pt idx="978">
                  <c:v>1.4236548118303801E-2</c:v>
                </c:pt>
                <c:pt idx="979">
                  <c:v>1.4300473074097E-2</c:v>
                </c:pt>
                <c:pt idx="980">
                  <c:v>1.4364398029890301E-2</c:v>
                </c:pt>
                <c:pt idx="981">
                  <c:v>1.44283229856835E-2</c:v>
                </c:pt>
                <c:pt idx="982">
                  <c:v>1.4492247941476801E-2</c:v>
                </c:pt>
                <c:pt idx="983">
                  <c:v>1.4556172897270001E-2</c:v>
                </c:pt>
                <c:pt idx="984">
                  <c:v>1.4620097853063301E-2</c:v>
                </c:pt>
                <c:pt idx="985">
                  <c:v>1.4684022808856501E-2</c:v>
                </c:pt>
                <c:pt idx="986">
                  <c:v>1.4747947764649799E-2</c:v>
                </c:pt>
                <c:pt idx="987">
                  <c:v>1.4811872720443001E-2</c:v>
                </c:pt>
                <c:pt idx="988">
                  <c:v>1.48757976762362E-2</c:v>
                </c:pt>
                <c:pt idx="989">
                  <c:v>1.4939722632029501E-2</c:v>
                </c:pt>
                <c:pt idx="990">
                  <c:v>1.50036475878227E-2</c:v>
                </c:pt>
                <c:pt idx="991">
                  <c:v>1.5067572543616001E-2</c:v>
                </c:pt>
                <c:pt idx="992">
                  <c:v>1.51314974994092E-2</c:v>
                </c:pt>
                <c:pt idx="993">
                  <c:v>1.5195422455202501E-2</c:v>
                </c:pt>
                <c:pt idx="994">
                  <c:v>1.5259347410995701E-2</c:v>
                </c:pt>
                <c:pt idx="995">
                  <c:v>1.53634256628449E-2</c:v>
                </c:pt>
                <c:pt idx="996">
                  <c:v>1.5491720523638499E-2</c:v>
                </c:pt>
                <c:pt idx="997">
                  <c:v>1.5620015384431999E-2</c:v>
                </c:pt>
                <c:pt idx="998">
                  <c:v>1.5748310245225602E-2</c:v>
                </c:pt>
                <c:pt idx="999">
                  <c:v>1.5876605106019199E-2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DFF-4B8C-9EA5-40A95B943796}"/>
            </c:ext>
          </c:extLst>
        </c:ser>
        <c:ser>
          <c:idx val="7"/>
          <c:order val="7"/>
          <c:tx>
            <c:strRef>
              <c:f>'0.64NaCl_0.36UCl3_plot_data'!$K$1</c:f>
              <c:strCache>
                <c:ptCount val="1"/>
                <c:pt idx="0">
                  <c:v>l_BC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('0.64NaCl_0.36UCl3_plot_data'!$K$2,'0.64NaCl_0.36UCl3_plot_data'!$K$3)</c:f>
              <c:numCache>
                <c:formatCode>General</c:formatCode>
                <c:ptCount val="2"/>
                <c:pt idx="0">
                  <c:v>3.2384215736893101</c:v>
                </c:pt>
                <c:pt idx="1">
                  <c:v>3.2384215736893101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1DFF-4B8C-9EA5-40A95B943796}"/>
            </c:ext>
          </c:extLst>
        </c:ser>
        <c:ser>
          <c:idx val="1"/>
          <c:order val="8"/>
          <c:tx>
            <c:strRef>
              <c:f>'0.64NaCl_0.36UCl3_plot_data'!$E$1</c:f>
              <c:strCache>
                <c:ptCount val="1"/>
                <c:pt idx="0">
                  <c:v>Na-Na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'0.64NaCl_0.36UCl3_plot_data'!$E$2:$E$1001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1.0929069058377399E-3</c:v>
                </c:pt>
                <c:pt idx="392">
                  <c:v>1.28570992971723E-3</c:v>
                </c:pt>
                <c:pt idx="393">
                  <c:v>1.47851295359672E-3</c:v>
                </c:pt>
                <c:pt idx="394">
                  <c:v>1.67131597747621E-3</c:v>
                </c:pt>
                <c:pt idx="395">
                  <c:v>1.8641190013556799E-3</c:v>
                </c:pt>
                <c:pt idx="396">
                  <c:v>2.0569220252351699E-3</c:v>
                </c:pt>
                <c:pt idx="397">
                  <c:v>2.24972504911466E-3</c:v>
                </c:pt>
                <c:pt idx="398">
                  <c:v>2.44252807299415E-3</c:v>
                </c:pt>
                <c:pt idx="399">
                  <c:v>2.6353310968736401E-3</c:v>
                </c:pt>
                <c:pt idx="400">
                  <c:v>2.8281341207531101E-3</c:v>
                </c:pt>
                <c:pt idx="401">
                  <c:v>3.0209371446326002E-3</c:v>
                </c:pt>
                <c:pt idx="402">
                  <c:v>3.2137401685120898E-3</c:v>
                </c:pt>
                <c:pt idx="403">
                  <c:v>3.4065431923915798E-3</c:v>
                </c:pt>
                <c:pt idx="404">
                  <c:v>3.5993462162710699E-3</c:v>
                </c:pt>
                <c:pt idx="405">
                  <c:v>3.7921492401505399E-3</c:v>
                </c:pt>
                <c:pt idx="406">
                  <c:v>3.9849522640300304E-3</c:v>
                </c:pt>
                <c:pt idx="407">
                  <c:v>4.17775528790952E-3</c:v>
                </c:pt>
                <c:pt idx="408">
                  <c:v>4.4012436570999699E-3</c:v>
                </c:pt>
                <c:pt idx="409">
                  <c:v>4.6576491545119898E-3</c:v>
                </c:pt>
                <c:pt idx="410">
                  <c:v>4.9140546519240002E-3</c:v>
                </c:pt>
                <c:pt idx="411">
                  <c:v>5.1704601493360201E-3</c:v>
                </c:pt>
                <c:pt idx="412">
                  <c:v>5.42686564674804E-3</c:v>
                </c:pt>
                <c:pt idx="413">
                  <c:v>5.6832711441600599E-3</c:v>
                </c:pt>
                <c:pt idx="414">
                  <c:v>5.9396766415720798E-3</c:v>
                </c:pt>
                <c:pt idx="415">
                  <c:v>6.1960821389840798E-3</c:v>
                </c:pt>
                <c:pt idx="416">
                  <c:v>6.4524876363960997E-3</c:v>
                </c:pt>
                <c:pt idx="417">
                  <c:v>6.7088931338081196E-3</c:v>
                </c:pt>
                <c:pt idx="418">
                  <c:v>6.9652986312201404E-3</c:v>
                </c:pt>
                <c:pt idx="419">
                  <c:v>7.2217041286321603E-3</c:v>
                </c:pt>
                <c:pt idx="420">
                  <c:v>7.4781096260441698E-3</c:v>
                </c:pt>
                <c:pt idx="421">
                  <c:v>7.7345151234561897E-3</c:v>
                </c:pt>
                <c:pt idx="422">
                  <c:v>7.9909206208682096E-3</c:v>
                </c:pt>
                <c:pt idx="423">
                  <c:v>8.2633204432515494E-3</c:v>
                </c:pt>
                <c:pt idx="424">
                  <c:v>8.6024040634479406E-3</c:v>
                </c:pt>
                <c:pt idx="425">
                  <c:v>8.9414876836443006E-3</c:v>
                </c:pt>
                <c:pt idx="426">
                  <c:v>9.2805713038406797E-3</c:v>
                </c:pt>
                <c:pt idx="427">
                  <c:v>9.6196549240370691E-3</c:v>
                </c:pt>
                <c:pt idx="428">
                  <c:v>9.9587385442334499E-3</c:v>
                </c:pt>
                <c:pt idx="429">
                  <c:v>1.02978221644298E-2</c:v>
                </c:pt>
                <c:pt idx="430">
                  <c:v>1.0636905784626199E-2</c:v>
                </c:pt>
                <c:pt idx="431">
                  <c:v>1.09759894048225E-2</c:v>
                </c:pt>
                <c:pt idx="432">
                  <c:v>1.13150730250189E-2</c:v>
                </c:pt>
                <c:pt idx="433">
                  <c:v>1.16541566452153E-2</c:v>
                </c:pt>
                <c:pt idx="434">
                  <c:v>1.19932402654117E-2</c:v>
                </c:pt>
                <c:pt idx="435">
                  <c:v>1.2332323885607999E-2</c:v>
                </c:pt>
                <c:pt idx="436">
                  <c:v>1.2671407505804399E-2</c:v>
                </c:pt>
                <c:pt idx="437">
                  <c:v>1.3010491126000801E-2</c:v>
                </c:pt>
                <c:pt idx="438">
                  <c:v>1.3349574746197201E-2</c:v>
                </c:pt>
                <c:pt idx="439">
                  <c:v>1.37500585451705E-2</c:v>
                </c:pt>
                <c:pt idx="440">
                  <c:v>1.43660917416821E-2</c:v>
                </c:pt>
                <c:pt idx="441">
                  <c:v>1.4982124938193699E-2</c:v>
                </c:pt>
                <c:pt idx="442">
                  <c:v>1.55981581347053E-2</c:v>
                </c:pt>
                <c:pt idx="443">
                  <c:v>1.62141913312169E-2</c:v>
                </c:pt>
                <c:pt idx="444">
                  <c:v>1.6830224527728501E-2</c:v>
                </c:pt>
                <c:pt idx="445">
                  <c:v>1.7446257724240102E-2</c:v>
                </c:pt>
                <c:pt idx="446">
                  <c:v>1.8062290920751699E-2</c:v>
                </c:pt>
                <c:pt idx="447">
                  <c:v>1.86783241172634E-2</c:v>
                </c:pt>
                <c:pt idx="448">
                  <c:v>1.9294357313775001E-2</c:v>
                </c:pt>
                <c:pt idx="449">
                  <c:v>1.9910390510286601E-2</c:v>
                </c:pt>
                <c:pt idx="450">
                  <c:v>2.0526423706798198E-2</c:v>
                </c:pt>
                <c:pt idx="451">
                  <c:v>2.1142456903309799E-2</c:v>
                </c:pt>
                <c:pt idx="452">
                  <c:v>2.17584900998214E-2</c:v>
                </c:pt>
                <c:pt idx="453">
                  <c:v>2.2374523296333101E-2</c:v>
                </c:pt>
                <c:pt idx="454">
                  <c:v>2.2990556492844701E-2</c:v>
                </c:pt>
                <c:pt idx="455">
                  <c:v>2.3606589689356298E-2</c:v>
                </c:pt>
                <c:pt idx="456">
                  <c:v>2.4222622885867899E-2</c:v>
                </c:pt>
                <c:pt idx="457">
                  <c:v>2.48386560823795E-2</c:v>
                </c:pt>
                <c:pt idx="458">
                  <c:v>2.54410743020765E-2</c:v>
                </c:pt>
                <c:pt idx="459">
                  <c:v>2.6037218273988999E-2</c:v>
                </c:pt>
                <c:pt idx="460">
                  <c:v>2.6633362245901501E-2</c:v>
                </c:pt>
                <c:pt idx="461">
                  <c:v>2.7229506217814101E-2</c:v>
                </c:pt>
                <c:pt idx="462">
                  <c:v>2.7825650189726599E-2</c:v>
                </c:pt>
                <c:pt idx="463">
                  <c:v>2.8421794161639199E-2</c:v>
                </c:pt>
                <c:pt idx="464">
                  <c:v>2.9017938133551701E-2</c:v>
                </c:pt>
                <c:pt idx="465">
                  <c:v>2.96140821054642E-2</c:v>
                </c:pt>
                <c:pt idx="466">
                  <c:v>3.0210226077376799E-2</c:v>
                </c:pt>
                <c:pt idx="467">
                  <c:v>3.0806370049289301E-2</c:v>
                </c:pt>
                <c:pt idx="468">
                  <c:v>3.1402514021201901E-2</c:v>
                </c:pt>
                <c:pt idx="469">
                  <c:v>3.1998657993114403E-2</c:v>
                </c:pt>
                <c:pt idx="470">
                  <c:v>3.2594801965026898E-2</c:v>
                </c:pt>
                <c:pt idx="471">
                  <c:v>3.3190945936939498E-2</c:v>
                </c:pt>
                <c:pt idx="472">
                  <c:v>3.3787089908852E-2</c:v>
                </c:pt>
                <c:pt idx="473">
                  <c:v>3.4383233880764502E-2</c:v>
                </c:pt>
                <c:pt idx="474">
                  <c:v>3.5009592404154903E-2</c:v>
                </c:pt>
                <c:pt idx="475">
                  <c:v>3.56747489985536E-2</c:v>
                </c:pt>
                <c:pt idx="476">
                  <c:v>3.6339905592952401E-2</c:v>
                </c:pt>
                <c:pt idx="477">
                  <c:v>3.7005062187351202E-2</c:v>
                </c:pt>
                <c:pt idx="478">
                  <c:v>3.7670218781750003E-2</c:v>
                </c:pt>
                <c:pt idx="479">
                  <c:v>3.8335375376148798E-2</c:v>
                </c:pt>
                <c:pt idx="480">
                  <c:v>3.9000531970547599E-2</c:v>
                </c:pt>
                <c:pt idx="481">
                  <c:v>3.96656885649464E-2</c:v>
                </c:pt>
                <c:pt idx="482">
                  <c:v>4.0330845159345201E-2</c:v>
                </c:pt>
                <c:pt idx="483">
                  <c:v>4.0996001753744002E-2</c:v>
                </c:pt>
                <c:pt idx="484">
                  <c:v>4.1661158348142803E-2</c:v>
                </c:pt>
                <c:pt idx="485">
                  <c:v>4.2326314942541597E-2</c:v>
                </c:pt>
                <c:pt idx="486">
                  <c:v>4.2991471536940398E-2</c:v>
                </c:pt>
                <c:pt idx="487">
                  <c:v>4.3656628131339199E-2</c:v>
                </c:pt>
                <c:pt idx="488">
                  <c:v>4.4321784725738E-2</c:v>
                </c:pt>
                <c:pt idx="489">
                  <c:v>4.4986941320136802E-2</c:v>
                </c:pt>
                <c:pt idx="490">
                  <c:v>4.56546474310408E-2</c:v>
                </c:pt>
                <c:pt idx="491">
                  <c:v>4.6329656156699199E-2</c:v>
                </c:pt>
                <c:pt idx="492">
                  <c:v>4.7004664882357598E-2</c:v>
                </c:pt>
                <c:pt idx="493">
                  <c:v>4.76796736080159E-2</c:v>
                </c:pt>
                <c:pt idx="494">
                  <c:v>4.83546823336743E-2</c:v>
                </c:pt>
                <c:pt idx="495">
                  <c:v>4.9029691059332602E-2</c:v>
                </c:pt>
                <c:pt idx="496">
                  <c:v>4.9704699784991001E-2</c:v>
                </c:pt>
                <c:pt idx="497">
                  <c:v>5.03797085106494E-2</c:v>
                </c:pt>
                <c:pt idx="498">
                  <c:v>5.1054717236307799E-2</c:v>
                </c:pt>
                <c:pt idx="499">
                  <c:v>5.1729725961966101E-2</c:v>
                </c:pt>
                <c:pt idx="500">
                  <c:v>5.24047346876245E-2</c:v>
                </c:pt>
                <c:pt idx="501">
                  <c:v>5.3079743413282802E-2</c:v>
                </c:pt>
                <c:pt idx="502">
                  <c:v>5.3754752138941202E-2</c:v>
                </c:pt>
                <c:pt idx="503">
                  <c:v>5.4429760864599601E-2</c:v>
                </c:pt>
                <c:pt idx="504">
                  <c:v>5.5116886276278802E-2</c:v>
                </c:pt>
                <c:pt idx="505">
                  <c:v>5.5841154821914499E-2</c:v>
                </c:pt>
                <c:pt idx="506">
                  <c:v>5.6565423367550299E-2</c:v>
                </c:pt>
                <c:pt idx="507">
                  <c:v>5.72896919131861E-2</c:v>
                </c:pt>
                <c:pt idx="508">
                  <c:v>5.80139604588219E-2</c:v>
                </c:pt>
                <c:pt idx="509">
                  <c:v>5.8738229004457701E-2</c:v>
                </c:pt>
                <c:pt idx="510">
                  <c:v>5.9462497550093397E-2</c:v>
                </c:pt>
                <c:pt idx="511">
                  <c:v>6.0186766095729198E-2</c:v>
                </c:pt>
                <c:pt idx="512">
                  <c:v>6.0911034641364999E-2</c:v>
                </c:pt>
                <c:pt idx="513">
                  <c:v>6.1635303187000799E-2</c:v>
                </c:pt>
                <c:pt idx="514">
                  <c:v>6.23595717326366E-2</c:v>
                </c:pt>
                <c:pt idx="515">
                  <c:v>6.3083840278272296E-2</c:v>
                </c:pt>
                <c:pt idx="516">
                  <c:v>6.3808108823908097E-2</c:v>
                </c:pt>
                <c:pt idx="517">
                  <c:v>6.4532377369543897E-2</c:v>
                </c:pt>
                <c:pt idx="518">
                  <c:v>6.5256645915179698E-2</c:v>
                </c:pt>
                <c:pt idx="519">
                  <c:v>6.5980914460815401E-2</c:v>
                </c:pt>
                <c:pt idx="520">
                  <c:v>6.6716486864878896E-2</c:v>
                </c:pt>
                <c:pt idx="521">
                  <c:v>6.7528735508534096E-2</c:v>
                </c:pt>
                <c:pt idx="522">
                  <c:v>6.8340984152189296E-2</c:v>
                </c:pt>
                <c:pt idx="523">
                  <c:v>6.9153232795844399E-2</c:v>
                </c:pt>
                <c:pt idx="524">
                  <c:v>6.9965481439499599E-2</c:v>
                </c:pt>
                <c:pt idx="525">
                  <c:v>7.0777730083154702E-2</c:v>
                </c:pt>
                <c:pt idx="526">
                  <c:v>7.1589978726809805E-2</c:v>
                </c:pt>
                <c:pt idx="527">
                  <c:v>7.2402227370465005E-2</c:v>
                </c:pt>
                <c:pt idx="528">
                  <c:v>7.3214476014120095E-2</c:v>
                </c:pt>
                <c:pt idx="529">
                  <c:v>7.4026724657775295E-2</c:v>
                </c:pt>
                <c:pt idx="530">
                  <c:v>7.4838973301430398E-2</c:v>
                </c:pt>
                <c:pt idx="531">
                  <c:v>7.5651221945085501E-2</c:v>
                </c:pt>
                <c:pt idx="532">
                  <c:v>7.6463470588740701E-2</c:v>
                </c:pt>
                <c:pt idx="533">
                  <c:v>7.7259275865660698E-2</c:v>
                </c:pt>
                <c:pt idx="534">
                  <c:v>7.7964871970532895E-2</c:v>
                </c:pt>
                <c:pt idx="535">
                  <c:v>7.8670468075404898E-2</c:v>
                </c:pt>
                <c:pt idx="536">
                  <c:v>7.9376064180277095E-2</c:v>
                </c:pt>
                <c:pt idx="537">
                  <c:v>8.0081660285149195E-2</c:v>
                </c:pt>
                <c:pt idx="538">
                  <c:v>8.0787256390021295E-2</c:v>
                </c:pt>
                <c:pt idx="539">
                  <c:v>8.1492852494893395E-2</c:v>
                </c:pt>
                <c:pt idx="540">
                  <c:v>8.2198448599765495E-2</c:v>
                </c:pt>
                <c:pt idx="541">
                  <c:v>8.2904044704637594E-2</c:v>
                </c:pt>
                <c:pt idx="542">
                  <c:v>8.3609640809509694E-2</c:v>
                </c:pt>
                <c:pt idx="543">
                  <c:v>8.4315236914381905E-2</c:v>
                </c:pt>
                <c:pt idx="544">
                  <c:v>8.5020833019254005E-2</c:v>
                </c:pt>
                <c:pt idx="545">
                  <c:v>8.5726429124126105E-2</c:v>
                </c:pt>
                <c:pt idx="546">
                  <c:v>8.6432025228998205E-2</c:v>
                </c:pt>
                <c:pt idx="547">
                  <c:v>8.7137621333870305E-2</c:v>
                </c:pt>
                <c:pt idx="548">
                  <c:v>8.7843217438742405E-2</c:v>
                </c:pt>
                <c:pt idx="549">
                  <c:v>8.8548813543614602E-2</c:v>
                </c:pt>
                <c:pt idx="550">
                  <c:v>8.9175030932560698E-2</c:v>
                </c:pt>
                <c:pt idx="551">
                  <c:v>8.9559808120937501E-2</c:v>
                </c:pt>
                <c:pt idx="552">
                  <c:v>8.9944585309314304E-2</c:v>
                </c:pt>
                <c:pt idx="553">
                  <c:v>9.0329362497691107E-2</c:v>
                </c:pt>
                <c:pt idx="554">
                  <c:v>9.0714139686067896E-2</c:v>
                </c:pt>
                <c:pt idx="555">
                  <c:v>9.1098916874444699E-2</c:v>
                </c:pt>
                <c:pt idx="556">
                  <c:v>9.1483694062821502E-2</c:v>
                </c:pt>
                <c:pt idx="557">
                  <c:v>9.1868471251198305E-2</c:v>
                </c:pt>
                <c:pt idx="558">
                  <c:v>9.2253248439575095E-2</c:v>
                </c:pt>
                <c:pt idx="559">
                  <c:v>9.2638025627951995E-2</c:v>
                </c:pt>
                <c:pt idx="560">
                  <c:v>9.3022802816328701E-2</c:v>
                </c:pt>
                <c:pt idx="561">
                  <c:v>9.3407580004705504E-2</c:v>
                </c:pt>
                <c:pt idx="562">
                  <c:v>9.3792357193082307E-2</c:v>
                </c:pt>
                <c:pt idx="563">
                  <c:v>9.4177134381459193E-2</c:v>
                </c:pt>
                <c:pt idx="564">
                  <c:v>9.4561911569835996E-2</c:v>
                </c:pt>
                <c:pt idx="565">
                  <c:v>9.4946688758212799E-2</c:v>
                </c:pt>
                <c:pt idx="566">
                  <c:v>9.5331465946589602E-2</c:v>
                </c:pt>
                <c:pt idx="567">
                  <c:v>9.5716243134966406E-2</c:v>
                </c:pt>
                <c:pt idx="568">
                  <c:v>9.6101020323343195E-2</c:v>
                </c:pt>
                <c:pt idx="569">
                  <c:v>9.6471243778773794E-2</c:v>
                </c:pt>
                <c:pt idx="570">
                  <c:v>9.6827646501972106E-2</c:v>
                </c:pt>
                <c:pt idx="571">
                  <c:v>9.7184049225170405E-2</c:v>
                </c:pt>
                <c:pt idx="572">
                  <c:v>9.7540451948368703E-2</c:v>
                </c:pt>
                <c:pt idx="573">
                  <c:v>9.7896854671567002E-2</c:v>
                </c:pt>
                <c:pt idx="574">
                  <c:v>9.82532573947653E-2</c:v>
                </c:pt>
                <c:pt idx="575">
                  <c:v>9.8609660117963599E-2</c:v>
                </c:pt>
                <c:pt idx="576">
                  <c:v>9.8966062841161898E-2</c:v>
                </c:pt>
                <c:pt idx="577">
                  <c:v>9.9322465564360293E-2</c:v>
                </c:pt>
                <c:pt idx="578">
                  <c:v>9.9678868287558495E-2</c:v>
                </c:pt>
                <c:pt idx="579">
                  <c:v>0.100035271010756</c:v>
                </c:pt>
                <c:pt idx="580">
                  <c:v>0.10039167373395499</c:v>
                </c:pt>
                <c:pt idx="581">
                  <c:v>0.100748076457153</c:v>
                </c:pt>
                <c:pt idx="582">
                  <c:v>0.101104479180351</c:v>
                </c:pt>
                <c:pt idx="583">
                  <c:v>0.10146088190355</c:v>
                </c:pt>
                <c:pt idx="584">
                  <c:v>0.10181728462674799</c:v>
                </c:pt>
                <c:pt idx="585">
                  <c:v>0.102112315050775</c:v>
                </c:pt>
                <c:pt idx="586">
                  <c:v>0.102322069955036</c:v>
                </c:pt>
                <c:pt idx="587">
                  <c:v>0.102531824859298</c:v>
                </c:pt>
                <c:pt idx="588">
                  <c:v>0.10274157976355899</c:v>
                </c:pt>
                <c:pt idx="589">
                  <c:v>0.102951334667821</c:v>
                </c:pt>
                <c:pt idx="590">
                  <c:v>0.103161089572082</c:v>
                </c:pt>
                <c:pt idx="591">
                  <c:v>0.103370844476343</c:v>
                </c:pt>
                <c:pt idx="592">
                  <c:v>0.103580599380605</c:v>
                </c:pt>
                <c:pt idx="593">
                  <c:v>0.10379035428486599</c:v>
                </c:pt>
                <c:pt idx="594">
                  <c:v>0.104000109189128</c:v>
                </c:pt>
                <c:pt idx="595">
                  <c:v>0.104209864093389</c:v>
                </c:pt>
                <c:pt idx="596">
                  <c:v>0.10441961899765</c:v>
                </c:pt>
                <c:pt idx="597">
                  <c:v>0.104629373901912</c:v>
                </c:pt>
                <c:pt idx="598">
                  <c:v>0.10483912880617299</c:v>
                </c:pt>
                <c:pt idx="599">
                  <c:v>0.105048883710435</c:v>
                </c:pt>
                <c:pt idx="600">
                  <c:v>0.105258638614696</c:v>
                </c:pt>
                <c:pt idx="601">
                  <c:v>0.105365076450102</c:v>
                </c:pt>
                <c:pt idx="602">
                  <c:v>0.105422778930206</c:v>
                </c:pt>
                <c:pt idx="603">
                  <c:v>0.10548048141031099</c:v>
                </c:pt>
                <c:pt idx="604">
                  <c:v>0.105538183890415</c:v>
                </c:pt>
                <c:pt idx="605">
                  <c:v>0.10559588637052</c:v>
                </c:pt>
                <c:pt idx="606">
                  <c:v>0.10565358885062499</c:v>
                </c:pt>
                <c:pt idx="607">
                  <c:v>0.105711291330729</c:v>
                </c:pt>
                <c:pt idx="608">
                  <c:v>0.105768993810834</c:v>
                </c:pt>
                <c:pt idx="609">
                  <c:v>0.10582669629093799</c:v>
                </c:pt>
                <c:pt idx="610">
                  <c:v>0.105884398771043</c:v>
                </c:pt>
                <c:pt idx="611">
                  <c:v>0.105942101251147</c:v>
                </c:pt>
                <c:pt idx="612">
                  <c:v>0.10599980373125199</c:v>
                </c:pt>
                <c:pt idx="613">
                  <c:v>0.106057506211356</c:v>
                </c:pt>
                <c:pt idx="614">
                  <c:v>0.106115208691461</c:v>
                </c:pt>
                <c:pt idx="615">
                  <c:v>0.10617291117156499</c:v>
                </c:pt>
                <c:pt idx="616">
                  <c:v>0.10623061365167</c:v>
                </c:pt>
                <c:pt idx="617">
                  <c:v>0.106288316131775</c:v>
                </c:pt>
                <c:pt idx="618">
                  <c:v>0.10634601861187901</c:v>
                </c:pt>
                <c:pt idx="619">
                  <c:v>0.106403721091984</c:v>
                </c:pt>
                <c:pt idx="620">
                  <c:v>0.106410268872316</c:v>
                </c:pt>
                <c:pt idx="621">
                  <c:v>0.106410764350721</c:v>
                </c:pt>
                <c:pt idx="622">
                  <c:v>0.106411259829127</c:v>
                </c:pt>
                <c:pt idx="623">
                  <c:v>0.106411755307533</c:v>
                </c:pt>
                <c:pt idx="624">
                  <c:v>0.10641225078593899</c:v>
                </c:pt>
                <c:pt idx="625">
                  <c:v>0.10641274626434501</c:v>
                </c:pt>
                <c:pt idx="626">
                  <c:v>0.10641324174275001</c:v>
                </c:pt>
                <c:pt idx="627">
                  <c:v>0.106413737221156</c:v>
                </c:pt>
                <c:pt idx="628">
                  <c:v>0.106414232699562</c:v>
                </c:pt>
                <c:pt idx="629">
                  <c:v>0.106414728177968</c:v>
                </c:pt>
                <c:pt idx="630">
                  <c:v>0.106415223656374</c:v>
                </c:pt>
                <c:pt idx="631">
                  <c:v>0.106415719134779</c:v>
                </c:pt>
                <c:pt idx="632">
                  <c:v>0.106416214613185</c:v>
                </c:pt>
                <c:pt idx="633">
                  <c:v>0.106416710091591</c:v>
                </c:pt>
                <c:pt idx="634">
                  <c:v>0.10641720556999699</c:v>
                </c:pt>
                <c:pt idx="635">
                  <c:v>0.10641770104840299</c:v>
                </c:pt>
                <c:pt idx="636">
                  <c:v>0.106333873153566</c:v>
                </c:pt>
                <c:pt idx="637">
                  <c:v>0.106204134472488</c:v>
                </c:pt>
                <c:pt idx="638">
                  <c:v>0.10607439579140999</c:v>
                </c:pt>
                <c:pt idx="639">
                  <c:v>0.10594465711033201</c:v>
                </c:pt>
                <c:pt idx="640">
                  <c:v>0.105814918429255</c:v>
                </c:pt>
                <c:pt idx="641">
                  <c:v>0.105685179748177</c:v>
                </c:pt>
                <c:pt idx="642">
                  <c:v>0.10555544106709901</c:v>
                </c:pt>
                <c:pt idx="643">
                  <c:v>0.105425702386021</c:v>
                </c:pt>
                <c:pt idx="644">
                  <c:v>0.105295963704943</c:v>
                </c:pt>
                <c:pt idx="645">
                  <c:v>0.105166225023865</c:v>
                </c:pt>
                <c:pt idx="646">
                  <c:v>0.10503648634278701</c:v>
                </c:pt>
                <c:pt idx="647">
                  <c:v>0.104906747661709</c:v>
                </c:pt>
                <c:pt idx="648">
                  <c:v>0.104777008980631</c:v>
                </c:pt>
                <c:pt idx="649">
                  <c:v>0.10464727029955299</c:v>
                </c:pt>
                <c:pt idx="650">
                  <c:v>0.104517531618475</c:v>
                </c:pt>
                <c:pt idx="651">
                  <c:v>0.104387792937397</c:v>
                </c:pt>
                <c:pt idx="652">
                  <c:v>0.104258054256319</c:v>
                </c:pt>
                <c:pt idx="653">
                  <c:v>0.10412831557524101</c:v>
                </c:pt>
                <c:pt idx="654">
                  <c:v>0.103998576894163</c:v>
                </c:pt>
                <c:pt idx="655">
                  <c:v>0.103868838213085</c:v>
                </c:pt>
                <c:pt idx="656">
                  <c:v>0.103739099532007</c:v>
                </c:pt>
                <c:pt idx="657">
                  <c:v>0.10360936085092901</c:v>
                </c:pt>
                <c:pt idx="658">
                  <c:v>0.103479622169851</c:v>
                </c:pt>
                <c:pt idx="659">
                  <c:v>0.103346111620994</c:v>
                </c:pt>
                <c:pt idx="660">
                  <c:v>0.10320108040330001</c:v>
                </c:pt>
                <c:pt idx="661">
                  <c:v>0.103056049185606</c:v>
                </c:pt>
                <c:pt idx="662">
                  <c:v>0.10291101796791199</c:v>
                </c:pt>
                <c:pt idx="663">
                  <c:v>0.102765986750218</c:v>
                </c:pt>
                <c:pt idx="664">
                  <c:v>0.102620955532524</c:v>
                </c:pt>
                <c:pt idx="665">
                  <c:v>0.10247592431483001</c:v>
                </c:pt>
                <c:pt idx="666">
                  <c:v>0.102330893097136</c:v>
                </c:pt>
                <c:pt idx="667">
                  <c:v>0.10218586187944199</c:v>
                </c:pt>
                <c:pt idx="668">
                  <c:v>0.102040830661748</c:v>
                </c:pt>
                <c:pt idx="669">
                  <c:v>0.101895799444054</c:v>
                </c:pt>
                <c:pt idx="670">
                  <c:v>0.10175076822635901</c:v>
                </c:pt>
                <c:pt idx="671">
                  <c:v>0.101605737008665</c:v>
                </c:pt>
                <c:pt idx="672">
                  <c:v>0.101460705790971</c:v>
                </c:pt>
                <c:pt idx="673">
                  <c:v>0.101315674573277</c:v>
                </c:pt>
                <c:pt idx="674">
                  <c:v>0.101170643355583</c:v>
                </c:pt>
                <c:pt idx="675">
                  <c:v>0.10102561213788901</c:v>
                </c:pt>
                <c:pt idx="676">
                  <c:v>0.10089302977262</c:v>
                </c:pt>
                <c:pt idx="677">
                  <c:v>0.100818845694589</c:v>
                </c:pt>
                <c:pt idx="678">
                  <c:v>0.100744661616559</c:v>
                </c:pt>
                <c:pt idx="679">
                  <c:v>0.10067047753852799</c:v>
                </c:pt>
                <c:pt idx="680">
                  <c:v>0.100596293460498</c:v>
                </c:pt>
                <c:pt idx="681">
                  <c:v>0.100522109382467</c:v>
                </c:pt>
                <c:pt idx="682">
                  <c:v>0.100447925304437</c:v>
                </c:pt>
                <c:pt idx="683">
                  <c:v>0.10037374122640599</c:v>
                </c:pt>
                <c:pt idx="684">
                  <c:v>0.100299557148376</c:v>
                </c:pt>
                <c:pt idx="685">
                  <c:v>0.100225373070345</c:v>
                </c:pt>
                <c:pt idx="686">
                  <c:v>0.100151188992315</c:v>
                </c:pt>
                <c:pt idx="687">
                  <c:v>0.10007700491428401</c:v>
                </c:pt>
                <c:pt idx="688">
                  <c:v>0.100002820836254</c:v>
                </c:pt>
                <c:pt idx="689">
                  <c:v>9.9928636758223499E-2</c:v>
                </c:pt>
                <c:pt idx="690">
                  <c:v>9.9854452680192995E-2</c:v>
                </c:pt>
                <c:pt idx="691">
                  <c:v>9.9780268602162395E-2</c:v>
                </c:pt>
                <c:pt idx="692">
                  <c:v>9.9706084524131905E-2</c:v>
                </c:pt>
                <c:pt idx="693">
                  <c:v>9.9614979608717499E-2</c:v>
                </c:pt>
                <c:pt idx="694">
                  <c:v>9.9382625525234705E-2</c:v>
                </c:pt>
                <c:pt idx="695">
                  <c:v>9.9150271441751897E-2</c:v>
                </c:pt>
                <c:pt idx="696">
                  <c:v>9.8917917358269103E-2</c:v>
                </c:pt>
                <c:pt idx="697">
                  <c:v>9.8685563274786295E-2</c:v>
                </c:pt>
                <c:pt idx="698">
                  <c:v>9.8453209191303501E-2</c:v>
                </c:pt>
                <c:pt idx="699">
                  <c:v>9.8220855107820595E-2</c:v>
                </c:pt>
                <c:pt idx="700">
                  <c:v>9.7988501024337801E-2</c:v>
                </c:pt>
                <c:pt idx="701">
                  <c:v>9.7756146940854993E-2</c:v>
                </c:pt>
                <c:pt idx="702">
                  <c:v>9.7523792857372199E-2</c:v>
                </c:pt>
                <c:pt idx="703">
                  <c:v>9.7291438773889405E-2</c:v>
                </c:pt>
                <c:pt idx="704">
                  <c:v>9.70590846904065E-2</c:v>
                </c:pt>
                <c:pt idx="705">
                  <c:v>9.6826730606923705E-2</c:v>
                </c:pt>
                <c:pt idx="706">
                  <c:v>9.6594376523440897E-2</c:v>
                </c:pt>
                <c:pt idx="707">
                  <c:v>9.6362022439958103E-2</c:v>
                </c:pt>
                <c:pt idx="708">
                  <c:v>9.6129668356475295E-2</c:v>
                </c:pt>
                <c:pt idx="709">
                  <c:v>9.5897314272992501E-2</c:v>
                </c:pt>
                <c:pt idx="710">
                  <c:v>9.5664960189509707E-2</c:v>
                </c:pt>
                <c:pt idx="711">
                  <c:v>9.5339377574306799E-2</c:v>
                </c:pt>
                <c:pt idx="712">
                  <c:v>9.4969028384765702E-2</c:v>
                </c:pt>
                <c:pt idx="713">
                  <c:v>9.4598679195224494E-2</c:v>
                </c:pt>
                <c:pt idx="714">
                  <c:v>9.42283300056833E-2</c:v>
                </c:pt>
                <c:pt idx="715">
                  <c:v>9.3857980816142203E-2</c:v>
                </c:pt>
                <c:pt idx="716">
                  <c:v>9.3487631626600995E-2</c:v>
                </c:pt>
                <c:pt idx="717">
                  <c:v>9.3117282437059801E-2</c:v>
                </c:pt>
                <c:pt idx="718">
                  <c:v>9.2746933247518704E-2</c:v>
                </c:pt>
                <c:pt idx="719">
                  <c:v>9.2376584057977496E-2</c:v>
                </c:pt>
                <c:pt idx="720">
                  <c:v>9.2006234868436398E-2</c:v>
                </c:pt>
                <c:pt idx="721">
                  <c:v>9.1635885678895093E-2</c:v>
                </c:pt>
                <c:pt idx="722">
                  <c:v>9.1265536489353996E-2</c:v>
                </c:pt>
                <c:pt idx="723">
                  <c:v>9.0895187299812899E-2</c:v>
                </c:pt>
                <c:pt idx="724">
                  <c:v>9.0524838110271705E-2</c:v>
                </c:pt>
                <c:pt idx="725">
                  <c:v>9.0154488920730497E-2</c:v>
                </c:pt>
                <c:pt idx="726">
                  <c:v>8.9784139731189302E-2</c:v>
                </c:pt>
                <c:pt idx="727">
                  <c:v>8.9413674584804606E-2</c:v>
                </c:pt>
                <c:pt idx="728">
                  <c:v>8.9042244866850306E-2</c:v>
                </c:pt>
                <c:pt idx="729">
                  <c:v>8.8670815148896007E-2</c:v>
                </c:pt>
                <c:pt idx="730">
                  <c:v>8.8299385430941804E-2</c:v>
                </c:pt>
                <c:pt idx="731">
                  <c:v>8.7927955712987504E-2</c:v>
                </c:pt>
                <c:pt idx="732">
                  <c:v>8.7556525995033302E-2</c:v>
                </c:pt>
                <c:pt idx="733">
                  <c:v>8.7185096277079002E-2</c:v>
                </c:pt>
                <c:pt idx="734">
                  <c:v>8.68136665591248E-2</c:v>
                </c:pt>
                <c:pt idx="735">
                  <c:v>8.64422368411705E-2</c:v>
                </c:pt>
                <c:pt idx="736">
                  <c:v>8.60708071232162E-2</c:v>
                </c:pt>
                <c:pt idx="737">
                  <c:v>8.5699377405261998E-2</c:v>
                </c:pt>
                <c:pt idx="738">
                  <c:v>8.5327947687307795E-2</c:v>
                </c:pt>
                <c:pt idx="739">
                  <c:v>8.4956517969353496E-2</c:v>
                </c:pt>
                <c:pt idx="740">
                  <c:v>8.4585088251399196E-2</c:v>
                </c:pt>
                <c:pt idx="741">
                  <c:v>8.4213658533444896E-2</c:v>
                </c:pt>
                <c:pt idx="742">
                  <c:v>8.3842228815490694E-2</c:v>
                </c:pt>
                <c:pt idx="743">
                  <c:v>8.3470799097536505E-2</c:v>
                </c:pt>
                <c:pt idx="744">
                  <c:v>8.3099369379582205E-2</c:v>
                </c:pt>
                <c:pt idx="745">
                  <c:v>8.2821114353024597E-2</c:v>
                </c:pt>
                <c:pt idx="746">
                  <c:v>8.2547626795209897E-2</c:v>
                </c:pt>
                <c:pt idx="747">
                  <c:v>8.2274139237395197E-2</c:v>
                </c:pt>
                <c:pt idx="748">
                  <c:v>8.2000651679580497E-2</c:v>
                </c:pt>
                <c:pt idx="749">
                  <c:v>8.1727164121765797E-2</c:v>
                </c:pt>
                <c:pt idx="750">
                  <c:v>8.1453676563951097E-2</c:v>
                </c:pt>
                <c:pt idx="751">
                  <c:v>8.1180189006136397E-2</c:v>
                </c:pt>
                <c:pt idx="752">
                  <c:v>8.0906701448321794E-2</c:v>
                </c:pt>
                <c:pt idx="753">
                  <c:v>8.0633213890507094E-2</c:v>
                </c:pt>
                <c:pt idx="754">
                  <c:v>8.0359726332692394E-2</c:v>
                </c:pt>
                <c:pt idx="755">
                  <c:v>8.0086238774877694E-2</c:v>
                </c:pt>
                <c:pt idx="756">
                  <c:v>7.9812751217062994E-2</c:v>
                </c:pt>
                <c:pt idx="757">
                  <c:v>7.9539263659248294E-2</c:v>
                </c:pt>
                <c:pt idx="758">
                  <c:v>7.9265776101433594E-2</c:v>
                </c:pt>
                <c:pt idx="759">
                  <c:v>7.8992288543618894E-2</c:v>
                </c:pt>
                <c:pt idx="760">
                  <c:v>7.8718800985804305E-2</c:v>
                </c:pt>
                <c:pt idx="761">
                  <c:v>7.8447742015743296E-2</c:v>
                </c:pt>
                <c:pt idx="762">
                  <c:v>7.8191417826871099E-2</c:v>
                </c:pt>
                <c:pt idx="763">
                  <c:v>7.7935093637998901E-2</c:v>
                </c:pt>
                <c:pt idx="764">
                  <c:v>7.7678769449126703E-2</c:v>
                </c:pt>
                <c:pt idx="765">
                  <c:v>7.7422445260254505E-2</c:v>
                </c:pt>
                <c:pt idx="766">
                  <c:v>7.7166121071382196E-2</c:v>
                </c:pt>
                <c:pt idx="767">
                  <c:v>7.6909796882510095E-2</c:v>
                </c:pt>
                <c:pt idx="768">
                  <c:v>7.6651831310431698E-2</c:v>
                </c:pt>
                <c:pt idx="769">
                  <c:v>7.6346769079548696E-2</c:v>
                </c:pt>
                <c:pt idx="770">
                  <c:v>7.6041706848665694E-2</c:v>
                </c:pt>
                <c:pt idx="771">
                  <c:v>7.5736644617782706E-2</c:v>
                </c:pt>
                <c:pt idx="772">
                  <c:v>7.5431582386899801E-2</c:v>
                </c:pt>
                <c:pt idx="773">
                  <c:v>7.5126520156016702E-2</c:v>
                </c:pt>
                <c:pt idx="774">
                  <c:v>7.4821457925133797E-2</c:v>
                </c:pt>
                <c:pt idx="775">
                  <c:v>7.4516395694250795E-2</c:v>
                </c:pt>
                <c:pt idx="776">
                  <c:v>7.4211333463367807E-2</c:v>
                </c:pt>
                <c:pt idx="777">
                  <c:v>7.3906271232484805E-2</c:v>
                </c:pt>
                <c:pt idx="778">
                  <c:v>7.3601209001601803E-2</c:v>
                </c:pt>
                <c:pt idx="779">
                  <c:v>7.3296146770718801E-2</c:v>
                </c:pt>
                <c:pt idx="780">
                  <c:v>7.3032730322979994E-2</c:v>
                </c:pt>
                <c:pt idx="781">
                  <c:v>7.27768942196933E-2</c:v>
                </c:pt>
                <c:pt idx="782">
                  <c:v>7.2521058116406703E-2</c:v>
                </c:pt>
                <c:pt idx="783">
                  <c:v>7.2265222013119995E-2</c:v>
                </c:pt>
                <c:pt idx="784">
                  <c:v>7.2009385909833301E-2</c:v>
                </c:pt>
                <c:pt idx="785">
                  <c:v>7.1753549806546593E-2</c:v>
                </c:pt>
                <c:pt idx="786">
                  <c:v>7.1497713703259996E-2</c:v>
                </c:pt>
                <c:pt idx="787">
                  <c:v>7.1241877599973302E-2</c:v>
                </c:pt>
                <c:pt idx="788">
                  <c:v>7.0986041496686594E-2</c:v>
                </c:pt>
                <c:pt idx="789">
                  <c:v>7.0730205393399997E-2</c:v>
                </c:pt>
                <c:pt idx="790">
                  <c:v>7.0474369290113303E-2</c:v>
                </c:pt>
                <c:pt idx="791">
                  <c:v>7.0218533186826596E-2</c:v>
                </c:pt>
                <c:pt idx="792">
                  <c:v>6.9962697083539901E-2</c:v>
                </c:pt>
                <c:pt idx="793">
                  <c:v>6.9706860980253194E-2</c:v>
                </c:pt>
                <c:pt idx="794">
                  <c:v>6.9451024876966597E-2</c:v>
                </c:pt>
                <c:pt idx="795">
                  <c:v>6.9195188773679903E-2</c:v>
                </c:pt>
                <c:pt idx="796">
                  <c:v>6.8939352670393195E-2</c:v>
                </c:pt>
                <c:pt idx="797">
                  <c:v>6.8683516567106598E-2</c:v>
                </c:pt>
                <c:pt idx="798">
                  <c:v>6.8427680463819904E-2</c:v>
                </c:pt>
                <c:pt idx="799">
                  <c:v>6.8171844360533196E-2</c:v>
                </c:pt>
                <c:pt idx="800">
                  <c:v>6.7916008257246599E-2</c:v>
                </c:pt>
                <c:pt idx="801">
                  <c:v>6.7660172153959905E-2</c:v>
                </c:pt>
                <c:pt idx="802">
                  <c:v>6.7445504453226598E-2</c:v>
                </c:pt>
                <c:pt idx="803">
                  <c:v>6.7317682246856594E-2</c:v>
                </c:pt>
                <c:pt idx="804">
                  <c:v>6.7189860040486604E-2</c:v>
                </c:pt>
                <c:pt idx="805">
                  <c:v>6.70620378341166E-2</c:v>
                </c:pt>
                <c:pt idx="806">
                  <c:v>6.6934215627746596E-2</c:v>
                </c:pt>
                <c:pt idx="807">
                  <c:v>6.6806393421376495E-2</c:v>
                </c:pt>
                <c:pt idx="808">
                  <c:v>6.6678571215006505E-2</c:v>
                </c:pt>
                <c:pt idx="809">
                  <c:v>6.6550749008636501E-2</c:v>
                </c:pt>
                <c:pt idx="810">
                  <c:v>6.6422926802266594E-2</c:v>
                </c:pt>
                <c:pt idx="811">
                  <c:v>6.6295104595896506E-2</c:v>
                </c:pt>
                <c:pt idx="812">
                  <c:v>6.6167282389526502E-2</c:v>
                </c:pt>
                <c:pt idx="813">
                  <c:v>6.6039460183156498E-2</c:v>
                </c:pt>
                <c:pt idx="814">
                  <c:v>6.5911637976786494E-2</c:v>
                </c:pt>
                <c:pt idx="815">
                  <c:v>6.5783815770416504E-2</c:v>
                </c:pt>
                <c:pt idx="816">
                  <c:v>6.56559935640465E-2</c:v>
                </c:pt>
                <c:pt idx="817">
                  <c:v>6.5457137470761401E-2</c:v>
                </c:pt>
                <c:pt idx="818">
                  <c:v>6.5149442369374602E-2</c:v>
                </c:pt>
                <c:pt idx="819">
                  <c:v>6.4841747267987804E-2</c:v>
                </c:pt>
                <c:pt idx="820">
                  <c:v>6.4534052166601102E-2</c:v>
                </c:pt>
                <c:pt idx="821">
                  <c:v>6.4226357065214207E-2</c:v>
                </c:pt>
                <c:pt idx="822">
                  <c:v>6.3918661963827506E-2</c:v>
                </c:pt>
                <c:pt idx="823">
                  <c:v>6.3610966862440693E-2</c:v>
                </c:pt>
                <c:pt idx="824">
                  <c:v>6.3303271761053895E-2</c:v>
                </c:pt>
                <c:pt idx="825">
                  <c:v>6.2995576659667193E-2</c:v>
                </c:pt>
                <c:pt idx="826">
                  <c:v>6.2687881558280395E-2</c:v>
                </c:pt>
                <c:pt idx="827">
                  <c:v>6.2380186456893597E-2</c:v>
                </c:pt>
                <c:pt idx="828">
                  <c:v>6.2072491355506798E-2</c:v>
                </c:pt>
                <c:pt idx="829">
                  <c:v>6.176479625412E-2</c:v>
                </c:pt>
                <c:pt idx="830">
                  <c:v>6.14865184010406E-2</c:v>
                </c:pt>
                <c:pt idx="831">
                  <c:v>6.1244974702125102E-2</c:v>
                </c:pt>
                <c:pt idx="832">
                  <c:v>6.10034310032097E-2</c:v>
                </c:pt>
                <c:pt idx="833">
                  <c:v>6.0761887304294299E-2</c:v>
                </c:pt>
                <c:pt idx="834">
                  <c:v>6.0520343605378897E-2</c:v>
                </c:pt>
                <c:pt idx="835">
                  <c:v>6.0278799906463502E-2</c:v>
                </c:pt>
                <c:pt idx="836">
                  <c:v>6.0037256207548101E-2</c:v>
                </c:pt>
                <c:pt idx="837">
                  <c:v>5.9795712508632699E-2</c:v>
                </c:pt>
                <c:pt idx="838">
                  <c:v>5.9554168809717298E-2</c:v>
                </c:pt>
                <c:pt idx="839">
                  <c:v>5.9312625110801903E-2</c:v>
                </c:pt>
                <c:pt idx="840">
                  <c:v>5.9071081411886502E-2</c:v>
                </c:pt>
                <c:pt idx="841">
                  <c:v>5.8881493703749399E-2</c:v>
                </c:pt>
                <c:pt idx="842">
                  <c:v>5.8768046073723497E-2</c:v>
                </c:pt>
                <c:pt idx="843">
                  <c:v>5.8654598443697602E-2</c:v>
                </c:pt>
                <c:pt idx="844">
                  <c:v>5.8541150813671797E-2</c:v>
                </c:pt>
                <c:pt idx="845">
                  <c:v>5.8427703183645902E-2</c:v>
                </c:pt>
                <c:pt idx="846">
                  <c:v>5.8314255553619999E-2</c:v>
                </c:pt>
                <c:pt idx="847">
                  <c:v>5.8200807923594201E-2</c:v>
                </c:pt>
                <c:pt idx="848">
                  <c:v>5.8087360293568299E-2</c:v>
                </c:pt>
                <c:pt idx="849">
                  <c:v>5.7973912663542397E-2</c:v>
                </c:pt>
                <c:pt idx="850">
                  <c:v>5.7860465033516599E-2</c:v>
                </c:pt>
                <c:pt idx="851">
                  <c:v>5.7747017403490697E-2</c:v>
                </c:pt>
                <c:pt idx="852">
                  <c:v>5.7633569773464802E-2</c:v>
                </c:pt>
                <c:pt idx="853">
                  <c:v>5.75201221434389E-2</c:v>
                </c:pt>
                <c:pt idx="854">
                  <c:v>5.7406674513413102E-2</c:v>
                </c:pt>
                <c:pt idx="855">
                  <c:v>5.7293226883387199E-2</c:v>
                </c:pt>
                <c:pt idx="856">
                  <c:v>5.7166390759663198E-2</c:v>
                </c:pt>
                <c:pt idx="857">
                  <c:v>5.70394229060752E-2</c:v>
                </c:pt>
                <c:pt idx="858">
                  <c:v>5.69124550524873E-2</c:v>
                </c:pt>
                <c:pt idx="859">
                  <c:v>5.6785487198899302E-2</c:v>
                </c:pt>
                <c:pt idx="860">
                  <c:v>5.6658519345311402E-2</c:v>
                </c:pt>
                <c:pt idx="861">
                  <c:v>5.6531551491723397E-2</c:v>
                </c:pt>
                <c:pt idx="862">
                  <c:v>5.64045836381354E-2</c:v>
                </c:pt>
                <c:pt idx="863">
                  <c:v>5.6277615784547499E-2</c:v>
                </c:pt>
                <c:pt idx="864">
                  <c:v>5.6150647930959502E-2</c:v>
                </c:pt>
                <c:pt idx="865">
                  <c:v>5.6023680077371497E-2</c:v>
                </c:pt>
                <c:pt idx="866">
                  <c:v>5.5896712223783597E-2</c:v>
                </c:pt>
                <c:pt idx="867">
                  <c:v>5.5769744370195599E-2</c:v>
                </c:pt>
                <c:pt idx="868">
                  <c:v>5.5642776516607699E-2</c:v>
                </c:pt>
                <c:pt idx="869">
                  <c:v>5.5515808663019701E-2</c:v>
                </c:pt>
                <c:pt idx="870">
                  <c:v>5.5388840809431801E-2</c:v>
                </c:pt>
                <c:pt idx="871">
                  <c:v>5.5261872955843797E-2</c:v>
                </c:pt>
                <c:pt idx="872">
                  <c:v>5.5196803773694798E-2</c:v>
                </c:pt>
                <c:pt idx="873">
                  <c:v>5.5135477056225998E-2</c:v>
                </c:pt>
                <c:pt idx="874">
                  <c:v>5.5074150338757198E-2</c:v>
                </c:pt>
                <c:pt idx="875">
                  <c:v>5.5012823621288398E-2</c:v>
                </c:pt>
                <c:pt idx="876">
                  <c:v>5.4951496903819598E-2</c:v>
                </c:pt>
                <c:pt idx="877">
                  <c:v>5.4890170186350798E-2</c:v>
                </c:pt>
                <c:pt idx="878">
                  <c:v>5.4828843468881998E-2</c:v>
                </c:pt>
                <c:pt idx="879">
                  <c:v>5.4767516751413198E-2</c:v>
                </c:pt>
                <c:pt idx="880">
                  <c:v>5.4706190033944502E-2</c:v>
                </c:pt>
                <c:pt idx="881">
                  <c:v>5.4644863316475702E-2</c:v>
                </c:pt>
                <c:pt idx="882">
                  <c:v>5.4583536599006902E-2</c:v>
                </c:pt>
                <c:pt idx="883">
                  <c:v>5.4522209881538101E-2</c:v>
                </c:pt>
                <c:pt idx="884">
                  <c:v>5.4460883164069301E-2</c:v>
                </c:pt>
                <c:pt idx="885">
                  <c:v>5.4399556446600501E-2</c:v>
                </c:pt>
                <c:pt idx="886">
                  <c:v>5.4338229729131701E-2</c:v>
                </c:pt>
                <c:pt idx="887">
                  <c:v>5.4276903011662901E-2</c:v>
                </c:pt>
                <c:pt idx="888">
                  <c:v>5.4215576294194101E-2</c:v>
                </c:pt>
                <c:pt idx="889">
                  <c:v>5.4154249576725301E-2</c:v>
                </c:pt>
                <c:pt idx="890">
                  <c:v>5.4092922859256501E-2</c:v>
                </c:pt>
                <c:pt idx="891">
                  <c:v>5.4020440025200102E-2</c:v>
                </c:pt>
                <c:pt idx="892">
                  <c:v>5.3942595063361201E-2</c:v>
                </c:pt>
                <c:pt idx="893">
                  <c:v>5.38647501015223E-2</c:v>
                </c:pt>
                <c:pt idx="894">
                  <c:v>5.3786905139683497E-2</c:v>
                </c:pt>
                <c:pt idx="895">
                  <c:v>5.3709060177844603E-2</c:v>
                </c:pt>
                <c:pt idx="896">
                  <c:v>5.3631215216005702E-2</c:v>
                </c:pt>
                <c:pt idx="897">
                  <c:v>5.3553370254166899E-2</c:v>
                </c:pt>
                <c:pt idx="898">
                  <c:v>5.3475525292327998E-2</c:v>
                </c:pt>
                <c:pt idx="899">
                  <c:v>5.3397680330489097E-2</c:v>
                </c:pt>
                <c:pt idx="900">
                  <c:v>5.3319835368650301E-2</c:v>
                </c:pt>
                <c:pt idx="901">
                  <c:v>5.32419904068114E-2</c:v>
                </c:pt>
                <c:pt idx="902">
                  <c:v>5.3164145444972499E-2</c:v>
                </c:pt>
                <c:pt idx="903">
                  <c:v>5.3086300483133703E-2</c:v>
                </c:pt>
                <c:pt idx="904">
                  <c:v>5.3008455521294802E-2</c:v>
                </c:pt>
                <c:pt idx="905">
                  <c:v>5.2930610559455901E-2</c:v>
                </c:pt>
                <c:pt idx="906">
                  <c:v>5.2852765597617098E-2</c:v>
                </c:pt>
                <c:pt idx="907">
                  <c:v>5.2774920635778197E-2</c:v>
                </c:pt>
                <c:pt idx="908">
                  <c:v>5.2748569656892397E-2</c:v>
                </c:pt>
                <c:pt idx="909">
                  <c:v>5.2764173450519203E-2</c:v>
                </c:pt>
                <c:pt idx="910">
                  <c:v>5.2779777244145898E-2</c:v>
                </c:pt>
                <c:pt idx="911">
                  <c:v>5.2795381037772697E-2</c:v>
                </c:pt>
                <c:pt idx="912">
                  <c:v>5.2810984831399399E-2</c:v>
                </c:pt>
                <c:pt idx="913">
                  <c:v>5.2826588625026198E-2</c:v>
                </c:pt>
                <c:pt idx="914">
                  <c:v>5.28421924186529E-2</c:v>
                </c:pt>
                <c:pt idx="915">
                  <c:v>5.2857796212279699E-2</c:v>
                </c:pt>
                <c:pt idx="916">
                  <c:v>5.2873400005906401E-2</c:v>
                </c:pt>
                <c:pt idx="917">
                  <c:v>5.28890037995332E-2</c:v>
                </c:pt>
                <c:pt idx="918">
                  <c:v>5.2904607593159902E-2</c:v>
                </c:pt>
                <c:pt idx="919">
                  <c:v>5.2920211386786702E-2</c:v>
                </c:pt>
                <c:pt idx="920">
                  <c:v>5.2935815180413397E-2</c:v>
                </c:pt>
                <c:pt idx="921">
                  <c:v>5.2951418974040203E-2</c:v>
                </c:pt>
                <c:pt idx="922">
                  <c:v>5.2967022767666898E-2</c:v>
                </c:pt>
                <c:pt idx="923">
                  <c:v>5.2982626561293697E-2</c:v>
                </c:pt>
                <c:pt idx="924">
                  <c:v>5.3013181641530398E-2</c:v>
                </c:pt>
                <c:pt idx="925">
                  <c:v>5.3048058601011201E-2</c:v>
                </c:pt>
                <c:pt idx="926">
                  <c:v>5.3082935560491901E-2</c:v>
                </c:pt>
                <c:pt idx="927">
                  <c:v>5.3117812519972697E-2</c:v>
                </c:pt>
                <c:pt idx="928">
                  <c:v>5.3152689479453397E-2</c:v>
                </c:pt>
                <c:pt idx="929">
                  <c:v>5.31875664389342E-2</c:v>
                </c:pt>
                <c:pt idx="930">
                  <c:v>5.32224433984149E-2</c:v>
                </c:pt>
                <c:pt idx="931">
                  <c:v>5.3257320357895703E-2</c:v>
                </c:pt>
                <c:pt idx="932">
                  <c:v>5.3292197317376402E-2</c:v>
                </c:pt>
                <c:pt idx="933">
                  <c:v>5.3327074276857199E-2</c:v>
                </c:pt>
                <c:pt idx="934">
                  <c:v>5.3361951236338002E-2</c:v>
                </c:pt>
                <c:pt idx="935">
                  <c:v>5.3396828195818702E-2</c:v>
                </c:pt>
                <c:pt idx="936">
                  <c:v>5.3431705155299498E-2</c:v>
                </c:pt>
                <c:pt idx="937">
                  <c:v>5.3466582114780198E-2</c:v>
                </c:pt>
                <c:pt idx="938">
                  <c:v>5.3501459074261001E-2</c:v>
                </c:pt>
                <c:pt idx="939">
                  <c:v>5.3536336033741798E-2</c:v>
                </c:pt>
                <c:pt idx="940">
                  <c:v>5.3571212993222497E-2</c:v>
                </c:pt>
                <c:pt idx="941">
                  <c:v>5.3606089952703301E-2</c:v>
                </c:pt>
                <c:pt idx="942">
                  <c:v>5.3640966912184E-2</c:v>
                </c:pt>
                <c:pt idx="943">
                  <c:v>5.3675843871664797E-2</c:v>
                </c:pt>
                <c:pt idx="944">
                  <c:v>5.37344165113443E-2</c:v>
                </c:pt>
                <c:pt idx="945">
                  <c:v>5.3819996110236003E-2</c:v>
                </c:pt>
                <c:pt idx="946">
                  <c:v>5.3905575709127698E-2</c:v>
                </c:pt>
                <c:pt idx="947">
                  <c:v>5.3991155308019401E-2</c:v>
                </c:pt>
                <c:pt idx="948">
                  <c:v>5.4076734906911103E-2</c:v>
                </c:pt>
                <c:pt idx="949">
                  <c:v>5.4162314505802799E-2</c:v>
                </c:pt>
                <c:pt idx="950">
                  <c:v>5.4247894104694501E-2</c:v>
                </c:pt>
                <c:pt idx="951">
                  <c:v>5.4333473703586203E-2</c:v>
                </c:pt>
                <c:pt idx="952">
                  <c:v>5.4419053302477899E-2</c:v>
                </c:pt>
                <c:pt idx="953">
                  <c:v>5.4504632901369601E-2</c:v>
                </c:pt>
                <c:pt idx="954">
                  <c:v>5.4590212500261297E-2</c:v>
                </c:pt>
                <c:pt idx="955">
                  <c:v>5.4675792099152999E-2</c:v>
                </c:pt>
                <c:pt idx="956">
                  <c:v>5.4761371698044702E-2</c:v>
                </c:pt>
                <c:pt idx="957">
                  <c:v>5.4846951296936397E-2</c:v>
                </c:pt>
                <c:pt idx="958">
                  <c:v>5.4932530895828197E-2</c:v>
                </c:pt>
                <c:pt idx="959">
                  <c:v>5.5018110494719802E-2</c:v>
                </c:pt>
                <c:pt idx="960">
                  <c:v>5.5103690093611497E-2</c:v>
                </c:pt>
                <c:pt idx="961">
                  <c:v>5.5189269692503297E-2</c:v>
                </c:pt>
                <c:pt idx="962">
                  <c:v>5.53390911730086E-2</c:v>
                </c:pt>
                <c:pt idx="963">
                  <c:v>5.5496005373859403E-2</c:v>
                </c:pt>
                <c:pt idx="964">
                  <c:v>5.5652919574710101E-2</c:v>
                </c:pt>
                <c:pt idx="965">
                  <c:v>5.5809833775560903E-2</c:v>
                </c:pt>
                <c:pt idx="966">
                  <c:v>5.5966747976411602E-2</c:v>
                </c:pt>
                <c:pt idx="967">
                  <c:v>5.6123662177262397E-2</c:v>
                </c:pt>
                <c:pt idx="968">
                  <c:v>5.6280576378113102E-2</c:v>
                </c:pt>
                <c:pt idx="969">
                  <c:v>5.6437490578963898E-2</c:v>
                </c:pt>
                <c:pt idx="970">
                  <c:v>5.6594404779814603E-2</c:v>
                </c:pt>
                <c:pt idx="971">
                  <c:v>5.6751318980665398E-2</c:v>
                </c:pt>
                <c:pt idx="972">
                  <c:v>5.6908233181516103E-2</c:v>
                </c:pt>
                <c:pt idx="973">
                  <c:v>5.7065147382366899E-2</c:v>
                </c:pt>
                <c:pt idx="974">
                  <c:v>5.7222061583217597E-2</c:v>
                </c:pt>
                <c:pt idx="975">
                  <c:v>5.7378975784068399E-2</c:v>
                </c:pt>
                <c:pt idx="976">
                  <c:v>5.7535889984919097E-2</c:v>
                </c:pt>
                <c:pt idx="977">
                  <c:v>5.76928041857699E-2</c:v>
                </c:pt>
                <c:pt idx="978">
                  <c:v>5.7849718386620598E-2</c:v>
                </c:pt>
                <c:pt idx="979">
                  <c:v>5.80066325874714E-2</c:v>
                </c:pt>
                <c:pt idx="980">
                  <c:v>5.8174599868465099E-2</c:v>
                </c:pt>
                <c:pt idx="981">
                  <c:v>5.8343953202881702E-2</c:v>
                </c:pt>
                <c:pt idx="982">
                  <c:v>5.85133065372982E-2</c:v>
                </c:pt>
                <c:pt idx="983">
                  <c:v>5.8682659871714803E-2</c:v>
                </c:pt>
                <c:pt idx="984">
                  <c:v>5.8852013206131398E-2</c:v>
                </c:pt>
                <c:pt idx="985">
                  <c:v>5.9021366540547897E-2</c:v>
                </c:pt>
                <c:pt idx="986">
                  <c:v>5.9190719874964499E-2</c:v>
                </c:pt>
                <c:pt idx="987">
                  <c:v>5.9360073209380998E-2</c:v>
                </c:pt>
                <c:pt idx="988">
                  <c:v>5.9529426543797601E-2</c:v>
                </c:pt>
                <c:pt idx="989">
                  <c:v>5.9698779878214099E-2</c:v>
                </c:pt>
                <c:pt idx="990">
                  <c:v>5.9868133212630598E-2</c:v>
                </c:pt>
                <c:pt idx="991">
                  <c:v>6.00374865470472E-2</c:v>
                </c:pt>
                <c:pt idx="992">
                  <c:v>6.0206839881463699E-2</c:v>
                </c:pt>
                <c:pt idx="993">
                  <c:v>6.0376193215880301E-2</c:v>
                </c:pt>
                <c:pt idx="994">
                  <c:v>6.0545546550296897E-2</c:v>
                </c:pt>
                <c:pt idx="995">
                  <c:v>6.06870545840867E-2</c:v>
                </c:pt>
                <c:pt idx="996">
                  <c:v>6.0793475680196399E-2</c:v>
                </c:pt>
                <c:pt idx="997">
                  <c:v>6.0899896776306001E-2</c:v>
                </c:pt>
                <c:pt idx="998">
                  <c:v>6.10063178724157E-2</c:v>
                </c:pt>
                <c:pt idx="999">
                  <c:v>6.1112738968525399E-2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DFF-4B8C-9EA5-40A95B943796}"/>
            </c:ext>
          </c:extLst>
        </c:ser>
        <c:ser>
          <c:idx val="6"/>
          <c:order val="9"/>
          <c:tx>
            <c:strRef>
              <c:f>'0.64NaCl_0.36UCl3_plot_data'!$J$1</c:f>
              <c:strCache>
                <c:ptCount val="1"/>
                <c:pt idx="0">
                  <c:v>l_scl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('0.64NaCl_0.36UCl3_plot_data'!$J$2,'0.64NaCl_0.36UCl3_plot_data'!$J$3)</c:f>
              <c:numCache>
                <c:formatCode>General</c:formatCode>
                <c:ptCount val="2"/>
                <c:pt idx="0">
                  <c:v>2.8923199999999998</c:v>
                </c:pt>
                <c:pt idx="1">
                  <c:v>2.8923199999999998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1DFF-4B8C-9EA5-40A95B943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6.9"/>
          <c:min val="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</c:valAx>
      <c:valAx>
        <c:axId val="741413264"/>
        <c:scaling>
          <c:orientation val="minMax"/>
          <c:max val="1.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1329085034777877"/>
          <c:y val="4.8818218148761347E-2"/>
          <c:w val="0.43923663532428547"/>
          <c:h val="0.2129408625997444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659880694347715"/>
                  <c:y val="-5.88060244756621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'MFP-rsum'!$Z$3:$Z$45</c:f>
              <c:numCache>
                <c:formatCode>0.00E+00</c:formatCode>
                <c:ptCount val="43"/>
                <c:pt idx="0">
                  <c:v>2.2759837070607754</c:v>
                </c:pt>
                <c:pt idx="1">
                  <c:v>2.6175256793330215</c:v>
                </c:pt>
                <c:pt idx="2">
                  <c:v>2.9333523201941225</c:v>
                </c:pt>
                <c:pt idx="3">
                  <c:v>3.0947751860545458</c:v>
                </c:pt>
                <c:pt idx="4">
                  <c:v>3.3603029561049746</c:v>
                </c:pt>
                <c:pt idx="5">
                  <c:v>2.8635665995499067</c:v>
                </c:pt>
                <c:pt idx="6">
                  <c:v>3.1501267418407801</c:v>
                </c:pt>
                <c:pt idx="7">
                  <c:v>3.4355656543252246</c:v>
                </c:pt>
                <c:pt idx="8">
                  <c:v>2.3683526052903643</c:v>
                </c:pt>
                <c:pt idx="9">
                  <c:v>2.4190546390209113</c:v>
                </c:pt>
                <c:pt idx="10">
                  <c:v>2.579307146003655</c:v>
                </c:pt>
                <c:pt idx="11">
                  <c:v>2.7164435794269237</c:v>
                </c:pt>
                <c:pt idx="12">
                  <c:v>3.1507824995906875</c:v>
                </c:pt>
                <c:pt idx="13">
                  <c:v>3.0871305859858604</c:v>
                </c:pt>
                <c:pt idx="14">
                  <c:v>3.1804012633637861</c:v>
                </c:pt>
                <c:pt idx="15">
                  <c:v>2.4571500709571903</c:v>
                </c:pt>
                <c:pt idx="16">
                  <c:v>2.6184947744527856</c:v>
                </c:pt>
                <c:pt idx="17">
                  <c:v>2.42479684190184</c:v>
                </c:pt>
                <c:pt idx="18">
                  <c:v>2.556864389507163</c:v>
                </c:pt>
                <c:pt idx="19">
                  <c:v>2.5260689064928501</c:v>
                </c:pt>
                <c:pt idx="20">
                  <c:v>3.1486460110830379</c:v>
                </c:pt>
                <c:pt idx="22">
                  <c:v>3.0276895150914673</c:v>
                </c:pt>
                <c:pt idx="23">
                  <c:v>3.1821841180777333</c:v>
                </c:pt>
                <c:pt idx="24">
                  <c:v>3.1710616154866584</c:v>
                </c:pt>
                <c:pt idx="25">
                  <c:v>3.0400598551177835</c:v>
                </c:pt>
                <c:pt idx="26">
                  <c:v>2.9803563928847558</c:v>
                </c:pt>
                <c:pt idx="27">
                  <c:v>2.9966126248648894</c:v>
                </c:pt>
                <c:pt idx="28">
                  <c:v>3.0126943690428565</c:v>
                </c:pt>
                <c:pt idx="29">
                  <c:v>4.3744896920293135</c:v>
                </c:pt>
                <c:pt idx="30">
                  <c:v>4.0467102726743152</c:v>
                </c:pt>
                <c:pt idx="33">
                  <c:v>3.4715569857535811</c:v>
                </c:pt>
                <c:pt idx="34">
                  <c:v>3.7963917709686812</c:v>
                </c:pt>
                <c:pt idx="35">
                  <c:v>2.9768075362029229</c:v>
                </c:pt>
                <c:pt idx="36">
                  <c:v>4.2453704603250406</c:v>
                </c:pt>
                <c:pt idx="37">
                  <c:v>4.2453704603250406</c:v>
                </c:pt>
                <c:pt idx="38">
                  <c:v>4.217356070199056</c:v>
                </c:pt>
                <c:pt idx="39">
                  <c:v>3.6894363319716517</c:v>
                </c:pt>
                <c:pt idx="40">
                  <c:v>3.7846224196870373</c:v>
                </c:pt>
                <c:pt idx="41">
                  <c:v>3.8716420434539827</c:v>
                </c:pt>
                <c:pt idx="42">
                  <c:v>3.1045688436977752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00-497B-88B3-7C675492C717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('MFP-rsum'!$Z$27:$Z$28,'MFP-rsum'!$Z$30:$Z$31,'MFP-rsum'!$Z$40:$Z$44)</c:f>
              <c:numCache>
                <c:formatCode>0.00E+00</c:formatCode>
                <c:ptCount val="9"/>
                <c:pt idx="0">
                  <c:v>3.1710616154866584</c:v>
                </c:pt>
                <c:pt idx="1">
                  <c:v>3.0400598551177835</c:v>
                </c:pt>
                <c:pt idx="2">
                  <c:v>2.9966126248648894</c:v>
                </c:pt>
                <c:pt idx="3">
                  <c:v>3.0126943690428565</c:v>
                </c:pt>
                <c:pt idx="4">
                  <c:v>4.2453704603250406</c:v>
                </c:pt>
                <c:pt idx="5">
                  <c:v>4.217356070199056</c:v>
                </c:pt>
                <c:pt idx="6">
                  <c:v>3.6894363319716517</c:v>
                </c:pt>
                <c:pt idx="7">
                  <c:v>3.7846224196870373</c:v>
                </c:pt>
                <c:pt idx="8">
                  <c:v>3.8716420434539827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00-497B-88B3-7C675492C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n</a:t>
                </a:r>
                <a:r>
                  <a:rPr lang="en-US" sz="1050" b="1" baseline="30000"/>
                  <a:t>-1/3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881723144329438E-2"/>
              <c:y val="0.32174011125473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024551525852449"/>
          <c:y val="7.7651120298589463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260959166460194"/>
                  <c:y val="0.394369515602250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'MFP-rsum'!$CE$3:$CE$45</c:f>
              <c:numCache>
                <c:formatCode>0.00E+00</c:formatCode>
                <c:ptCount val="43"/>
                <c:pt idx="0">
                  <c:v>5.9672078474734631</c:v>
                </c:pt>
                <c:pt idx="1">
                  <c:v>3.2110762574367548</c:v>
                </c:pt>
                <c:pt idx="2">
                  <c:v>1.9871565657386125</c:v>
                </c:pt>
                <c:pt idx="3">
                  <c:v>1.6399753493554043</c:v>
                </c:pt>
                <c:pt idx="4">
                  <c:v>1.3528522164786221</c:v>
                </c:pt>
                <c:pt idx="5">
                  <c:v>2.4017714239661672</c:v>
                </c:pt>
                <c:pt idx="6">
                  <c:v>1.5402668980633765</c:v>
                </c:pt>
                <c:pt idx="7">
                  <c:v>1.0876107012540994</c:v>
                </c:pt>
                <c:pt idx="8">
                  <c:v>3.9719227234745231</c:v>
                </c:pt>
                <c:pt idx="9">
                  <c:v>3.1828528323003442</c:v>
                </c:pt>
                <c:pt idx="10">
                  <c:v>2.0641328871914113</c:v>
                </c:pt>
                <c:pt idx="11">
                  <c:v>1.4449938481664939</c:v>
                </c:pt>
                <c:pt idx="12">
                  <c:v>1.3910582630133719</c:v>
                </c:pt>
                <c:pt idx="13">
                  <c:v>1.4535698468801588</c:v>
                </c:pt>
                <c:pt idx="14">
                  <c:v>1.2058595005654136</c:v>
                </c:pt>
                <c:pt idx="15">
                  <c:v>2.1136896762443076</c:v>
                </c:pt>
                <c:pt idx="16">
                  <c:v>1.6981128702743129</c:v>
                </c:pt>
                <c:pt idx="17">
                  <c:v>2.0578615082513392</c:v>
                </c:pt>
                <c:pt idx="18">
                  <c:v>1.4062007312449361</c:v>
                </c:pt>
                <c:pt idx="19">
                  <c:v>1.1370569918178057</c:v>
                </c:pt>
                <c:pt idx="20">
                  <c:v>0.73597843999118595</c:v>
                </c:pt>
                <c:pt idx="22">
                  <c:v>2.3192433839880731</c:v>
                </c:pt>
                <c:pt idx="23">
                  <c:v>1.7245131201175778</c:v>
                </c:pt>
                <c:pt idx="24">
                  <c:v>1.3932101974318334</c:v>
                </c:pt>
                <c:pt idx="25">
                  <c:v>2.0986109995745434</c:v>
                </c:pt>
                <c:pt idx="26">
                  <c:v>2.4780135847073588</c:v>
                </c:pt>
                <c:pt idx="27">
                  <c:v>2.3303816585403632</c:v>
                </c:pt>
                <c:pt idx="28">
                  <c:v>2.1998807343634503</c:v>
                </c:pt>
                <c:pt idx="29">
                  <c:v>0.55838429964459457</c:v>
                </c:pt>
                <c:pt idx="30">
                  <c:v>0.81182189059666043</c:v>
                </c:pt>
                <c:pt idx="33">
                  <c:v>1.2239989501633621</c:v>
                </c:pt>
                <c:pt idx="34">
                  <c:v>1.0521609437804393</c:v>
                </c:pt>
                <c:pt idx="35">
                  <c:v>2.4057704694648381</c:v>
                </c:pt>
                <c:pt idx="36">
                  <c:v>0.45318369708764145</c:v>
                </c:pt>
                <c:pt idx="37">
                  <c:v>0.4592960012872821</c:v>
                </c:pt>
                <c:pt idx="38">
                  <c:v>0.47959880684927564</c:v>
                </c:pt>
                <c:pt idx="39">
                  <c:v>0.65809770280378044</c:v>
                </c:pt>
                <c:pt idx="40">
                  <c:v>0.55080093340019598</c:v>
                </c:pt>
                <c:pt idx="41">
                  <c:v>0.46977375507172059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B9-46C1-8262-2D8CB3B2454A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('MFP-rsum'!$CE$27:$CE$28,'MFP-rsum'!$CE$30:$CE$31,'MFP-rsum'!$CE$40:$CE$44)</c:f>
              <c:numCache>
                <c:formatCode>0.00E+00</c:formatCode>
                <c:ptCount val="9"/>
                <c:pt idx="0">
                  <c:v>1.3932101974318334</c:v>
                </c:pt>
                <c:pt idx="1">
                  <c:v>2.0986109995745434</c:v>
                </c:pt>
                <c:pt idx="2">
                  <c:v>2.3303816585403632</c:v>
                </c:pt>
                <c:pt idx="3">
                  <c:v>2.1998807343634503</c:v>
                </c:pt>
                <c:pt idx="4">
                  <c:v>0.4592960012872821</c:v>
                </c:pt>
                <c:pt idx="5">
                  <c:v>0.47959880684927564</c:v>
                </c:pt>
                <c:pt idx="6">
                  <c:v>0.65809770280378044</c:v>
                </c:pt>
                <c:pt idx="7">
                  <c:v>0.55080093340019598</c:v>
                </c:pt>
                <c:pt idx="8">
                  <c:v>0.46977375507172059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B9-46C1-8262-2D8CB3B24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ψ</a:t>
                </a:r>
                <a:r>
                  <a:rPr lang="en-US" sz="1050" b="1"/>
                  <a:t>k</a:t>
                </a:r>
                <a:r>
                  <a:rPr lang="en-US" sz="1050" b="1" baseline="-25000"/>
                  <a:t>B</a:t>
                </a:r>
                <a:r>
                  <a:rPr lang="en-US" sz="1050" b="1"/>
                  <a:t>n [</a:t>
                </a:r>
                <a:r>
                  <a:rPr lang="en-US" sz="1050" b="0" i="0" u="none" strike="noStrike" baseline="0">
                    <a:effectLst/>
                  </a:rPr>
                  <a:t>×</a:t>
                </a:r>
                <a:r>
                  <a:rPr lang="en-US" sz="1050" b="1"/>
                  <a:t>10</a:t>
                </a:r>
                <a:r>
                  <a:rPr lang="en-US" sz="1050" b="1" baseline="30000"/>
                  <a:t>10</a:t>
                </a:r>
                <a:r>
                  <a:rPr lang="en-US" sz="1050" b="1" baseline="0"/>
                  <a:t> 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988258107691193E-2"/>
              <c:y val="6.50833769007976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970629115147338"/>
                  <c:y val="0.27440778341793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'MFP-rsum'!$CG$3:$CG$45</c:f>
              <c:numCache>
                <c:formatCode>0.00E+00</c:formatCode>
                <c:ptCount val="43"/>
                <c:pt idx="0">
                  <c:v>1.3581267837494801</c:v>
                </c:pt>
                <c:pt idx="1">
                  <c:v>0.84050745621372769</c:v>
                </c:pt>
                <c:pt idx="2">
                  <c:v>0.58290303226983431</c:v>
                </c:pt>
                <c:pt idx="3">
                  <c:v>0.50753550169262396</c:v>
                </c:pt>
                <c:pt idx="4">
                  <c:v>0.45459933022062804</c:v>
                </c:pt>
                <c:pt idx="5">
                  <c:v>0.68776324294229341</c:v>
                </c:pt>
                <c:pt idx="6">
                  <c:v>0.48520359451615885</c:v>
                </c:pt>
                <c:pt idx="7">
                  <c:v>0.3736557970505156</c:v>
                </c:pt>
                <c:pt idx="8">
                  <c:v>0.94069135301528872</c:v>
                </c:pt>
                <c:pt idx="9">
                  <c:v>0.76994949092969944</c:v>
                </c:pt>
                <c:pt idx="10">
                  <c:v>0.53240327062339632</c:v>
                </c:pt>
                <c:pt idx="11">
                  <c:v>0.39252442611632754</c:v>
                </c:pt>
                <c:pt idx="12">
                  <c:v>0.43829220310135514</c:v>
                </c:pt>
                <c:pt idx="13">
                  <c:v>0.44873599331705216</c:v>
                </c:pt>
                <c:pt idx="14">
                  <c:v>0.38351170790374656</c:v>
                </c:pt>
                <c:pt idx="15">
                  <c:v>0.51936527379651809</c:v>
                </c:pt>
                <c:pt idx="16">
                  <c:v>0.44464996772443088</c:v>
                </c:pt>
                <c:pt idx="17">
                  <c:v>0.49898960862792047</c:v>
                </c:pt>
                <c:pt idx="18">
                  <c:v>0.35954645742191094</c:v>
                </c:pt>
                <c:pt idx="19">
                  <c:v>0.28722843119412539</c:v>
                </c:pt>
                <c:pt idx="20">
                  <c:v>0.23173355793213646</c:v>
                </c:pt>
                <c:pt idx="22">
                  <c:v>0.70219488766459415</c:v>
                </c:pt>
                <c:pt idx="23">
                  <c:v>0.54877182622548337</c:v>
                </c:pt>
                <c:pt idx="24">
                  <c:v>0.44179553793806758</c:v>
                </c:pt>
                <c:pt idx="25">
                  <c:v>0.63799030513151733</c:v>
                </c:pt>
                <c:pt idx="26">
                  <c:v>0.73853636288378477</c:v>
                </c:pt>
                <c:pt idx="27">
                  <c:v>0.69832510987356311</c:v>
                </c:pt>
                <c:pt idx="28">
                  <c:v>0.66275683009826292</c:v>
                </c:pt>
                <c:pt idx="29">
                  <c:v>0.24426463629862866</c:v>
                </c:pt>
                <c:pt idx="30">
                  <c:v>0.32852079842593895</c:v>
                </c:pt>
                <c:pt idx="33">
                  <c:v>0.42491821059946688</c:v>
                </c:pt>
                <c:pt idx="34">
                  <c:v>0.39944151487027008</c:v>
                </c:pt>
                <c:pt idx="35">
                  <c:v>0.71615156638773747</c:v>
                </c:pt>
                <c:pt idx="36">
                  <c:v>0.19239326807167642</c:v>
                </c:pt>
                <c:pt idx="37">
                  <c:v>0.19498816764104393</c:v>
                </c:pt>
                <c:pt idx="38">
                  <c:v>0.20226389393260172</c:v>
                </c:pt>
                <c:pt idx="39">
                  <c:v>0.24280095747113498</c:v>
                </c:pt>
                <c:pt idx="40">
                  <c:v>0.20845735613309282</c:v>
                </c:pt>
                <c:pt idx="41">
                  <c:v>0.18187958210469268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54-45A9-8377-381D15643292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('MFP-rsum'!$CG$27:$CG$28,'MFP-rsum'!$CG$30:$CG$31,'MFP-rsum'!$CG$40:$CG$44)</c:f>
              <c:numCache>
                <c:formatCode>0.00E+00</c:formatCode>
                <c:ptCount val="9"/>
                <c:pt idx="0">
                  <c:v>0.44179553793806758</c:v>
                </c:pt>
                <c:pt idx="1">
                  <c:v>0.63799030513151733</c:v>
                </c:pt>
                <c:pt idx="2">
                  <c:v>0.69832510987356311</c:v>
                </c:pt>
                <c:pt idx="3">
                  <c:v>0.66275683009826292</c:v>
                </c:pt>
                <c:pt idx="4">
                  <c:v>0.19498816764104393</c:v>
                </c:pt>
                <c:pt idx="5">
                  <c:v>0.20226389393260172</c:v>
                </c:pt>
                <c:pt idx="6">
                  <c:v>0.24280095747113498</c:v>
                </c:pt>
                <c:pt idx="7">
                  <c:v>0.20845735613309282</c:v>
                </c:pt>
                <c:pt idx="8">
                  <c:v>0.18187958210469268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54-45A9-8377-381D15643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43750119703824009"/>
              <c:y val="0.90586068154094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ψ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2/3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2411482471298601E-2"/>
              <c:y val="0.101414365609607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68277121115499"/>
          <c:y val="3.64263318251343E-2"/>
          <c:w val="0.79985382095335644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4115726158999699E-2"/>
                  <c:y val="-0.156063416148213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'MFP-rsum'!$AA$3:$AA$45</c:f>
              <c:numCache>
                <c:formatCode>0.00E+00</c:formatCode>
                <c:ptCount val="43"/>
                <c:pt idx="0">
                  <c:v>2.09</c:v>
                </c:pt>
                <c:pt idx="1">
                  <c:v>2.35</c:v>
                </c:pt>
                <c:pt idx="2">
                  <c:v>2.71</c:v>
                </c:pt>
                <c:pt idx="3">
                  <c:v>2.85</c:v>
                </c:pt>
                <c:pt idx="4">
                  <c:v>3</c:v>
                </c:pt>
                <c:pt idx="5">
                  <c:v>2.57</c:v>
                </c:pt>
                <c:pt idx="6">
                  <c:v>2.83</c:v>
                </c:pt>
                <c:pt idx="7">
                  <c:v>3.19</c:v>
                </c:pt>
                <c:pt idx="8">
                  <c:v>1.67</c:v>
                </c:pt>
                <c:pt idx="9">
                  <c:v>2.0500000000000003</c:v>
                </c:pt>
                <c:pt idx="10">
                  <c:v>2.33</c:v>
                </c:pt>
                <c:pt idx="11">
                  <c:v>2.5100000000000002</c:v>
                </c:pt>
                <c:pt idx="12">
                  <c:v>2.5300000000000002</c:v>
                </c:pt>
                <c:pt idx="13">
                  <c:v>2.81</c:v>
                </c:pt>
                <c:pt idx="14">
                  <c:v>2.99</c:v>
                </c:pt>
                <c:pt idx="15">
                  <c:v>3.33</c:v>
                </c:pt>
                <c:pt idx="16">
                  <c:v>3.6899999999999995</c:v>
                </c:pt>
                <c:pt idx="17">
                  <c:v>2.0500000000000003</c:v>
                </c:pt>
                <c:pt idx="18">
                  <c:v>2.27</c:v>
                </c:pt>
                <c:pt idx="19">
                  <c:v>2.2200000000000002</c:v>
                </c:pt>
                <c:pt idx="20">
                  <c:v>2.97</c:v>
                </c:pt>
                <c:pt idx="22">
                  <c:v>1.9472000000000003</c:v>
                </c:pt>
                <c:pt idx="23">
                  <c:v>2.3803000000000001</c:v>
                </c:pt>
                <c:pt idx="24">
                  <c:v>2.0225</c:v>
                </c:pt>
                <c:pt idx="25">
                  <c:v>1.9924399999999998</c:v>
                </c:pt>
                <c:pt idx="26">
                  <c:v>1.9765999999999999</c:v>
                </c:pt>
                <c:pt idx="27">
                  <c:v>1.98</c:v>
                </c:pt>
                <c:pt idx="28">
                  <c:v>1.9834000000000001</c:v>
                </c:pt>
                <c:pt idx="29">
                  <c:v>2.7411999999999996</c:v>
                </c:pt>
                <c:pt idx="30">
                  <c:v>2.9247459999999998</c:v>
                </c:pt>
                <c:pt idx="33">
                  <c:v>2.5428999999999999</c:v>
                </c:pt>
                <c:pt idx="34">
                  <c:v>2.8291599999999995</c:v>
                </c:pt>
                <c:pt idx="35">
                  <c:v>2.194</c:v>
                </c:pt>
                <c:pt idx="36">
                  <c:v>2.4405000000000001</c:v>
                </c:pt>
                <c:pt idx="37">
                  <c:v>2.8818000000000001</c:v>
                </c:pt>
                <c:pt idx="38">
                  <c:v>2.8778800000000002</c:v>
                </c:pt>
                <c:pt idx="39">
                  <c:v>3.0851800000000003</c:v>
                </c:pt>
                <c:pt idx="40">
                  <c:v>3.2822400000000003</c:v>
                </c:pt>
                <c:pt idx="41">
                  <c:v>3.4792999999999994</c:v>
                </c:pt>
                <c:pt idx="42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1F-4701-9BA8-9A92AAC0EA81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('MFP-rsum'!$AA$27:$AA$28,'MFP-rsum'!$AA$30:$AA$31,'MFP-rsum'!$AA$40:$AA$44)</c:f>
              <c:numCache>
                <c:formatCode>0.00E+00</c:formatCode>
                <c:ptCount val="9"/>
                <c:pt idx="0">
                  <c:v>2.0225</c:v>
                </c:pt>
                <c:pt idx="1">
                  <c:v>1.9924399999999998</c:v>
                </c:pt>
                <c:pt idx="2">
                  <c:v>1.98</c:v>
                </c:pt>
                <c:pt idx="3">
                  <c:v>1.9834000000000001</c:v>
                </c:pt>
                <c:pt idx="4">
                  <c:v>2.8818000000000001</c:v>
                </c:pt>
                <c:pt idx="5">
                  <c:v>2.8778800000000002</c:v>
                </c:pt>
                <c:pt idx="6">
                  <c:v>3.0851800000000003</c:v>
                </c:pt>
                <c:pt idx="7">
                  <c:v>3.2822400000000003</c:v>
                </c:pt>
                <c:pt idx="8">
                  <c:v>3.4792999999999994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1F-4701-9BA8-9A92AAC0E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d</a:t>
                </a:r>
                <a:r>
                  <a:rPr lang="en-US" sz="1050" b="1" baseline="-25000"/>
                  <a:t>avg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5908672128663484E-3"/>
              <c:y val="0.32174006555264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49557168242845206"/>
          <c:y val="7.7650991011101955E-2"/>
          <c:w val="0.40866054243219591"/>
          <c:h val="0.1648744423667248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9083901424759523E-2"/>
                  <c:y val="-0.1017279568785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'MFP-rsum'!$CC$3:$CC$45</c:f>
              <c:numCache>
                <c:formatCode>0.00E+00</c:formatCode>
                <c:ptCount val="43"/>
                <c:pt idx="0">
                  <c:v>3.8396422535211276</c:v>
                </c:pt>
                <c:pt idx="1">
                  <c:v>2.2592916666666665</c:v>
                </c:pt>
                <c:pt idx="2">
                  <c:v>1.3324250000000002</c:v>
                </c:pt>
                <c:pt idx="3">
                  <c:v>1.1423697478991597</c:v>
                </c:pt>
                <c:pt idx="4">
                  <c:v>1.0047387089715534</c:v>
                </c:pt>
                <c:pt idx="5">
                  <c:v>1.5651760989471857</c:v>
                </c:pt>
                <c:pt idx="6">
                  <c:v>1.0747676104471005</c:v>
                </c:pt>
                <c:pt idx="7">
                  <c:v>0.80229826917826885</c:v>
                </c:pt>
                <c:pt idx="8">
                  <c:v>3.1104391666666666</c:v>
                </c:pt>
                <c:pt idx="9">
                  <c:v>2.6910069362557101</c:v>
                </c:pt>
                <c:pt idx="10">
                  <c:v>1.8373675664998077</c:v>
                </c:pt>
                <c:pt idx="11">
                  <c:v>1.2744806297023965</c:v>
                </c:pt>
                <c:pt idx="12">
                  <c:v>1.1407532728911298</c:v>
                </c:pt>
                <c:pt idx="13">
                  <c:v>1.3277967957750225</c:v>
                </c:pt>
                <c:pt idx="14">
                  <c:v>1.1237260284066461</c:v>
                </c:pt>
                <c:pt idx="15">
                  <c:v>2.1096740541750609</c:v>
                </c:pt>
                <c:pt idx="16">
                  <c:v>1.5358549759526452</c:v>
                </c:pt>
                <c:pt idx="17">
                  <c:v>1.6236252556665274</c:v>
                </c:pt>
                <c:pt idx="18">
                  <c:v>1.5153785795423003</c:v>
                </c:pt>
                <c:pt idx="19">
                  <c:v>1.2691005262361772</c:v>
                </c:pt>
                <c:pt idx="20">
                  <c:v>0.82985493973510671</c:v>
                </c:pt>
                <c:pt idx="22">
                  <c:v>3.6713495318618725</c:v>
                </c:pt>
                <c:pt idx="23">
                  <c:v>2.2823534418618783</c:v>
                </c:pt>
                <c:pt idx="24">
                  <c:v>2.5553322501711073</c:v>
                </c:pt>
                <c:pt idx="25">
                  <c:v>3.3566903108696611</c:v>
                </c:pt>
                <c:pt idx="26">
                  <c:v>3.7606936474549522</c:v>
                </c:pt>
                <c:pt idx="27">
                  <c:v>3.5953507292626647</c:v>
                </c:pt>
                <c:pt idx="28">
                  <c:v>3.4497298443520554</c:v>
                </c:pt>
                <c:pt idx="29">
                  <c:v>1.1617105439117943</c:v>
                </c:pt>
                <c:pt idx="30">
                  <c:v>1.2609270397458321</c:v>
                </c:pt>
                <c:pt idx="33">
                  <c:v>1.7423288214283297</c:v>
                </c:pt>
                <c:pt idx="34">
                  <c:v>1.446976992079078</c:v>
                </c:pt>
                <c:pt idx="35">
                  <c:v>3.2117592486080677</c:v>
                </c:pt>
                <c:pt idx="36">
                  <c:v>1.0434867540890753</c:v>
                </c:pt>
                <c:pt idx="37">
                  <c:v>1.0434867540890753</c:v>
                </c:pt>
                <c:pt idx="38">
                  <c:v>1.053713906865366</c:v>
                </c:pt>
                <c:pt idx="39">
                  <c:v>1.4925864518378897</c:v>
                </c:pt>
                <c:pt idx="40">
                  <c:v>1.4408921961891483</c:v>
                </c:pt>
                <c:pt idx="41">
                  <c:v>1.4074782870168052</c:v>
                </c:pt>
                <c:pt idx="42">
                  <c:v>1.9563103958564556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2D-4D61-9D23-73BE2C874AFB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('MFP-rsum'!$CC$27:$CC$28,'MFP-rsum'!$CC$30:$CC$31,'MFP-rsum'!$CC$40:$CC$44)</c:f>
              <c:numCache>
                <c:formatCode>0.00E+00</c:formatCode>
                <c:ptCount val="9"/>
                <c:pt idx="0">
                  <c:v>2.5553322501711073</c:v>
                </c:pt>
                <c:pt idx="1">
                  <c:v>3.3566903108696611</c:v>
                </c:pt>
                <c:pt idx="2">
                  <c:v>3.5953507292626647</c:v>
                </c:pt>
                <c:pt idx="3">
                  <c:v>3.4497298443520554</c:v>
                </c:pt>
                <c:pt idx="4">
                  <c:v>1.0434867540890753</c:v>
                </c:pt>
                <c:pt idx="5">
                  <c:v>1.053713906865366</c:v>
                </c:pt>
                <c:pt idx="6">
                  <c:v>1.4925864518378897</c:v>
                </c:pt>
                <c:pt idx="7">
                  <c:v>1.4408921961891483</c:v>
                </c:pt>
                <c:pt idx="8">
                  <c:v>1.4074782870168052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2D-4D61-9D23-73BE2C874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7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1/3c'</a:t>
                </a:r>
                <a:r>
                  <a:rPr lang="en-US" sz="1050" b="1" baseline="-25000"/>
                  <a:t>pl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/>
                  <a:t> [</a:t>
                </a:r>
                <a:r>
                  <a:rPr lang="en-US" sz="1050" b="0" i="0" u="none" strike="noStrike" baseline="0">
                    <a:effectLst/>
                  </a:rPr>
                  <a:t>G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697422338329944E-3"/>
              <c:y val="0.11039220503076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7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0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'MFP-rsum'!$CF$3:$CF$45</c:f>
              <c:numCache>
                <c:formatCode>0.00E+00</c:formatCode>
                <c:ptCount val="43"/>
                <c:pt idx="0">
                  <c:v>0.80248523098591562</c:v>
                </c:pt>
                <c:pt idx="1">
                  <c:v>0.53093354166666662</c:v>
                </c:pt>
                <c:pt idx="2">
                  <c:v>0.36108717499999998</c:v>
                </c:pt>
                <c:pt idx="3">
                  <c:v>0.32557537815126053</c:v>
                </c:pt>
                <c:pt idx="4">
                  <c:v>0.301421612691466</c:v>
                </c:pt>
                <c:pt idx="5">
                  <c:v>0.40225025742942666</c:v>
                </c:pt>
                <c:pt idx="6">
                  <c:v>0.30415923375652942</c:v>
                </c:pt>
                <c:pt idx="7">
                  <c:v>0.25593314786786775</c:v>
                </c:pt>
                <c:pt idx="8">
                  <c:v>0.51944334083333332</c:v>
                </c:pt>
                <c:pt idx="9">
                  <c:v>0.55165642193242059</c:v>
                </c:pt>
                <c:pt idx="10">
                  <c:v>0.42810664299445522</c:v>
                </c:pt>
                <c:pt idx="11">
                  <c:v>0.31989463805530149</c:v>
                </c:pt>
                <c:pt idx="12">
                  <c:v>0.28861057804145585</c:v>
                </c:pt>
                <c:pt idx="13">
                  <c:v>0.37311089961278132</c:v>
                </c:pt>
                <c:pt idx="14">
                  <c:v>0.33599408249358714</c:v>
                </c:pt>
                <c:pt idx="15">
                  <c:v>0.70252146004029525</c:v>
                </c:pt>
                <c:pt idx="16">
                  <c:v>0.56673048612652599</c:v>
                </c:pt>
                <c:pt idx="17">
                  <c:v>0.3328431774116381</c:v>
                </c:pt>
                <c:pt idx="18">
                  <c:v>0.34399093755610216</c:v>
                </c:pt>
                <c:pt idx="19">
                  <c:v>0.28174031682443135</c:v>
                </c:pt>
                <c:pt idx="20">
                  <c:v>0.2464669171013267</c:v>
                </c:pt>
                <c:pt idx="22">
                  <c:v>0.71488518084414387</c:v>
                </c:pt>
                <c:pt idx="23">
                  <c:v>0.54326858976638281</c:v>
                </c:pt>
                <c:pt idx="24">
                  <c:v>0.51681594759710647</c:v>
                </c:pt>
                <c:pt idx="25">
                  <c:v>0.66880040429891463</c:v>
                </c:pt>
                <c:pt idx="26">
                  <c:v>0.74333870635594579</c:v>
                </c:pt>
                <c:pt idx="27">
                  <c:v>0.71187944439400752</c:v>
                </c:pt>
                <c:pt idx="28">
                  <c:v>0.68421941732878666</c:v>
                </c:pt>
                <c:pt idx="29">
                  <c:v>0.31844809429710103</c:v>
                </c:pt>
                <c:pt idx="30">
                  <c:v>0.3687891315788463</c:v>
                </c:pt>
                <c:pt idx="33">
                  <c:v>0.44305679600100989</c:v>
                </c:pt>
                <c:pt idx="34">
                  <c:v>0.40937294269104435</c:v>
                </c:pt>
                <c:pt idx="35">
                  <c:v>0.70465997914461009</c:v>
                </c:pt>
                <c:pt idx="36">
                  <c:v>0.25466294233543885</c:v>
                </c:pt>
                <c:pt idx="37">
                  <c:v>0.30071201279338977</c:v>
                </c:pt>
                <c:pt idx="38">
                  <c:v>0.30324621782896993</c:v>
                </c:pt>
                <c:pt idx="39">
                  <c:v>0.46048978694812209</c:v>
                </c:pt>
                <c:pt idx="40">
                  <c:v>0.47293540020198699</c:v>
                </c:pt>
                <c:pt idx="41">
                  <c:v>0.48970392040175698</c:v>
                </c:pt>
                <c:pt idx="42">
                  <c:v>0.60645622271550126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0EA-499B-BD75-370DB43B1C88}"/>
            </c:ext>
          </c:extLst>
        </c:ser>
        <c:ser>
          <c:idx val="1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('MFP-rsum'!$CF$27:$CF$28,'MFP-rsum'!$CF$30:$CF$31,'MFP-rsum'!$CF$40:$CF$44)</c:f>
              <c:numCache>
                <c:formatCode>0.00E+00</c:formatCode>
                <c:ptCount val="9"/>
                <c:pt idx="0">
                  <c:v>0.51681594759710647</c:v>
                </c:pt>
                <c:pt idx="1">
                  <c:v>0.66880040429891463</c:v>
                </c:pt>
                <c:pt idx="2">
                  <c:v>0.71187944439400752</c:v>
                </c:pt>
                <c:pt idx="3">
                  <c:v>0.68421941732878666</c:v>
                </c:pt>
                <c:pt idx="4">
                  <c:v>0.30071201279338977</c:v>
                </c:pt>
                <c:pt idx="5">
                  <c:v>0.30324621782896993</c:v>
                </c:pt>
                <c:pt idx="6">
                  <c:v>0.46048978694812209</c:v>
                </c:pt>
                <c:pt idx="7">
                  <c:v>0.47293540020198699</c:v>
                </c:pt>
                <c:pt idx="8">
                  <c:v>0.48970392040175698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0EA-499B-BD75-370DB43B1C88}"/>
            </c:ext>
          </c:extLst>
        </c:ser>
        <c:ser>
          <c:idx val="2"/>
          <c:order val="2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5022554843477407E-2"/>
                  <c:y val="-0.122569041316231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'MFP-rsum'!$CF$3:$CF$45</c:f>
              <c:numCache>
                <c:formatCode>0.00E+00</c:formatCode>
                <c:ptCount val="43"/>
                <c:pt idx="0">
                  <c:v>0.80248523098591562</c:v>
                </c:pt>
                <c:pt idx="1">
                  <c:v>0.53093354166666662</c:v>
                </c:pt>
                <c:pt idx="2">
                  <c:v>0.36108717499999998</c:v>
                </c:pt>
                <c:pt idx="3">
                  <c:v>0.32557537815126053</c:v>
                </c:pt>
                <c:pt idx="4">
                  <c:v>0.301421612691466</c:v>
                </c:pt>
                <c:pt idx="5">
                  <c:v>0.40225025742942666</c:v>
                </c:pt>
                <c:pt idx="6">
                  <c:v>0.30415923375652942</c:v>
                </c:pt>
                <c:pt idx="7">
                  <c:v>0.25593314786786775</c:v>
                </c:pt>
                <c:pt idx="8">
                  <c:v>0.51944334083333332</c:v>
                </c:pt>
                <c:pt idx="9">
                  <c:v>0.55165642193242059</c:v>
                </c:pt>
                <c:pt idx="10">
                  <c:v>0.42810664299445522</c:v>
                </c:pt>
                <c:pt idx="11">
                  <c:v>0.31989463805530149</c:v>
                </c:pt>
                <c:pt idx="12">
                  <c:v>0.28861057804145585</c:v>
                </c:pt>
                <c:pt idx="13">
                  <c:v>0.37311089961278132</c:v>
                </c:pt>
                <c:pt idx="14">
                  <c:v>0.33599408249358714</c:v>
                </c:pt>
                <c:pt idx="15">
                  <c:v>0.70252146004029525</c:v>
                </c:pt>
                <c:pt idx="16">
                  <c:v>0.56673048612652599</c:v>
                </c:pt>
                <c:pt idx="17">
                  <c:v>0.3328431774116381</c:v>
                </c:pt>
                <c:pt idx="18">
                  <c:v>0.34399093755610216</c:v>
                </c:pt>
                <c:pt idx="19">
                  <c:v>0.28174031682443135</c:v>
                </c:pt>
                <c:pt idx="20">
                  <c:v>0.2464669171013267</c:v>
                </c:pt>
                <c:pt idx="22">
                  <c:v>0.71488518084414387</c:v>
                </c:pt>
                <c:pt idx="23">
                  <c:v>0.54326858976638281</c:v>
                </c:pt>
                <c:pt idx="24">
                  <c:v>0.51681594759710647</c:v>
                </c:pt>
                <c:pt idx="25">
                  <c:v>0.66880040429891463</c:v>
                </c:pt>
                <c:pt idx="26">
                  <c:v>0.74333870635594579</c:v>
                </c:pt>
                <c:pt idx="27">
                  <c:v>0.71187944439400752</c:v>
                </c:pt>
                <c:pt idx="28">
                  <c:v>0.68421941732878666</c:v>
                </c:pt>
                <c:pt idx="29">
                  <c:v>0.31844809429710103</c:v>
                </c:pt>
                <c:pt idx="30">
                  <c:v>0.3687891315788463</c:v>
                </c:pt>
                <c:pt idx="33">
                  <c:v>0.44305679600100989</c:v>
                </c:pt>
                <c:pt idx="34">
                  <c:v>0.40937294269104435</c:v>
                </c:pt>
                <c:pt idx="35">
                  <c:v>0.70465997914461009</c:v>
                </c:pt>
                <c:pt idx="36">
                  <c:v>0.25466294233543885</c:v>
                </c:pt>
                <c:pt idx="37">
                  <c:v>0.30071201279338977</c:v>
                </c:pt>
                <c:pt idx="38">
                  <c:v>0.30324621782896993</c:v>
                </c:pt>
                <c:pt idx="39">
                  <c:v>0.46048978694812209</c:v>
                </c:pt>
                <c:pt idx="40">
                  <c:v>0.47293540020198699</c:v>
                </c:pt>
                <c:pt idx="41">
                  <c:v>0.48970392040175698</c:v>
                </c:pt>
                <c:pt idx="42">
                  <c:v>0.60645622271550126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EA-499B-BD75-370DB43B1C88}"/>
            </c:ext>
          </c:extLst>
        </c:ser>
        <c:ser>
          <c:idx val="3"/>
          <c:order val="3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('MFP-rsum'!$CF$27:$CF$28,'MFP-rsum'!$CF$30:$CF$31,'MFP-rsum'!$CF$40:$CF$44)</c:f>
              <c:numCache>
                <c:formatCode>0.00E+00</c:formatCode>
                <c:ptCount val="9"/>
                <c:pt idx="0">
                  <c:v>0.51681594759710647</c:v>
                </c:pt>
                <c:pt idx="1">
                  <c:v>0.66880040429891463</c:v>
                </c:pt>
                <c:pt idx="2">
                  <c:v>0.71187944439400752</c:v>
                </c:pt>
                <c:pt idx="3">
                  <c:v>0.68421941732878666</c:v>
                </c:pt>
                <c:pt idx="4">
                  <c:v>0.30071201279338977</c:v>
                </c:pt>
                <c:pt idx="5">
                  <c:v>0.30324621782896993</c:v>
                </c:pt>
                <c:pt idx="6">
                  <c:v>0.46048978694812209</c:v>
                </c:pt>
                <c:pt idx="7">
                  <c:v>0.47293540020198699</c:v>
                </c:pt>
                <c:pt idx="8">
                  <c:v>0.48970392040175698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EA-499B-BD75-370DB43B1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43750119703824009"/>
              <c:y val="0.90586068154094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1/3c'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829668998454746E-3"/>
              <c:y val="0.1014145149600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81228139147491"/>
          <c:y val="3.64263318251343E-2"/>
          <c:w val="0.7946990852385796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2417126344075125E-2"/>
                  <c:y val="0.118408612869867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'MFP-rsum'!$Z$3:$Z$45</c:f>
              <c:numCache>
                <c:formatCode>0.00E+00</c:formatCode>
                <c:ptCount val="43"/>
                <c:pt idx="0">
                  <c:v>2.2759837070607754</c:v>
                </c:pt>
                <c:pt idx="1">
                  <c:v>2.6175256793330215</c:v>
                </c:pt>
                <c:pt idx="2">
                  <c:v>2.9333523201941225</c:v>
                </c:pt>
                <c:pt idx="3">
                  <c:v>3.0947751860545458</c:v>
                </c:pt>
                <c:pt idx="4">
                  <c:v>3.3603029561049746</c:v>
                </c:pt>
                <c:pt idx="5">
                  <c:v>2.8635665995499067</c:v>
                </c:pt>
                <c:pt idx="6">
                  <c:v>3.1501267418407801</c:v>
                </c:pt>
                <c:pt idx="7">
                  <c:v>3.4355656543252246</c:v>
                </c:pt>
                <c:pt idx="8">
                  <c:v>2.3683526052903643</c:v>
                </c:pt>
                <c:pt idx="9">
                  <c:v>2.4190546390209113</c:v>
                </c:pt>
                <c:pt idx="10">
                  <c:v>2.579307146003655</c:v>
                </c:pt>
                <c:pt idx="11">
                  <c:v>2.7164435794269237</c:v>
                </c:pt>
                <c:pt idx="12">
                  <c:v>3.1507824995906875</c:v>
                </c:pt>
                <c:pt idx="13">
                  <c:v>3.0871305859858604</c:v>
                </c:pt>
                <c:pt idx="14">
                  <c:v>3.1804012633637861</c:v>
                </c:pt>
                <c:pt idx="15">
                  <c:v>2.4571500709571903</c:v>
                </c:pt>
                <c:pt idx="16">
                  <c:v>2.6184947744527856</c:v>
                </c:pt>
                <c:pt idx="17">
                  <c:v>2.42479684190184</c:v>
                </c:pt>
                <c:pt idx="18">
                  <c:v>2.556864389507163</c:v>
                </c:pt>
                <c:pt idx="19">
                  <c:v>2.5260689064928501</c:v>
                </c:pt>
                <c:pt idx="20">
                  <c:v>3.1486460110830379</c:v>
                </c:pt>
                <c:pt idx="22">
                  <c:v>3.0276895150914673</c:v>
                </c:pt>
                <c:pt idx="23">
                  <c:v>3.1821841180777333</c:v>
                </c:pt>
                <c:pt idx="24">
                  <c:v>3.1710616154866584</c:v>
                </c:pt>
                <c:pt idx="25">
                  <c:v>3.0400598551177835</c:v>
                </c:pt>
                <c:pt idx="26">
                  <c:v>2.9803563928847558</c:v>
                </c:pt>
                <c:pt idx="27">
                  <c:v>2.9966126248648894</c:v>
                </c:pt>
                <c:pt idx="28">
                  <c:v>3.0126943690428565</c:v>
                </c:pt>
                <c:pt idx="29">
                  <c:v>4.3744896920293135</c:v>
                </c:pt>
                <c:pt idx="30">
                  <c:v>4.0467102726743152</c:v>
                </c:pt>
                <c:pt idx="33">
                  <c:v>3.4715569857535811</c:v>
                </c:pt>
                <c:pt idx="34">
                  <c:v>3.7963917709686812</c:v>
                </c:pt>
                <c:pt idx="35">
                  <c:v>2.9768075362029229</c:v>
                </c:pt>
                <c:pt idx="36">
                  <c:v>4.2453704603250406</c:v>
                </c:pt>
                <c:pt idx="37">
                  <c:v>4.2453704603250406</c:v>
                </c:pt>
                <c:pt idx="38">
                  <c:v>4.217356070199056</c:v>
                </c:pt>
                <c:pt idx="39">
                  <c:v>3.6894363319716517</c:v>
                </c:pt>
                <c:pt idx="40">
                  <c:v>3.7846224196870373</c:v>
                </c:pt>
                <c:pt idx="41">
                  <c:v>3.8716420434539827</c:v>
                </c:pt>
                <c:pt idx="42">
                  <c:v>3.1045688436977752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04-45D6-871F-5FAEF12432BD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('MFP-rsum'!$Z$27:$Z$28,'MFP-rsum'!$Z$30:$Z$31,'MFP-rsum'!$Z$40:$Z$44)</c:f>
              <c:numCache>
                <c:formatCode>0.00E+00</c:formatCode>
                <c:ptCount val="9"/>
                <c:pt idx="0">
                  <c:v>3.1710616154866584</c:v>
                </c:pt>
                <c:pt idx="1">
                  <c:v>3.0400598551177835</c:v>
                </c:pt>
                <c:pt idx="2">
                  <c:v>2.9966126248648894</c:v>
                </c:pt>
                <c:pt idx="3">
                  <c:v>3.0126943690428565</c:v>
                </c:pt>
                <c:pt idx="4">
                  <c:v>4.2453704603250406</c:v>
                </c:pt>
                <c:pt idx="5">
                  <c:v>4.217356070199056</c:v>
                </c:pt>
                <c:pt idx="6">
                  <c:v>3.6894363319716517</c:v>
                </c:pt>
                <c:pt idx="7">
                  <c:v>3.7846224196870373</c:v>
                </c:pt>
                <c:pt idx="8">
                  <c:v>3.8716420434539827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04-45D6-871F-5FAEF1243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n</a:t>
                </a:r>
                <a:r>
                  <a:rPr lang="en-US" sz="1050" b="1" baseline="30000"/>
                  <a:t>-1/3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5873076346304282E-3"/>
              <c:y val="0.32174006555264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48454794898088"/>
          <c:y val="3.64263318251343E-2"/>
          <c:w val="0.79302681868107372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875982345145117E-2"/>
                  <c:y val="-0.146306532945039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'MFP-rsum'!$CE$3:$CE$45</c:f>
              <c:numCache>
                <c:formatCode>0.00E+00</c:formatCode>
                <c:ptCount val="43"/>
                <c:pt idx="0">
                  <c:v>5.9672078474734631</c:v>
                </c:pt>
                <c:pt idx="1">
                  <c:v>3.2110762574367548</c:v>
                </c:pt>
                <c:pt idx="2">
                  <c:v>1.9871565657386125</c:v>
                </c:pt>
                <c:pt idx="3">
                  <c:v>1.6399753493554043</c:v>
                </c:pt>
                <c:pt idx="4">
                  <c:v>1.3528522164786221</c:v>
                </c:pt>
                <c:pt idx="5">
                  <c:v>2.4017714239661672</c:v>
                </c:pt>
                <c:pt idx="6">
                  <c:v>1.5402668980633765</c:v>
                </c:pt>
                <c:pt idx="7">
                  <c:v>1.0876107012540994</c:v>
                </c:pt>
                <c:pt idx="8">
                  <c:v>3.9719227234745231</c:v>
                </c:pt>
                <c:pt idx="9">
                  <c:v>3.1828528323003442</c:v>
                </c:pt>
                <c:pt idx="10">
                  <c:v>2.0641328871914113</c:v>
                </c:pt>
                <c:pt idx="11">
                  <c:v>1.4449938481664939</c:v>
                </c:pt>
                <c:pt idx="12">
                  <c:v>1.3910582630133719</c:v>
                </c:pt>
                <c:pt idx="13">
                  <c:v>1.4535698468801588</c:v>
                </c:pt>
                <c:pt idx="14">
                  <c:v>1.2058595005654136</c:v>
                </c:pt>
                <c:pt idx="15">
                  <c:v>2.1136896762443076</c:v>
                </c:pt>
                <c:pt idx="16">
                  <c:v>1.6981128702743129</c:v>
                </c:pt>
                <c:pt idx="17">
                  <c:v>2.0578615082513392</c:v>
                </c:pt>
                <c:pt idx="18">
                  <c:v>1.4062007312449361</c:v>
                </c:pt>
                <c:pt idx="19">
                  <c:v>1.1370569918178057</c:v>
                </c:pt>
                <c:pt idx="20">
                  <c:v>0.73597843999118595</c:v>
                </c:pt>
                <c:pt idx="22">
                  <c:v>2.3192433839880731</c:v>
                </c:pt>
                <c:pt idx="23">
                  <c:v>1.7245131201175778</c:v>
                </c:pt>
                <c:pt idx="24">
                  <c:v>1.3932101974318334</c:v>
                </c:pt>
                <c:pt idx="25">
                  <c:v>2.0986109995745434</c:v>
                </c:pt>
                <c:pt idx="26">
                  <c:v>2.4780135847073588</c:v>
                </c:pt>
                <c:pt idx="27">
                  <c:v>2.3303816585403632</c:v>
                </c:pt>
                <c:pt idx="28">
                  <c:v>2.1998807343634503</c:v>
                </c:pt>
                <c:pt idx="29">
                  <c:v>0.55838429964459457</c:v>
                </c:pt>
                <c:pt idx="30">
                  <c:v>0.81182189059666043</c:v>
                </c:pt>
                <c:pt idx="33">
                  <c:v>1.2239989501633621</c:v>
                </c:pt>
                <c:pt idx="34">
                  <c:v>1.0521609437804393</c:v>
                </c:pt>
                <c:pt idx="35">
                  <c:v>2.4057704694648381</c:v>
                </c:pt>
                <c:pt idx="36">
                  <c:v>0.45318369708764145</c:v>
                </c:pt>
                <c:pt idx="37">
                  <c:v>0.4592960012872821</c:v>
                </c:pt>
                <c:pt idx="38">
                  <c:v>0.47959880684927564</c:v>
                </c:pt>
                <c:pt idx="39">
                  <c:v>0.65809770280378044</c:v>
                </c:pt>
                <c:pt idx="40">
                  <c:v>0.55080093340019598</c:v>
                </c:pt>
                <c:pt idx="41">
                  <c:v>0.46977375507172059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5F-4D59-A6D5-D2F4603FF4B3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('MFP-rsum'!$CE$27:$CE$28,'MFP-rsum'!$CE$30:$CE$31,'MFP-rsum'!$CE$40:$CE$44)</c:f>
              <c:numCache>
                <c:formatCode>0.00E+00</c:formatCode>
                <c:ptCount val="9"/>
                <c:pt idx="0">
                  <c:v>1.3932101974318334</c:v>
                </c:pt>
                <c:pt idx="1">
                  <c:v>2.0986109995745434</c:v>
                </c:pt>
                <c:pt idx="2">
                  <c:v>2.3303816585403632</c:v>
                </c:pt>
                <c:pt idx="3">
                  <c:v>2.1998807343634503</c:v>
                </c:pt>
                <c:pt idx="4">
                  <c:v>0.4592960012872821</c:v>
                </c:pt>
                <c:pt idx="5">
                  <c:v>0.47959880684927564</c:v>
                </c:pt>
                <c:pt idx="6">
                  <c:v>0.65809770280378044</c:v>
                </c:pt>
                <c:pt idx="7">
                  <c:v>0.55080093340019598</c:v>
                </c:pt>
                <c:pt idx="8">
                  <c:v>0.46977375507172059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5F-4D59-A6D5-D2F4603FF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ψ</a:t>
                </a:r>
                <a:r>
                  <a:rPr lang="en-US" sz="1050" b="1"/>
                  <a:t>k</a:t>
                </a:r>
                <a:r>
                  <a:rPr lang="en-US" sz="1050" b="1" baseline="-25000"/>
                  <a:t>B</a:t>
                </a:r>
                <a:r>
                  <a:rPr lang="en-US" sz="1050" b="1"/>
                  <a:t>n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/>
                  <a:t> [</a:t>
                </a:r>
                <a:r>
                  <a:rPr lang="en-US" sz="1050" b="0" i="0" u="none" strike="noStrike" baseline="0">
                    <a:effectLst/>
                  </a:rPr>
                  <a:t>G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6934961557323564E-3"/>
              <c:y val="0.12333761109349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7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4123883905954258E-2"/>
                  <c:y val="-0.10522576482376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'MFP-rsum'!$CG$3:$CG$45</c:f>
              <c:numCache>
                <c:formatCode>0.00E+00</c:formatCode>
                <c:ptCount val="43"/>
                <c:pt idx="0">
                  <c:v>1.3581267837494801</c:v>
                </c:pt>
                <c:pt idx="1">
                  <c:v>0.84050745621372769</c:v>
                </c:pt>
                <c:pt idx="2">
                  <c:v>0.58290303226983431</c:v>
                </c:pt>
                <c:pt idx="3">
                  <c:v>0.50753550169262396</c:v>
                </c:pt>
                <c:pt idx="4">
                  <c:v>0.45459933022062804</c:v>
                </c:pt>
                <c:pt idx="5">
                  <c:v>0.68776324294229341</c:v>
                </c:pt>
                <c:pt idx="6">
                  <c:v>0.48520359451615885</c:v>
                </c:pt>
                <c:pt idx="7">
                  <c:v>0.3736557970505156</c:v>
                </c:pt>
                <c:pt idx="8">
                  <c:v>0.94069135301528872</c:v>
                </c:pt>
                <c:pt idx="9">
                  <c:v>0.76994949092969944</c:v>
                </c:pt>
                <c:pt idx="10">
                  <c:v>0.53240327062339632</c:v>
                </c:pt>
                <c:pt idx="11">
                  <c:v>0.39252442611632754</c:v>
                </c:pt>
                <c:pt idx="12">
                  <c:v>0.43829220310135514</c:v>
                </c:pt>
                <c:pt idx="13">
                  <c:v>0.44873599331705216</c:v>
                </c:pt>
                <c:pt idx="14">
                  <c:v>0.38351170790374656</c:v>
                </c:pt>
                <c:pt idx="15">
                  <c:v>0.51936527379651809</c:v>
                </c:pt>
                <c:pt idx="16">
                  <c:v>0.44464996772443088</c:v>
                </c:pt>
                <c:pt idx="17">
                  <c:v>0.49898960862792047</c:v>
                </c:pt>
                <c:pt idx="18">
                  <c:v>0.35954645742191094</c:v>
                </c:pt>
                <c:pt idx="19">
                  <c:v>0.28722843119412539</c:v>
                </c:pt>
                <c:pt idx="20">
                  <c:v>0.23173355793213646</c:v>
                </c:pt>
                <c:pt idx="22">
                  <c:v>0.70219488766459415</c:v>
                </c:pt>
                <c:pt idx="23">
                  <c:v>0.54877182622548337</c:v>
                </c:pt>
                <c:pt idx="24">
                  <c:v>0.44179553793806758</c:v>
                </c:pt>
                <c:pt idx="25">
                  <c:v>0.63799030513151733</c:v>
                </c:pt>
                <c:pt idx="26">
                  <c:v>0.73853636288378477</c:v>
                </c:pt>
                <c:pt idx="27">
                  <c:v>0.69832510987356311</c:v>
                </c:pt>
                <c:pt idx="28">
                  <c:v>0.66275683009826292</c:v>
                </c:pt>
                <c:pt idx="29">
                  <c:v>0.24426463629862866</c:v>
                </c:pt>
                <c:pt idx="30">
                  <c:v>0.32852079842593895</c:v>
                </c:pt>
                <c:pt idx="33">
                  <c:v>0.42491821059946688</c:v>
                </c:pt>
                <c:pt idx="34">
                  <c:v>0.39944151487027008</c:v>
                </c:pt>
                <c:pt idx="35">
                  <c:v>0.71615156638773747</c:v>
                </c:pt>
                <c:pt idx="36">
                  <c:v>0.19239326807167642</c:v>
                </c:pt>
                <c:pt idx="37">
                  <c:v>0.19498816764104393</c:v>
                </c:pt>
                <c:pt idx="38">
                  <c:v>0.20226389393260172</c:v>
                </c:pt>
                <c:pt idx="39">
                  <c:v>0.24280095747113498</c:v>
                </c:pt>
                <c:pt idx="40">
                  <c:v>0.20845735613309282</c:v>
                </c:pt>
                <c:pt idx="41">
                  <c:v>0.18187958210469268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08-449B-8287-AAC49EB82F17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('MFP-rsum'!$CG$27:$CG$28,'MFP-rsum'!$CG$30:$CG$31,'MFP-rsum'!$CG$40:$CG$44)</c:f>
              <c:numCache>
                <c:formatCode>0.00E+00</c:formatCode>
                <c:ptCount val="9"/>
                <c:pt idx="0">
                  <c:v>0.44179553793806758</c:v>
                </c:pt>
                <c:pt idx="1">
                  <c:v>0.63799030513151733</c:v>
                </c:pt>
                <c:pt idx="2">
                  <c:v>0.69832510987356311</c:v>
                </c:pt>
                <c:pt idx="3">
                  <c:v>0.66275683009826292</c:v>
                </c:pt>
                <c:pt idx="4">
                  <c:v>0.19498816764104393</c:v>
                </c:pt>
                <c:pt idx="5">
                  <c:v>0.20226389393260172</c:v>
                </c:pt>
                <c:pt idx="6">
                  <c:v>0.24280095747113498</c:v>
                </c:pt>
                <c:pt idx="7">
                  <c:v>0.20845735613309282</c:v>
                </c:pt>
                <c:pt idx="8">
                  <c:v>0.18187958210469268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08-449B-8287-AAC49EB82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43750119703824009"/>
              <c:y val="0.90586068154094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ψ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2/3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8222274460850064E-3"/>
              <c:y val="0.1467234361796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68277121115499"/>
          <c:y val="3.64263318251343E-2"/>
          <c:w val="0.79985382095335644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6654401352884908E-2"/>
                  <c:y val="-0.175481515345649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'MFP-rsum'!$AA$3:$AA$45</c:f>
              <c:numCache>
                <c:formatCode>0.00E+00</c:formatCode>
                <c:ptCount val="43"/>
                <c:pt idx="0">
                  <c:v>2.09</c:v>
                </c:pt>
                <c:pt idx="1">
                  <c:v>2.35</c:v>
                </c:pt>
                <c:pt idx="2">
                  <c:v>2.71</c:v>
                </c:pt>
                <c:pt idx="3">
                  <c:v>2.85</c:v>
                </c:pt>
                <c:pt idx="4">
                  <c:v>3</c:v>
                </c:pt>
                <c:pt idx="5">
                  <c:v>2.57</c:v>
                </c:pt>
                <c:pt idx="6">
                  <c:v>2.83</c:v>
                </c:pt>
                <c:pt idx="7">
                  <c:v>3.19</c:v>
                </c:pt>
                <c:pt idx="8">
                  <c:v>1.67</c:v>
                </c:pt>
                <c:pt idx="9">
                  <c:v>2.0500000000000003</c:v>
                </c:pt>
                <c:pt idx="10">
                  <c:v>2.33</c:v>
                </c:pt>
                <c:pt idx="11">
                  <c:v>2.5100000000000002</c:v>
                </c:pt>
                <c:pt idx="12">
                  <c:v>2.5300000000000002</c:v>
                </c:pt>
                <c:pt idx="13">
                  <c:v>2.81</c:v>
                </c:pt>
                <c:pt idx="14">
                  <c:v>2.99</c:v>
                </c:pt>
                <c:pt idx="15">
                  <c:v>3.33</c:v>
                </c:pt>
                <c:pt idx="16">
                  <c:v>3.6899999999999995</c:v>
                </c:pt>
                <c:pt idx="17">
                  <c:v>2.0500000000000003</c:v>
                </c:pt>
                <c:pt idx="18">
                  <c:v>2.27</c:v>
                </c:pt>
                <c:pt idx="19">
                  <c:v>2.2200000000000002</c:v>
                </c:pt>
                <c:pt idx="20">
                  <c:v>2.97</c:v>
                </c:pt>
                <c:pt idx="22">
                  <c:v>1.9472000000000003</c:v>
                </c:pt>
                <c:pt idx="23">
                  <c:v>2.3803000000000001</c:v>
                </c:pt>
                <c:pt idx="24">
                  <c:v>2.0225</c:v>
                </c:pt>
                <c:pt idx="25">
                  <c:v>1.9924399999999998</c:v>
                </c:pt>
                <c:pt idx="26">
                  <c:v>1.9765999999999999</c:v>
                </c:pt>
                <c:pt idx="27">
                  <c:v>1.98</c:v>
                </c:pt>
                <c:pt idx="28">
                  <c:v>1.9834000000000001</c:v>
                </c:pt>
                <c:pt idx="29">
                  <c:v>2.7411999999999996</c:v>
                </c:pt>
                <c:pt idx="30">
                  <c:v>2.9247459999999998</c:v>
                </c:pt>
                <c:pt idx="33">
                  <c:v>2.5428999999999999</c:v>
                </c:pt>
                <c:pt idx="34">
                  <c:v>2.8291599999999995</c:v>
                </c:pt>
                <c:pt idx="35">
                  <c:v>2.194</c:v>
                </c:pt>
                <c:pt idx="36">
                  <c:v>2.4405000000000001</c:v>
                </c:pt>
                <c:pt idx="37">
                  <c:v>2.8818000000000001</c:v>
                </c:pt>
                <c:pt idx="38">
                  <c:v>2.8778800000000002</c:v>
                </c:pt>
                <c:pt idx="39">
                  <c:v>3.0851800000000003</c:v>
                </c:pt>
                <c:pt idx="40">
                  <c:v>3.2822400000000003</c:v>
                </c:pt>
                <c:pt idx="41">
                  <c:v>3.4792999999999994</c:v>
                </c:pt>
                <c:pt idx="42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49-4CC6-BDA2-53AB37CA7116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('MFP-rsum'!$AA$27:$AA$28,'MFP-rsum'!$AA$30:$AA$31,'MFP-rsum'!$AA$40:$AA$44)</c:f>
              <c:numCache>
                <c:formatCode>0.00E+00</c:formatCode>
                <c:ptCount val="9"/>
                <c:pt idx="0">
                  <c:v>2.0225</c:v>
                </c:pt>
                <c:pt idx="1">
                  <c:v>1.9924399999999998</c:v>
                </c:pt>
                <c:pt idx="2">
                  <c:v>1.98</c:v>
                </c:pt>
                <c:pt idx="3">
                  <c:v>1.9834000000000001</c:v>
                </c:pt>
                <c:pt idx="4">
                  <c:v>2.8818000000000001</c:v>
                </c:pt>
                <c:pt idx="5">
                  <c:v>2.8778800000000002</c:v>
                </c:pt>
                <c:pt idx="6">
                  <c:v>3.0851800000000003</c:v>
                </c:pt>
                <c:pt idx="7">
                  <c:v>3.2822400000000003</c:v>
                </c:pt>
                <c:pt idx="8">
                  <c:v>3.4792999999999994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49-4CC6-BDA2-53AB37CA7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d</a:t>
                </a:r>
                <a:r>
                  <a:rPr lang="en-US" sz="1050" b="1" baseline="-25000"/>
                  <a:t>avg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5908672128663484E-3"/>
              <c:y val="0.32174006555264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49557168242845206"/>
          <c:y val="7.7650991011101955E-2"/>
          <c:w val="0.40866054243219591"/>
          <c:h val="0.1648744423667248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004078669252619E-2"/>
                  <c:y val="0.413992047239519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'MFP-rsum'!$BR$3:$BR$45</c:f>
              <c:numCache>
                <c:formatCode>#,##0.00</c:formatCode>
                <c:ptCount val="43"/>
                <c:pt idx="0">
                  <c:v>1.5070422535211268</c:v>
                </c:pt>
                <c:pt idx="1">
                  <c:v>1.0833333333333333</c:v>
                </c:pt>
                <c:pt idx="2">
                  <c:v>0.73355263157894723</c:v>
                </c:pt>
                <c:pt idx="3">
                  <c:v>0.64892623716153119</c:v>
                </c:pt>
                <c:pt idx="4">
                  <c:v>0.54048140043763659</c:v>
                </c:pt>
                <c:pt idx="5">
                  <c:v>0.76634256419933622</c:v>
                </c:pt>
                <c:pt idx="6">
                  <c:v>0.61637892872952638</c:v>
                </c:pt>
                <c:pt idx="7">
                  <c:v>0.50232050232050218</c:v>
                </c:pt>
                <c:pt idx="8">
                  <c:v>1.2208333333333332</c:v>
                </c:pt>
                <c:pt idx="9">
                  <c:v>1.2369033536751748</c:v>
                </c:pt>
                <c:pt idx="10">
                  <c:v>1.0742954841254795</c:v>
                </c:pt>
                <c:pt idx="11">
                  <c:v>0.91125456149177497</c:v>
                </c:pt>
                <c:pt idx="12">
                  <c:v>0.54295729314189889</c:v>
                </c:pt>
                <c:pt idx="13">
                  <c:v>0.64299152834342477</c:v>
                </c:pt>
                <c:pt idx="14">
                  <c:v>0.59991886756746515</c:v>
                </c:pt>
                <c:pt idx="15">
                  <c:v>1.161107380046265</c:v>
                </c:pt>
                <c:pt idx="16">
                  <c:v>0.86940436551979272</c:v>
                </c:pt>
                <c:pt idx="17">
                  <c:v>0.9550736798038395</c:v>
                </c:pt>
                <c:pt idx="18">
                  <c:v>1.1126127603100588</c:v>
                </c:pt>
                <c:pt idx="19">
                  <c:v>1.195009911710148</c:v>
                </c:pt>
                <c:pt idx="20">
                  <c:v>0.66494786837748932</c:v>
                </c:pt>
                <c:pt idx="22">
                  <c:v>1.4410523865284637</c:v>
                </c:pt>
                <c:pt idx="23">
                  <c:v>1.1341063009026835</c:v>
                </c:pt>
                <c:pt idx="24">
                  <c:v>1.4344249553772834</c:v>
                </c:pt>
                <c:pt idx="25">
                  <c:v>1.4473978818363051</c:v>
                </c:pt>
                <c:pt idx="26">
                  <c:v>1.4761204306863549</c:v>
                </c:pt>
                <c:pt idx="27">
                  <c:v>1.4723756323104553</c:v>
                </c:pt>
                <c:pt idx="28">
                  <c:v>1.4687501331094315</c:v>
                </c:pt>
                <c:pt idx="29">
                  <c:v>0.56960515464771311</c:v>
                </c:pt>
                <c:pt idx="30">
                  <c:v>0.62274862781483475</c:v>
                </c:pt>
                <c:pt idx="33">
                  <c:v>0.92421753340606716</c:v>
                </c:pt>
                <c:pt idx="34">
                  <c:v>0.69403225894258258</c:v>
                </c:pt>
                <c:pt idx="35">
                  <c:v>1.3974935193410751</c:v>
                </c:pt>
                <c:pt idx="36">
                  <c:v>0.71877881285475864</c:v>
                </c:pt>
                <c:pt idx="37">
                  <c:v>0.71877881285475864</c:v>
                </c:pt>
                <c:pt idx="38">
                  <c:v>0.71659010733893203</c:v>
                </c:pt>
                <c:pt idx="39">
                  <c:v>1.1067529796662465</c:v>
                </c:pt>
                <c:pt idx="40">
                  <c:v>1.1326646654476442</c:v>
                </c:pt>
                <c:pt idx="41">
                  <c:v>1.1582545351608602</c:v>
                </c:pt>
                <c:pt idx="42">
                  <c:v>1.3943766185719568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11-4498-A314-44BF1D7DAB24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('MFP-rsum'!$BR$27:$BR$28,'MFP-rsum'!$BR$30:$BR$31,'MFP-rsum'!$BR$40:$BR$44)</c:f>
              <c:numCache>
                <c:formatCode>#,##0.00</c:formatCode>
                <c:ptCount val="9"/>
                <c:pt idx="0">
                  <c:v>1.4344249553772834</c:v>
                </c:pt>
                <c:pt idx="1">
                  <c:v>1.4473978818363051</c:v>
                </c:pt>
                <c:pt idx="2">
                  <c:v>1.4723756323104553</c:v>
                </c:pt>
                <c:pt idx="3">
                  <c:v>1.4687501331094315</c:v>
                </c:pt>
                <c:pt idx="4">
                  <c:v>0.71877881285475864</c:v>
                </c:pt>
                <c:pt idx="5">
                  <c:v>0.71659010733893203</c:v>
                </c:pt>
                <c:pt idx="6">
                  <c:v>1.1067529796662465</c:v>
                </c:pt>
                <c:pt idx="7">
                  <c:v>1.1326646654476442</c:v>
                </c:pt>
                <c:pt idx="8">
                  <c:v>1.1582545351608602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11-4498-A314-44BF1D7DA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1/3c'</a:t>
                </a:r>
                <a:r>
                  <a:rPr lang="en-US" sz="1050" b="1" baseline="-25000"/>
                  <a:t>p</a:t>
                </a:r>
                <a:r>
                  <a:rPr lang="en-US" sz="1050" b="1"/>
                  <a:t> [</a:t>
                </a:r>
                <a:r>
                  <a:rPr lang="en-US" sz="1050" b="1" baseline="0"/>
                  <a:t>M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697422338329944E-3"/>
              <c:y val="0.129810314124865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2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6556794692177232E-3"/>
                  <c:y val="0.352625216223957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'MFP-rsum'!$BG$3:$BG$45</c:f>
              <c:numCache>
                <c:formatCode>0.00E+00</c:formatCode>
                <c:ptCount val="43"/>
                <c:pt idx="0">
                  <c:v>2.5478000000000001</c:v>
                </c:pt>
                <c:pt idx="1">
                  <c:v>2.0855000000000001</c:v>
                </c:pt>
                <c:pt idx="2">
                  <c:v>1.8164</c:v>
                </c:pt>
                <c:pt idx="3">
                  <c:v>1.7604000000000002</c:v>
                </c:pt>
                <c:pt idx="4">
                  <c:v>1.8589699999999998</c:v>
                </c:pt>
                <c:pt idx="5">
                  <c:v>2.0423974499999997</c:v>
                </c:pt>
                <c:pt idx="6">
                  <c:v>1.7436799999999999</c:v>
                </c:pt>
                <c:pt idx="7">
                  <c:v>1.5971839999999997</c:v>
                </c:pt>
                <c:pt idx="8">
                  <c:v>2.5478000000000001</c:v>
                </c:pt>
                <c:pt idx="9">
                  <c:v>2.1755999999999998</c:v>
                </c:pt>
                <c:pt idx="10">
                  <c:v>1.7102999999999999</c:v>
                </c:pt>
                <c:pt idx="11">
                  <c:v>1.3985999999999998</c:v>
                </c:pt>
                <c:pt idx="12">
                  <c:v>2.101</c:v>
                </c:pt>
                <c:pt idx="13">
                  <c:v>2.0650300000000001</c:v>
                </c:pt>
                <c:pt idx="14">
                  <c:v>1.8731300000000002</c:v>
                </c:pt>
                <c:pt idx="15">
                  <c:v>1.8169499999999998</c:v>
                </c:pt>
                <c:pt idx="16">
                  <c:v>1.7665599999999999</c:v>
                </c:pt>
                <c:pt idx="17">
                  <c:v>1.7</c:v>
                </c:pt>
                <c:pt idx="18">
                  <c:v>1.3620000000000001</c:v>
                </c:pt>
                <c:pt idx="19">
                  <c:v>1.0620000000000001</c:v>
                </c:pt>
                <c:pt idx="20">
                  <c:v>1.248</c:v>
                </c:pt>
                <c:pt idx="22">
                  <c:v>2.5476863757231323</c:v>
                </c:pt>
                <c:pt idx="23">
                  <c:v>2.0124687077792052</c:v>
                </c:pt>
                <c:pt idx="24">
                  <c:v>1.7814332081938731</c:v>
                </c:pt>
                <c:pt idx="25">
                  <c:v>2.3191206460873408</c:v>
                </c:pt>
                <c:pt idx="26">
                  <c:v>2.5476875526384619</c:v>
                </c:pt>
                <c:pt idx="27">
                  <c:v>2.4418705732183512</c:v>
                </c:pt>
                <c:pt idx="28">
                  <c:v>2.348752021590474</c:v>
                </c:pt>
                <c:pt idx="29">
                  <c:v>2.039501458919001</c:v>
                </c:pt>
                <c:pt idx="30">
                  <c:v>2.024776905844504</c:v>
                </c:pt>
                <c:pt idx="33">
                  <c:v>1.8851934295243609</c:v>
                </c:pt>
                <c:pt idx="34">
                  <c:v>2.0848843456983839</c:v>
                </c:pt>
                <c:pt idx="35">
                  <c:v>2.2982283668280821</c:v>
                </c:pt>
                <c:pt idx="36">
                  <c:v>1.45174946092899</c:v>
                </c:pt>
                <c:pt idx="37">
                  <c:v>1.45174946092899</c:v>
                </c:pt>
                <c:pt idx="38">
                  <c:v>1.470455559006177</c:v>
                </c:pt>
                <c:pt idx="39">
                  <c:v>1.3486175138087231</c:v>
                </c:pt>
                <c:pt idx="40">
                  <c:v>1.272126022947567</c:v>
                </c:pt>
                <c:pt idx="41">
                  <c:v>1.2151718333840431</c:v>
                </c:pt>
                <c:pt idx="42">
                  <c:v>1.403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F3-4727-80D5-CA853BFFCDFC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('MFP-rsum'!$BG$27:$BG$28,'MFP-rsum'!$BG$30:$BG$31,'MFP-rsum'!$BG$40:$BG$44)</c:f>
              <c:numCache>
                <c:formatCode>0.00E+00</c:formatCode>
                <c:ptCount val="9"/>
                <c:pt idx="0">
                  <c:v>1.7814332081938731</c:v>
                </c:pt>
                <c:pt idx="1">
                  <c:v>2.3191206460873408</c:v>
                </c:pt>
                <c:pt idx="2">
                  <c:v>2.4418705732183512</c:v>
                </c:pt>
                <c:pt idx="3">
                  <c:v>2.348752021590474</c:v>
                </c:pt>
                <c:pt idx="4">
                  <c:v>1.45174946092899</c:v>
                </c:pt>
                <c:pt idx="5">
                  <c:v>1.470455559006177</c:v>
                </c:pt>
                <c:pt idx="6">
                  <c:v>1.3486175138087231</c:v>
                </c:pt>
                <c:pt idx="7">
                  <c:v>1.272126022947567</c:v>
                </c:pt>
                <c:pt idx="8">
                  <c:v>1.2151718333840431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F3-4727-80D5-CA853BFFC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43750119703824009"/>
              <c:y val="0.90586068154094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[kW∙m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8296689984547486E-3"/>
              <c:y val="0.211450466493313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81228139147491"/>
          <c:y val="3.64263318251343E-2"/>
          <c:w val="0.7946990852385796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2417126344075125E-2"/>
                  <c:y val="0.118408612869867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'MFP-rsum'!$Z$3:$Z$45</c:f>
              <c:numCache>
                <c:formatCode>0.00E+00</c:formatCode>
                <c:ptCount val="43"/>
                <c:pt idx="0">
                  <c:v>2.2759837070607754</c:v>
                </c:pt>
                <c:pt idx="1">
                  <c:v>2.6175256793330215</c:v>
                </c:pt>
                <c:pt idx="2">
                  <c:v>2.9333523201941225</c:v>
                </c:pt>
                <c:pt idx="3">
                  <c:v>3.0947751860545458</c:v>
                </c:pt>
                <c:pt idx="4">
                  <c:v>3.3603029561049746</c:v>
                </c:pt>
                <c:pt idx="5">
                  <c:v>2.8635665995499067</c:v>
                </c:pt>
                <c:pt idx="6">
                  <c:v>3.1501267418407801</c:v>
                </c:pt>
                <c:pt idx="7">
                  <c:v>3.4355656543252246</c:v>
                </c:pt>
                <c:pt idx="8">
                  <c:v>2.3683526052903643</c:v>
                </c:pt>
                <c:pt idx="9">
                  <c:v>2.4190546390209113</c:v>
                </c:pt>
                <c:pt idx="10">
                  <c:v>2.579307146003655</c:v>
                </c:pt>
                <c:pt idx="11">
                  <c:v>2.7164435794269237</c:v>
                </c:pt>
                <c:pt idx="12">
                  <c:v>3.1507824995906875</c:v>
                </c:pt>
                <c:pt idx="13">
                  <c:v>3.0871305859858604</c:v>
                </c:pt>
                <c:pt idx="14">
                  <c:v>3.1804012633637861</c:v>
                </c:pt>
                <c:pt idx="15">
                  <c:v>2.4571500709571903</c:v>
                </c:pt>
                <c:pt idx="16">
                  <c:v>2.6184947744527856</c:v>
                </c:pt>
                <c:pt idx="17">
                  <c:v>2.42479684190184</c:v>
                </c:pt>
                <c:pt idx="18">
                  <c:v>2.556864389507163</c:v>
                </c:pt>
                <c:pt idx="19">
                  <c:v>2.5260689064928501</c:v>
                </c:pt>
                <c:pt idx="20">
                  <c:v>3.1486460110830379</c:v>
                </c:pt>
                <c:pt idx="22">
                  <c:v>3.0276895150914673</c:v>
                </c:pt>
                <c:pt idx="23">
                  <c:v>3.1821841180777333</c:v>
                </c:pt>
                <c:pt idx="24">
                  <c:v>3.1710616154866584</c:v>
                </c:pt>
                <c:pt idx="25">
                  <c:v>3.0400598551177835</c:v>
                </c:pt>
                <c:pt idx="26">
                  <c:v>2.9803563928847558</c:v>
                </c:pt>
                <c:pt idx="27">
                  <c:v>2.9966126248648894</c:v>
                </c:pt>
                <c:pt idx="28">
                  <c:v>3.0126943690428565</c:v>
                </c:pt>
                <c:pt idx="29">
                  <c:v>4.3744896920293135</c:v>
                </c:pt>
                <c:pt idx="30">
                  <c:v>4.0467102726743152</c:v>
                </c:pt>
                <c:pt idx="33">
                  <c:v>3.4715569857535811</c:v>
                </c:pt>
                <c:pt idx="34">
                  <c:v>3.7963917709686812</c:v>
                </c:pt>
                <c:pt idx="35">
                  <c:v>2.9768075362029229</c:v>
                </c:pt>
                <c:pt idx="36">
                  <c:v>4.2453704603250406</c:v>
                </c:pt>
                <c:pt idx="37">
                  <c:v>4.2453704603250406</c:v>
                </c:pt>
                <c:pt idx="38">
                  <c:v>4.217356070199056</c:v>
                </c:pt>
                <c:pt idx="39">
                  <c:v>3.6894363319716517</c:v>
                </c:pt>
                <c:pt idx="40">
                  <c:v>3.7846224196870373</c:v>
                </c:pt>
                <c:pt idx="41">
                  <c:v>3.8716420434539827</c:v>
                </c:pt>
                <c:pt idx="42">
                  <c:v>3.1045688436977752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39-4934-BED4-2B6903A763B4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('MFP-rsum'!$Z$27:$Z$28,'MFP-rsum'!$Z$30:$Z$31,'MFP-rsum'!$Z$40:$Z$44)</c:f>
              <c:numCache>
                <c:formatCode>0.00E+00</c:formatCode>
                <c:ptCount val="9"/>
                <c:pt idx="0">
                  <c:v>3.1710616154866584</c:v>
                </c:pt>
                <c:pt idx="1">
                  <c:v>3.0400598551177835</c:v>
                </c:pt>
                <c:pt idx="2">
                  <c:v>2.9966126248648894</c:v>
                </c:pt>
                <c:pt idx="3">
                  <c:v>3.0126943690428565</c:v>
                </c:pt>
                <c:pt idx="4">
                  <c:v>4.2453704603250406</c:v>
                </c:pt>
                <c:pt idx="5">
                  <c:v>4.217356070199056</c:v>
                </c:pt>
                <c:pt idx="6">
                  <c:v>3.6894363319716517</c:v>
                </c:pt>
                <c:pt idx="7">
                  <c:v>3.7846224196870373</c:v>
                </c:pt>
                <c:pt idx="8">
                  <c:v>3.8716420434539827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39-4934-BED4-2B6903A76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n</a:t>
                </a:r>
                <a:r>
                  <a:rPr lang="en-US" sz="1050" b="1" baseline="30000"/>
                  <a:t>-1/3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5873076346304282E-3"/>
              <c:y val="0.32174006555264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48454794898088"/>
          <c:y val="3.64263318251343E-2"/>
          <c:w val="0.79302681868107372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875982345145117E-2"/>
                  <c:y val="-0.146306532945039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'MFP-rsum'!$BQ$3:$BQ$45</c:f>
              <c:numCache>
                <c:formatCode>#,##0.00</c:formatCode>
                <c:ptCount val="43"/>
                <c:pt idx="0">
                  <c:v>2.3421021459586555</c:v>
                </c:pt>
                <c:pt idx="1">
                  <c:v>1.5397152996579979</c:v>
                </c:pt>
                <c:pt idx="2">
                  <c:v>1.0940082392306827</c:v>
                </c:pt>
                <c:pt idx="3">
                  <c:v>0.93159245021324921</c:v>
                </c:pt>
                <c:pt idx="4">
                  <c:v>0.72774289874426268</c:v>
                </c:pt>
                <c:pt idx="5">
                  <c:v>1.1759569245281651</c:v>
                </c:pt>
                <c:pt idx="6">
                  <c:v>0.88334264203487822</c:v>
                </c:pt>
                <c:pt idx="7">
                  <c:v>0.68095516938192446</c:v>
                </c:pt>
                <c:pt idx="8">
                  <c:v>1.5589617409037297</c:v>
                </c:pt>
                <c:pt idx="9">
                  <c:v>1.462977032680798</c:v>
                </c:pt>
                <c:pt idx="10">
                  <c:v>1.2068835217163136</c:v>
                </c:pt>
                <c:pt idx="11">
                  <c:v>1.0331716346106778</c:v>
                </c:pt>
                <c:pt idx="12">
                  <c:v>0.66209341409489375</c:v>
                </c:pt>
                <c:pt idx="13">
                  <c:v>0.70389769004816327</c:v>
                </c:pt>
                <c:pt idx="14">
                  <c:v>0.64376711737328074</c:v>
                </c:pt>
                <c:pt idx="15">
                  <c:v>1.1633174695199691</c:v>
                </c:pt>
                <c:pt idx="16">
                  <c:v>0.96125400228371116</c:v>
                </c:pt>
                <c:pt idx="17">
                  <c:v>1.2105067695596112</c:v>
                </c:pt>
                <c:pt idx="18">
                  <c:v>1.0324528129551658</c:v>
                </c:pt>
                <c:pt idx="19">
                  <c:v>1.0706751335384235</c:v>
                </c:pt>
                <c:pt idx="20">
                  <c:v>0.58972631409550158</c:v>
                </c:pt>
                <c:pt idx="22">
                  <c:v>0.91033315799311509</c:v>
                </c:pt>
                <c:pt idx="23">
                  <c:v>0.8569142533503582</c:v>
                </c:pt>
                <c:pt idx="24">
                  <c:v>0.78207265421101912</c:v>
                </c:pt>
                <c:pt idx="25">
                  <c:v>0.90491669897173044</c:v>
                </c:pt>
                <c:pt idx="26">
                  <c:v>0.97265207507139295</c:v>
                </c:pt>
                <c:pt idx="27">
                  <c:v>0.95434282393966208</c:v>
                </c:pt>
                <c:pt idx="28">
                  <c:v>0.93661685616082413</c:v>
                </c:pt>
                <c:pt idx="29">
                  <c:v>0.27378470223823992</c:v>
                </c:pt>
                <c:pt idx="30">
                  <c:v>0.40094387102763879</c:v>
                </c:pt>
                <c:pt idx="33">
                  <c:v>0.64926968818906816</c:v>
                </c:pt>
                <c:pt idx="34">
                  <c:v>0.50466153959633264</c:v>
                </c:pt>
                <c:pt idx="35">
                  <c:v>1.04679347979034</c:v>
                </c:pt>
                <c:pt idx="36">
                  <c:v>0.31216384733330249</c:v>
                </c:pt>
                <c:pt idx="37">
                  <c:v>0.31637414970581329</c:v>
                </c:pt>
                <c:pt idx="38">
                  <c:v>0.32615661446675581</c:v>
                </c:pt>
                <c:pt idx="39">
                  <c:v>0.48797950201996232</c:v>
                </c:pt>
                <c:pt idx="40">
                  <c:v>0.43297670471669791</c:v>
                </c:pt>
                <c:pt idx="41">
                  <c:v>0.38659039171726189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34-4925-959F-65F5CDEAADF2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('MFP-rsum'!$BQ$27:$BQ$28,'MFP-rsum'!$BQ$30:$BQ$31,'MFP-rsum'!$BQ$40:$BQ$44)</c:f>
              <c:numCache>
                <c:formatCode>#,##0.00</c:formatCode>
                <c:ptCount val="9"/>
                <c:pt idx="0">
                  <c:v>0.78207265421101912</c:v>
                </c:pt>
                <c:pt idx="1">
                  <c:v>0.90491669897173044</c:v>
                </c:pt>
                <c:pt idx="2">
                  <c:v>0.95434282393966208</c:v>
                </c:pt>
                <c:pt idx="3">
                  <c:v>0.93661685616082413</c:v>
                </c:pt>
                <c:pt idx="4">
                  <c:v>0.31637414970581329</c:v>
                </c:pt>
                <c:pt idx="5">
                  <c:v>0.32615661446675581</c:v>
                </c:pt>
                <c:pt idx="6">
                  <c:v>0.48797950201996232</c:v>
                </c:pt>
                <c:pt idx="7">
                  <c:v>0.43297670471669791</c:v>
                </c:pt>
                <c:pt idx="8">
                  <c:v>0.38659039171726189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34-4925-959F-65F5CDEAA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ψ</a:t>
                </a:r>
                <a:r>
                  <a:rPr lang="en-US" sz="1050" b="1"/>
                  <a:t>k</a:t>
                </a:r>
                <a:r>
                  <a:rPr lang="en-US" sz="1050" b="1" baseline="-25000"/>
                  <a:t>B</a:t>
                </a:r>
                <a:r>
                  <a:rPr lang="en-US" sz="1050" b="1"/>
                  <a:t>n [</a:t>
                </a:r>
                <a:r>
                  <a:rPr lang="en-US" sz="1050" b="0" i="0" u="none" strike="noStrike" baseline="0">
                    <a:effectLst/>
                  </a:rPr>
                  <a:t>M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6934961557323564E-3"/>
              <c:y val="0.17511923534442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2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5302333310366353E-2"/>
                  <c:y val="-0.118171170886495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'MFP-rsum'!$CG$3:$CG$45</c:f>
              <c:numCache>
                <c:formatCode>0.00E+00</c:formatCode>
                <c:ptCount val="43"/>
                <c:pt idx="0">
                  <c:v>1.3581267837494801</c:v>
                </c:pt>
                <c:pt idx="1">
                  <c:v>0.84050745621372769</c:v>
                </c:pt>
                <c:pt idx="2">
                  <c:v>0.58290303226983431</c:v>
                </c:pt>
                <c:pt idx="3">
                  <c:v>0.50753550169262396</c:v>
                </c:pt>
                <c:pt idx="4">
                  <c:v>0.45459933022062804</c:v>
                </c:pt>
                <c:pt idx="5">
                  <c:v>0.68776324294229341</c:v>
                </c:pt>
                <c:pt idx="6">
                  <c:v>0.48520359451615885</c:v>
                </c:pt>
                <c:pt idx="7">
                  <c:v>0.3736557970505156</c:v>
                </c:pt>
                <c:pt idx="8">
                  <c:v>0.94069135301528872</c:v>
                </c:pt>
                <c:pt idx="9">
                  <c:v>0.76994949092969944</c:v>
                </c:pt>
                <c:pt idx="10">
                  <c:v>0.53240327062339632</c:v>
                </c:pt>
                <c:pt idx="11">
                  <c:v>0.39252442611632754</c:v>
                </c:pt>
                <c:pt idx="12">
                  <c:v>0.43829220310135514</c:v>
                </c:pt>
                <c:pt idx="13">
                  <c:v>0.44873599331705216</c:v>
                </c:pt>
                <c:pt idx="14">
                  <c:v>0.38351170790374656</c:v>
                </c:pt>
                <c:pt idx="15">
                  <c:v>0.51936527379651809</c:v>
                </c:pt>
                <c:pt idx="16">
                  <c:v>0.44464996772443088</c:v>
                </c:pt>
                <c:pt idx="17">
                  <c:v>0.49898960862792047</c:v>
                </c:pt>
                <c:pt idx="18">
                  <c:v>0.35954645742191094</c:v>
                </c:pt>
                <c:pt idx="19">
                  <c:v>0.28722843119412539</c:v>
                </c:pt>
                <c:pt idx="20">
                  <c:v>0.23173355793213646</c:v>
                </c:pt>
                <c:pt idx="22">
                  <c:v>0.70219488766459415</c:v>
                </c:pt>
                <c:pt idx="23">
                  <c:v>0.54877182622548337</c:v>
                </c:pt>
                <c:pt idx="24">
                  <c:v>0.44179553793806758</c:v>
                </c:pt>
                <c:pt idx="25">
                  <c:v>0.63799030513151733</c:v>
                </c:pt>
                <c:pt idx="26">
                  <c:v>0.73853636288378477</c:v>
                </c:pt>
                <c:pt idx="27">
                  <c:v>0.69832510987356311</c:v>
                </c:pt>
                <c:pt idx="28">
                  <c:v>0.66275683009826292</c:v>
                </c:pt>
                <c:pt idx="29">
                  <c:v>0.24426463629862866</c:v>
                </c:pt>
                <c:pt idx="30">
                  <c:v>0.32852079842593895</c:v>
                </c:pt>
                <c:pt idx="33">
                  <c:v>0.42491821059946688</c:v>
                </c:pt>
                <c:pt idx="34">
                  <c:v>0.39944151487027008</c:v>
                </c:pt>
                <c:pt idx="35">
                  <c:v>0.71615156638773747</c:v>
                </c:pt>
                <c:pt idx="36">
                  <c:v>0.19239326807167642</c:v>
                </c:pt>
                <c:pt idx="37">
                  <c:v>0.19498816764104393</c:v>
                </c:pt>
                <c:pt idx="38">
                  <c:v>0.20226389393260172</c:v>
                </c:pt>
                <c:pt idx="39">
                  <c:v>0.24280095747113498</c:v>
                </c:pt>
                <c:pt idx="40">
                  <c:v>0.20845735613309282</c:v>
                </c:pt>
                <c:pt idx="41">
                  <c:v>0.18187958210469268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4C-4748-BB6D-1B729A503701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('MFP-rsum'!$CG$27:$CG$28,'MFP-rsum'!$CG$30:$CG$31,'MFP-rsum'!$CG$40:$CG$44)</c:f>
              <c:numCache>
                <c:formatCode>0.00E+00</c:formatCode>
                <c:ptCount val="9"/>
                <c:pt idx="0">
                  <c:v>0.44179553793806758</c:v>
                </c:pt>
                <c:pt idx="1">
                  <c:v>0.63799030513151733</c:v>
                </c:pt>
                <c:pt idx="2">
                  <c:v>0.69832510987356311</c:v>
                </c:pt>
                <c:pt idx="3">
                  <c:v>0.66275683009826292</c:v>
                </c:pt>
                <c:pt idx="4">
                  <c:v>0.19498816764104393</c:v>
                </c:pt>
                <c:pt idx="5">
                  <c:v>0.20226389393260172</c:v>
                </c:pt>
                <c:pt idx="6">
                  <c:v>0.24280095747113498</c:v>
                </c:pt>
                <c:pt idx="7">
                  <c:v>0.20845735613309282</c:v>
                </c:pt>
                <c:pt idx="8">
                  <c:v>0.18187958210469268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4C-4748-BB6D-1B729A503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43750119703824009"/>
              <c:y val="0.90586068154094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ψ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2/3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8222274460850064E-3"/>
              <c:y val="0.1467234361796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5022554843477407E-2"/>
                  <c:y val="-0.122569041316231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'MFP-rsum'!$CF$3:$CF$45</c:f>
              <c:numCache>
                <c:formatCode>0.00E+00</c:formatCode>
                <c:ptCount val="43"/>
                <c:pt idx="0">
                  <c:v>0.80248523098591562</c:v>
                </c:pt>
                <c:pt idx="1">
                  <c:v>0.53093354166666662</c:v>
                </c:pt>
                <c:pt idx="2">
                  <c:v>0.36108717499999998</c:v>
                </c:pt>
                <c:pt idx="3">
                  <c:v>0.32557537815126053</c:v>
                </c:pt>
                <c:pt idx="4">
                  <c:v>0.301421612691466</c:v>
                </c:pt>
                <c:pt idx="5">
                  <c:v>0.40225025742942666</c:v>
                </c:pt>
                <c:pt idx="6">
                  <c:v>0.30415923375652942</c:v>
                </c:pt>
                <c:pt idx="7">
                  <c:v>0.25593314786786775</c:v>
                </c:pt>
                <c:pt idx="8">
                  <c:v>0.51944334083333332</c:v>
                </c:pt>
                <c:pt idx="9">
                  <c:v>0.55165642193242059</c:v>
                </c:pt>
                <c:pt idx="10">
                  <c:v>0.42810664299445522</c:v>
                </c:pt>
                <c:pt idx="11">
                  <c:v>0.31989463805530149</c:v>
                </c:pt>
                <c:pt idx="12">
                  <c:v>0.28861057804145585</c:v>
                </c:pt>
                <c:pt idx="13">
                  <c:v>0.37311089961278132</c:v>
                </c:pt>
                <c:pt idx="14">
                  <c:v>0.33599408249358714</c:v>
                </c:pt>
                <c:pt idx="15">
                  <c:v>0.70252146004029525</c:v>
                </c:pt>
                <c:pt idx="16">
                  <c:v>0.56673048612652599</c:v>
                </c:pt>
                <c:pt idx="17">
                  <c:v>0.3328431774116381</c:v>
                </c:pt>
                <c:pt idx="18">
                  <c:v>0.34399093755610216</c:v>
                </c:pt>
                <c:pt idx="19">
                  <c:v>0.28174031682443135</c:v>
                </c:pt>
                <c:pt idx="20">
                  <c:v>0.2464669171013267</c:v>
                </c:pt>
                <c:pt idx="22">
                  <c:v>0.71488518084414387</c:v>
                </c:pt>
                <c:pt idx="23">
                  <c:v>0.54326858976638281</c:v>
                </c:pt>
                <c:pt idx="24">
                  <c:v>0.51681594759710647</c:v>
                </c:pt>
                <c:pt idx="25">
                  <c:v>0.66880040429891463</c:v>
                </c:pt>
                <c:pt idx="26">
                  <c:v>0.74333870635594579</c:v>
                </c:pt>
                <c:pt idx="27">
                  <c:v>0.71187944439400752</c:v>
                </c:pt>
                <c:pt idx="28">
                  <c:v>0.68421941732878666</c:v>
                </c:pt>
                <c:pt idx="29">
                  <c:v>0.31844809429710103</c:v>
                </c:pt>
                <c:pt idx="30">
                  <c:v>0.3687891315788463</c:v>
                </c:pt>
                <c:pt idx="33">
                  <c:v>0.44305679600100989</c:v>
                </c:pt>
                <c:pt idx="34">
                  <c:v>0.40937294269104435</c:v>
                </c:pt>
                <c:pt idx="35">
                  <c:v>0.70465997914461009</c:v>
                </c:pt>
                <c:pt idx="36">
                  <c:v>0.25466294233543885</c:v>
                </c:pt>
                <c:pt idx="37">
                  <c:v>0.30071201279338977</c:v>
                </c:pt>
                <c:pt idx="38">
                  <c:v>0.30324621782896993</c:v>
                </c:pt>
                <c:pt idx="39">
                  <c:v>0.46048978694812209</c:v>
                </c:pt>
                <c:pt idx="40">
                  <c:v>0.47293540020198699</c:v>
                </c:pt>
                <c:pt idx="41">
                  <c:v>0.48970392040175698</c:v>
                </c:pt>
                <c:pt idx="42">
                  <c:v>0.60645622271550126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71-4237-8FDA-7A75BFBA2411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('MFP-rsum'!$CF$27:$CF$28,'MFP-rsum'!$CF$30:$CF$31,'MFP-rsum'!$CF$40:$CF$44)</c:f>
              <c:numCache>
                <c:formatCode>0.00E+00</c:formatCode>
                <c:ptCount val="9"/>
                <c:pt idx="0">
                  <c:v>0.51681594759710647</c:v>
                </c:pt>
                <c:pt idx="1">
                  <c:v>0.66880040429891463</c:v>
                </c:pt>
                <c:pt idx="2">
                  <c:v>0.71187944439400752</c:v>
                </c:pt>
                <c:pt idx="3">
                  <c:v>0.68421941732878666</c:v>
                </c:pt>
                <c:pt idx="4">
                  <c:v>0.30071201279338977</c:v>
                </c:pt>
                <c:pt idx="5">
                  <c:v>0.30324621782896993</c:v>
                </c:pt>
                <c:pt idx="6">
                  <c:v>0.46048978694812209</c:v>
                </c:pt>
                <c:pt idx="7">
                  <c:v>0.47293540020198699</c:v>
                </c:pt>
                <c:pt idx="8">
                  <c:v>0.48970392040175698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71-4237-8FDA-7A75BFBA2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3448832876996491"/>
              <c:y val="0.902456365317320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1/3c'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8296689984547486E-3"/>
              <c:y val="0.1014145149600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68277121115499"/>
          <c:y val="3.64263318251343E-2"/>
          <c:w val="0.79985382095335644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6654401352884908E-2"/>
                  <c:y val="-0.175481515345649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'MFP-rsum'!$AA$3:$AA$45</c:f>
              <c:numCache>
                <c:formatCode>0.00E+00</c:formatCode>
                <c:ptCount val="43"/>
                <c:pt idx="0">
                  <c:v>2.09</c:v>
                </c:pt>
                <c:pt idx="1">
                  <c:v>2.35</c:v>
                </c:pt>
                <c:pt idx="2">
                  <c:v>2.71</c:v>
                </c:pt>
                <c:pt idx="3">
                  <c:v>2.85</c:v>
                </c:pt>
                <c:pt idx="4">
                  <c:v>3</c:v>
                </c:pt>
                <c:pt idx="5">
                  <c:v>2.57</c:v>
                </c:pt>
                <c:pt idx="6">
                  <c:v>2.83</c:v>
                </c:pt>
                <c:pt idx="7">
                  <c:v>3.19</c:v>
                </c:pt>
                <c:pt idx="8">
                  <c:v>1.67</c:v>
                </c:pt>
                <c:pt idx="9">
                  <c:v>2.0500000000000003</c:v>
                </c:pt>
                <c:pt idx="10">
                  <c:v>2.33</c:v>
                </c:pt>
                <c:pt idx="11">
                  <c:v>2.5100000000000002</c:v>
                </c:pt>
                <c:pt idx="12">
                  <c:v>2.5300000000000002</c:v>
                </c:pt>
                <c:pt idx="13">
                  <c:v>2.81</c:v>
                </c:pt>
                <c:pt idx="14">
                  <c:v>2.99</c:v>
                </c:pt>
                <c:pt idx="15">
                  <c:v>3.33</c:v>
                </c:pt>
                <c:pt idx="16">
                  <c:v>3.6899999999999995</c:v>
                </c:pt>
                <c:pt idx="17">
                  <c:v>2.0500000000000003</c:v>
                </c:pt>
                <c:pt idx="18">
                  <c:v>2.27</c:v>
                </c:pt>
                <c:pt idx="19">
                  <c:v>2.2200000000000002</c:v>
                </c:pt>
                <c:pt idx="20">
                  <c:v>2.97</c:v>
                </c:pt>
                <c:pt idx="22">
                  <c:v>1.9472000000000003</c:v>
                </c:pt>
                <c:pt idx="23">
                  <c:v>2.3803000000000001</c:v>
                </c:pt>
                <c:pt idx="24">
                  <c:v>2.0225</c:v>
                </c:pt>
                <c:pt idx="25">
                  <c:v>1.9924399999999998</c:v>
                </c:pt>
                <c:pt idx="26">
                  <c:v>1.9765999999999999</c:v>
                </c:pt>
                <c:pt idx="27">
                  <c:v>1.98</c:v>
                </c:pt>
                <c:pt idx="28">
                  <c:v>1.9834000000000001</c:v>
                </c:pt>
                <c:pt idx="29">
                  <c:v>2.7411999999999996</c:v>
                </c:pt>
                <c:pt idx="30">
                  <c:v>2.9247459999999998</c:v>
                </c:pt>
                <c:pt idx="33">
                  <c:v>2.5428999999999999</c:v>
                </c:pt>
                <c:pt idx="34">
                  <c:v>2.8291599999999995</c:v>
                </c:pt>
                <c:pt idx="35">
                  <c:v>2.194</c:v>
                </c:pt>
                <c:pt idx="36">
                  <c:v>2.4405000000000001</c:v>
                </c:pt>
                <c:pt idx="37">
                  <c:v>2.8818000000000001</c:v>
                </c:pt>
                <c:pt idx="38">
                  <c:v>2.8778800000000002</c:v>
                </c:pt>
                <c:pt idx="39">
                  <c:v>3.0851800000000003</c:v>
                </c:pt>
                <c:pt idx="40">
                  <c:v>3.2822400000000003</c:v>
                </c:pt>
                <c:pt idx="41">
                  <c:v>3.4792999999999994</c:v>
                </c:pt>
                <c:pt idx="42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17-439D-84C1-98C288B294A4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('MFP-rsum'!$AA$27:$AA$28,'MFP-rsum'!$AA$30:$AA$31,'MFP-rsum'!$AA$40:$AA$44)</c:f>
              <c:numCache>
                <c:formatCode>0.00E+00</c:formatCode>
                <c:ptCount val="9"/>
                <c:pt idx="0">
                  <c:v>2.0225</c:v>
                </c:pt>
                <c:pt idx="1">
                  <c:v>1.9924399999999998</c:v>
                </c:pt>
                <c:pt idx="2">
                  <c:v>1.98</c:v>
                </c:pt>
                <c:pt idx="3">
                  <c:v>1.9834000000000001</c:v>
                </c:pt>
                <c:pt idx="4">
                  <c:v>2.8818000000000001</c:v>
                </c:pt>
                <c:pt idx="5">
                  <c:v>2.8778800000000002</c:v>
                </c:pt>
                <c:pt idx="6">
                  <c:v>3.0851800000000003</c:v>
                </c:pt>
                <c:pt idx="7">
                  <c:v>3.2822400000000003</c:v>
                </c:pt>
                <c:pt idx="8">
                  <c:v>3.4792999999999994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17-439D-84C1-98C288B2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d</a:t>
                </a:r>
                <a:r>
                  <a:rPr lang="en-US" sz="1050" b="1" baseline="-25000"/>
                  <a:t>avg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5908672128663484E-3"/>
              <c:y val="0.32174006555264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49557168242845206"/>
          <c:y val="7.7650991011101955E-2"/>
          <c:w val="0.40866054243219591"/>
          <c:h val="0.1648744423667248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004078669252619E-2"/>
                  <c:y val="0.413992047239519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'MFP-rsum'!$BR$3:$BR$45</c:f>
              <c:numCache>
                <c:formatCode>#,##0.00</c:formatCode>
                <c:ptCount val="43"/>
                <c:pt idx="0">
                  <c:v>1.5070422535211268</c:v>
                </c:pt>
                <c:pt idx="1">
                  <c:v>1.0833333333333333</c:v>
                </c:pt>
                <c:pt idx="2">
                  <c:v>0.73355263157894723</c:v>
                </c:pt>
                <c:pt idx="3">
                  <c:v>0.64892623716153119</c:v>
                </c:pt>
                <c:pt idx="4">
                  <c:v>0.54048140043763659</c:v>
                </c:pt>
                <c:pt idx="5">
                  <c:v>0.76634256419933622</c:v>
                </c:pt>
                <c:pt idx="6">
                  <c:v>0.61637892872952638</c:v>
                </c:pt>
                <c:pt idx="7">
                  <c:v>0.50232050232050218</c:v>
                </c:pt>
                <c:pt idx="8">
                  <c:v>1.2208333333333332</c:v>
                </c:pt>
                <c:pt idx="9">
                  <c:v>1.2369033536751748</c:v>
                </c:pt>
                <c:pt idx="10">
                  <c:v>1.0742954841254795</c:v>
                </c:pt>
                <c:pt idx="11">
                  <c:v>0.91125456149177497</c:v>
                </c:pt>
                <c:pt idx="12">
                  <c:v>0.54295729314189889</c:v>
                </c:pt>
                <c:pt idx="13">
                  <c:v>0.64299152834342477</c:v>
                </c:pt>
                <c:pt idx="14">
                  <c:v>0.59991886756746515</c:v>
                </c:pt>
                <c:pt idx="15">
                  <c:v>1.161107380046265</c:v>
                </c:pt>
                <c:pt idx="16">
                  <c:v>0.86940436551979272</c:v>
                </c:pt>
                <c:pt idx="17">
                  <c:v>0.9550736798038395</c:v>
                </c:pt>
                <c:pt idx="18">
                  <c:v>1.1126127603100588</c:v>
                </c:pt>
                <c:pt idx="19">
                  <c:v>1.195009911710148</c:v>
                </c:pt>
                <c:pt idx="20">
                  <c:v>0.66494786837748932</c:v>
                </c:pt>
                <c:pt idx="22">
                  <c:v>1.4410523865284637</c:v>
                </c:pt>
                <c:pt idx="23">
                  <c:v>1.1341063009026835</c:v>
                </c:pt>
                <c:pt idx="24">
                  <c:v>1.4344249553772834</c:v>
                </c:pt>
                <c:pt idx="25">
                  <c:v>1.4473978818363051</c:v>
                </c:pt>
                <c:pt idx="26">
                  <c:v>1.4761204306863549</c:v>
                </c:pt>
                <c:pt idx="27">
                  <c:v>1.4723756323104553</c:v>
                </c:pt>
                <c:pt idx="28">
                  <c:v>1.4687501331094315</c:v>
                </c:pt>
                <c:pt idx="29">
                  <c:v>0.56960515464771311</c:v>
                </c:pt>
                <c:pt idx="30">
                  <c:v>0.62274862781483475</c:v>
                </c:pt>
                <c:pt idx="33">
                  <c:v>0.92421753340606716</c:v>
                </c:pt>
                <c:pt idx="34">
                  <c:v>0.69403225894258258</c:v>
                </c:pt>
                <c:pt idx="35">
                  <c:v>1.3974935193410751</c:v>
                </c:pt>
                <c:pt idx="36">
                  <c:v>0.71877881285475864</c:v>
                </c:pt>
                <c:pt idx="37">
                  <c:v>0.71877881285475864</c:v>
                </c:pt>
                <c:pt idx="38">
                  <c:v>0.71659010733893203</c:v>
                </c:pt>
                <c:pt idx="39">
                  <c:v>1.1067529796662465</c:v>
                </c:pt>
                <c:pt idx="40">
                  <c:v>1.1326646654476442</c:v>
                </c:pt>
                <c:pt idx="41">
                  <c:v>1.1582545351608602</c:v>
                </c:pt>
                <c:pt idx="42">
                  <c:v>1.3943766185719568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45-477F-883D-25EF2F4780CB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('MFP-rsum'!$BR$27:$BR$28,'MFP-rsum'!$BR$30:$BR$31,'MFP-rsum'!$BR$40:$BR$44)</c:f>
              <c:numCache>
                <c:formatCode>#,##0.00</c:formatCode>
                <c:ptCount val="9"/>
                <c:pt idx="0">
                  <c:v>1.4344249553772834</c:v>
                </c:pt>
                <c:pt idx="1">
                  <c:v>1.4473978818363051</c:v>
                </c:pt>
                <c:pt idx="2">
                  <c:v>1.4723756323104553</c:v>
                </c:pt>
                <c:pt idx="3">
                  <c:v>1.4687501331094315</c:v>
                </c:pt>
                <c:pt idx="4">
                  <c:v>0.71877881285475864</c:v>
                </c:pt>
                <c:pt idx="5">
                  <c:v>0.71659010733893203</c:v>
                </c:pt>
                <c:pt idx="6">
                  <c:v>1.1067529796662465</c:v>
                </c:pt>
                <c:pt idx="7">
                  <c:v>1.1326646654476442</c:v>
                </c:pt>
                <c:pt idx="8">
                  <c:v>1.1582545351608602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45-477F-883D-25EF2F478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1/3c'</a:t>
                </a:r>
                <a:r>
                  <a:rPr lang="en-US" sz="1050" b="1" baseline="-25000"/>
                  <a:t>p</a:t>
                </a:r>
                <a:r>
                  <a:rPr lang="en-US" sz="1050" b="1"/>
                  <a:t> [</a:t>
                </a:r>
                <a:r>
                  <a:rPr lang="en-US" sz="1050" b="1" baseline="0"/>
                  <a:t>M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697422338329944E-3"/>
              <c:y val="0.168646532313058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2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81228139147491"/>
          <c:y val="3.64263318251343E-2"/>
          <c:w val="0.7946990852385796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2417126344075125E-2"/>
                  <c:y val="0.118408612869867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'MFP-rsum'!$Z$3:$Z$45</c:f>
              <c:numCache>
                <c:formatCode>0.00E+00</c:formatCode>
                <c:ptCount val="43"/>
                <c:pt idx="0">
                  <c:v>2.2759837070607754</c:v>
                </c:pt>
                <c:pt idx="1">
                  <c:v>2.6175256793330215</c:v>
                </c:pt>
                <c:pt idx="2">
                  <c:v>2.9333523201941225</c:v>
                </c:pt>
                <c:pt idx="3">
                  <c:v>3.0947751860545458</c:v>
                </c:pt>
                <c:pt idx="4">
                  <c:v>3.3603029561049746</c:v>
                </c:pt>
                <c:pt idx="5">
                  <c:v>2.8635665995499067</c:v>
                </c:pt>
                <c:pt idx="6">
                  <c:v>3.1501267418407801</c:v>
                </c:pt>
                <c:pt idx="7">
                  <c:v>3.4355656543252246</c:v>
                </c:pt>
                <c:pt idx="8">
                  <c:v>2.3683526052903643</c:v>
                </c:pt>
                <c:pt idx="9">
                  <c:v>2.4190546390209113</c:v>
                </c:pt>
                <c:pt idx="10">
                  <c:v>2.579307146003655</c:v>
                </c:pt>
                <c:pt idx="11">
                  <c:v>2.7164435794269237</c:v>
                </c:pt>
                <c:pt idx="12">
                  <c:v>3.1507824995906875</c:v>
                </c:pt>
                <c:pt idx="13">
                  <c:v>3.0871305859858604</c:v>
                </c:pt>
                <c:pt idx="14">
                  <c:v>3.1804012633637861</c:v>
                </c:pt>
                <c:pt idx="15">
                  <c:v>2.4571500709571903</c:v>
                </c:pt>
                <c:pt idx="16">
                  <c:v>2.6184947744527856</c:v>
                </c:pt>
                <c:pt idx="17">
                  <c:v>2.42479684190184</c:v>
                </c:pt>
                <c:pt idx="18">
                  <c:v>2.556864389507163</c:v>
                </c:pt>
                <c:pt idx="19">
                  <c:v>2.5260689064928501</c:v>
                </c:pt>
                <c:pt idx="20">
                  <c:v>3.1486460110830379</c:v>
                </c:pt>
                <c:pt idx="22">
                  <c:v>3.0276895150914673</c:v>
                </c:pt>
                <c:pt idx="23">
                  <c:v>3.1821841180777333</c:v>
                </c:pt>
                <c:pt idx="24">
                  <c:v>3.1710616154866584</c:v>
                </c:pt>
                <c:pt idx="25">
                  <c:v>3.0400598551177835</c:v>
                </c:pt>
                <c:pt idx="26">
                  <c:v>2.9803563928847558</c:v>
                </c:pt>
                <c:pt idx="27">
                  <c:v>2.9966126248648894</c:v>
                </c:pt>
                <c:pt idx="28">
                  <c:v>3.0126943690428565</c:v>
                </c:pt>
                <c:pt idx="29">
                  <c:v>4.3744896920293135</c:v>
                </c:pt>
                <c:pt idx="30">
                  <c:v>4.0467102726743152</c:v>
                </c:pt>
                <c:pt idx="33">
                  <c:v>3.4715569857535811</c:v>
                </c:pt>
                <c:pt idx="34">
                  <c:v>3.7963917709686812</c:v>
                </c:pt>
                <c:pt idx="35">
                  <c:v>2.9768075362029229</c:v>
                </c:pt>
                <c:pt idx="36">
                  <c:v>4.2453704603250406</c:v>
                </c:pt>
                <c:pt idx="37">
                  <c:v>4.2453704603250406</c:v>
                </c:pt>
                <c:pt idx="38">
                  <c:v>4.217356070199056</c:v>
                </c:pt>
                <c:pt idx="39">
                  <c:v>3.6894363319716517</c:v>
                </c:pt>
                <c:pt idx="40">
                  <c:v>3.7846224196870373</c:v>
                </c:pt>
                <c:pt idx="41">
                  <c:v>3.8716420434539827</c:v>
                </c:pt>
                <c:pt idx="42">
                  <c:v>3.1045688436977752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01-40D2-9F1D-76C83109228D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('MFP-rsum'!$Z$27:$Z$28,'MFP-rsum'!$Z$30:$Z$31,'MFP-rsum'!$Z$40:$Z$44)</c:f>
              <c:numCache>
                <c:formatCode>0.00E+00</c:formatCode>
                <c:ptCount val="9"/>
                <c:pt idx="0">
                  <c:v>3.1710616154866584</c:v>
                </c:pt>
                <c:pt idx="1">
                  <c:v>3.0400598551177835</c:v>
                </c:pt>
                <c:pt idx="2">
                  <c:v>2.9966126248648894</c:v>
                </c:pt>
                <c:pt idx="3">
                  <c:v>3.0126943690428565</c:v>
                </c:pt>
                <c:pt idx="4">
                  <c:v>4.2453704603250406</c:v>
                </c:pt>
                <c:pt idx="5">
                  <c:v>4.217356070199056</c:v>
                </c:pt>
                <c:pt idx="6">
                  <c:v>3.6894363319716517</c:v>
                </c:pt>
                <c:pt idx="7">
                  <c:v>3.7846224196870373</c:v>
                </c:pt>
                <c:pt idx="8">
                  <c:v>3.8716420434539827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01-40D2-9F1D-76C831092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n</a:t>
                </a:r>
                <a:r>
                  <a:rPr lang="en-US" sz="1050" b="1" baseline="30000"/>
                  <a:t>-1/3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5873076346304282E-3"/>
              <c:y val="0.32174006555264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48454794898088"/>
          <c:y val="3.64263318251343E-2"/>
          <c:w val="0.79302681868107372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875982345145117E-2"/>
                  <c:y val="-0.146306532945039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'MFP-rsum'!$BQ$3:$BQ$45</c:f>
              <c:numCache>
                <c:formatCode>#,##0.00</c:formatCode>
                <c:ptCount val="43"/>
                <c:pt idx="0">
                  <c:v>2.3421021459586555</c:v>
                </c:pt>
                <c:pt idx="1">
                  <c:v>1.5397152996579979</c:v>
                </c:pt>
                <c:pt idx="2">
                  <c:v>1.0940082392306827</c:v>
                </c:pt>
                <c:pt idx="3">
                  <c:v>0.93159245021324921</c:v>
                </c:pt>
                <c:pt idx="4">
                  <c:v>0.72774289874426268</c:v>
                </c:pt>
                <c:pt idx="5">
                  <c:v>1.1759569245281651</c:v>
                </c:pt>
                <c:pt idx="6">
                  <c:v>0.88334264203487822</c:v>
                </c:pt>
                <c:pt idx="7">
                  <c:v>0.68095516938192446</c:v>
                </c:pt>
                <c:pt idx="8">
                  <c:v>1.5589617409037297</c:v>
                </c:pt>
                <c:pt idx="9">
                  <c:v>1.462977032680798</c:v>
                </c:pt>
                <c:pt idx="10">
                  <c:v>1.2068835217163136</c:v>
                </c:pt>
                <c:pt idx="11">
                  <c:v>1.0331716346106778</c:v>
                </c:pt>
                <c:pt idx="12">
                  <c:v>0.66209341409489375</c:v>
                </c:pt>
                <c:pt idx="13">
                  <c:v>0.70389769004816327</c:v>
                </c:pt>
                <c:pt idx="14">
                  <c:v>0.64376711737328074</c:v>
                </c:pt>
                <c:pt idx="15">
                  <c:v>1.1633174695199691</c:v>
                </c:pt>
                <c:pt idx="16">
                  <c:v>0.96125400228371116</c:v>
                </c:pt>
                <c:pt idx="17">
                  <c:v>1.2105067695596112</c:v>
                </c:pt>
                <c:pt idx="18">
                  <c:v>1.0324528129551658</c:v>
                </c:pt>
                <c:pt idx="19">
                  <c:v>1.0706751335384235</c:v>
                </c:pt>
                <c:pt idx="20">
                  <c:v>0.58972631409550158</c:v>
                </c:pt>
                <c:pt idx="22">
                  <c:v>0.91033315799311509</c:v>
                </c:pt>
                <c:pt idx="23">
                  <c:v>0.8569142533503582</c:v>
                </c:pt>
                <c:pt idx="24">
                  <c:v>0.78207265421101912</c:v>
                </c:pt>
                <c:pt idx="25">
                  <c:v>0.90491669897173044</c:v>
                </c:pt>
                <c:pt idx="26">
                  <c:v>0.97265207507139295</c:v>
                </c:pt>
                <c:pt idx="27">
                  <c:v>0.95434282393966208</c:v>
                </c:pt>
                <c:pt idx="28">
                  <c:v>0.93661685616082413</c:v>
                </c:pt>
                <c:pt idx="29">
                  <c:v>0.27378470223823992</c:v>
                </c:pt>
                <c:pt idx="30">
                  <c:v>0.40094387102763879</c:v>
                </c:pt>
                <c:pt idx="33">
                  <c:v>0.64926968818906816</c:v>
                </c:pt>
                <c:pt idx="34">
                  <c:v>0.50466153959633264</c:v>
                </c:pt>
                <c:pt idx="35">
                  <c:v>1.04679347979034</c:v>
                </c:pt>
                <c:pt idx="36">
                  <c:v>0.31216384733330249</c:v>
                </c:pt>
                <c:pt idx="37">
                  <c:v>0.31637414970581329</c:v>
                </c:pt>
                <c:pt idx="38">
                  <c:v>0.32615661446675581</c:v>
                </c:pt>
                <c:pt idx="39">
                  <c:v>0.48797950201996232</c:v>
                </c:pt>
                <c:pt idx="40">
                  <c:v>0.43297670471669791</c:v>
                </c:pt>
                <c:pt idx="41">
                  <c:v>0.38659039171726189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DF-432B-B4F9-633B312CD2B9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('MFP-rsum'!$BQ$27:$BQ$28,'MFP-rsum'!$BQ$30:$BQ$31,'MFP-rsum'!$BQ$40:$BQ$44)</c:f>
              <c:numCache>
                <c:formatCode>#,##0.00</c:formatCode>
                <c:ptCount val="9"/>
                <c:pt idx="0">
                  <c:v>0.78207265421101912</c:v>
                </c:pt>
                <c:pt idx="1">
                  <c:v>0.90491669897173044</c:v>
                </c:pt>
                <c:pt idx="2">
                  <c:v>0.95434282393966208</c:v>
                </c:pt>
                <c:pt idx="3">
                  <c:v>0.93661685616082413</c:v>
                </c:pt>
                <c:pt idx="4">
                  <c:v>0.31637414970581329</c:v>
                </c:pt>
                <c:pt idx="5">
                  <c:v>0.32615661446675581</c:v>
                </c:pt>
                <c:pt idx="6">
                  <c:v>0.48797950201996232</c:v>
                </c:pt>
                <c:pt idx="7">
                  <c:v>0.43297670471669791</c:v>
                </c:pt>
                <c:pt idx="8">
                  <c:v>0.38659039171726189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DF-432B-B4F9-633B312CD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ψ</a:t>
                </a:r>
                <a:r>
                  <a:rPr lang="en-US" sz="1050" b="1"/>
                  <a:t>k</a:t>
                </a:r>
                <a:r>
                  <a:rPr lang="en-US" sz="1050" b="1" baseline="-25000"/>
                  <a:t>B</a:t>
                </a:r>
                <a:r>
                  <a:rPr lang="en-US" sz="1050" b="1"/>
                  <a:t>n [</a:t>
                </a:r>
                <a:r>
                  <a:rPr lang="en-US" sz="1050" b="0" i="0" u="none" strike="noStrike" baseline="0">
                    <a:effectLst/>
                  </a:rPr>
                  <a:t>M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6934961557323564E-3"/>
              <c:y val="0.17511923534442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2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5302333310366353E-2"/>
                  <c:y val="-0.118171170886495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'MFP-rsum'!$CG$3:$CG$45</c:f>
              <c:numCache>
                <c:formatCode>0.00E+00</c:formatCode>
                <c:ptCount val="43"/>
                <c:pt idx="0">
                  <c:v>1.3581267837494801</c:v>
                </c:pt>
                <c:pt idx="1">
                  <c:v>0.84050745621372769</c:v>
                </c:pt>
                <c:pt idx="2">
                  <c:v>0.58290303226983431</c:v>
                </c:pt>
                <c:pt idx="3">
                  <c:v>0.50753550169262396</c:v>
                </c:pt>
                <c:pt idx="4">
                  <c:v>0.45459933022062804</c:v>
                </c:pt>
                <c:pt idx="5">
                  <c:v>0.68776324294229341</c:v>
                </c:pt>
                <c:pt idx="6">
                  <c:v>0.48520359451615885</c:v>
                </c:pt>
                <c:pt idx="7">
                  <c:v>0.3736557970505156</c:v>
                </c:pt>
                <c:pt idx="8">
                  <c:v>0.94069135301528872</c:v>
                </c:pt>
                <c:pt idx="9">
                  <c:v>0.76994949092969944</c:v>
                </c:pt>
                <c:pt idx="10">
                  <c:v>0.53240327062339632</c:v>
                </c:pt>
                <c:pt idx="11">
                  <c:v>0.39252442611632754</c:v>
                </c:pt>
                <c:pt idx="12">
                  <c:v>0.43829220310135514</c:v>
                </c:pt>
                <c:pt idx="13">
                  <c:v>0.44873599331705216</c:v>
                </c:pt>
                <c:pt idx="14">
                  <c:v>0.38351170790374656</c:v>
                </c:pt>
                <c:pt idx="15">
                  <c:v>0.51936527379651809</c:v>
                </c:pt>
                <c:pt idx="16">
                  <c:v>0.44464996772443088</c:v>
                </c:pt>
                <c:pt idx="17">
                  <c:v>0.49898960862792047</c:v>
                </c:pt>
                <c:pt idx="18">
                  <c:v>0.35954645742191094</c:v>
                </c:pt>
                <c:pt idx="19">
                  <c:v>0.28722843119412539</c:v>
                </c:pt>
                <c:pt idx="20">
                  <c:v>0.23173355793213646</c:v>
                </c:pt>
                <c:pt idx="22">
                  <c:v>0.70219488766459415</c:v>
                </c:pt>
                <c:pt idx="23">
                  <c:v>0.54877182622548337</c:v>
                </c:pt>
                <c:pt idx="24">
                  <c:v>0.44179553793806758</c:v>
                </c:pt>
                <c:pt idx="25">
                  <c:v>0.63799030513151733</c:v>
                </c:pt>
                <c:pt idx="26">
                  <c:v>0.73853636288378477</c:v>
                </c:pt>
                <c:pt idx="27">
                  <c:v>0.69832510987356311</c:v>
                </c:pt>
                <c:pt idx="28">
                  <c:v>0.66275683009826292</c:v>
                </c:pt>
                <c:pt idx="29">
                  <c:v>0.24426463629862866</c:v>
                </c:pt>
                <c:pt idx="30">
                  <c:v>0.32852079842593895</c:v>
                </c:pt>
                <c:pt idx="33">
                  <c:v>0.42491821059946688</c:v>
                </c:pt>
                <c:pt idx="34">
                  <c:v>0.39944151487027008</c:v>
                </c:pt>
                <c:pt idx="35">
                  <c:v>0.71615156638773747</c:v>
                </c:pt>
                <c:pt idx="36">
                  <c:v>0.19239326807167642</c:v>
                </c:pt>
                <c:pt idx="37">
                  <c:v>0.19498816764104393</c:v>
                </c:pt>
                <c:pt idx="38">
                  <c:v>0.20226389393260172</c:v>
                </c:pt>
                <c:pt idx="39">
                  <c:v>0.24280095747113498</c:v>
                </c:pt>
                <c:pt idx="40">
                  <c:v>0.20845735613309282</c:v>
                </c:pt>
                <c:pt idx="41">
                  <c:v>0.18187958210469268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D7-4494-9E05-DCB693D31DE1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('MFP-rsum'!$CG$27:$CG$28,'MFP-rsum'!$CG$30:$CG$31,'MFP-rsum'!$CG$40:$CG$44)</c:f>
              <c:numCache>
                <c:formatCode>0.00E+00</c:formatCode>
                <c:ptCount val="9"/>
                <c:pt idx="0">
                  <c:v>0.44179553793806758</c:v>
                </c:pt>
                <c:pt idx="1">
                  <c:v>0.63799030513151733</c:v>
                </c:pt>
                <c:pt idx="2">
                  <c:v>0.69832510987356311</c:v>
                </c:pt>
                <c:pt idx="3">
                  <c:v>0.66275683009826292</c:v>
                </c:pt>
                <c:pt idx="4">
                  <c:v>0.19498816764104393</c:v>
                </c:pt>
                <c:pt idx="5">
                  <c:v>0.20226389393260172</c:v>
                </c:pt>
                <c:pt idx="6">
                  <c:v>0.24280095747113498</c:v>
                </c:pt>
                <c:pt idx="7">
                  <c:v>0.20845735613309282</c:v>
                </c:pt>
                <c:pt idx="8">
                  <c:v>0.18187958210469268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D7-4494-9E05-DCB693D31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36029157260336153"/>
              <c:y val="0.902456365317320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ψ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2/3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8222274460850064E-3"/>
              <c:y val="0.1467234361796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68277121115499"/>
          <c:y val="3.64263318251343E-2"/>
          <c:w val="0.79985382095335644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6654401352884908E-2"/>
                  <c:y val="-0.175481515345649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'MFP-rsum'!$AA$3:$AA$45</c:f>
              <c:numCache>
                <c:formatCode>0.00E+00</c:formatCode>
                <c:ptCount val="43"/>
                <c:pt idx="0">
                  <c:v>2.09</c:v>
                </c:pt>
                <c:pt idx="1">
                  <c:v>2.35</c:v>
                </c:pt>
                <c:pt idx="2">
                  <c:v>2.71</c:v>
                </c:pt>
                <c:pt idx="3">
                  <c:v>2.85</c:v>
                </c:pt>
                <c:pt idx="4">
                  <c:v>3</c:v>
                </c:pt>
                <c:pt idx="5">
                  <c:v>2.57</c:v>
                </c:pt>
                <c:pt idx="6">
                  <c:v>2.83</c:v>
                </c:pt>
                <c:pt idx="7">
                  <c:v>3.19</c:v>
                </c:pt>
                <c:pt idx="8">
                  <c:v>1.67</c:v>
                </c:pt>
                <c:pt idx="9">
                  <c:v>2.0500000000000003</c:v>
                </c:pt>
                <c:pt idx="10">
                  <c:v>2.33</c:v>
                </c:pt>
                <c:pt idx="11">
                  <c:v>2.5100000000000002</c:v>
                </c:pt>
                <c:pt idx="12">
                  <c:v>2.5300000000000002</c:v>
                </c:pt>
                <c:pt idx="13">
                  <c:v>2.81</c:v>
                </c:pt>
                <c:pt idx="14">
                  <c:v>2.99</c:v>
                </c:pt>
                <c:pt idx="15">
                  <c:v>3.33</c:v>
                </c:pt>
                <c:pt idx="16">
                  <c:v>3.6899999999999995</c:v>
                </c:pt>
                <c:pt idx="17">
                  <c:v>2.0500000000000003</c:v>
                </c:pt>
                <c:pt idx="18">
                  <c:v>2.27</c:v>
                </c:pt>
                <c:pt idx="19">
                  <c:v>2.2200000000000002</c:v>
                </c:pt>
                <c:pt idx="20">
                  <c:v>2.97</c:v>
                </c:pt>
                <c:pt idx="22">
                  <c:v>1.9472000000000003</c:v>
                </c:pt>
                <c:pt idx="23">
                  <c:v>2.3803000000000001</c:v>
                </c:pt>
                <c:pt idx="24">
                  <c:v>2.0225</c:v>
                </c:pt>
                <c:pt idx="25">
                  <c:v>1.9924399999999998</c:v>
                </c:pt>
                <c:pt idx="26">
                  <c:v>1.9765999999999999</c:v>
                </c:pt>
                <c:pt idx="27">
                  <c:v>1.98</c:v>
                </c:pt>
                <c:pt idx="28">
                  <c:v>1.9834000000000001</c:v>
                </c:pt>
                <c:pt idx="29">
                  <c:v>2.7411999999999996</c:v>
                </c:pt>
                <c:pt idx="30">
                  <c:v>2.9247459999999998</c:v>
                </c:pt>
                <c:pt idx="33">
                  <c:v>2.5428999999999999</c:v>
                </c:pt>
                <c:pt idx="34">
                  <c:v>2.8291599999999995</c:v>
                </c:pt>
                <c:pt idx="35">
                  <c:v>2.194</c:v>
                </c:pt>
                <c:pt idx="36">
                  <c:v>2.4405000000000001</c:v>
                </c:pt>
                <c:pt idx="37">
                  <c:v>2.8818000000000001</c:v>
                </c:pt>
                <c:pt idx="38">
                  <c:v>2.8778800000000002</c:v>
                </c:pt>
                <c:pt idx="39">
                  <c:v>3.0851800000000003</c:v>
                </c:pt>
                <c:pt idx="40">
                  <c:v>3.2822400000000003</c:v>
                </c:pt>
                <c:pt idx="41">
                  <c:v>3.4792999999999994</c:v>
                </c:pt>
                <c:pt idx="42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68-4E93-90D4-4E375FCA8946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('MFP-rsum'!$AA$27:$AA$28,'MFP-rsum'!$AA$30:$AA$31,'MFP-rsum'!$AA$40:$AA$44)</c:f>
              <c:numCache>
                <c:formatCode>0.00E+00</c:formatCode>
                <c:ptCount val="9"/>
                <c:pt idx="0">
                  <c:v>2.0225</c:v>
                </c:pt>
                <c:pt idx="1">
                  <c:v>1.9924399999999998</c:v>
                </c:pt>
                <c:pt idx="2">
                  <c:v>1.98</c:v>
                </c:pt>
                <c:pt idx="3">
                  <c:v>1.9834000000000001</c:v>
                </c:pt>
                <c:pt idx="4">
                  <c:v>2.8818000000000001</c:v>
                </c:pt>
                <c:pt idx="5">
                  <c:v>2.8778800000000002</c:v>
                </c:pt>
                <c:pt idx="6">
                  <c:v>3.0851800000000003</c:v>
                </c:pt>
                <c:pt idx="7">
                  <c:v>3.2822400000000003</c:v>
                </c:pt>
                <c:pt idx="8">
                  <c:v>3.4792999999999994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68-4E93-90D4-4E375FCA8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d</a:t>
                </a:r>
                <a:r>
                  <a:rPr lang="en-US" sz="1050" b="1" baseline="-25000"/>
                  <a:t>avg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9608914487318125E-2"/>
              <c:y val="0.32174006555264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1573583159559788"/>
          <c:y val="9.0596390476059427E-2"/>
          <c:w val="0.40866054243219591"/>
          <c:h val="0.1648744423667248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004078669252619E-2"/>
                  <c:y val="0.413992047239519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'MFP-rsum'!$BR$3:$BR$45</c:f>
              <c:numCache>
                <c:formatCode>#,##0.00</c:formatCode>
                <c:ptCount val="43"/>
                <c:pt idx="0">
                  <c:v>1.5070422535211268</c:v>
                </c:pt>
                <c:pt idx="1">
                  <c:v>1.0833333333333333</c:v>
                </c:pt>
                <c:pt idx="2">
                  <c:v>0.73355263157894723</c:v>
                </c:pt>
                <c:pt idx="3">
                  <c:v>0.64892623716153119</c:v>
                </c:pt>
                <c:pt idx="4">
                  <c:v>0.54048140043763659</c:v>
                </c:pt>
                <c:pt idx="5">
                  <c:v>0.76634256419933622</c:v>
                </c:pt>
                <c:pt idx="6">
                  <c:v>0.61637892872952638</c:v>
                </c:pt>
                <c:pt idx="7">
                  <c:v>0.50232050232050218</c:v>
                </c:pt>
                <c:pt idx="8">
                  <c:v>1.2208333333333332</c:v>
                </c:pt>
                <c:pt idx="9">
                  <c:v>1.2369033536751748</c:v>
                </c:pt>
                <c:pt idx="10">
                  <c:v>1.0742954841254795</c:v>
                </c:pt>
                <c:pt idx="11">
                  <c:v>0.91125456149177497</c:v>
                </c:pt>
                <c:pt idx="12">
                  <c:v>0.54295729314189889</c:v>
                </c:pt>
                <c:pt idx="13">
                  <c:v>0.64299152834342477</c:v>
                </c:pt>
                <c:pt idx="14">
                  <c:v>0.59991886756746515</c:v>
                </c:pt>
                <c:pt idx="15">
                  <c:v>1.161107380046265</c:v>
                </c:pt>
                <c:pt idx="16">
                  <c:v>0.86940436551979272</c:v>
                </c:pt>
                <c:pt idx="17">
                  <c:v>0.9550736798038395</c:v>
                </c:pt>
                <c:pt idx="18">
                  <c:v>1.1126127603100588</c:v>
                </c:pt>
                <c:pt idx="19">
                  <c:v>1.195009911710148</c:v>
                </c:pt>
                <c:pt idx="20">
                  <c:v>0.66494786837748932</c:v>
                </c:pt>
                <c:pt idx="22">
                  <c:v>1.4410523865284637</c:v>
                </c:pt>
                <c:pt idx="23">
                  <c:v>1.1341063009026835</c:v>
                </c:pt>
                <c:pt idx="24">
                  <c:v>1.4344249553772834</c:v>
                </c:pt>
                <c:pt idx="25">
                  <c:v>1.4473978818363051</c:v>
                </c:pt>
                <c:pt idx="26">
                  <c:v>1.4761204306863549</c:v>
                </c:pt>
                <c:pt idx="27">
                  <c:v>1.4723756323104553</c:v>
                </c:pt>
                <c:pt idx="28">
                  <c:v>1.4687501331094315</c:v>
                </c:pt>
                <c:pt idx="29">
                  <c:v>0.56960515464771311</c:v>
                </c:pt>
                <c:pt idx="30">
                  <c:v>0.62274862781483475</c:v>
                </c:pt>
                <c:pt idx="33">
                  <c:v>0.92421753340606716</c:v>
                </c:pt>
                <c:pt idx="34">
                  <c:v>0.69403225894258258</c:v>
                </c:pt>
                <c:pt idx="35">
                  <c:v>1.3974935193410751</c:v>
                </c:pt>
                <c:pt idx="36">
                  <c:v>0.71877881285475864</c:v>
                </c:pt>
                <c:pt idx="37">
                  <c:v>0.71877881285475864</c:v>
                </c:pt>
                <c:pt idx="38">
                  <c:v>0.71659010733893203</c:v>
                </c:pt>
                <c:pt idx="39">
                  <c:v>1.1067529796662465</c:v>
                </c:pt>
                <c:pt idx="40">
                  <c:v>1.1326646654476442</c:v>
                </c:pt>
                <c:pt idx="41">
                  <c:v>1.1582545351608602</c:v>
                </c:pt>
                <c:pt idx="42">
                  <c:v>1.3943766185719568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2C-44E1-93AC-8068ABB23ED9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('MFP-rsum'!$BR$27:$BR$28,'MFP-rsum'!$BR$30:$BR$31,'MFP-rsum'!$BR$40:$BR$44)</c:f>
              <c:numCache>
                <c:formatCode>#,##0.00</c:formatCode>
                <c:ptCount val="9"/>
                <c:pt idx="0">
                  <c:v>1.4344249553772834</c:v>
                </c:pt>
                <c:pt idx="1">
                  <c:v>1.4473978818363051</c:v>
                </c:pt>
                <c:pt idx="2">
                  <c:v>1.4723756323104553</c:v>
                </c:pt>
                <c:pt idx="3">
                  <c:v>1.4687501331094315</c:v>
                </c:pt>
                <c:pt idx="4">
                  <c:v>0.71877881285475864</c:v>
                </c:pt>
                <c:pt idx="5">
                  <c:v>0.71659010733893203</c:v>
                </c:pt>
                <c:pt idx="6">
                  <c:v>1.1067529796662465</c:v>
                </c:pt>
                <c:pt idx="7">
                  <c:v>1.1326646654476442</c:v>
                </c:pt>
                <c:pt idx="8">
                  <c:v>1.1582545351608602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2C-44E1-93AC-8068ABB23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1/3c'</a:t>
                </a:r>
                <a:r>
                  <a:rPr lang="en-US" sz="1050" b="1" baseline="-25000"/>
                  <a:t>p</a:t>
                </a:r>
                <a:r>
                  <a:rPr lang="en-US" sz="1050" b="1"/>
                  <a:t> [</a:t>
                </a:r>
                <a:r>
                  <a:rPr lang="en-US" sz="1050" b="1" baseline="0"/>
                  <a:t>M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4.4860905102367829E-2"/>
              <c:y val="0.1362830171562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2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75130114747311"/>
          <c:y val="3.64263318251343E-2"/>
          <c:w val="0.79078529101703832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6556794692177232E-3"/>
                  <c:y val="0.352625216223957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'MFP-rsum'!$BG$3:$BG$45</c:f>
              <c:numCache>
                <c:formatCode>0.00E+00</c:formatCode>
                <c:ptCount val="43"/>
                <c:pt idx="0">
                  <c:v>2.5478000000000001</c:v>
                </c:pt>
                <c:pt idx="1">
                  <c:v>2.0855000000000001</c:v>
                </c:pt>
                <c:pt idx="2">
                  <c:v>1.8164</c:v>
                </c:pt>
                <c:pt idx="3">
                  <c:v>1.7604000000000002</c:v>
                </c:pt>
                <c:pt idx="4">
                  <c:v>1.8589699999999998</c:v>
                </c:pt>
                <c:pt idx="5">
                  <c:v>2.0423974499999997</c:v>
                </c:pt>
                <c:pt idx="6">
                  <c:v>1.7436799999999999</c:v>
                </c:pt>
                <c:pt idx="7">
                  <c:v>1.5971839999999997</c:v>
                </c:pt>
                <c:pt idx="8">
                  <c:v>2.5478000000000001</c:v>
                </c:pt>
                <c:pt idx="9">
                  <c:v>2.1755999999999998</c:v>
                </c:pt>
                <c:pt idx="10">
                  <c:v>1.7102999999999999</c:v>
                </c:pt>
                <c:pt idx="11">
                  <c:v>1.3985999999999998</c:v>
                </c:pt>
                <c:pt idx="12">
                  <c:v>2.101</c:v>
                </c:pt>
                <c:pt idx="13">
                  <c:v>2.0650300000000001</c:v>
                </c:pt>
                <c:pt idx="14">
                  <c:v>1.8731300000000002</c:v>
                </c:pt>
                <c:pt idx="15">
                  <c:v>1.8169499999999998</c:v>
                </c:pt>
                <c:pt idx="16">
                  <c:v>1.7665599999999999</c:v>
                </c:pt>
                <c:pt idx="17">
                  <c:v>1.7</c:v>
                </c:pt>
                <c:pt idx="18">
                  <c:v>1.3620000000000001</c:v>
                </c:pt>
                <c:pt idx="19">
                  <c:v>1.0620000000000001</c:v>
                </c:pt>
                <c:pt idx="20">
                  <c:v>1.248</c:v>
                </c:pt>
                <c:pt idx="22">
                  <c:v>2.5476863757231323</c:v>
                </c:pt>
                <c:pt idx="23">
                  <c:v>2.0124687077792052</c:v>
                </c:pt>
                <c:pt idx="24">
                  <c:v>1.7814332081938731</c:v>
                </c:pt>
                <c:pt idx="25">
                  <c:v>2.3191206460873408</c:v>
                </c:pt>
                <c:pt idx="26">
                  <c:v>2.5476875526384619</c:v>
                </c:pt>
                <c:pt idx="27">
                  <c:v>2.4418705732183512</c:v>
                </c:pt>
                <c:pt idx="28">
                  <c:v>2.348752021590474</c:v>
                </c:pt>
                <c:pt idx="29">
                  <c:v>2.039501458919001</c:v>
                </c:pt>
                <c:pt idx="30">
                  <c:v>2.024776905844504</c:v>
                </c:pt>
                <c:pt idx="33">
                  <c:v>1.8851934295243609</c:v>
                </c:pt>
                <c:pt idx="34">
                  <c:v>2.0848843456983839</c:v>
                </c:pt>
                <c:pt idx="35">
                  <c:v>2.2982283668280821</c:v>
                </c:pt>
                <c:pt idx="36">
                  <c:v>1.45174946092899</c:v>
                </c:pt>
                <c:pt idx="37">
                  <c:v>1.45174946092899</c:v>
                </c:pt>
                <c:pt idx="38">
                  <c:v>1.470455559006177</c:v>
                </c:pt>
                <c:pt idx="39">
                  <c:v>1.3486175138087231</c:v>
                </c:pt>
                <c:pt idx="40">
                  <c:v>1.272126022947567</c:v>
                </c:pt>
                <c:pt idx="41">
                  <c:v>1.2151718333840431</c:v>
                </c:pt>
                <c:pt idx="42">
                  <c:v>1.403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EA-4041-B219-A7A803728DD6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('MFP-rsum'!$BG$27:$BG$28,'MFP-rsum'!$BG$30:$BG$31,'MFP-rsum'!$BG$40:$BG$44)</c:f>
              <c:numCache>
                <c:formatCode>0.00E+00</c:formatCode>
                <c:ptCount val="9"/>
                <c:pt idx="0">
                  <c:v>1.7814332081938731</c:v>
                </c:pt>
                <c:pt idx="1">
                  <c:v>2.3191206460873408</c:v>
                </c:pt>
                <c:pt idx="2">
                  <c:v>2.4418705732183512</c:v>
                </c:pt>
                <c:pt idx="3">
                  <c:v>2.348752021590474</c:v>
                </c:pt>
                <c:pt idx="4">
                  <c:v>1.45174946092899</c:v>
                </c:pt>
                <c:pt idx="5">
                  <c:v>1.470455559006177</c:v>
                </c:pt>
                <c:pt idx="6">
                  <c:v>1.3486175138087231</c:v>
                </c:pt>
                <c:pt idx="7">
                  <c:v>1.272126022947567</c:v>
                </c:pt>
                <c:pt idx="8">
                  <c:v>1.2151718333840431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EA-4041-B219-A7A803728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34948316384042599"/>
              <c:y val="0.902456365317320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[kW∙m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4.2993169938003548E-2"/>
              <c:y val="0.211450466493313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81228139147491"/>
          <c:y val="3.64263318251343E-2"/>
          <c:w val="0.7946990852385796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2417126344075125E-2"/>
                  <c:y val="0.118408612869867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'MFP-rsum'!$Z$3:$Z$45</c:f>
              <c:numCache>
                <c:formatCode>0.00E+00</c:formatCode>
                <c:ptCount val="43"/>
                <c:pt idx="0">
                  <c:v>2.2759837070607754</c:v>
                </c:pt>
                <c:pt idx="1">
                  <c:v>2.6175256793330215</c:v>
                </c:pt>
                <c:pt idx="2">
                  <c:v>2.9333523201941225</c:v>
                </c:pt>
                <c:pt idx="3">
                  <c:v>3.0947751860545458</c:v>
                </c:pt>
                <c:pt idx="4">
                  <c:v>3.3603029561049746</c:v>
                </c:pt>
                <c:pt idx="5">
                  <c:v>2.8635665995499067</c:v>
                </c:pt>
                <c:pt idx="6">
                  <c:v>3.1501267418407801</c:v>
                </c:pt>
                <c:pt idx="7">
                  <c:v>3.4355656543252246</c:v>
                </c:pt>
                <c:pt idx="8">
                  <c:v>2.3683526052903643</c:v>
                </c:pt>
                <c:pt idx="9">
                  <c:v>2.4190546390209113</c:v>
                </c:pt>
                <c:pt idx="10">
                  <c:v>2.579307146003655</c:v>
                </c:pt>
                <c:pt idx="11">
                  <c:v>2.7164435794269237</c:v>
                </c:pt>
                <c:pt idx="12">
                  <c:v>3.1507824995906875</c:v>
                </c:pt>
                <c:pt idx="13">
                  <c:v>3.0871305859858604</c:v>
                </c:pt>
                <c:pt idx="14">
                  <c:v>3.1804012633637861</c:v>
                </c:pt>
                <c:pt idx="15">
                  <c:v>2.4571500709571903</c:v>
                </c:pt>
                <c:pt idx="16">
                  <c:v>2.6184947744527856</c:v>
                </c:pt>
                <c:pt idx="17">
                  <c:v>2.42479684190184</c:v>
                </c:pt>
                <c:pt idx="18">
                  <c:v>2.556864389507163</c:v>
                </c:pt>
                <c:pt idx="19">
                  <c:v>2.5260689064928501</c:v>
                </c:pt>
                <c:pt idx="20">
                  <c:v>3.1486460110830379</c:v>
                </c:pt>
                <c:pt idx="22">
                  <c:v>3.0276895150914673</c:v>
                </c:pt>
                <c:pt idx="23">
                  <c:v>3.1821841180777333</c:v>
                </c:pt>
                <c:pt idx="24">
                  <c:v>3.1710616154866584</c:v>
                </c:pt>
                <c:pt idx="25">
                  <c:v>3.0400598551177835</c:v>
                </c:pt>
                <c:pt idx="26">
                  <c:v>2.9803563928847558</c:v>
                </c:pt>
                <c:pt idx="27">
                  <c:v>2.9966126248648894</c:v>
                </c:pt>
                <c:pt idx="28">
                  <c:v>3.0126943690428565</c:v>
                </c:pt>
                <c:pt idx="29">
                  <c:v>4.3744896920293135</c:v>
                </c:pt>
                <c:pt idx="30">
                  <c:v>4.0467102726743152</c:v>
                </c:pt>
                <c:pt idx="33">
                  <c:v>3.4715569857535811</c:v>
                </c:pt>
                <c:pt idx="34">
                  <c:v>3.7963917709686812</c:v>
                </c:pt>
                <c:pt idx="35">
                  <c:v>2.9768075362029229</c:v>
                </c:pt>
                <c:pt idx="36">
                  <c:v>4.2453704603250406</c:v>
                </c:pt>
                <c:pt idx="37">
                  <c:v>4.2453704603250406</c:v>
                </c:pt>
                <c:pt idx="38">
                  <c:v>4.217356070199056</c:v>
                </c:pt>
                <c:pt idx="39">
                  <c:v>3.6894363319716517</c:v>
                </c:pt>
                <c:pt idx="40">
                  <c:v>3.7846224196870373</c:v>
                </c:pt>
                <c:pt idx="41">
                  <c:v>3.8716420434539827</c:v>
                </c:pt>
                <c:pt idx="42">
                  <c:v>3.1045688436977752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96-4D61-9772-8F13C56F76DA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('MFP-rsum'!$Z$27:$Z$28,'MFP-rsum'!$Z$30:$Z$31,'MFP-rsum'!$Z$40:$Z$44)</c:f>
              <c:numCache>
                <c:formatCode>0.00E+00</c:formatCode>
                <c:ptCount val="9"/>
                <c:pt idx="0">
                  <c:v>3.1710616154866584</c:v>
                </c:pt>
                <c:pt idx="1">
                  <c:v>3.0400598551177835</c:v>
                </c:pt>
                <c:pt idx="2">
                  <c:v>2.9966126248648894</c:v>
                </c:pt>
                <c:pt idx="3">
                  <c:v>3.0126943690428565</c:v>
                </c:pt>
                <c:pt idx="4">
                  <c:v>4.2453704603250406</c:v>
                </c:pt>
                <c:pt idx="5">
                  <c:v>4.217356070199056</c:v>
                </c:pt>
                <c:pt idx="6">
                  <c:v>3.6894363319716517</c:v>
                </c:pt>
                <c:pt idx="7">
                  <c:v>3.7846224196870373</c:v>
                </c:pt>
                <c:pt idx="8">
                  <c:v>3.8716420434539827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96-4D61-9772-8F13C56F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n</a:t>
                </a:r>
                <a:r>
                  <a:rPr lang="en-US" sz="1050" b="1" baseline="30000"/>
                  <a:t>-1/3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9618450863491007E-2"/>
              <c:y val="0.32174006555264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48454794898088"/>
          <c:y val="3.64263318251343E-2"/>
          <c:w val="0.79302681868107372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875982345145117E-2"/>
                  <c:y val="-0.146306532945039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'MFP-rsum'!$BQ$3:$BQ$45</c:f>
              <c:numCache>
                <c:formatCode>#,##0.00</c:formatCode>
                <c:ptCount val="43"/>
                <c:pt idx="0">
                  <c:v>2.3421021459586555</c:v>
                </c:pt>
                <c:pt idx="1">
                  <c:v>1.5397152996579979</c:v>
                </c:pt>
                <c:pt idx="2">
                  <c:v>1.0940082392306827</c:v>
                </c:pt>
                <c:pt idx="3">
                  <c:v>0.93159245021324921</c:v>
                </c:pt>
                <c:pt idx="4">
                  <c:v>0.72774289874426268</c:v>
                </c:pt>
                <c:pt idx="5">
                  <c:v>1.1759569245281651</c:v>
                </c:pt>
                <c:pt idx="6">
                  <c:v>0.88334264203487822</c:v>
                </c:pt>
                <c:pt idx="7">
                  <c:v>0.68095516938192446</c:v>
                </c:pt>
                <c:pt idx="8">
                  <c:v>1.5589617409037297</c:v>
                </c:pt>
                <c:pt idx="9">
                  <c:v>1.462977032680798</c:v>
                </c:pt>
                <c:pt idx="10">
                  <c:v>1.2068835217163136</c:v>
                </c:pt>
                <c:pt idx="11">
                  <c:v>1.0331716346106778</c:v>
                </c:pt>
                <c:pt idx="12">
                  <c:v>0.66209341409489375</c:v>
                </c:pt>
                <c:pt idx="13">
                  <c:v>0.70389769004816327</c:v>
                </c:pt>
                <c:pt idx="14">
                  <c:v>0.64376711737328074</c:v>
                </c:pt>
                <c:pt idx="15">
                  <c:v>1.1633174695199691</c:v>
                </c:pt>
                <c:pt idx="16">
                  <c:v>0.96125400228371116</c:v>
                </c:pt>
                <c:pt idx="17">
                  <c:v>1.2105067695596112</c:v>
                </c:pt>
                <c:pt idx="18">
                  <c:v>1.0324528129551658</c:v>
                </c:pt>
                <c:pt idx="19">
                  <c:v>1.0706751335384235</c:v>
                </c:pt>
                <c:pt idx="20">
                  <c:v>0.58972631409550158</c:v>
                </c:pt>
                <c:pt idx="22">
                  <c:v>0.91033315799311509</c:v>
                </c:pt>
                <c:pt idx="23">
                  <c:v>0.8569142533503582</c:v>
                </c:pt>
                <c:pt idx="24">
                  <c:v>0.78207265421101912</c:v>
                </c:pt>
                <c:pt idx="25">
                  <c:v>0.90491669897173044</c:v>
                </c:pt>
                <c:pt idx="26">
                  <c:v>0.97265207507139295</c:v>
                </c:pt>
                <c:pt idx="27">
                  <c:v>0.95434282393966208</c:v>
                </c:pt>
                <c:pt idx="28">
                  <c:v>0.93661685616082413</c:v>
                </c:pt>
                <c:pt idx="29">
                  <c:v>0.27378470223823992</c:v>
                </c:pt>
                <c:pt idx="30">
                  <c:v>0.40094387102763879</c:v>
                </c:pt>
                <c:pt idx="33">
                  <c:v>0.64926968818906816</c:v>
                </c:pt>
                <c:pt idx="34">
                  <c:v>0.50466153959633264</c:v>
                </c:pt>
                <c:pt idx="35">
                  <c:v>1.04679347979034</c:v>
                </c:pt>
                <c:pt idx="36">
                  <c:v>0.31216384733330249</c:v>
                </c:pt>
                <c:pt idx="37">
                  <c:v>0.31637414970581329</c:v>
                </c:pt>
                <c:pt idx="38">
                  <c:v>0.32615661446675581</c:v>
                </c:pt>
                <c:pt idx="39">
                  <c:v>0.48797950201996232</c:v>
                </c:pt>
                <c:pt idx="40">
                  <c:v>0.43297670471669791</c:v>
                </c:pt>
                <c:pt idx="41">
                  <c:v>0.38659039171726189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1C-4BC7-882D-E75FFE63A242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('MFP-rsum'!$BQ$27:$BQ$28,'MFP-rsum'!$BQ$30:$BQ$31,'MFP-rsum'!$BQ$40:$BQ$44)</c:f>
              <c:numCache>
                <c:formatCode>#,##0.00</c:formatCode>
                <c:ptCount val="9"/>
                <c:pt idx="0">
                  <c:v>0.78207265421101912</c:v>
                </c:pt>
                <c:pt idx="1">
                  <c:v>0.90491669897173044</c:v>
                </c:pt>
                <c:pt idx="2">
                  <c:v>0.95434282393966208</c:v>
                </c:pt>
                <c:pt idx="3">
                  <c:v>0.93661685616082413</c:v>
                </c:pt>
                <c:pt idx="4">
                  <c:v>0.31637414970581329</c:v>
                </c:pt>
                <c:pt idx="5">
                  <c:v>0.32615661446675581</c:v>
                </c:pt>
                <c:pt idx="6">
                  <c:v>0.48797950201996232</c:v>
                </c:pt>
                <c:pt idx="7">
                  <c:v>0.43297670471669791</c:v>
                </c:pt>
                <c:pt idx="8">
                  <c:v>0.38659039171726189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1C-4BC7-882D-E75FFE63A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ψ</a:t>
                </a:r>
                <a:r>
                  <a:rPr lang="en-US" sz="1050" b="1"/>
                  <a:t>k</a:t>
                </a:r>
                <a:r>
                  <a:rPr lang="en-US" sz="1050" b="1" baseline="-25000"/>
                  <a:t>B</a:t>
                </a:r>
                <a:r>
                  <a:rPr lang="en-US" sz="1050" b="1"/>
                  <a:t>n [</a:t>
                </a:r>
                <a:r>
                  <a:rPr lang="en-US" sz="1050" b="0" i="0" u="none" strike="noStrike" baseline="0">
                    <a:effectLst/>
                  </a:rPr>
                  <a:t>M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4577333209041425E-2"/>
              <c:y val="0.17511923534442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2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5302333310366353E-2"/>
                  <c:y val="-0.118171170886495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'MFP-rsum'!$CG$3:$CG$45</c:f>
              <c:numCache>
                <c:formatCode>0.00E+00</c:formatCode>
                <c:ptCount val="43"/>
                <c:pt idx="0">
                  <c:v>1.3581267837494801</c:v>
                </c:pt>
                <c:pt idx="1">
                  <c:v>0.84050745621372769</c:v>
                </c:pt>
                <c:pt idx="2">
                  <c:v>0.58290303226983431</c:v>
                </c:pt>
                <c:pt idx="3">
                  <c:v>0.50753550169262396</c:v>
                </c:pt>
                <c:pt idx="4">
                  <c:v>0.45459933022062804</c:v>
                </c:pt>
                <c:pt idx="5">
                  <c:v>0.68776324294229341</c:v>
                </c:pt>
                <c:pt idx="6">
                  <c:v>0.48520359451615885</c:v>
                </c:pt>
                <c:pt idx="7">
                  <c:v>0.3736557970505156</c:v>
                </c:pt>
                <c:pt idx="8">
                  <c:v>0.94069135301528872</c:v>
                </c:pt>
                <c:pt idx="9">
                  <c:v>0.76994949092969944</c:v>
                </c:pt>
                <c:pt idx="10">
                  <c:v>0.53240327062339632</c:v>
                </c:pt>
                <c:pt idx="11">
                  <c:v>0.39252442611632754</c:v>
                </c:pt>
                <c:pt idx="12">
                  <c:v>0.43829220310135514</c:v>
                </c:pt>
                <c:pt idx="13">
                  <c:v>0.44873599331705216</c:v>
                </c:pt>
                <c:pt idx="14">
                  <c:v>0.38351170790374656</c:v>
                </c:pt>
                <c:pt idx="15">
                  <c:v>0.51936527379651809</c:v>
                </c:pt>
                <c:pt idx="16">
                  <c:v>0.44464996772443088</c:v>
                </c:pt>
                <c:pt idx="17">
                  <c:v>0.49898960862792047</c:v>
                </c:pt>
                <c:pt idx="18">
                  <c:v>0.35954645742191094</c:v>
                </c:pt>
                <c:pt idx="19">
                  <c:v>0.28722843119412539</c:v>
                </c:pt>
                <c:pt idx="20">
                  <c:v>0.23173355793213646</c:v>
                </c:pt>
                <c:pt idx="22">
                  <c:v>0.70219488766459415</c:v>
                </c:pt>
                <c:pt idx="23">
                  <c:v>0.54877182622548337</c:v>
                </c:pt>
                <c:pt idx="24">
                  <c:v>0.44179553793806758</c:v>
                </c:pt>
                <c:pt idx="25">
                  <c:v>0.63799030513151733</c:v>
                </c:pt>
                <c:pt idx="26">
                  <c:v>0.73853636288378477</c:v>
                </c:pt>
                <c:pt idx="27">
                  <c:v>0.69832510987356311</c:v>
                </c:pt>
                <c:pt idx="28">
                  <c:v>0.66275683009826292</c:v>
                </c:pt>
                <c:pt idx="29">
                  <c:v>0.24426463629862866</c:v>
                </c:pt>
                <c:pt idx="30">
                  <c:v>0.32852079842593895</c:v>
                </c:pt>
                <c:pt idx="33">
                  <c:v>0.42491821059946688</c:v>
                </c:pt>
                <c:pt idx="34">
                  <c:v>0.39944151487027008</c:v>
                </c:pt>
                <c:pt idx="35">
                  <c:v>0.71615156638773747</c:v>
                </c:pt>
                <c:pt idx="36">
                  <c:v>0.19239326807167642</c:v>
                </c:pt>
                <c:pt idx="37">
                  <c:v>0.19498816764104393</c:v>
                </c:pt>
                <c:pt idx="38">
                  <c:v>0.20226389393260172</c:v>
                </c:pt>
                <c:pt idx="39">
                  <c:v>0.24280095747113498</c:v>
                </c:pt>
                <c:pt idx="40">
                  <c:v>0.20845735613309282</c:v>
                </c:pt>
                <c:pt idx="41">
                  <c:v>0.18187958210469268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33-4FF6-BF66-5A5908CAC695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('MFP-rsum'!$CG$27:$CG$28,'MFP-rsum'!$CG$30:$CG$31,'MFP-rsum'!$CG$40:$CG$44)</c:f>
              <c:numCache>
                <c:formatCode>0.00E+00</c:formatCode>
                <c:ptCount val="9"/>
                <c:pt idx="0">
                  <c:v>0.44179553793806758</c:v>
                </c:pt>
                <c:pt idx="1">
                  <c:v>0.63799030513151733</c:v>
                </c:pt>
                <c:pt idx="2">
                  <c:v>0.69832510987356311</c:v>
                </c:pt>
                <c:pt idx="3">
                  <c:v>0.66275683009826292</c:v>
                </c:pt>
                <c:pt idx="4">
                  <c:v>0.19498816764104393</c:v>
                </c:pt>
                <c:pt idx="5">
                  <c:v>0.20226389393260172</c:v>
                </c:pt>
                <c:pt idx="6">
                  <c:v>0.24280095747113498</c:v>
                </c:pt>
                <c:pt idx="7">
                  <c:v>0.20845735613309282</c:v>
                </c:pt>
                <c:pt idx="8">
                  <c:v>0.18187958210469268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33-4FF6-BF66-5A5908CAC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35463037542592524"/>
              <c:y val="0.902456365317320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ψ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2/3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3.785337067494559E-2"/>
              <c:y val="0.153196139211023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FLiNaK_plot_data!$B$1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FLiNaK_plot_data!$B$2:$B$1001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2.1549632065262598E-3</c:v>
                </c:pt>
                <c:pt idx="263">
                  <c:v>2.1549632065262598E-3</c:v>
                </c:pt>
                <c:pt idx="264">
                  <c:v>2.1549632065262598E-3</c:v>
                </c:pt>
                <c:pt idx="265">
                  <c:v>2.1549632065262598E-3</c:v>
                </c:pt>
                <c:pt idx="266">
                  <c:v>2.1549632065262598E-3</c:v>
                </c:pt>
                <c:pt idx="267">
                  <c:v>2.1549632065262598E-3</c:v>
                </c:pt>
                <c:pt idx="268">
                  <c:v>2.1549632065262598E-3</c:v>
                </c:pt>
                <c:pt idx="269">
                  <c:v>2.1549632065262598E-3</c:v>
                </c:pt>
                <c:pt idx="270">
                  <c:v>2.1549632065262598E-3</c:v>
                </c:pt>
                <c:pt idx="271">
                  <c:v>2.1549632065262598E-3</c:v>
                </c:pt>
                <c:pt idx="272">
                  <c:v>2.1549632065262598E-3</c:v>
                </c:pt>
                <c:pt idx="273">
                  <c:v>2.1549632065262598E-3</c:v>
                </c:pt>
                <c:pt idx="274">
                  <c:v>2.1549632065262598E-3</c:v>
                </c:pt>
                <c:pt idx="275">
                  <c:v>2.1549632065262598E-3</c:v>
                </c:pt>
                <c:pt idx="276">
                  <c:v>2.1619485699775299E-3</c:v>
                </c:pt>
                <c:pt idx="277">
                  <c:v>2.3467942518803999E-3</c:v>
                </c:pt>
                <c:pt idx="278">
                  <c:v>2.5316399337832699E-3</c:v>
                </c:pt>
                <c:pt idx="279">
                  <c:v>2.7164856156861399E-3</c:v>
                </c:pt>
                <c:pt idx="280">
                  <c:v>2.9013312975889999E-3</c:v>
                </c:pt>
                <c:pt idx="281">
                  <c:v>3.0861769794918699E-3</c:v>
                </c:pt>
                <c:pt idx="282">
                  <c:v>3.2710226613947399E-3</c:v>
                </c:pt>
                <c:pt idx="283">
                  <c:v>3.4558683432976099E-3</c:v>
                </c:pt>
                <c:pt idx="284">
                  <c:v>3.6407140252004699E-3</c:v>
                </c:pt>
                <c:pt idx="285">
                  <c:v>3.8255597071033499E-3</c:v>
                </c:pt>
                <c:pt idx="286">
                  <c:v>4.0104053890062099E-3</c:v>
                </c:pt>
                <c:pt idx="287">
                  <c:v>4.1952510709090804E-3</c:v>
                </c:pt>
                <c:pt idx="288">
                  <c:v>4.3800967528119499E-3</c:v>
                </c:pt>
                <c:pt idx="289">
                  <c:v>4.5649424347148203E-3</c:v>
                </c:pt>
                <c:pt idx="290">
                  <c:v>4.7497881166176804E-3</c:v>
                </c:pt>
                <c:pt idx="291">
                  <c:v>5.14767426954762E-3</c:v>
                </c:pt>
                <c:pt idx="292">
                  <c:v>7.1720950952774698E-3</c:v>
                </c:pt>
                <c:pt idx="293">
                  <c:v>9.1965159210073092E-3</c:v>
                </c:pt>
                <c:pt idx="294">
                  <c:v>1.1220936746737201E-2</c:v>
                </c:pt>
                <c:pt idx="295">
                  <c:v>1.3245357572467E-2</c:v>
                </c:pt>
                <c:pt idx="296">
                  <c:v>1.5269778398196999E-2</c:v>
                </c:pt>
                <c:pt idx="297">
                  <c:v>1.72941992239268E-2</c:v>
                </c:pt>
                <c:pt idx="298">
                  <c:v>1.9318620049656701E-2</c:v>
                </c:pt>
                <c:pt idx="299">
                  <c:v>2.1343040875386601E-2</c:v>
                </c:pt>
                <c:pt idx="300">
                  <c:v>2.3367461701116501E-2</c:v>
                </c:pt>
                <c:pt idx="301">
                  <c:v>2.5391882526846401E-2</c:v>
                </c:pt>
                <c:pt idx="302">
                  <c:v>2.7544747564349398E-2</c:v>
                </c:pt>
                <c:pt idx="303">
                  <c:v>3.01734737241512E-2</c:v>
                </c:pt>
                <c:pt idx="304">
                  <c:v>3.2802199883953199E-2</c:v>
                </c:pt>
                <c:pt idx="305">
                  <c:v>3.5430926043755001E-2</c:v>
                </c:pt>
                <c:pt idx="306">
                  <c:v>3.8059652203556997E-2</c:v>
                </c:pt>
                <c:pt idx="307">
                  <c:v>4.0688378363358799E-2</c:v>
                </c:pt>
                <c:pt idx="308">
                  <c:v>4.3317104523160697E-2</c:v>
                </c:pt>
                <c:pt idx="309">
                  <c:v>4.5945830682962603E-2</c:v>
                </c:pt>
                <c:pt idx="310">
                  <c:v>4.8574556842764502E-2</c:v>
                </c:pt>
                <c:pt idx="311">
                  <c:v>5.1203283002566297E-2</c:v>
                </c:pt>
                <c:pt idx="312">
                  <c:v>5.5895633205642697E-2</c:v>
                </c:pt>
                <c:pt idx="313">
                  <c:v>6.9602533545981699E-2</c:v>
                </c:pt>
                <c:pt idx="314">
                  <c:v>8.3309433886320103E-2</c:v>
                </c:pt>
                <c:pt idx="315">
                  <c:v>9.7061490306153395E-2</c:v>
                </c:pt>
                <c:pt idx="316">
                  <c:v>0.11085659485806799</c:v>
                </c:pt>
                <c:pt idx="317">
                  <c:v>0.124651699409984</c:v>
                </c:pt>
                <c:pt idx="318">
                  <c:v>0.139116162797293</c:v>
                </c:pt>
                <c:pt idx="319">
                  <c:v>0.15392054261927501</c:v>
                </c:pt>
                <c:pt idx="320">
                  <c:v>0.168724922441256</c:v>
                </c:pt>
                <c:pt idx="321">
                  <c:v>0.18412619102420999</c:v>
                </c:pt>
                <c:pt idx="322">
                  <c:v>0.201126239171109</c:v>
                </c:pt>
                <c:pt idx="323">
                  <c:v>0.21812628731800901</c:v>
                </c:pt>
                <c:pt idx="324">
                  <c:v>0.23470190057590601</c:v>
                </c:pt>
                <c:pt idx="325">
                  <c:v>0.25042610646897301</c:v>
                </c:pt>
                <c:pt idx="326">
                  <c:v>0.26615031236203801</c:v>
                </c:pt>
                <c:pt idx="327">
                  <c:v>0.281809013075211</c:v>
                </c:pt>
                <c:pt idx="328">
                  <c:v>0.29745575978130701</c:v>
                </c:pt>
                <c:pt idx="329">
                  <c:v>0.31333812614214501</c:v>
                </c:pt>
                <c:pt idx="330">
                  <c:v>0.329641786773887</c:v>
                </c:pt>
                <c:pt idx="331">
                  <c:v>0.34594544740562899</c:v>
                </c:pt>
                <c:pt idx="332">
                  <c:v>0.36415012432041499</c:v>
                </c:pt>
                <c:pt idx="333">
                  <c:v>0.38498542384208001</c:v>
                </c:pt>
                <c:pt idx="334">
                  <c:v>0.40582072336374703</c:v>
                </c:pt>
                <c:pt idx="335">
                  <c:v>0.42910123506727299</c:v>
                </c:pt>
                <c:pt idx="336">
                  <c:v>0.45339799185905799</c:v>
                </c:pt>
                <c:pt idx="337">
                  <c:v>0.47769474865084199</c:v>
                </c:pt>
                <c:pt idx="338">
                  <c:v>0.51271650060533303</c:v>
                </c:pt>
                <c:pt idx="339">
                  <c:v>0.54160470124919502</c:v>
                </c:pt>
                <c:pt idx="340">
                  <c:v>0.56969912636755804</c:v>
                </c:pt>
                <c:pt idx="341">
                  <c:v>0.60448727189651597</c:v>
                </c:pt>
                <c:pt idx="342">
                  <c:v>0.63323000563175003</c:v>
                </c:pt>
                <c:pt idx="343">
                  <c:v>0.64964973044173202</c:v>
                </c:pt>
                <c:pt idx="344">
                  <c:v>0.67377069939277501</c:v>
                </c:pt>
                <c:pt idx="345">
                  <c:v>0.70738615801258697</c:v>
                </c:pt>
                <c:pt idx="346">
                  <c:v>0.723983393411327</c:v>
                </c:pt>
                <c:pt idx="347">
                  <c:v>0.75842019534511995</c:v>
                </c:pt>
                <c:pt idx="348">
                  <c:v>0.78144107737267698</c:v>
                </c:pt>
                <c:pt idx="349">
                  <c:v>0.79796792098571601</c:v>
                </c:pt>
                <c:pt idx="350">
                  <c:v>0.82452277490230497</c:v>
                </c:pt>
                <c:pt idx="351">
                  <c:v>0.85219148070838102</c:v>
                </c:pt>
                <c:pt idx="352">
                  <c:v>0.873599254269675</c:v>
                </c:pt>
                <c:pt idx="353">
                  <c:v>0.892466952220899</c:v>
                </c:pt>
                <c:pt idx="354">
                  <c:v>0.91040566007479995</c:v>
                </c:pt>
                <c:pt idx="355">
                  <c:v>0.925148305156543</c:v>
                </c:pt>
                <c:pt idx="356">
                  <c:v>0.93416584052901297</c:v>
                </c:pt>
                <c:pt idx="357">
                  <c:v>0.94318337590148404</c:v>
                </c:pt>
                <c:pt idx="358">
                  <c:v>0.95220091127395401</c:v>
                </c:pt>
                <c:pt idx="359">
                  <c:v>0.96129700535852403</c:v>
                </c:pt>
                <c:pt idx="360">
                  <c:v>0.97058672357739095</c:v>
                </c:pt>
                <c:pt idx="361">
                  <c:v>0.97987644179625799</c:v>
                </c:pt>
                <c:pt idx="362">
                  <c:v>0.98916616001512403</c:v>
                </c:pt>
                <c:pt idx="363">
                  <c:v>0.997693356104426</c:v>
                </c:pt>
                <c:pt idx="364">
                  <c:v>1.00350113690249</c:v>
                </c:pt>
                <c:pt idx="365">
                  <c:v>1.0093089177005601</c:v>
                </c:pt>
                <c:pt idx="366">
                  <c:v>1.0151166984986399</c:v>
                </c:pt>
                <c:pt idx="367">
                  <c:v>1.02092447929671</c:v>
                </c:pt>
                <c:pt idx="368">
                  <c:v>1.0267322600947799</c:v>
                </c:pt>
                <c:pt idx="369">
                  <c:v>1.03254004089285</c:v>
                </c:pt>
                <c:pt idx="370">
                  <c:v>1.0388250066092199</c:v>
                </c:pt>
                <c:pt idx="371">
                  <c:v>1.04542042514824</c:v>
                </c:pt>
                <c:pt idx="372">
                  <c:v>1.05201584368727</c:v>
                </c:pt>
                <c:pt idx="373">
                  <c:v>1.05861126222629</c:v>
                </c:pt>
                <c:pt idx="374">
                  <c:v>1.0641078031369999</c:v>
                </c:pt>
                <c:pt idx="375">
                  <c:v>1.0562359778078301</c:v>
                </c:pt>
                <c:pt idx="376">
                  <c:v>1.04836415247866</c:v>
                </c:pt>
                <c:pt idx="377">
                  <c:v>1.0404923271494899</c:v>
                </c:pt>
                <c:pt idx="378">
                  <c:v>1.0326205018203201</c:v>
                </c:pt>
                <c:pt idx="379">
                  <c:v>1.02474867649115</c:v>
                </c:pt>
                <c:pt idx="380">
                  <c:v>1.0168768511619899</c:v>
                </c:pt>
                <c:pt idx="381">
                  <c:v>1.00900502583282</c:v>
                </c:pt>
                <c:pt idx="382">
                  <c:v>1.0007838888376099</c:v>
                </c:pt>
                <c:pt idx="383">
                  <c:v>0.991375829831035</c:v>
                </c:pt>
                <c:pt idx="384">
                  <c:v>0.98196777082445097</c:v>
                </c:pt>
                <c:pt idx="385">
                  <c:v>0.97255971181786804</c:v>
                </c:pt>
                <c:pt idx="386">
                  <c:v>0.963030308926065</c:v>
                </c:pt>
                <c:pt idx="387">
                  <c:v>0.95285303801705201</c:v>
                </c:pt>
                <c:pt idx="388">
                  <c:v>0.94267576710803902</c:v>
                </c:pt>
                <c:pt idx="389">
                  <c:v>0.93249849619902503</c:v>
                </c:pt>
                <c:pt idx="390">
                  <c:v>0.92215046471116502</c:v>
                </c:pt>
                <c:pt idx="391">
                  <c:v>0.91003537035632998</c:v>
                </c:pt>
                <c:pt idx="392">
                  <c:v>0.89792027600149604</c:v>
                </c:pt>
                <c:pt idx="393">
                  <c:v>0.885805181646661</c:v>
                </c:pt>
                <c:pt idx="394">
                  <c:v>0.87308152223413904</c:v>
                </c:pt>
                <c:pt idx="395">
                  <c:v>0.85809963285103097</c:v>
                </c:pt>
                <c:pt idx="396">
                  <c:v>0.84311774346792301</c:v>
                </c:pt>
                <c:pt idx="397">
                  <c:v>0.82805066387336401</c:v>
                </c:pt>
                <c:pt idx="398">
                  <c:v>0.81278982926510801</c:v>
                </c:pt>
                <c:pt idx="399">
                  <c:v>0.79752899465685101</c:v>
                </c:pt>
                <c:pt idx="400">
                  <c:v>0.782406619222898</c:v>
                </c:pt>
                <c:pt idx="401">
                  <c:v>0.76737954444958001</c:v>
                </c:pt>
                <c:pt idx="402">
                  <c:v>0.75244606000941905</c:v>
                </c:pt>
                <c:pt idx="403">
                  <c:v>0.73830763784411002</c:v>
                </c:pt>
                <c:pt idx="404">
                  <c:v>0.72416921567880299</c:v>
                </c:pt>
                <c:pt idx="405">
                  <c:v>0.70972803630676295</c:v>
                </c:pt>
                <c:pt idx="406">
                  <c:v>0.69376730302309697</c:v>
                </c:pt>
                <c:pt idx="407">
                  <c:v>0.67780656973943199</c:v>
                </c:pt>
                <c:pt idx="408">
                  <c:v>0.66172489112245902</c:v>
                </c:pt>
                <c:pt idx="409">
                  <c:v>0.64549720082537199</c:v>
                </c:pt>
                <c:pt idx="410">
                  <c:v>0.62926951052828495</c:v>
                </c:pt>
                <c:pt idx="411">
                  <c:v>0.61397095625829601</c:v>
                </c:pt>
                <c:pt idx="412">
                  <c:v>0.59870504989477602</c:v>
                </c:pt>
                <c:pt idx="413">
                  <c:v>0.58384328273545105</c:v>
                </c:pt>
                <c:pt idx="414">
                  <c:v>0.57017497027548403</c:v>
                </c:pt>
                <c:pt idx="415">
                  <c:v>0.556506657815516</c:v>
                </c:pt>
                <c:pt idx="416">
                  <c:v>0.54499026440146403</c:v>
                </c:pt>
                <c:pt idx="417">
                  <c:v>0.53530787154318005</c:v>
                </c:pt>
                <c:pt idx="418">
                  <c:v>0.52562547868489595</c:v>
                </c:pt>
                <c:pt idx="419">
                  <c:v>0.51594308582661197</c:v>
                </c:pt>
                <c:pt idx="420">
                  <c:v>0.50508831041568603</c:v>
                </c:pt>
                <c:pt idx="421">
                  <c:v>0.49355012510186702</c:v>
                </c:pt>
                <c:pt idx="422">
                  <c:v>0.48201193978804802</c:v>
                </c:pt>
                <c:pt idx="423">
                  <c:v>0.47047375447423001</c:v>
                </c:pt>
                <c:pt idx="424">
                  <c:v>0.45893556916041101</c:v>
                </c:pt>
                <c:pt idx="425">
                  <c:v>0.447397383846592</c:v>
                </c:pt>
                <c:pt idx="426">
                  <c:v>0.435859198532773</c:v>
                </c:pt>
                <c:pt idx="427">
                  <c:v>0.42465417411270401</c:v>
                </c:pt>
                <c:pt idx="428">
                  <c:v>0.413624451344413</c:v>
                </c:pt>
                <c:pt idx="429">
                  <c:v>0.402594728576121</c:v>
                </c:pt>
                <c:pt idx="430">
                  <c:v>0.39156500580782999</c:v>
                </c:pt>
                <c:pt idx="431">
                  <c:v>0.37901656705896303</c:v>
                </c:pt>
                <c:pt idx="432">
                  <c:v>0.36618739667924299</c:v>
                </c:pt>
                <c:pt idx="433">
                  <c:v>0.35524020664151801</c:v>
                </c:pt>
                <c:pt idx="434">
                  <c:v>0.34768278981881101</c:v>
                </c:pt>
                <c:pt idx="435">
                  <c:v>0.34012537299610501</c:v>
                </c:pt>
                <c:pt idx="436">
                  <c:v>0.33256795617339802</c:v>
                </c:pt>
                <c:pt idx="437">
                  <c:v>0.32501053935069202</c:v>
                </c:pt>
                <c:pt idx="438">
                  <c:v>0.31761044736487698</c:v>
                </c:pt>
                <c:pt idx="439">
                  <c:v>0.31024898062293199</c:v>
                </c:pt>
                <c:pt idx="440">
                  <c:v>0.302887513880986</c:v>
                </c:pt>
                <c:pt idx="441">
                  <c:v>0.29552604713904101</c:v>
                </c:pt>
                <c:pt idx="442">
                  <c:v>0.28816458039709603</c:v>
                </c:pt>
                <c:pt idx="443">
                  <c:v>0.28132410782486</c:v>
                </c:pt>
                <c:pt idx="444">
                  <c:v>0.27456761294258603</c:v>
                </c:pt>
                <c:pt idx="445">
                  <c:v>0.26781111806031199</c:v>
                </c:pt>
                <c:pt idx="446">
                  <c:v>0.26105462317803801</c:v>
                </c:pt>
                <c:pt idx="447">
                  <c:v>0.25429812829576298</c:v>
                </c:pt>
                <c:pt idx="448">
                  <c:v>0.24776708620808299</c:v>
                </c:pt>
                <c:pt idx="449">
                  <c:v>0.241528858608409</c:v>
                </c:pt>
                <c:pt idx="450">
                  <c:v>0.23529063100873701</c:v>
                </c:pt>
                <c:pt idx="451">
                  <c:v>0.22905240340906299</c:v>
                </c:pt>
                <c:pt idx="452">
                  <c:v>0.22281417580939</c:v>
                </c:pt>
                <c:pt idx="453">
                  <c:v>0.21657594820971701</c:v>
                </c:pt>
                <c:pt idx="454">
                  <c:v>0.21187051806048601</c:v>
                </c:pt>
                <c:pt idx="455">
                  <c:v>0.20869706430517601</c:v>
                </c:pt>
                <c:pt idx="456">
                  <c:v>0.20552361054986501</c:v>
                </c:pt>
                <c:pt idx="457">
                  <c:v>0.20235015679455501</c:v>
                </c:pt>
                <c:pt idx="458">
                  <c:v>0.19917670303924501</c:v>
                </c:pt>
                <c:pt idx="459">
                  <c:v>0.196003249283935</c:v>
                </c:pt>
                <c:pt idx="460">
                  <c:v>0.192829795528624</c:v>
                </c:pt>
                <c:pt idx="461">
                  <c:v>0.189656341773314</c:v>
                </c:pt>
                <c:pt idx="462">
                  <c:v>0.186297618136051</c:v>
                </c:pt>
                <c:pt idx="463">
                  <c:v>0.182155705459951</c:v>
                </c:pt>
                <c:pt idx="464">
                  <c:v>0.17801379278385199</c:v>
                </c:pt>
                <c:pt idx="465">
                  <c:v>0.17387188010775201</c:v>
                </c:pt>
                <c:pt idx="466">
                  <c:v>0.169729967431653</c:v>
                </c:pt>
                <c:pt idx="467">
                  <c:v>0.16558805475555299</c:v>
                </c:pt>
                <c:pt idx="468">
                  <c:v>0.16144614207945299</c:v>
                </c:pt>
                <c:pt idx="469">
                  <c:v>0.15730422940335401</c:v>
                </c:pt>
                <c:pt idx="470">
                  <c:v>0.153162316727254</c:v>
                </c:pt>
                <c:pt idx="471">
                  <c:v>0.14902040405115499</c:v>
                </c:pt>
                <c:pt idx="472">
                  <c:v>0.1459681888769</c:v>
                </c:pt>
                <c:pt idx="473">
                  <c:v>0.14339306354794201</c:v>
                </c:pt>
                <c:pt idx="474">
                  <c:v>0.140817938218983</c:v>
                </c:pt>
                <c:pt idx="475">
                  <c:v>0.13824281289002399</c:v>
                </c:pt>
                <c:pt idx="476">
                  <c:v>0.13566768756106501</c:v>
                </c:pt>
                <c:pt idx="477">
                  <c:v>0.133092562232106</c:v>
                </c:pt>
                <c:pt idx="478">
                  <c:v>0.13051743690314699</c:v>
                </c:pt>
                <c:pt idx="479">
                  <c:v>0.12794231157418801</c:v>
                </c:pt>
                <c:pt idx="480">
                  <c:v>0.125367186245229</c:v>
                </c:pt>
                <c:pt idx="481">
                  <c:v>0.122792060916271</c:v>
                </c:pt>
                <c:pt idx="482">
                  <c:v>0.120216935587312</c:v>
                </c:pt>
                <c:pt idx="483">
                  <c:v>0.11764181025835301</c:v>
                </c:pt>
                <c:pt idx="484">
                  <c:v>0.11506668492939399</c:v>
                </c:pt>
                <c:pt idx="485">
                  <c:v>0.112491559600435</c:v>
                </c:pt>
                <c:pt idx="486">
                  <c:v>0.109916434271476</c:v>
                </c:pt>
                <c:pt idx="487">
                  <c:v>0.107927575047849</c:v>
                </c:pt>
                <c:pt idx="488">
                  <c:v>0.10611037225614001</c:v>
                </c:pt>
                <c:pt idx="489">
                  <c:v>0.104293169464431</c:v>
                </c:pt>
                <c:pt idx="490">
                  <c:v>0.102475966672722</c:v>
                </c:pt>
                <c:pt idx="491">
                  <c:v>0.100658763881012</c:v>
                </c:pt>
                <c:pt idx="492">
                  <c:v>9.8841561089303795E-2</c:v>
                </c:pt>
                <c:pt idx="493">
                  <c:v>9.7024358297594607E-2</c:v>
                </c:pt>
                <c:pt idx="494">
                  <c:v>9.5207155505885405E-2</c:v>
                </c:pt>
                <c:pt idx="495">
                  <c:v>9.33899527141763E-2</c:v>
                </c:pt>
                <c:pt idx="496">
                  <c:v>9.1572749922467098E-2</c:v>
                </c:pt>
                <c:pt idx="497">
                  <c:v>8.9755547130757896E-2</c:v>
                </c:pt>
                <c:pt idx="498">
                  <c:v>8.7938344339048694E-2</c:v>
                </c:pt>
                <c:pt idx="499">
                  <c:v>8.6121141547339602E-2</c:v>
                </c:pt>
                <c:pt idx="500">
                  <c:v>8.43039387556304E-2</c:v>
                </c:pt>
                <c:pt idx="501">
                  <c:v>8.2962493090093403E-2</c:v>
                </c:pt>
                <c:pt idx="502">
                  <c:v>8.1670045851398504E-2</c:v>
                </c:pt>
                <c:pt idx="503">
                  <c:v>8.0377598612703799E-2</c:v>
                </c:pt>
                <c:pt idx="504">
                  <c:v>7.9085151374008997E-2</c:v>
                </c:pt>
                <c:pt idx="505">
                  <c:v>7.7792704135314195E-2</c:v>
                </c:pt>
                <c:pt idx="506">
                  <c:v>7.6500256896619406E-2</c:v>
                </c:pt>
                <c:pt idx="507">
                  <c:v>7.5207809657924701E-2</c:v>
                </c:pt>
                <c:pt idx="508">
                  <c:v>7.3915362419229899E-2</c:v>
                </c:pt>
                <c:pt idx="509">
                  <c:v>7.2622915180535E-2</c:v>
                </c:pt>
                <c:pt idx="510">
                  <c:v>7.1330467941840198E-2</c:v>
                </c:pt>
                <c:pt idx="511">
                  <c:v>7.0038020703145507E-2</c:v>
                </c:pt>
                <c:pt idx="512">
                  <c:v>6.8745573464450704E-2</c:v>
                </c:pt>
                <c:pt idx="513">
                  <c:v>6.7453126225755902E-2</c:v>
                </c:pt>
                <c:pt idx="514">
                  <c:v>6.6160678987061197E-2</c:v>
                </c:pt>
                <c:pt idx="515">
                  <c:v>6.4868231748366395E-2</c:v>
                </c:pt>
                <c:pt idx="516">
                  <c:v>6.3575784509671496E-2</c:v>
                </c:pt>
                <c:pt idx="517">
                  <c:v>6.3063763998939606E-2</c:v>
                </c:pt>
                <c:pt idx="518">
                  <c:v>6.2610886198172205E-2</c:v>
                </c:pt>
                <c:pt idx="519">
                  <c:v>6.21580083974047E-2</c:v>
                </c:pt>
                <c:pt idx="520">
                  <c:v>6.1705130596637202E-2</c:v>
                </c:pt>
                <c:pt idx="521">
                  <c:v>6.1252252795869697E-2</c:v>
                </c:pt>
                <c:pt idx="522">
                  <c:v>6.0799374995102198E-2</c:v>
                </c:pt>
                <c:pt idx="523">
                  <c:v>6.03464971943347E-2</c:v>
                </c:pt>
                <c:pt idx="524">
                  <c:v>5.9893619393567202E-2</c:v>
                </c:pt>
                <c:pt idx="525">
                  <c:v>5.9440741592799697E-2</c:v>
                </c:pt>
                <c:pt idx="526">
                  <c:v>5.8987863792032302E-2</c:v>
                </c:pt>
                <c:pt idx="527">
                  <c:v>5.8534985991264797E-2</c:v>
                </c:pt>
                <c:pt idx="528">
                  <c:v>5.8082108190497299E-2</c:v>
                </c:pt>
                <c:pt idx="529">
                  <c:v>5.7629230389729801E-2</c:v>
                </c:pt>
                <c:pt idx="530">
                  <c:v>5.7176352588962302E-2</c:v>
                </c:pt>
                <c:pt idx="531">
                  <c:v>5.6723474788194797E-2</c:v>
                </c:pt>
                <c:pt idx="532">
                  <c:v>5.6270596987427403E-2</c:v>
                </c:pt>
                <c:pt idx="533">
                  <c:v>5.5817719186659898E-2</c:v>
                </c:pt>
                <c:pt idx="534">
                  <c:v>5.5364841385892399E-2</c:v>
                </c:pt>
                <c:pt idx="535">
                  <c:v>5.4911963585124901E-2</c:v>
                </c:pt>
                <c:pt idx="536">
                  <c:v>5.4459085784357403E-2</c:v>
                </c:pt>
                <c:pt idx="537">
                  <c:v>5.4006207983590002E-2</c:v>
                </c:pt>
                <c:pt idx="538">
                  <c:v>5.3553330182822503E-2</c:v>
                </c:pt>
                <c:pt idx="539">
                  <c:v>5.3100452382054998E-2</c:v>
                </c:pt>
                <c:pt idx="540">
                  <c:v>5.26475745812875E-2</c:v>
                </c:pt>
                <c:pt idx="541">
                  <c:v>5.2194696780520002E-2</c:v>
                </c:pt>
                <c:pt idx="542">
                  <c:v>5.1741818979752503E-2</c:v>
                </c:pt>
                <c:pt idx="543">
                  <c:v>5.1288941178984998E-2</c:v>
                </c:pt>
                <c:pt idx="544">
                  <c:v>5.08360633782175E-2</c:v>
                </c:pt>
                <c:pt idx="545">
                  <c:v>5.0383185577450099E-2</c:v>
                </c:pt>
                <c:pt idx="546">
                  <c:v>4.99303077766826E-2</c:v>
                </c:pt>
                <c:pt idx="547">
                  <c:v>4.9477429975915102E-2</c:v>
                </c:pt>
                <c:pt idx="548">
                  <c:v>4.9024552175147597E-2</c:v>
                </c:pt>
                <c:pt idx="549">
                  <c:v>4.8571674374380099E-2</c:v>
                </c:pt>
                <c:pt idx="550">
                  <c:v>4.81257450559303E-2</c:v>
                </c:pt>
                <c:pt idx="551">
                  <c:v>4.8108140699782802E-2</c:v>
                </c:pt>
                <c:pt idx="552">
                  <c:v>4.8090536343635401E-2</c:v>
                </c:pt>
                <c:pt idx="553">
                  <c:v>4.8072931987488E-2</c:v>
                </c:pt>
                <c:pt idx="554">
                  <c:v>4.80553276313406E-2</c:v>
                </c:pt>
                <c:pt idx="555">
                  <c:v>4.8037723275193102E-2</c:v>
                </c:pt>
                <c:pt idx="556">
                  <c:v>4.8020118919045701E-2</c:v>
                </c:pt>
                <c:pt idx="557">
                  <c:v>4.80025145628983E-2</c:v>
                </c:pt>
                <c:pt idx="558">
                  <c:v>4.79849102067509E-2</c:v>
                </c:pt>
                <c:pt idx="559">
                  <c:v>4.7967305850603402E-2</c:v>
                </c:pt>
                <c:pt idx="560">
                  <c:v>4.7949701494456001E-2</c:v>
                </c:pt>
                <c:pt idx="561">
                  <c:v>4.7932097138308601E-2</c:v>
                </c:pt>
                <c:pt idx="562">
                  <c:v>4.79144927821612E-2</c:v>
                </c:pt>
                <c:pt idx="563">
                  <c:v>4.7896888426013702E-2</c:v>
                </c:pt>
                <c:pt idx="564">
                  <c:v>4.7879284069866301E-2</c:v>
                </c:pt>
                <c:pt idx="565">
                  <c:v>4.7853223344514598E-2</c:v>
                </c:pt>
                <c:pt idx="566">
                  <c:v>4.7745641196509002E-2</c:v>
                </c:pt>
                <c:pt idx="567">
                  <c:v>4.76380590485036E-2</c:v>
                </c:pt>
                <c:pt idx="568">
                  <c:v>4.7530476900497998E-2</c:v>
                </c:pt>
                <c:pt idx="569">
                  <c:v>4.7422894752492499E-2</c:v>
                </c:pt>
                <c:pt idx="570">
                  <c:v>4.7315312604487E-2</c:v>
                </c:pt>
                <c:pt idx="571">
                  <c:v>4.7207730456481502E-2</c:v>
                </c:pt>
                <c:pt idx="572">
                  <c:v>4.7100148308476003E-2</c:v>
                </c:pt>
                <c:pt idx="573">
                  <c:v>4.6992566160470498E-2</c:v>
                </c:pt>
                <c:pt idx="574">
                  <c:v>4.6884984012464999E-2</c:v>
                </c:pt>
                <c:pt idx="575">
                  <c:v>4.67774018644595E-2</c:v>
                </c:pt>
                <c:pt idx="576">
                  <c:v>4.6669819716454002E-2</c:v>
                </c:pt>
                <c:pt idx="577">
                  <c:v>4.6562237568448503E-2</c:v>
                </c:pt>
                <c:pt idx="578">
                  <c:v>4.6454655420442997E-2</c:v>
                </c:pt>
                <c:pt idx="579">
                  <c:v>4.6347073272437499E-2</c:v>
                </c:pt>
                <c:pt idx="580">
                  <c:v>4.6239491124432E-2</c:v>
                </c:pt>
                <c:pt idx="581">
                  <c:v>4.6131908976426501E-2</c:v>
                </c:pt>
                <c:pt idx="582">
                  <c:v>4.6024326828421003E-2</c:v>
                </c:pt>
                <c:pt idx="583">
                  <c:v>4.5916744680415497E-2</c:v>
                </c:pt>
                <c:pt idx="584">
                  <c:v>4.5809162532409999E-2</c:v>
                </c:pt>
                <c:pt idx="585">
                  <c:v>4.57015803844045E-2</c:v>
                </c:pt>
                <c:pt idx="586">
                  <c:v>4.5593998236399001E-2</c:v>
                </c:pt>
                <c:pt idx="587">
                  <c:v>4.5486416088393503E-2</c:v>
                </c:pt>
                <c:pt idx="588">
                  <c:v>4.5378833940387997E-2</c:v>
                </c:pt>
                <c:pt idx="589">
                  <c:v>4.5271251792382498E-2</c:v>
                </c:pt>
                <c:pt idx="590">
                  <c:v>4.5163669644377E-2</c:v>
                </c:pt>
                <c:pt idx="591">
                  <c:v>4.5056087496371397E-2</c:v>
                </c:pt>
                <c:pt idx="592">
                  <c:v>4.4948505348365898E-2</c:v>
                </c:pt>
                <c:pt idx="593">
                  <c:v>4.48409232003604E-2</c:v>
                </c:pt>
                <c:pt idx="594">
                  <c:v>4.4733341052354901E-2</c:v>
                </c:pt>
                <c:pt idx="595">
                  <c:v>4.4625758904349402E-2</c:v>
                </c:pt>
                <c:pt idx="596">
                  <c:v>4.4518176756343897E-2</c:v>
                </c:pt>
                <c:pt idx="597">
                  <c:v>4.4410594608338398E-2</c:v>
                </c:pt>
                <c:pt idx="598">
                  <c:v>4.43030124603329E-2</c:v>
                </c:pt>
                <c:pt idx="599">
                  <c:v>4.4195430312327401E-2</c:v>
                </c:pt>
                <c:pt idx="600">
                  <c:v>4.4087848164321902E-2</c:v>
                </c:pt>
                <c:pt idx="601">
                  <c:v>4.3980266016316397E-2</c:v>
                </c:pt>
                <c:pt idx="602">
                  <c:v>4.4079262089132203E-2</c:v>
                </c:pt>
                <c:pt idx="603">
                  <c:v>4.44137447637011E-2</c:v>
                </c:pt>
                <c:pt idx="604">
                  <c:v>4.4748227438270102E-2</c:v>
                </c:pt>
                <c:pt idx="605">
                  <c:v>4.5082710112839E-2</c:v>
                </c:pt>
                <c:pt idx="606">
                  <c:v>4.5417192787407898E-2</c:v>
                </c:pt>
                <c:pt idx="607">
                  <c:v>4.5751675461976803E-2</c:v>
                </c:pt>
                <c:pt idx="608">
                  <c:v>4.6086158136545798E-2</c:v>
                </c:pt>
                <c:pt idx="609">
                  <c:v>4.6420640811114702E-2</c:v>
                </c:pt>
                <c:pt idx="610">
                  <c:v>4.67551234856836E-2</c:v>
                </c:pt>
                <c:pt idx="611">
                  <c:v>4.7089606160252498E-2</c:v>
                </c:pt>
                <c:pt idx="612">
                  <c:v>4.74240888348215E-2</c:v>
                </c:pt>
                <c:pt idx="613">
                  <c:v>4.7758571509390398E-2</c:v>
                </c:pt>
                <c:pt idx="614">
                  <c:v>4.8093054183959302E-2</c:v>
                </c:pt>
                <c:pt idx="615">
                  <c:v>4.84275368585282E-2</c:v>
                </c:pt>
                <c:pt idx="616">
                  <c:v>4.8762019533097202E-2</c:v>
                </c:pt>
                <c:pt idx="617">
                  <c:v>4.90965022076661E-2</c:v>
                </c:pt>
                <c:pt idx="618">
                  <c:v>4.9430984882234998E-2</c:v>
                </c:pt>
                <c:pt idx="619">
                  <c:v>4.9765467556803999E-2</c:v>
                </c:pt>
                <c:pt idx="620">
                  <c:v>5.0099950231372897E-2</c:v>
                </c:pt>
                <c:pt idx="621">
                  <c:v>5.0434432905941802E-2</c:v>
                </c:pt>
                <c:pt idx="622">
                  <c:v>5.07689155805107E-2</c:v>
                </c:pt>
                <c:pt idx="623">
                  <c:v>5.1103398255079702E-2</c:v>
                </c:pt>
                <c:pt idx="624">
                  <c:v>5.1437880929648599E-2</c:v>
                </c:pt>
                <c:pt idx="625">
                  <c:v>5.1772363604217497E-2</c:v>
                </c:pt>
                <c:pt idx="626">
                  <c:v>5.2106846278786402E-2</c:v>
                </c:pt>
                <c:pt idx="627">
                  <c:v>5.2441328953355397E-2</c:v>
                </c:pt>
                <c:pt idx="628">
                  <c:v>5.2775811627924302E-2</c:v>
                </c:pt>
                <c:pt idx="629">
                  <c:v>5.3110294302493199E-2</c:v>
                </c:pt>
                <c:pt idx="630">
                  <c:v>5.3444776977062097E-2</c:v>
                </c:pt>
                <c:pt idx="631">
                  <c:v>5.3779259651631099E-2</c:v>
                </c:pt>
                <c:pt idx="632">
                  <c:v>5.4113742326199997E-2</c:v>
                </c:pt>
                <c:pt idx="633">
                  <c:v>5.4448225000768902E-2</c:v>
                </c:pt>
                <c:pt idx="634">
                  <c:v>5.4782707675337897E-2</c:v>
                </c:pt>
                <c:pt idx="635">
                  <c:v>5.5117190349906801E-2</c:v>
                </c:pt>
                <c:pt idx="636">
                  <c:v>5.5451673024475699E-2</c:v>
                </c:pt>
                <c:pt idx="637">
                  <c:v>5.5786155699044597E-2</c:v>
                </c:pt>
                <c:pt idx="638">
                  <c:v>5.6120638373613599E-2</c:v>
                </c:pt>
                <c:pt idx="639">
                  <c:v>5.6455121048182497E-2</c:v>
                </c:pt>
                <c:pt idx="640">
                  <c:v>5.6789603722751401E-2</c:v>
                </c:pt>
                <c:pt idx="641">
                  <c:v>5.7124086397320299E-2</c:v>
                </c:pt>
                <c:pt idx="642">
                  <c:v>5.7458569071889301E-2</c:v>
                </c:pt>
                <c:pt idx="643">
                  <c:v>5.7793051746458199E-2</c:v>
                </c:pt>
                <c:pt idx="644">
                  <c:v>5.8127534421027097E-2</c:v>
                </c:pt>
                <c:pt idx="645">
                  <c:v>5.8462017095596099E-2</c:v>
                </c:pt>
                <c:pt idx="646">
                  <c:v>5.8796499770165003E-2</c:v>
                </c:pt>
                <c:pt idx="647">
                  <c:v>5.9149502952267098E-2</c:v>
                </c:pt>
                <c:pt idx="648">
                  <c:v>5.95103921495281E-2</c:v>
                </c:pt>
                <c:pt idx="649">
                  <c:v>5.98712813467892E-2</c:v>
                </c:pt>
                <c:pt idx="650">
                  <c:v>6.0232170544050202E-2</c:v>
                </c:pt>
                <c:pt idx="651">
                  <c:v>6.0593059741311198E-2</c:v>
                </c:pt>
                <c:pt idx="652">
                  <c:v>6.0953948938572297E-2</c:v>
                </c:pt>
                <c:pt idx="653">
                  <c:v>6.1314838135833397E-2</c:v>
                </c:pt>
                <c:pt idx="654">
                  <c:v>6.1675727333094399E-2</c:v>
                </c:pt>
                <c:pt idx="655">
                  <c:v>6.2036616530355401E-2</c:v>
                </c:pt>
                <c:pt idx="656">
                  <c:v>6.2397505727616501E-2</c:v>
                </c:pt>
                <c:pt idx="657">
                  <c:v>6.2758394924877503E-2</c:v>
                </c:pt>
                <c:pt idx="658">
                  <c:v>6.3119284122138603E-2</c:v>
                </c:pt>
                <c:pt idx="659">
                  <c:v>6.3480173319399605E-2</c:v>
                </c:pt>
                <c:pt idx="660">
                  <c:v>6.3841062516660704E-2</c:v>
                </c:pt>
                <c:pt idx="661">
                  <c:v>6.4201951713921707E-2</c:v>
                </c:pt>
                <c:pt idx="662">
                  <c:v>6.4604002375286601E-2</c:v>
                </c:pt>
                <c:pt idx="663">
                  <c:v>6.5017704629460896E-2</c:v>
                </c:pt>
                <c:pt idx="664">
                  <c:v>6.5431406883635301E-2</c:v>
                </c:pt>
                <c:pt idx="665">
                  <c:v>6.5845109137809596E-2</c:v>
                </c:pt>
                <c:pt idx="666">
                  <c:v>6.6258811391983793E-2</c:v>
                </c:pt>
                <c:pt idx="667">
                  <c:v>6.6672513646158199E-2</c:v>
                </c:pt>
                <c:pt idx="668">
                  <c:v>6.7086215900332494E-2</c:v>
                </c:pt>
                <c:pt idx="669">
                  <c:v>6.7499918154506802E-2</c:v>
                </c:pt>
                <c:pt idx="670">
                  <c:v>6.7913620408681097E-2</c:v>
                </c:pt>
                <c:pt idx="671">
                  <c:v>6.8327322662855405E-2</c:v>
                </c:pt>
                <c:pt idx="672">
                  <c:v>6.87410249170297E-2</c:v>
                </c:pt>
                <c:pt idx="673">
                  <c:v>6.9154727171203995E-2</c:v>
                </c:pt>
                <c:pt idx="674">
                  <c:v>6.9568429425378303E-2</c:v>
                </c:pt>
                <c:pt idx="675">
                  <c:v>6.9982131679552598E-2</c:v>
                </c:pt>
                <c:pt idx="676">
                  <c:v>7.0395833933726906E-2</c:v>
                </c:pt>
                <c:pt idx="677">
                  <c:v>7.0749874220327594E-2</c:v>
                </c:pt>
                <c:pt idx="678">
                  <c:v>7.1093991705814305E-2</c:v>
                </c:pt>
                <c:pt idx="679">
                  <c:v>7.14381091913011E-2</c:v>
                </c:pt>
                <c:pt idx="680">
                  <c:v>7.1782226676787797E-2</c:v>
                </c:pt>
                <c:pt idx="681">
                  <c:v>7.2126344162274494E-2</c:v>
                </c:pt>
                <c:pt idx="682">
                  <c:v>7.2470461647761206E-2</c:v>
                </c:pt>
                <c:pt idx="683">
                  <c:v>7.2814579133247903E-2</c:v>
                </c:pt>
                <c:pt idx="684">
                  <c:v>7.3158696618734601E-2</c:v>
                </c:pt>
                <c:pt idx="685">
                  <c:v>7.3502814104221298E-2</c:v>
                </c:pt>
                <c:pt idx="686">
                  <c:v>7.3846931589707995E-2</c:v>
                </c:pt>
                <c:pt idx="687">
                  <c:v>7.4191049075194804E-2</c:v>
                </c:pt>
                <c:pt idx="688">
                  <c:v>7.4535166560681501E-2</c:v>
                </c:pt>
                <c:pt idx="689">
                  <c:v>7.4879284046168199E-2</c:v>
                </c:pt>
                <c:pt idx="690">
                  <c:v>7.5223401531654896E-2</c:v>
                </c:pt>
                <c:pt idx="691">
                  <c:v>7.5567519017141593E-2</c:v>
                </c:pt>
                <c:pt idx="692">
                  <c:v>7.5911636502628305E-2</c:v>
                </c:pt>
                <c:pt idx="693">
                  <c:v>7.6255753988115002E-2</c:v>
                </c:pt>
                <c:pt idx="694">
                  <c:v>7.6599871473601797E-2</c:v>
                </c:pt>
                <c:pt idx="695">
                  <c:v>7.6943988959088494E-2</c:v>
                </c:pt>
                <c:pt idx="696">
                  <c:v>7.7288106444575205E-2</c:v>
                </c:pt>
                <c:pt idx="697">
                  <c:v>7.7632223930061903E-2</c:v>
                </c:pt>
                <c:pt idx="698">
                  <c:v>7.79763414155486E-2</c:v>
                </c:pt>
                <c:pt idx="699">
                  <c:v>7.8320458901035298E-2</c:v>
                </c:pt>
                <c:pt idx="700">
                  <c:v>7.8664576386521995E-2</c:v>
                </c:pt>
                <c:pt idx="701">
                  <c:v>7.9008693872008706E-2</c:v>
                </c:pt>
                <c:pt idx="702">
                  <c:v>7.9890996439710399E-2</c:v>
                </c:pt>
                <c:pt idx="703">
                  <c:v>8.0942004597167702E-2</c:v>
                </c:pt>
                <c:pt idx="704">
                  <c:v>8.1993012754624894E-2</c:v>
                </c:pt>
                <c:pt idx="705">
                  <c:v>8.3044020912082198E-2</c:v>
                </c:pt>
                <c:pt idx="706">
                  <c:v>8.4095029069539501E-2</c:v>
                </c:pt>
                <c:pt idx="707">
                  <c:v>8.5146037226996804E-2</c:v>
                </c:pt>
                <c:pt idx="708">
                  <c:v>8.6197045384453996E-2</c:v>
                </c:pt>
                <c:pt idx="709">
                  <c:v>8.72480535419113E-2</c:v>
                </c:pt>
                <c:pt idx="710">
                  <c:v>8.8299061699368603E-2</c:v>
                </c:pt>
                <c:pt idx="711">
                  <c:v>8.9350069856825795E-2</c:v>
                </c:pt>
                <c:pt idx="712">
                  <c:v>9.0401078014283098E-2</c:v>
                </c:pt>
                <c:pt idx="713">
                  <c:v>9.1452086171740304E-2</c:v>
                </c:pt>
                <c:pt idx="714">
                  <c:v>9.2503094329197594E-2</c:v>
                </c:pt>
                <c:pt idx="715">
                  <c:v>9.35541024866548E-2</c:v>
                </c:pt>
                <c:pt idx="716">
                  <c:v>9.46051106441122E-2</c:v>
                </c:pt>
                <c:pt idx="717">
                  <c:v>9.5656118801569406E-2</c:v>
                </c:pt>
                <c:pt idx="718">
                  <c:v>9.6707126959026696E-2</c:v>
                </c:pt>
                <c:pt idx="719">
                  <c:v>9.7758135116483902E-2</c:v>
                </c:pt>
                <c:pt idx="720">
                  <c:v>9.8809143273941205E-2</c:v>
                </c:pt>
                <c:pt idx="721">
                  <c:v>9.9860151431398494E-2</c:v>
                </c:pt>
                <c:pt idx="722">
                  <c:v>0.10091115958885501</c:v>
                </c:pt>
                <c:pt idx="723">
                  <c:v>0.101644917206188</c:v>
                </c:pt>
                <c:pt idx="724">
                  <c:v>0.10226424145430101</c:v>
                </c:pt>
                <c:pt idx="725">
                  <c:v>0.102883565702414</c:v>
                </c:pt>
                <c:pt idx="726">
                  <c:v>0.10350288995052701</c:v>
                </c:pt>
                <c:pt idx="727">
                  <c:v>0.104122214198639</c:v>
                </c:pt>
                <c:pt idx="728">
                  <c:v>0.10474153844675201</c:v>
                </c:pt>
                <c:pt idx="729">
                  <c:v>0.105360862694865</c:v>
                </c:pt>
                <c:pt idx="730">
                  <c:v>0.10598018694297801</c:v>
                </c:pt>
                <c:pt idx="731">
                  <c:v>0.106599511191091</c:v>
                </c:pt>
                <c:pt idx="732">
                  <c:v>0.107218835439204</c:v>
                </c:pt>
                <c:pt idx="733">
                  <c:v>0.107838159687317</c:v>
                </c:pt>
                <c:pt idx="734">
                  <c:v>0.10845748393542901</c:v>
                </c:pt>
                <c:pt idx="735">
                  <c:v>0.109076808183542</c:v>
                </c:pt>
                <c:pt idx="736">
                  <c:v>0.10969613243165501</c:v>
                </c:pt>
                <c:pt idx="737">
                  <c:v>0.110315456679768</c:v>
                </c:pt>
                <c:pt idx="738">
                  <c:v>0.111020688228577</c:v>
                </c:pt>
                <c:pt idx="739">
                  <c:v>0.11176685430935999</c:v>
                </c:pt>
                <c:pt idx="740">
                  <c:v>0.11251302039014199</c:v>
                </c:pt>
                <c:pt idx="741">
                  <c:v>0.11325918647092501</c:v>
                </c:pt>
                <c:pt idx="742">
                  <c:v>0.114005352551708</c:v>
                </c:pt>
                <c:pt idx="743">
                  <c:v>0.11475151863249</c:v>
                </c:pt>
                <c:pt idx="744">
                  <c:v>0.115497684713273</c:v>
                </c:pt>
                <c:pt idx="745">
                  <c:v>0.116243850794056</c:v>
                </c:pt>
                <c:pt idx="746">
                  <c:v>0.116990016874838</c:v>
                </c:pt>
                <c:pt idx="747">
                  <c:v>0.11773618295562099</c:v>
                </c:pt>
                <c:pt idx="748">
                  <c:v>0.11848234903640401</c:v>
                </c:pt>
                <c:pt idx="749">
                  <c:v>0.119228515117187</c:v>
                </c:pt>
                <c:pt idx="750">
                  <c:v>0.119974681197969</c:v>
                </c:pt>
                <c:pt idx="751">
                  <c:v>0.120720847278752</c:v>
                </c:pt>
                <c:pt idx="752">
                  <c:v>0.121467013359535</c:v>
                </c:pt>
                <c:pt idx="753">
                  <c:v>0.122356139935433</c:v>
                </c:pt>
                <c:pt idx="754">
                  <c:v>0.123262764023387</c:v>
                </c:pt>
                <c:pt idx="755">
                  <c:v>0.124169388111341</c:v>
                </c:pt>
                <c:pt idx="756">
                  <c:v>0.12507601219929501</c:v>
                </c:pt>
                <c:pt idx="757">
                  <c:v>0.12598263628724901</c:v>
                </c:pt>
                <c:pt idx="758">
                  <c:v>0.12688926037520301</c:v>
                </c:pt>
                <c:pt idx="759">
                  <c:v>0.12779588446315701</c:v>
                </c:pt>
                <c:pt idx="760">
                  <c:v>0.12870250855111101</c:v>
                </c:pt>
                <c:pt idx="761">
                  <c:v>0.12960913263906501</c:v>
                </c:pt>
                <c:pt idx="762">
                  <c:v>0.13051575672701901</c:v>
                </c:pt>
                <c:pt idx="763">
                  <c:v>0.13142238081497301</c:v>
                </c:pt>
                <c:pt idx="764">
                  <c:v>0.13232900490292701</c:v>
                </c:pt>
                <c:pt idx="765">
                  <c:v>0.13323562899088101</c:v>
                </c:pt>
                <c:pt idx="766">
                  <c:v>0.13414225307883501</c:v>
                </c:pt>
                <c:pt idx="767">
                  <c:v>0.13504887716678901</c:v>
                </c:pt>
                <c:pt idx="768">
                  <c:v>0.135870866714287</c:v>
                </c:pt>
                <c:pt idx="769">
                  <c:v>0.13669014613705199</c:v>
                </c:pt>
                <c:pt idx="770">
                  <c:v>0.13750942555981699</c:v>
                </c:pt>
                <c:pt idx="771">
                  <c:v>0.13832870498258201</c:v>
                </c:pt>
                <c:pt idx="772">
                  <c:v>0.13914798440534701</c:v>
                </c:pt>
                <c:pt idx="773">
                  <c:v>0.139967263828112</c:v>
                </c:pt>
                <c:pt idx="774">
                  <c:v>0.140786543250877</c:v>
                </c:pt>
                <c:pt idx="775">
                  <c:v>0.141605822673642</c:v>
                </c:pt>
                <c:pt idx="776">
                  <c:v>0.14242510209640699</c:v>
                </c:pt>
                <c:pt idx="777">
                  <c:v>0.14324438151917199</c:v>
                </c:pt>
                <c:pt idx="778">
                  <c:v>0.14406366094193701</c:v>
                </c:pt>
                <c:pt idx="779">
                  <c:v>0.14488294036470201</c:v>
                </c:pt>
                <c:pt idx="780">
                  <c:v>0.145702219787467</c:v>
                </c:pt>
                <c:pt idx="781">
                  <c:v>0.146521499210232</c:v>
                </c:pt>
                <c:pt idx="782">
                  <c:v>0.14744698381368099</c:v>
                </c:pt>
                <c:pt idx="783">
                  <c:v>0.14838962599415301</c:v>
                </c:pt>
                <c:pt idx="784">
                  <c:v>0.149332268174625</c:v>
                </c:pt>
                <c:pt idx="785">
                  <c:v>0.15027491035509699</c:v>
                </c:pt>
                <c:pt idx="786">
                  <c:v>0.15121755253556801</c:v>
                </c:pt>
                <c:pt idx="787">
                  <c:v>0.15216019471604</c:v>
                </c:pt>
                <c:pt idx="788">
                  <c:v>0.153102836896512</c:v>
                </c:pt>
                <c:pt idx="789">
                  <c:v>0.15404547907698399</c:v>
                </c:pt>
                <c:pt idx="790">
                  <c:v>0.15498812125745601</c:v>
                </c:pt>
                <c:pt idx="791">
                  <c:v>0.155930763437928</c:v>
                </c:pt>
                <c:pt idx="792">
                  <c:v>0.15687340561839999</c:v>
                </c:pt>
                <c:pt idx="793">
                  <c:v>0.15781604779887201</c:v>
                </c:pt>
                <c:pt idx="794">
                  <c:v>0.158758689979344</c:v>
                </c:pt>
                <c:pt idx="795">
                  <c:v>0.159701332159815</c:v>
                </c:pt>
                <c:pt idx="796">
                  <c:v>0.16064397434028699</c:v>
                </c:pt>
                <c:pt idx="797">
                  <c:v>0.16155835162906601</c:v>
                </c:pt>
                <c:pt idx="798">
                  <c:v>0.16227489418451599</c:v>
                </c:pt>
                <c:pt idx="799">
                  <c:v>0.16299143673996599</c:v>
                </c:pt>
                <c:pt idx="800">
                  <c:v>0.163707979295416</c:v>
                </c:pt>
                <c:pt idx="801">
                  <c:v>0.16442452185086701</c:v>
                </c:pt>
                <c:pt idx="802">
                  <c:v>0.16514106440631701</c:v>
                </c:pt>
                <c:pt idx="803">
                  <c:v>0.16585760696176699</c:v>
                </c:pt>
                <c:pt idx="804">
                  <c:v>0.166574149517217</c:v>
                </c:pt>
                <c:pt idx="805">
                  <c:v>0.167290692072667</c:v>
                </c:pt>
                <c:pt idx="806">
                  <c:v>0.16800723462811701</c:v>
                </c:pt>
                <c:pt idx="807">
                  <c:v>0.16872377718356699</c:v>
                </c:pt>
                <c:pt idx="808">
                  <c:v>0.16944031973901699</c:v>
                </c:pt>
                <c:pt idx="809">
                  <c:v>0.170156862294468</c:v>
                </c:pt>
                <c:pt idx="810">
                  <c:v>0.170873404849918</c:v>
                </c:pt>
                <c:pt idx="811">
                  <c:v>0.17158994740536801</c:v>
                </c:pt>
                <c:pt idx="812">
                  <c:v>0.17233478421392301</c:v>
                </c:pt>
                <c:pt idx="813">
                  <c:v>0.17314337662347201</c:v>
                </c:pt>
                <c:pt idx="814">
                  <c:v>0.17395196903302099</c:v>
                </c:pt>
                <c:pt idx="815">
                  <c:v>0.17476056144257099</c:v>
                </c:pt>
                <c:pt idx="816">
                  <c:v>0.17556915385211999</c:v>
                </c:pt>
                <c:pt idx="817">
                  <c:v>0.17637774626166899</c:v>
                </c:pt>
                <c:pt idx="818">
                  <c:v>0.177186338671219</c:v>
                </c:pt>
                <c:pt idx="819">
                  <c:v>0.177994931080768</c:v>
                </c:pt>
                <c:pt idx="820">
                  <c:v>0.178803523490317</c:v>
                </c:pt>
                <c:pt idx="821">
                  <c:v>0.179612115899867</c:v>
                </c:pt>
                <c:pt idx="822">
                  <c:v>0.18042070830941601</c:v>
                </c:pt>
                <c:pt idx="823">
                  <c:v>0.18122930071896501</c:v>
                </c:pt>
                <c:pt idx="824">
                  <c:v>0.18203789312851501</c:v>
                </c:pt>
                <c:pt idx="825">
                  <c:v>0.18284648553806401</c:v>
                </c:pt>
                <c:pt idx="826">
                  <c:v>0.18365507794761299</c:v>
                </c:pt>
                <c:pt idx="827">
                  <c:v>0.18446367035716299</c:v>
                </c:pt>
                <c:pt idx="828">
                  <c:v>0.18527226276671199</c:v>
                </c:pt>
                <c:pt idx="829">
                  <c:v>0.186080855176261</c:v>
                </c:pt>
                <c:pt idx="830">
                  <c:v>0.186889447585811</c:v>
                </c:pt>
                <c:pt idx="831">
                  <c:v>0.18769803999536</c:v>
                </c:pt>
                <c:pt idx="832">
                  <c:v>0.188506632404909</c:v>
                </c:pt>
                <c:pt idx="833">
                  <c:v>0.189315224814459</c:v>
                </c:pt>
                <c:pt idx="834">
                  <c:v>0.19012381722400801</c:v>
                </c:pt>
                <c:pt idx="835">
                  <c:v>0.19093240963355701</c:v>
                </c:pt>
                <c:pt idx="836">
                  <c:v>0.19174100204310701</c:v>
                </c:pt>
                <c:pt idx="837">
                  <c:v>0.19254959445265599</c:v>
                </c:pt>
                <c:pt idx="838">
                  <c:v>0.19335818686220599</c:v>
                </c:pt>
                <c:pt idx="839">
                  <c:v>0.19416677927175499</c:v>
                </c:pt>
                <c:pt idx="840">
                  <c:v>0.19497537168130399</c:v>
                </c:pt>
                <c:pt idx="841">
                  <c:v>0.195783964090854</c:v>
                </c:pt>
                <c:pt idx="842">
                  <c:v>0.196592556500403</c:v>
                </c:pt>
                <c:pt idx="843">
                  <c:v>0.197401148909952</c:v>
                </c:pt>
                <c:pt idx="844">
                  <c:v>0.198209741319502</c:v>
                </c:pt>
                <c:pt idx="845">
                  <c:v>0.19901833372905101</c:v>
                </c:pt>
                <c:pt idx="846">
                  <c:v>0.19982692613860001</c:v>
                </c:pt>
                <c:pt idx="847">
                  <c:v>0.20063551854815001</c:v>
                </c:pt>
                <c:pt idx="848">
                  <c:v>0.20144411095769901</c:v>
                </c:pt>
                <c:pt idx="849">
                  <c:v>0.20225270336724799</c:v>
                </c:pt>
                <c:pt idx="850">
                  <c:v>0.20306129577679799</c:v>
                </c:pt>
                <c:pt idx="851">
                  <c:v>0.20386988818634699</c:v>
                </c:pt>
                <c:pt idx="852">
                  <c:v>0.204678480595896</c:v>
                </c:pt>
                <c:pt idx="853">
                  <c:v>0.205487073005446</c:v>
                </c:pt>
                <c:pt idx="854">
                  <c:v>0.206295665414995</c:v>
                </c:pt>
                <c:pt idx="855">
                  <c:v>0.207104257824544</c:v>
                </c:pt>
                <c:pt idx="856">
                  <c:v>0.207912850234094</c:v>
                </c:pt>
                <c:pt idx="857">
                  <c:v>0.20867765858282</c:v>
                </c:pt>
                <c:pt idx="858">
                  <c:v>0.209386078811859</c:v>
                </c:pt>
                <c:pt idx="859">
                  <c:v>0.210094499040898</c:v>
                </c:pt>
                <c:pt idx="860">
                  <c:v>0.21080291926993699</c:v>
                </c:pt>
                <c:pt idx="861">
                  <c:v>0.21151133949897599</c:v>
                </c:pt>
                <c:pt idx="862">
                  <c:v>0.21221975972801499</c:v>
                </c:pt>
                <c:pt idx="863">
                  <c:v>0.21292817995705299</c:v>
                </c:pt>
                <c:pt idx="864">
                  <c:v>0.21363660018609201</c:v>
                </c:pt>
                <c:pt idx="865">
                  <c:v>0.21434502041513101</c:v>
                </c:pt>
                <c:pt idx="866">
                  <c:v>0.21505344064417001</c:v>
                </c:pt>
                <c:pt idx="867">
                  <c:v>0.215761860873209</c:v>
                </c:pt>
                <c:pt idx="868">
                  <c:v>0.216470281102248</c:v>
                </c:pt>
                <c:pt idx="869">
                  <c:v>0.217178701331287</c:v>
                </c:pt>
                <c:pt idx="870">
                  <c:v>0.217887121560325</c:v>
                </c:pt>
                <c:pt idx="871">
                  <c:v>0.218595541789364</c:v>
                </c:pt>
                <c:pt idx="872">
                  <c:v>0.21894746514983399</c:v>
                </c:pt>
                <c:pt idx="873">
                  <c:v>0.21908835326210699</c:v>
                </c:pt>
                <c:pt idx="874">
                  <c:v>0.21922924137437999</c:v>
                </c:pt>
                <c:pt idx="875">
                  <c:v>0.21937012948665299</c:v>
                </c:pt>
                <c:pt idx="876">
                  <c:v>0.21951101759892599</c:v>
                </c:pt>
                <c:pt idx="877">
                  <c:v>0.219651905711199</c:v>
                </c:pt>
                <c:pt idx="878">
                  <c:v>0.219792793823472</c:v>
                </c:pt>
                <c:pt idx="879">
                  <c:v>0.219933681935745</c:v>
                </c:pt>
                <c:pt idx="880">
                  <c:v>0.220074570048018</c:v>
                </c:pt>
                <c:pt idx="881">
                  <c:v>0.22021545816029101</c:v>
                </c:pt>
                <c:pt idx="882">
                  <c:v>0.22035634627256401</c:v>
                </c:pt>
                <c:pt idx="883">
                  <c:v>0.22049723438483701</c:v>
                </c:pt>
                <c:pt idx="884">
                  <c:v>0.22063812249710901</c:v>
                </c:pt>
                <c:pt idx="885">
                  <c:v>0.22077901060938299</c:v>
                </c:pt>
                <c:pt idx="886">
                  <c:v>0.22091989872165599</c:v>
                </c:pt>
                <c:pt idx="887">
                  <c:v>0.22120724244449699</c:v>
                </c:pt>
                <c:pt idx="888">
                  <c:v>0.22159505182717801</c:v>
                </c:pt>
                <c:pt idx="889">
                  <c:v>0.22198286120985899</c:v>
                </c:pt>
                <c:pt idx="890">
                  <c:v>0.22237067059254001</c:v>
                </c:pt>
                <c:pt idx="891">
                  <c:v>0.222758479975221</c:v>
                </c:pt>
                <c:pt idx="892">
                  <c:v>0.22314628935790201</c:v>
                </c:pt>
                <c:pt idx="893">
                  <c:v>0.223534098740583</c:v>
                </c:pt>
                <c:pt idx="894">
                  <c:v>0.22392190812326401</c:v>
                </c:pt>
                <c:pt idx="895">
                  <c:v>0.224309717505944</c:v>
                </c:pt>
                <c:pt idx="896">
                  <c:v>0.22469752688862499</c:v>
                </c:pt>
                <c:pt idx="897">
                  <c:v>0.225085336271306</c:v>
                </c:pt>
                <c:pt idx="898">
                  <c:v>0.22547314565398699</c:v>
                </c:pt>
                <c:pt idx="899">
                  <c:v>0.225860955036668</c:v>
                </c:pt>
                <c:pt idx="900">
                  <c:v>0.22624876441934899</c:v>
                </c:pt>
                <c:pt idx="901">
                  <c:v>0.22663657380203001</c:v>
                </c:pt>
                <c:pt idx="902">
                  <c:v>0.22702438318471099</c:v>
                </c:pt>
                <c:pt idx="903">
                  <c:v>0.22741219256739201</c:v>
                </c:pt>
                <c:pt idx="904">
                  <c:v>0.227800001950072</c:v>
                </c:pt>
                <c:pt idx="905">
                  <c:v>0.22818781133275301</c:v>
                </c:pt>
                <c:pt idx="906">
                  <c:v>0.228575620715434</c:v>
                </c:pt>
                <c:pt idx="907">
                  <c:v>0.22896343009811501</c:v>
                </c:pt>
                <c:pt idx="908">
                  <c:v>0.229351239480796</c:v>
                </c:pt>
                <c:pt idx="909">
                  <c:v>0.22948094651883999</c:v>
                </c:pt>
                <c:pt idx="910">
                  <c:v>0.229589096301375</c:v>
                </c:pt>
                <c:pt idx="911">
                  <c:v>0.22969724608391001</c:v>
                </c:pt>
                <c:pt idx="912">
                  <c:v>0.22980539586644499</c:v>
                </c:pt>
                <c:pt idx="913">
                  <c:v>0.22991354564898001</c:v>
                </c:pt>
                <c:pt idx="914">
                  <c:v>0.23002169543151499</c:v>
                </c:pt>
                <c:pt idx="915">
                  <c:v>0.23012984521405</c:v>
                </c:pt>
                <c:pt idx="916">
                  <c:v>0.23023799499658501</c:v>
                </c:pt>
                <c:pt idx="917">
                  <c:v>0.23034614477911999</c:v>
                </c:pt>
                <c:pt idx="918">
                  <c:v>0.230454294561655</c:v>
                </c:pt>
                <c:pt idx="919">
                  <c:v>0.23056244434418999</c:v>
                </c:pt>
                <c:pt idx="920">
                  <c:v>0.230670594126725</c:v>
                </c:pt>
                <c:pt idx="921">
                  <c:v>0.23077874390926001</c:v>
                </c:pt>
                <c:pt idx="922">
                  <c:v>0.23088689369179499</c:v>
                </c:pt>
                <c:pt idx="923">
                  <c:v>0.23099504347433</c:v>
                </c:pt>
                <c:pt idx="924">
                  <c:v>0.23110319325686501</c:v>
                </c:pt>
                <c:pt idx="925">
                  <c:v>0.2312113430394</c:v>
                </c:pt>
                <c:pt idx="926">
                  <c:v>0.23131949282193501</c:v>
                </c:pt>
                <c:pt idx="927">
                  <c:v>0.23142764260446999</c:v>
                </c:pt>
                <c:pt idx="928">
                  <c:v>0.231535792387005</c:v>
                </c:pt>
                <c:pt idx="929">
                  <c:v>0.23164394216953901</c:v>
                </c:pt>
                <c:pt idx="930">
                  <c:v>0.231752091952074</c:v>
                </c:pt>
                <c:pt idx="931">
                  <c:v>0.23186024173460901</c:v>
                </c:pt>
                <c:pt idx="932">
                  <c:v>0.231820683441328</c:v>
                </c:pt>
                <c:pt idx="933">
                  <c:v>0.23175026602826801</c:v>
                </c:pt>
                <c:pt idx="934">
                  <c:v>0.23167984861520699</c:v>
                </c:pt>
                <c:pt idx="935">
                  <c:v>0.231609431202146</c:v>
                </c:pt>
                <c:pt idx="936">
                  <c:v>0.23153901378908601</c:v>
                </c:pt>
                <c:pt idx="937">
                  <c:v>0.23146859637602499</c:v>
                </c:pt>
                <c:pt idx="938">
                  <c:v>0.231398178962964</c:v>
                </c:pt>
                <c:pt idx="939">
                  <c:v>0.231327761549903</c:v>
                </c:pt>
                <c:pt idx="940">
                  <c:v>0.23125734413684301</c:v>
                </c:pt>
                <c:pt idx="941">
                  <c:v>0.23118692672378199</c:v>
                </c:pt>
                <c:pt idx="942">
                  <c:v>0.231116509310721</c:v>
                </c:pt>
                <c:pt idx="943">
                  <c:v>0.23104609189766101</c:v>
                </c:pt>
                <c:pt idx="944">
                  <c:v>0.23097567448459999</c:v>
                </c:pt>
                <c:pt idx="945">
                  <c:v>0.230905257071539</c:v>
                </c:pt>
                <c:pt idx="946">
                  <c:v>0.23083483965847901</c:v>
                </c:pt>
                <c:pt idx="947">
                  <c:v>0.230756454488316</c:v>
                </c:pt>
                <c:pt idx="948">
                  <c:v>0.23067723490978001</c:v>
                </c:pt>
                <c:pt idx="949">
                  <c:v>0.23059801533124399</c:v>
                </c:pt>
                <c:pt idx="950">
                  <c:v>0.23051879575270801</c:v>
                </c:pt>
                <c:pt idx="951">
                  <c:v>0.23043957617417199</c:v>
                </c:pt>
                <c:pt idx="952">
                  <c:v>0.230360356595636</c:v>
                </c:pt>
                <c:pt idx="953">
                  <c:v>0.23028113701710001</c:v>
                </c:pt>
                <c:pt idx="954">
                  <c:v>0.230201917438564</c:v>
                </c:pt>
                <c:pt idx="955">
                  <c:v>0.23012269786002801</c:v>
                </c:pt>
                <c:pt idx="956">
                  <c:v>0.23004347828149199</c:v>
                </c:pt>
                <c:pt idx="957">
                  <c:v>0.229964258702956</c:v>
                </c:pt>
                <c:pt idx="958">
                  <c:v>0.22988503912441999</c:v>
                </c:pt>
                <c:pt idx="959">
                  <c:v>0.229805819545884</c:v>
                </c:pt>
                <c:pt idx="960">
                  <c:v>0.22972659996734901</c:v>
                </c:pt>
                <c:pt idx="961">
                  <c:v>0.22964738038881299</c:v>
                </c:pt>
                <c:pt idx="962">
                  <c:v>0.22950536757682499</c:v>
                </c:pt>
                <c:pt idx="963">
                  <c:v>0.22936228332985401</c:v>
                </c:pt>
                <c:pt idx="964">
                  <c:v>0.22921919908288399</c:v>
                </c:pt>
                <c:pt idx="965">
                  <c:v>0.229076114835913</c:v>
                </c:pt>
                <c:pt idx="966">
                  <c:v>0.22893303058894199</c:v>
                </c:pt>
                <c:pt idx="967">
                  <c:v>0.228789946341971</c:v>
                </c:pt>
                <c:pt idx="968">
                  <c:v>0.22864686209499999</c:v>
                </c:pt>
                <c:pt idx="969">
                  <c:v>0.22850377784803</c:v>
                </c:pt>
                <c:pt idx="970">
                  <c:v>0.22836069360105901</c:v>
                </c:pt>
                <c:pt idx="971">
                  <c:v>0.228217609354088</c:v>
                </c:pt>
                <c:pt idx="972">
                  <c:v>0.22807452510711701</c:v>
                </c:pt>
                <c:pt idx="973">
                  <c:v>0.22793144086014699</c:v>
                </c:pt>
                <c:pt idx="974">
                  <c:v>0.22778835661317601</c:v>
                </c:pt>
                <c:pt idx="975">
                  <c:v>0.22735387012470701</c:v>
                </c:pt>
                <c:pt idx="976">
                  <c:v>0.22651329495250599</c:v>
                </c:pt>
                <c:pt idx="977">
                  <c:v>0.22567271978030601</c:v>
                </c:pt>
                <c:pt idx="978">
                  <c:v>0.22483214460810499</c:v>
                </c:pt>
                <c:pt idx="979">
                  <c:v>0.22399156943590401</c:v>
                </c:pt>
                <c:pt idx="980">
                  <c:v>0.223150994263703</c:v>
                </c:pt>
                <c:pt idx="981">
                  <c:v>0.22231041909150201</c:v>
                </c:pt>
                <c:pt idx="982">
                  <c:v>0.221469843919302</c:v>
                </c:pt>
                <c:pt idx="983">
                  <c:v>0.22062926874710101</c:v>
                </c:pt>
                <c:pt idx="984">
                  <c:v>0.2197886935749</c:v>
                </c:pt>
                <c:pt idx="985">
                  <c:v>0.21894811840269901</c:v>
                </c:pt>
                <c:pt idx="986">
                  <c:v>0.218107543230499</c:v>
                </c:pt>
                <c:pt idx="987">
                  <c:v>0.21726696805829801</c:v>
                </c:pt>
                <c:pt idx="988">
                  <c:v>0.216426392886097</c:v>
                </c:pt>
                <c:pt idx="989">
                  <c:v>0.21558581771389601</c:v>
                </c:pt>
                <c:pt idx="990">
                  <c:v>0.214745242541696</c:v>
                </c:pt>
                <c:pt idx="991">
                  <c:v>0.21390466736949501</c:v>
                </c:pt>
                <c:pt idx="992">
                  <c:v>0.213064092197294</c:v>
                </c:pt>
                <c:pt idx="993">
                  <c:v>0.21222351702509301</c:v>
                </c:pt>
                <c:pt idx="994">
                  <c:v>0.211382941852892</c:v>
                </c:pt>
                <c:pt idx="995">
                  <c:v>0.210580670895157</c:v>
                </c:pt>
                <c:pt idx="996">
                  <c:v>0.210290199113563</c:v>
                </c:pt>
                <c:pt idx="997">
                  <c:v>0.209999727331969</c:v>
                </c:pt>
                <c:pt idx="998">
                  <c:v>0.20970925555037501</c:v>
                </c:pt>
                <c:pt idx="999">
                  <c:v>0.20941878376878101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C6-48F4-ADDC-72CFC957D6BA}"/>
            </c:ext>
          </c:extLst>
        </c:ser>
        <c:ser>
          <c:idx val="5"/>
          <c:order val="1"/>
          <c:tx>
            <c:strRef>
              <c:f>FLiNaK_plot_data!$F$1</c:f>
              <c:strCache>
                <c:ptCount val="1"/>
                <c:pt idx="0">
                  <c:v>F-F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FLiNaK_plot_data!$F$2:$F$1001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1.26335344907771E-2</c:v>
                </c:pt>
                <c:pt idx="475">
                  <c:v>1.4052682625970399E-2</c:v>
                </c:pt>
                <c:pt idx="476">
                  <c:v>1.5471830761163499E-2</c:v>
                </c:pt>
                <c:pt idx="477">
                  <c:v>1.6890978896356799E-2</c:v>
                </c:pt>
                <c:pt idx="478">
                  <c:v>1.8310127031550098E-2</c:v>
                </c:pt>
                <c:pt idx="479">
                  <c:v>1.9729275166743301E-2</c:v>
                </c:pt>
                <c:pt idx="480">
                  <c:v>2.11484233019365E-2</c:v>
                </c:pt>
                <c:pt idx="481">
                  <c:v>2.2567571437129699E-2</c:v>
                </c:pt>
                <c:pt idx="482">
                  <c:v>2.3986719572323002E-2</c:v>
                </c:pt>
                <c:pt idx="483">
                  <c:v>2.5405867707516301E-2</c:v>
                </c:pt>
                <c:pt idx="484">
                  <c:v>2.6825015842709399E-2</c:v>
                </c:pt>
                <c:pt idx="485">
                  <c:v>2.8244163977902699E-2</c:v>
                </c:pt>
                <c:pt idx="486">
                  <c:v>2.9663312113095901E-2</c:v>
                </c:pt>
                <c:pt idx="487">
                  <c:v>3.1082460248289201E-2</c:v>
                </c:pt>
                <c:pt idx="488">
                  <c:v>3.2501608383482303E-2</c:v>
                </c:pt>
                <c:pt idx="489">
                  <c:v>3.3920756518675599E-2</c:v>
                </c:pt>
                <c:pt idx="490">
                  <c:v>3.6041283198641402E-2</c:v>
                </c:pt>
                <c:pt idx="491">
                  <c:v>3.89236859777536E-2</c:v>
                </c:pt>
                <c:pt idx="492">
                  <c:v>4.1806088756865499E-2</c:v>
                </c:pt>
                <c:pt idx="493">
                  <c:v>4.4688491535977697E-2</c:v>
                </c:pt>
                <c:pt idx="494">
                  <c:v>4.7570894315089901E-2</c:v>
                </c:pt>
                <c:pt idx="495">
                  <c:v>5.04532970942018E-2</c:v>
                </c:pt>
                <c:pt idx="496">
                  <c:v>5.3335699873313998E-2</c:v>
                </c:pt>
                <c:pt idx="497">
                  <c:v>5.6218102652426202E-2</c:v>
                </c:pt>
                <c:pt idx="498">
                  <c:v>5.91005054315384E-2</c:v>
                </c:pt>
                <c:pt idx="499">
                  <c:v>6.1982908210650299E-2</c:v>
                </c:pt>
                <c:pt idx="500">
                  <c:v>6.4865310989762504E-2</c:v>
                </c:pt>
                <c:pt idx="501">
                  <c:v>6.7747713768874701E-2</c:v>
                </c:pt>
                <c:pt idx="502">
                  <c:v>7.0630116547986899E-2</c:v>
                </c:pt>
                <c:pt idx="503">
                  <c:v>7.3512519327098805E-2</c:v>
                </c:pt>
                <c:pt idx="504">
                  <c:v>7.6394922106211002E-2</c:v>
                </c:pt>
                <c:pt idx="505">
                  <c:v>7.92773248853232E-2</c:v>
                </c:pt>
                <c:pt idx="506">
                  <c:v>8.3449692842348405E-2</c:v>
                </c:pt>
                <c:pt idx="507">
                  <c:v>8.7654191168391404E-2</c:v>
                </c:pt>
                <c:pt idx="508">
                  <c:v>9.1858689494434806E-2</c:v>
                </c:pt>
                <c:pt idx="509">
                  <c:v>9.6063187820478305E-2</c:v>
                </c:pt>
                <c:pt idx="510">
                  <c:v>0.100267686146521</c:v>
                </c:pt>
                <c:pt idx="511">
                  <c:v>0.104472184472564</c:v>
                </c:pt>
                <c:pt idx="512">
                  <c:v>0.108676682798608</c:v>
                </c:pt>
                <c:pt idx="513">
                  <c:v>0.11288118112465099</c:v>
                </c:pt>
                <c:pt idx="514">
                  <c:v>0.11708567945069399</c:v>
                </c:pt>
                <c:pt idx="515">
                  <c:v>0.12129017777673801</c:v>
                </c:pt>
                <c:pt idx="516">
                  <c:v>0.12549467610278101</c:v>
                </c:pt>
                <c:pt idx="517">
                  <c:v>0.129699174428824</c:v>
                </c:pt>
                <c:pt idx="518">
                  <c:v>0.133903672754867</c:v>
                </c:pt>
                <c:pt idx="519">
                  <c:v>0.138108171080911</c:v>
                </c:pt>
                <c:pt idx="520">
                  <c:v>0.142948071048036</c:v>
                </c:pt>
                <c:pt idx="521">
                  <c:v>0.14840787761912</c:v>
                </c:pt>
                <c:pt idx="522">
                  <c:v>0.153867684190204</c:v>
                </c:pt>
                <c:pt idx="523">
                  <c:v>0.15932749076128899</c:v>
                </c:pt>
                <c:pt idx="524">
                  <c:v>0.16478729733237399</c:v>
                </c:pt>
                <c:pt idx="525">
                  <c:v>0.17024710390345801</c:v>
                </c:pt>
                <c:pt idx="526">
                  <c:v>0.17570691047454201</c:v>
                </c:pt>
                <c:pt idx="527">
                  <c:v>0.18116671704562701</c:v>
                </c:pt>
                <c:pt idx="528">
                  <c:v>0.186626523616711</c:v>
                </c:pt>
                <c:pt idx="529">
                  <c:v>0.192086330187796</c:v>
                </c:pt>
                <c:pt idx="530">
                  <c:v>0.19754613675888</c:v>
                </c:pt>
                <c:pt idx="531">
                  <c:v>0.20300594332996399</c:v>
                </c:pt>
                <c:pt idx="532">
                  <c:v>0.20846574990104899</c:v>
                </c:pt>
                <c:pt idx="533">
                  <c:v>0.21468654643917001</c:v>
                </c:pt>
                <c:pt idx="534">
                  <c:v>0.221798795486777</c:v>
                </c:pt>
                <c:pt idx="535">
                  <c:v>0.22891104453438399</c:v>
                </c:pt>
                <c:pt idx="536">
                  <c:v>0.23602329358199101</c:v>
                </c:pt>
                <c:pt idx="537">
                  <c:v>0.243135542629597</c:v>
                </c:pt>
                <c:pt idx="538">
                  <c:v>0.25024779167720401</c:v>
                </c:pt>
                <c:pt idx="539">
                  <c:v>0.257360040724811</c:v>
                </c:pt>
                <c:pt idx="540">
                  <c:v>0.26447228977241799</c:v>
                </c:pt>
                <c:pt idx="541">
                  <c:v>0.27158453882002398</c:v>
                </c:pt>
                <c:pt idx="542">
                  <c:v>0.278916021382972</c:v>
                </c:pt>
                <c:pt idx="543">
                  <c:v>0.28670326370812199</c:v>
                </c:pt>
                <c:pt idx="544">
                  <c:v>0.29449050603327298</c:v>
                </c:pt>
                <c:pt idx="545">
                  <c:v>0.30227774835842303</c:v>
                </c:pt>
                <c:pt idx="546">
                  <c:v>0.31006499068357302</c:v>
                </c:pt>
                <c:pt idx="547">
                  <c:v>0.31785223300872401</c:v>
                </c:pt>
                <c:pt idx="548">
                  <c:v>0.32563947533387499</c:v>
                </c:pt>
                <c:pt idx="549">
                  <c:v>0.33342671765902498</c:v>
                </c:pt>
                <c:pt idx="550">
                  <c:v>0.34121406001522198</c:v>
                </c:pt>
                <c:pt idx="551">
                  <c:v>0.34900756858045501</c:v>
                </c:pt>
                <c:pt idx="552">
                  <c:v>0.35680107714568698</c:v>
                </c:pt>
                <c:pt idx="553">
                  <c:v>0.36459458571092002</c:v>
                </c:pt>
                <c:pt idx="554">
                  <c:v>0.37238809427615299</c:v>
                </c:pt>
                <c:pt idx="555">
                  <c:v>0.38018160284138602</c:v>
                </c:pt>
                <c:pt idx="556">
                  <c:v>0.387975111406619</c:v>
                </c:pt>
                <c:pt idx="557">
                  <c:v>0.39576861997185198</c:v>
                </c:pt>
                <c:pt idx="558">
                  <c:v>0.40353468779373303</c:v>
                </c:pt>
                <c:pt idx="559">
                  <c:v>0.41127875119667801</c:v>
                </c:pt>
                <c:pt idx="560">
                  <c:v>0.41902281459962198</c:v>
                </c:pt>
                <c:pt idx="561">
                  <c:v>0.42676687800256602</c:v>
                </c:pt>
                <c:pt idx="562">
                  <c:v>0.434510941405511</c:v>
                </c:pt>
                <c:pt idx="563">
                  <c:v>0.44225500480845498</c:v>
                </c:pt>
                <c:pt idx="564">
                  <c:v>0.44999906821139901</c:v>
                </c:pt>
                <c:pt idx="565">
                  <c:v>0.45774313161434299</c:v>
                </c:pt>
                <c:pt idx="566">
                  <c:v>0.46548719501728802</c:v>
                </c:pt>
                <c:pt idx="567">
                  <c:v>0.47323651018545898</c:v>
                </c:pt>
                <c:pt idx="568">
                  <c:v>0.48106933489805298</c:v>
                </c:pt>
                <c:pt idx="569">
                  <c:v>0.48890215961064798</c:v>
                </c:pt>
                <c:pt idx="570">
                  <c:v>0.49673498432324298</c:v>
                </c:pt>
                <c:pt idx="571">
                  <c:v>0.50456780903583698</c:v>
                </c:pt>
                <c:pt idx="572">
                  <c:v>0.51240063374843103</c:v>
                </c:pt>
                <c:pt idx="573">
                  <c:v>0.52023345846102598</c:v>
                </c:pt>
                <c:pt idx="574">
                  <c:v>0.52693670205392795</c:v>
                </c:pt>
                <c:pt idx="575">
                  <c:v>0.53314093594897405</c:v>
                </c:pt>
                <c:pt idx="576">
                  <c:v>0.53934516984402003</c:v>
                </c:pt>
                <c:pt idx="577">
                  <c:v>0.54554940373906702</c:v>
                </c:pt>
                <c:pt idx="578">
                  <c:v>0.551753637634114</c:v>
                </c:pt>
                <c:pt idx="579">
                  <c:v>0.55795787152915999</c:v>
                </c:pt>
                <c:pt idx="580">
                  <c:v>0.56416210542420597</c:v>
                </c:pt>
                <c:pt idx="581">
                  <c:v>0.57036633931925296</c:v>
                </c:pt>
                <c:pt idx="582">
                  <c:v>0.57698985542396697</c:v>
                </c:pt>
                <c:pt idx="583">
                  <c:v>0.58370825676128602</c:v>
                </c:pt>
                <c:pt idx="584">
                  <c:v>0.59042665809860595</c:v>
                </c:pt>
                <c:pt idx="585">
                  <c:v>0.597145059435925</c:v>
                </c:pt>
                <c:pt idx="586">
                  <c:v>0.60386346077324504</c:v>
                </c:pt>
                <c:pt idx="587">
                  <c:v>0.61052594610261501</c:v>
                </c:pt>
                <c:pt idx="588">
                  <c:v>0.617008329600649</c:v>
                </c:pt>
                <c:pt idx="589">
                  <c:v>0.62349071309868298</c:v>
                </c:pt>
                <c:pt idx="590">
                  <c:v>0.62997309659671696</c:v>
                </c:pt>
                <c:pt idx="591">
                  <c:v>0.63645548009475095</c:v>
                </c:pt>
                <c:pt idx="592">
                  <c:v>0.64293786359278504</c:v>
                </c:pt>
                <c:pt idx="593">
                  <c:v>0.64942024709081903</c:v>
                </c:pt>
                <c:pt idx="594">
                  <c:v>0.65435928443098801</c:v>
                </c:pt>
                <c:pt idx="595">
                  <c:v>0.65829726553757795</c:v>
                </c:pt>
                <c:pt idx="596">
                  <c:v>0.662235246644169</c:v>
                </c:pt>
                <c:pt idx="597">
                  <c:v>0.66617322775075904</c:v>
                </c:pt>
                <c:pt idx="598">
                  <c:v>0.67011120885734898</c:v>
                </c:pt>
                <c:pt idx="599">
                  <c:v>0.67404918996394003</c:v>
                </c:pt>
                <c:pt idx="600">
                  <c:v>0.67798717107052997</c:v>
                </c:pt>
                <c:pt idx="601">
                  <c:v>0.68192515217712102</c:v>
                </c:pt>
                <c:pt idx="602">
                  <c:v>0.68586313328371096</c:v>
                </c:pt>
                <c:pt idx="603">
                  <c:v>0.68980111439030201</c:v>
                </c:pt>
                <c:pt idx="604">
                  <c:v>0.69373909549689206</c:v>
                </c:pt>
                <c:pt idx="605">
                  <c:v>0.69767707660348199</c:v>
                </c:pt>
                <c:pt idx="606">
                  <c:v>0.70161505771007304</c:v>
                </c:pt>
                <c:pt idx="607">
                  <c:v>0.70555303881666298</c:v>
                </c:pt>
                <c:pt idx="608">
                  <c:v>0.70949101992325403</c:v>
                </c:pt>
                <c:pt idx="609">
                  <c:v>0.71164809417952302</c:v>
                </c:pt>
                <c:pt idx="610">
                  <c:v>0.71328819258950804</c:v>
                </c:pt>
                <c:pt idx="611">
                  <c:v>0.71492829099949395</c:v>
                </c:pt>
                <c:pt idx="612">
                  <c:v>0.71656838940947898</c:v>
                </c:pt>
                <c:pt idx="613">
                  <c:v>0.718208487819465</c:v>
                </c:pt>
                <c:pt idx="614">
                  <c:v>0.71984858622945003</c:v>
                </c:pt>
                <c:pt idx="615">
                  <c:v>0.72148868463943605</c:v>
                </c:pt>
                <c:pt idx="616">
                  <c:v>0.72312878304942196</c:v>
                </c:pt>
                <c:pt idx="617">
                  <c:v>0.72476888145940699</c:v>
                </c:pt>
                <c:pt idx="618">
                  <c:v>0.72640897986939301</c:v>
                </c:pt>
                <c:pt idx="619">
                  <c:v>0.72804907827937804</c:v>
                </c:pt>
                <c:pt idx="620">
                  <c:v>0.72968917668936395</c:v>
                </c:pt>
                <c:pt idx="621">
                  <c:v>0.73132927509934897</c:v>
                </c:pt>
                <c:pt idx="622">
                  <c:v>0.732969373509335</c:v>
                </c:pt>
                <c:pt idx="623">
                  <c:v>0.73429564952926796</c:v>
                </c:pt>
                <c:pt idx="624">
                  <c:v>0.73384621448241805</c:v>
                </c:pt>
                <c:pt idx="625">
                  <c:v>0.73339677943556802</c:v>
                </c:pt>
                <c:pt idx="626">
                  <c:v>0.732947344388717</c:v>
                </c:pt>
                <c:pt idx="627">
                  <c:v>0.73249790934186698</c:v>
                </c:pt>
                <c:pt idx="628">
                  <c:v>0.73204847429501696</c:v>
                </c:pt>
                <c:pt idx="629">
                  <c:v>0.73159903924816705</c:v>
                </c:pt>
                <c:pt idx="630">
                  <c:v>0.73114960420131703</c:v>
                </c:pt>
                <c:pt idx="631">
                  <c:v>0.73070016915446601</c:v>
                </c:pt>
                <c:pt idx="632">
                  <c:v>0.73025073410761598</c:v>
                </c:pt>
                <c:pt idx="633">
                  <c:v>0.72980129906076596</c:v>
                </c:pt>
                <c:pt idx="634">
                  <c:v>0.72935186401391605</c:v>
                </c:pt>
                <c:pt idx="635">
                  <c:v>0.72890242896706503</c:v>
                </c:pt>
                <c:pt idx="636">
                  <c:v>0.72845299392021501</c:v>
                </c:pt>
                <c:pt idx="637">
                  <c:v>0.72800355887336499</c:v>
                </c:pt>
                <c:pt idx="638">
                  <c:v>0.72755412382651496</c:v>
                </c:pt>
                <c:pt idx="639">
                  <c:v>0.72710468877966505</c:v>
                </c:pt>
                <c:pt idx="640">
                  <c:v>0.72665525373281403</c:v>
                </c:pt>
                <c:pt idx="641">
                  <c:v>0.72620581868596401</c:v>
                </c:pt>
                <c:pt idx="642">
                  <c:v>0.72575638363911399</c:v>
                </c:pt>
                <c:pt idx="643">
                  <c:v>0.72530694859226397</c:v>
                </c:pt>
                <c:pt idx="644">
                  <c:v>0.72485751354541395</c:v>
                </c:pt>
                <c:pt idx="645">
                  <c:v>0.72440807849856304</c:v>
                </c:pt>
                <c:pt idx="646">
                  <c:v>0.72395864345171301</c:v>
                </c:pt>
                <c:pt idx="647">
                  <c:v>0.72350920840486299</c:v>
                </c:pt>
                <c:pt idx="648">
                  <c:v>0.72305977335801297</c:v>
                </c:pt>
                <c:pt idx="649">
                  <c:v>0.72261033831116295</c:v>
                </c:pt>
                <c:pt idx="650">
                  <c:v>0.72216090326431204</c:v>
                </c:pt>
                <c:pt idx="651">
                  <c:v>0.72171146821746202</c:v>
                </c:pt>
                <c:pt idx="652">
                  <c:v>0.72126203317061199</c:v>
                </c:pt>
                <c:pt idx="653">
                  <c:v>0.72035000032368102</c:v>
                </c:pt>
                <c:pt idx="654">
                  <c:v>0.71779877275667503</c:v>
                </c:pt>
                <c:pt idx="655">
                  <c:v>0.71524754518967004</c:v>
                </c:pt>
                <c:pt idx="656">
                  <c:v>0.71269631762266505</c:v>
                </c:pt>
                <c:pt idx="657">
                  <c:v>0.71014509005565996</c:v>
                </c:pt>
                <c:pt idx="658">
                  <c:v>0.70759386248865397</c:v>
                </c:pt>
                <c:pt idx="659">
                  <c:v>0.70504263492164898</c:v>
                </c:pt>
                <c:pt idx="660">
                  <c:v>0.70249140735464399</c:v>
                </c:pt>
                <c:pt idx="661">
                  <c:v>0.69994017978763801</c:v>
                </c:pt>
                <c:pt idx="662">
                  <c:v>0.69738895222063302</c:v>
                </c:pt>
                <c:pt idx="663">
                  <c:v>0.69483772465362803</c:v>
                </c:pt>
                <c:pt idx="664">
                  <c:v>0.69228649708662304</c:v>
                </c:pt>
                <c:pt idx="665">
                  <c:v>0.68968706780551703</c:v>
                </c:pt>
                <c:pt idx="666">
                  <c:v>0.68651324181434503</c:v>
                </c:pt>
                <c:pt idx="667">
                  <c:v>0.68333941582317204</c:v>
                </c:pt>
                <c:pt idx="668">
                  <c:v>0.68016558983199904</c:v>
                </c:pt>
                <c:pt idx="669">
                  <c:v>0.67699176384082604</c:v>
                </c:pt>
                <c:pt idx="670">
                  <c:v>0.67381793784965405</c:v>
                </c:pt>
                <c:pt idx="671">
                  <c:v>0.67064411185848105</c:v>
                </c:pt>
                <c:pt idx="672">
                  <c:v>0.66747028586730806</c:v>
                </c:pt>
                <c:pt idx="673">
                  <c:v>0.66429645987613595</c:v>
                </c:pt>
                <c:pt idx="674">
                  <c:v>0.66112263388496295</c:v>
                </c:pt>
                <c:pt idx="675">
                  <c:v>0.65739661814748696</c:v>
                </c:pt>
                <c:pt idx="676">
                  <c:v>0.65237431879096797</c:v>
                </c:pt>
                <c:pt idx="677">
                  <c:v>0.64735201943444898</c:v>
                </c:pt>
                <c:pt idx="678">
                  <c:v>0.64232972007792999</c:v>
                </c:pt>
                <c:pt idx="679">
                  <c:v>0.637307420721411</c:v>
                </c:pt>
                <c:pt idx="680">
                  <c:v>0.63228512136489101</c:v>
                </c:pt>
                <c:pt idx="681">
                  <c:v>0.62726282200837202</c:v>
                </c:pt>
                <c:pt idx="682">
                  <c:v>0.62224052265185303</c:v>
                </c:pt>
                <c:pt idx="683">
                  <c:v>0.61721822329533405</c:v>
                </c:pt>
                <c:pt idx="684">
                  <c:v>0.61219592393881395</c:v>
                </c:pt>
                <c:pt idx="685">
                  <c:v>0.60808092059271501</c:v>
                </c:pt>
                <c:pt idx="686">
                  <c:v>0.60514119431117097</c:v>
                </c:pt>
                <c:pt idx="687">
                  <c:v>0.60220146802962704</c:v>
                </c:pt>
                <c:pt idx="688">
                  <c:v>0.599261741748083</c:v>
                </c:pt>
                <c:pt idx="689">
                  <c:v>0.59632201546653896</c:v>
                </c:pt>
                <c:pt idx="690">
                  <c:v>0.59338228918499503</c:v>
                </c:pt>
                <c:pt idx="691">
                  <c:v>0.59044256290345098</c:v>
                </c:pt>
                <c:pt idx="692">
                  <c:v>0.58750283662190705</c:v>
                </c:pt>
                <c:pt idx="693">
                  <c:v>0.58456311034036301</c:v>
                </c:pt>
                <c:pt idx="694">
                  <c:v>0.58162338405881897</c:v>
                </c:pt>
                <c:pt idx="695">
                  <c:v>0.57868365777727504</c:v>
                </c:pt>
                <c:pt idx="696">
                  <c:v>0.575743931495731</c:v>
                </c:pt>
                <c:pt idx="697">
                  <c:v>0.57280420521418696</c:v>
                </c:pt>
                <c:pt idx="698">
                  <c:v>0.56986447893264303</c:v>
                </c:pt>
                <c:pt idx="699">
                  <c:v>0.56692475265109898</c:v>
                </c:pt>
                <c:pt idx="700">
                  <c:v>0.56398502636955505</c:v>
                </c:pt>
                <c:pt idx="701">
                  <c:v>0.56104530008801101</c:v>
                </c:pt>
                <c:pt idx="702">
                  <c:v>0.55795688404851096</c:v>
                </c:pt>
                <c:pt idx="703">
                  <c:v>0.55478988884063596</c:v>
                </c:pt>
                <c:pt idx="704">
                  <c:v>0.55162289363276096</c:v>
                </c:pt>
                <c:pt idx="705">
                  <c:v>0.54845589842488596</c:v>
                </c:pt>
                <c:pt idx="706">
                  <c:v>0.54528890321701196</c:v>
                </c:pt>
                <c:pt idx="707">
                  <c:v>0.54212190800913695</c:v>
                </c:pt>
                <c:pt idx="708">
                  <c:v>0.53895491280126195</c:v>
                </c:pt>
                <c:pt idx="709">
                  <c:v>0.53578791759338695</c:v>
                </c:pt>
                <c:pt idx="710">
                  <c:v>0.53262092238551195</c:v>
                </c:pt>
                <c:pt idx="711">
                  <c:v>0.52945392717763695</c:v>
                </c:pt>
                <c:pt idx="712">
                  <c:v>0.52628693196976195</c:v>
                </c:pt>
                <c:pt idx="713">
                  <c:v>0.52311993676188695</c:v>
                </c:pt>
                <c:pt idx="714">
                  <c:v>0.51995294155401195</c:v>
                </c:pt>
                <c:pt idx="715">
                  <c:v>0.51678594634613795</c:v>
                </c:pt>
                <c:pt idx="716">
                  <c:v>0.51359502883623698</c:v>
                </c:pt>
                <c:pt idx="717">
                  <c:v>0.51038181879452305</c:v>
                </c:pt>
                <c:pt idx="718">
                  <c:v>0.507168608752809</c:v>
                </c:pt>
                <c:pt idx="719">
                  <c:v>0.50395539871109496</c:v>
                </c:pt>
                <c:pt idx="720">
                  <c:v>0.50074218866938003</c:v>
                </c:pt>
                <c:pt idx="721">
                  <c:v>0.49752897862766599</c:v>
                </c:pt>
                <c:pt idx="722">
                  <c:v>0.494315768585952</c:v>
                </c:pt>
                <c:pt idx="723">
                  <c:v>0.49110255854423801</c:v>
                </c:pt>
                <c:pt idx="724">
                  <c:v>0.48788934850252302</c:v>
                </c:pt>
                <c:pt idx="725">
                  <c:v>0.48467613846080898</c:v>
                </c:pt>
                <c:pt idx="726">
                  <c:v>0.48146292841909499</c:v>
                </c:pt>
                <c:pt idx="727">
                  <c:v>0.47824971837738101</c:v>
                </c:pt>
                <c:pt idx="728">
                  <c:v>0.47503650833566702</c:v>
                </c:pt>
                <c:pt idx="729">
                  <c:v>0.47182329829395198</c:v>
                </c:pt>
                <c:pt idx="730">
                  <c:v>0.46861008825223799</c:v>
                </c:pt>
                <c:pt idx="731">
                  <c:v>0.46573228542381201</c:v>
                </c:pt>
                <c:pt idx="732">
                  <c:v>0.46308216803789998</c:v>
                </c:pt>
                <c:pt idx="733">
                  <c:v>0.460432050651987</c:v>
                </c:pt>
                <c:pt idx="734">
                  <c:v>0.45778193326607503</c:v>
                </c:pt>
                <c:pt idx="735">
                  <c:v>0.45513181588016299</c:v>
                </c:pt>
                <c:pt idx="736">
                  <c:v>0.45248169849425002</c:v>
                </c:pt>
                <c:pt idx="737">
                  <c:v>0.44983158110833799</c:v>
                </c:pt>
                <c:pt idx="738">
                  <c:v>0.44718146372242601</c:v>
                </c:pt>
                <c:pt idx="739">
                  <c:v>0.44453134633651398</c:v>
                </c:pt>
                <c:pt idx="740">
                  <c:v>0.441881228950602</c:v>
                </c:pt>
                <c:pt idx="741">
                  <c:v>0.43923111156468903</c:v>
                </c:pt>
                <c:pt idx="742">
                  <c:v>0.43658099417877699</c:v>
                </c:pt>
                <c:pt idx="743">
                  <c:v>0.43393087679286502</c:v>
                </c:pt>
                <c:pt idx="744">
                  <c:v>0.43128075940695298</c:v>
                </c:pt>
                <c:pt idx="745">
                  <c:v>0.42863064202104001</c:v>
                </c:pt>
                <c:pt idx="746">
                  <c:v>0.42620836393622202</c:v>
                </c:pt>
                <c:pt idx="747">
                  <c:v>0.42389645201119303</c:v>
                </c:pt>
                <c:pt idx="748">
                  <c:v>0.42158454008616297</c:v>
                </c:pt>
                <c:pt idx="749">
                  <c:v>0.41927262816113398</c:v>
                </c:pt>
                <c:pt idx="750">
                  <c:v>0.41696071623610498</c:v>
                </c:pt>
                <c:pt idx="751">
                  <c:v>0.41464880431107598</c:v>
                </c:pt>
                <c:pt idx="752">
                  <c:v>0.41233689238604598</c:v>
                </c:pt>
                <c:pt idx="753">
                  <c:v>0.41002498046101699</c:v>
                </c:pt>
                <c:pt idx="754">
                  <c:v>0.40771306853598799</c:v>
                </c:pt>
                <c:pt idx="755">
                  <c:v>0.40540115661095899</c:v>
                </c:pt>
                <c:pt idx="756">
                  <c:v>0.40308924468592899</c:v>
                </c:pt>
                <c:pt idx="757">
                  <c:v>0.4007773327609</c:v>
                </c:pt>
                <c:pt idx="758">
                  <c:v>0.398465420835871</c:v>
                </c:pt>
                <c:pt idx="759">
                  <c:v>0.396153508910842</c:v>
                </c:pt>
                <c:pt idx="760">
                  <c:v>0.393841596985812</c:v>
                </c:pt>
                <c:pt idx="761">
                  <c:v>0.39224361164592397</c:v>
                </c:pt>
                <c:pt idx="762">
                  <c:v>0.39088146091154802</c:v>
                </c:pt>
                <c:pt idx="763">
                  <c:v>0.38951931017717201</c:v>
                </c:pt>
                <c:pt idx="764">
                  <c:v>0.388157159442796</c:v>
                </c:pt>
                <c:pt idx="765">
                  <c:v>0.38679500870842098</c:v>
                </c:pt>
                <c:pt idx="766">
                  <c:v>0.38543285797404497</c:v>
                </c:pt>
                <c:pt idx="767">
                  <c:v>0.38407070723966902</c:v>
                </c:pt>
                <c:pt idx="768">
                  <c:v>0.38270855650529401</c:v>
                </c:pt>
                <c:pt idx="769">
                  <c:v>0.381346405770918</c:v>
                </c:pt>
                <c:pt idx="770">
                  <c:v>0.37998425503654198</c:v>
                </c:pt>
                <c:pt idx="771">
                  <c:v>0.37862210430216597</c:v>
                </c:pt>
                <c:pt idx="772">
                  <c:v>0.37725995356779102</c:v>
                </c:pt>
                <c:pt idx="773">
                  <c:v>0.37589780283341501</c:v>
                </c:pt>
                <c:pt idx="774">
                  <c:v>0.374535652099039</c:v>
                </c:pt>
                <c:pt idx="775">
                  <c:v>0.37316594800159397</c:v>
                </c:pt>
                <c:pt idx="776">
                  <c:v>0.37174106058321599</c:v>
                </c:pt>
                <c:pt idx="777">
                  <c:v>0.370316173164838</c:v>
                </c:pt>
                <c:pt idx="778">
                  <c:v>0.36889128574645902</c:v>
                </c:pt>
                <c:pt idx="779">
                  <c:v>0.36746639832808098</c:v>
                </c:pt>
                <c:pt idx="780">
                  <c:v>0.36604151090970299</c:v>
                </c:pt>
                <c:pt idx="781">
                  <c:v>0.36461662349132501</c:v>
                </c:pt>
                <c:pt idx="782">
                  <c:v>0.36319173607294702</c:v>
                </c:pt>
                <c:pt idx="783">
                  <c:v>0.36176684865456898</c:v>
                </c:pt>
                <c:pt idx="784">
                  <c:v>0.360341961236191</c:v>
                </c:pt>
                <c:pt idx="785">
                  <c:v>0.35891707381781202</c:v>
                </c:pt>
                <c:pt idx="786">
                  <c:v>0.35749218639943398</c:v>
                </c:pt>
                <c:pt idx="787">
                  <c:v>0.35606729898105599</c:v>
                </c:pt>
                <c:pt idx="788">
                  <c:v>0.35464241156267801</c:v>
                </c:pt>
                <c:pt idx="789">
                  <c:v>0.35321752414430002</c:v>
                </c:pt>
                <c:pt idx="790">
                  <c:v>0.35179263672592198</c:v>
                </c:pt>
                <c:pt idx="791">
                  <c:v>0.35067432249720798</c:v>
                </c:pt>
                <c:pt idx="792">
                  <c:v>0.34958717149548801</c:v>
                </c:pt>
                <c:pt idx="793">
                  <c:v>0.34850002049376799</c:v>
                </c:pt>
                <c:pt idx="794">
                  <c:v>0.34741286949204803</c:v>
                </c:pt>
                <c:pt idx="795">
                  <c:v>0.346325718490329</c:v>
                </c:pt>
                <c:pt idx="796">
                  <c:v>0.34523856748860898</c:v>
                </c:pt>
                <c:pt idx="797">
                  <c:v>0.34415141648688902</c:v>
                </c:pt>
                <c:pt idx="798">
                  <c:v>0.343064265485169</c:v>
                </c:pt>
                <c:pt idx="799">
                  <c:v>0.34197711448344997</c:v>
                </c:pt>
                <c:pt idx="800">
                  <c:v>0.34088996348173001</c:v>
                </c:pt>
                <c:pt idx="801">
                  <c:v>0.33980281248000999</c:v>
                </c:pt>
                <c:pt idx="802">
                  <c:v>0.33871566147829002</c:v>
                </c:pt>
                <c:pt idx="803">
                  <c:v>0.337628510476571</c:v>
                </c:pt>
                <c:pt idx="804">
                  <c:v>0.33654135947485098</c:v>
                </c:pt>
                <c:pt idx="805">
                  <c:v>0.33545420847313101</c:v>
                </c:pt>
                <c:pt idx="806">
                  <c:v>0.334417613899963</c:v>
                </c:pt>
                <c:pt idx="807">
                  <c:v>0.33372242150528197</c:v>
                </c:pt>
                <c:pt idx="808">
                  <c:v>0.33302722911060201</c:v>
                </c:pt>
                <c:pt idx="809">
                  <c:v>0.33233203671592199</c:v>
                </c:pt>
                <c:pt idx="810">
                  <c:v>0.33163684432124102</c:v>
                </c:pt>
                <c:pt idx="811">
                  <c:v>0.330941651926561</c:v>
                </c:pt>
                <c:pt idx="812">
                  <c:v>0.33024645953188098</c:v>
                </c:pt>
                <c:pt idx="813">
                  <c:v>0.32955126713720101</c:v>
                </c:pt>
                <c:pt idx="814">
                  <c:v>0.32885607474251999</c:v>
                </c:pt>
                <c:pt idx="815">
                  <c:v>0.32816088234784002</c:v>
                </c:pt>
                <c:pt idx="816">
                  <c:v>0.32746568995316</c:v>
                </c:pt>
                <c:pt idx="817">
                  <c:v>0.32677049755847898</c:v>
                </c:pt>
                <c:pt idx="818">
                  <c:v>0.32607530516379901</c:v>
                </c:pt>
                <c:pt idx="819">
                  <c:v>0.32538011276911899</c:v>
                </c:pt>
                <c:pt idx="820">
                  <c:v>0.32468492037443902</c:v>
                </c:pt>
                <c:pt idx="821">
                  <c:v>0.32402700472769502</c:v>
                </c:pt>
                <c:pt idx="822">
                  <c:v>0.32341404226980702</c:v>
                </c:pt>
                <c:pt idx="823">
                  <c:v>0.32280107981192002</c:v>
                </c:pt>
                <c:pt idx="824">
                  <c:v>0.32218811735403202</c:v>
                </c:pt>
                <c:pt idx="825">
                  <c:v>0.32157515489614402</c:v>
                </c:pt>
                <c:pt idx="826">
                  <c:v>0.32096219243825702</c:v>
                </c:pt>
                <c:pt idx="827">
                  <c:v>0.32034922998036902</c:v>
                </c:pt>
                <c:pt idx="828">
                  <c:v>0.31973626752248202</c:v>
                </c:pt>
                <c:pt idx="829">
                  <c:v>0.31912330506459402</c:v>
                </c:pt>
                <c:pt idx="830">
                  <c:v>0.31851034260670602</c:v>
                </c:pt>
                <c:pt idx="831">
                  <c:v>0.31789738014881902</c:v>
                </c:pt>
                <c:pt idx="832">
                  <c:v>0.31728441769093102</c:v>
                </c:pt>
                <c:pt idx="833">
                  <c:v>0.31667145523304402</c:v>
                </c:pt>
                <c:pt idx="834">
                  <c:v>0.31605849277515602</c:v>
                </c:pt>
                <c:pt idx="835">
                  <c:v>0.31532990997498</c:v>
                </c:pt>
                <c:pt idx="836">
                  <c:v>0.31457595725906101</c:v>
                </c:pt>
                <c:pt idx="837">
                  <c:v>0.31382200454314202</c:v>
                </c:pt>
                <c:pt idx="838">
                  <c:v>0.31306805182722303</c:v>
                </c:pt>
                <c:pt idx="839">
                  <c:v>0.31231409911130498</c:v>
                </c:pt>
                <c:pt idx="840">
                  <c:v>0.31156014639538598</c:v>
                </c:pt>
                <c:pt idx="841">
                  <c:v>0.31080619367946699</c:v>
                </c:pt>
                <c:pt idx="842">
                  <c:v>0.310052240963548</c:v>
                </c:pt>
                <c:pt idx="843">
                  <c:v>0.30929828824762901</c:v>
                </c:pt>
                <c:pt idx="844">
                  <c:v>0.30854433553171101</c:v>
                </c:pt>
                <c:pt idx="845">
                  <c:v>0.30779038281579202</c:v>
                </c:pt>
                <c:pt idx="846">
                  <c:v>0.30703643009987303</c:v>
                </c:pt>
                <c:pt idx="847">
                  <c:v>0.30628247738395398</c:v>
                </c:pt>
                <c:pt idx="848">
                  <c:v>0.30564730415971098</c:v>
                </c:pt>
                <c:pt idx="849">
                  <c:v>0.30513960056081502</c:v>
                </c:pt>
                <c:pt idx="850">
                  <c:v>0.304631896961918</c:v>
                </c:pt>
                <c:pt idx="851">
                  <c:v>0.30412419336302199</c:v>
                </c:pt>
                <c:pt idx="852">
                  <c:v>0.30361648976412597</c:v>
                </c:pt>
                <c:pt idx="853">
                  <c:v>0.30310878616522902</c:v>
                </c:pt>
                <c:pt idx="854">
                  <c:v>0.302601082566333</c:v>
                </c:pt>
                <c:pt idx="855">
                  <c:v>0.30209337896743699</c:v>
                </c:pt>
                <c:pt idx="856">
                  <c:v>0.30161130630543198</c:v>
                </c:pt>
                <c:pt idx="857">
                  <c:v>0.30174443433241999</c:v>
                </c:pt>
                <c:pt idx="858">
                  <c:v>0.30187756235940699</c:v>
                </c:pt>
                <c:pt idx="859">
                  <c:v>0.302010690386395</c:v>
                </c:pt>
                <c:pt idx="860">
                  <c:v>0.302143818413382</c:v>
                </c:pt>
                <c:pt idx="861">
                  <c:v>0.30227694644037001</c:v>
                </c:pt>
                <c:pt idx="862">
                  <c:v>0.30241007446735702</c:v>
                </c:pt>
                <c:pt idx="863">
                  <c:v>0.30254320249434502</c:v>
                </c:pt>
                <c:pt idx="864">
                  <c:v>0.30267633052133303</c:v>
                </c:pt>
                <c:pt idx="865">
                  <c:v>0.30280945854831998</c:v>
                </c:pt>
                <c:pt idx="866">
                  <c:v>0.30294258657530798</c:v>
                </c:pt>
                <c:pt idx="867">
                  <c:v>0.30307571460229499</c:v>
                </c:pt>
                <c:pt idx="868">
                  <c:v>0.30320884262928299</c:v>
                </c:pt>
                <c:pt idx="869">
                  <c:v>0.30317594321581698</c:v>
                </c:pt>
                <c:pt idx="870">
                  <c:v>0.30296786110099799</c:v>
                </c:pt>
                <c:pt idx="871">
                  <c:v>0.30275977898617801</c:v>
                </c:pt>
                <c:pt idx="872">
                  <c:v>0.30255169687135902</c:v>
                </c:pt>
                <c:pt idx="873">
                  <c:v>0.30234361475653998</c:v>
                </c:pt>
                <c:pt idx="874">
                  <c:v>0.30213553264171999</c:v>
                </c:pt>
                <c:pt idx="875">
                  <c:v>0.30192745052690101</c:v>
                </c:pt>
                <c:pt idx="876">
                  <c:v>0.30171936841208102</c:v>
                </c:pt>
                <c:pt idx="877">
                  <c:v>0.30151128629726198</c:v>
                </c:pt>
                <c:pt idx="878">
                  <c:v>0.301303204182443</c:v>
                </c:pt>
                <c:pt idx="879">
                  <c:v>0.30109512206762301</c:v>
                </c:pt>
                <c:pt idx="880">
                  <c:v>0.30088703995280403</c:v>
                </c:pt>
                <c:pt idx="881">
                  <c:v>0.30067895783798498</c:v>
                </c:pt>
                <c:pt idx="882">
                  <c:v>0.300470875723165</c:v>
                </c:pt>
                <c:pt idx="883">
                  <c:v>0.300246570391138</c:v>
                </c:pt>
                <c:pt idx="884">
                  <c:v>0.29993317956471699</c:v>
                </c:pt>
                <c:pt idx="885">
                  <c:v>0.29961978873829698</c:v>
                </c:pt>
                <c:pt idx="886">
                  <c:v>0.29930639791187702</c:v>
                </c:pt>
                <c:pt idx="887">
                  <c:v>0.29899300708545701</c:v>
                </c:pt>
                <c:pt idx="888">
                  <c:v>0.298679616259036</c:v>
                </c:pt>
                <c:pt idx="889">
                  <c:v>0.29836622543261598</c:v>
                </c:pt>
                <c:pt idx="890">
                  <c:v>0.29805283460619603</c:v>
                </c:pt>
                <c:pt idx="891">
                  <c:v>0.29773944377977601</c:v>
                </c:pt>
                <c:pt idx="892">
                  <c:v>0.297426052953356</c:v>
                </c:pt>
                <c:pt idx="893">
                  <c:v>0.29718243188723797</c:v>
                </c:pt>
                <c:pt idx="894">
                  <c:v>0.29696680220071198</c:v>
                </c:pt>
                <c:pt idx="895">
                  <c:v>0.29675117251418698</c:v>
                </c:pt>
                <c:pt idx="896">
                  <c:v>0.29653554282766098</c:v>
                </c:pt>
                <c:pt idx="897">
                  <c:v>0.29631991314113498</c:v>
                </c:pt>
                <c:pt idx="898">
                  <c:v>0.29610428345460998</c:v>
                </c:pt>
                <c:pt idx="899">
                  <c:v>0.29588865376808399</c:v>
                </c:pt>
                <c:pt idx="900">
                  <c:v>0.29567302408155899</c:v>
                </c:pt>
                <c:pt idx="901">
                  <c:v>0.29545739439503299</c:v>
                </c:pt>
                <c:pt idx="902">
                  <c:v>0.29524176470850799</c:v>
                </c:pt>
                <c:pt idx="903">
                  <c:v>0.29502613502198199</c:v>
                </c:pt>
                <c:pt idx="904">
                  <c:v>0.294828184386352</c:v>
                </c:pt>
                <c:pt idx="905">
                  <c:v>0.29464198878119402</c:v>
                </c:pt>
                <c:pt idx="906">
                  <c:v>0.29445579317603499</c:v>
                </c:pt>
                <c:pt idx="907">
                  <c:v>0.29426959757087601</c:v>
                </c:pt>
                <c:pt idx="908">
                  <c:v>0.29408340196571697</c:v>
                </c:pt>
                <c:pt idx="909">
                  <c:v>0.29389720636055899</c:v>
                </c:pt>
                <c:pt idx="910">
                  <c:v>0.29371101075540001</c:v>
                </c:pt>
                <c:pt idx="911">
                  <c:v>0.29352481515024098</c:v>
                </c:pt>
                <c:pt idx="912">
                  <c:v>0.293338619545082</c:v>
                </c:pt>
                <c:pt idx="913">
                  <c:v>0.29315242393992402</c:v>
                </c:pt>
                <c:pt idx="914">
                  <c:v>0.29296622833476499</c:v>
                </c:pt>
                <c:pt idx="915">
                  <c:v>0.29281182407905398</c:v>
                </c:pt>
                <c:pt idx="916">
                  <c:v>0.29279700501816402</c:v>
                </c:pt>
                <c:pt idx="917">
                  <c:v>0.29278218595727501</c:v>
                </c:pt>
                <c:pt idx="918">
                  <c:v>0.292767366896385</c:v>
                </c:pt>
                <c:pt idx="919">
                  <c:v>0.29275254783549598</c:v>
                </c:pt>
                <c:pt idx="920">
                  <c:v>0.29273772877460602</c:v>
                </c:pt>
                <c:pt idx="921">
                  <c:v>0.29272290971371601</c:v>
                </c:pt>
                <c:pt idx="922">
                  <c:v>0.29270809065282699</c:v>
                </c:pt>
                <c:pt idx="923">
                  <c:v>0.29269327159193698</c:v>
                </c:pt>
                <c:pt idx="924">
                  <c:v>0.29267845253104802</c:v>
                </c:pt>
                <c:pt idx="925">
                  <c:v>0.292663633470158</c:v>
                </c:pt>
                <c:pt idx="926">
                  <c:v>0.29264881440926799</c:v>
                </c:pt>
                <c:pt idx="927">
                  <c:v>0.29263399534837897</c:v>
                </c:pt>
                <c:pt idx="928">
                  <c:v>0.29270392655753202</c:v>
                </c:pt>
                <c:pt idx="929">
                  <c:v>0.293251422152143</c:v>
                </c:pt>
                <c:pt idx="930">
                  <c:v>0.29379891774675398</c:v>
                </c:pt>
                <c:pt idx="931">
                  <c:v>0.29434641334136402</c:v>
                </c:pt>
                <c:pt idx="932">
                  <c:v>0.294893908935975</c:v>
                </c:pt>
                <c:pt idx="933">
                  <c:v>0.29544140453058598</c:v>
                </c:pt>
                <c:pt idx="934">
                  <c:v>0.29598890012519602</c:v>
                </c:pt>
                <c:pt idx="935">
                  <c:v>0.296536395719807</c:v>
                </c:pt>
                <c:pt idx="936">
                  <c:v>0.29708389131441798</c:v>
                </c:pt>
                <c:pt idx="937">
                  <c:v>0.29763138690902802</c:v>
                </c:pt>
                <c:pt idx="938">
                  <c:v>0.298178882503639</c:v>
                </c:pt>
                <c:pt idx="939">
                  <c:v>0.29872978920599402</c:v>
                </c:pt>
                <c:pt idx="940">
                  <c:v>0.29939963563344002</c:v>
                </c:pt>
                <c:pt idx="941">
                  <c:v>0.30006948206088602</c:v>
                </c:pt>
                <c:pt idx="942">
                  <c:v>0.30073932848833301</c:v>
                </c:pt>
                <c:pt idx="943">
                  <c:v>0.30140917491577901</c:v>
                </c:pt>
                <c:pt idx="944">
                  <c:v>0.30207902134322501</c:v>
                </c:pt>
                <c:pt idx="945">
                  <c:v>0.302748867770671</c:v>
                </c:pt>
                <c:pt idx="946">
                  <c:v>0.30331628722036302</c:v>
                </c:pt>
                <c:pt idx="947">
                  <c:v>0.30375741094004599</c:v>
                </c:pt>
                <c:pt idx="948">
                  <c:v>0.30419853465972901</c:v>
                </c:pt>
                <c:pt idx="949">
                  <c:v>0.30463965837941198</c:v>
                </c:pt>
                <c:pt idx="950">
                  <c:v>0.305080782099095</c:v>
                </c:pt>
                <c:pt idx="951">
                  <c:v>0.30552190581877797</c:v>
                </c:pt>
                <c:pt idx="952">
                  <c:v>0.305963029538461</c:v>
                </c:pt>
                <c:pt idx="953">
                  <c:v>0.30640415325814402</c:v>
                </c:pt>
                <c:pt idx="954">
                  <c:v>0.30684527697782699</c:v>
                </c:pt>
                <c:pt idx="955">
                  <c:v>0.30728640069751001</c:v>
                </c:pt>
                <c:pt idx="956">
                  <c:v>0.30772752441719298</c:v>
                </c:pt>
                <c:pt idx="957">
                  <c:v>0.308168648136876</c:v>
                </c:pt>
                <c:pt idx="958">
                  <c:v>0.30860977185655902</c:v>
                </c:pt>
                <c:pt idx="959">
                  <c:v>0.30905089557624199</c:v>
                </c:pt>
                <c:pt idx="960">
                  <c:v>0.30949201929592501</c:v>
                </c:pt>
                <c:pt idx="961">
                  <c:v>0.30999570968839801</c:v>
                </c:pt>
                <c:pt idx="962">
                  <c:v>0.31051761248397203</c:v>
                </c:pt>
                <c:pt idx="963">
                  <c:v>0.31103951527954699</c:v>
                </c:pt>
                <c:pt idx="964">
                  <c:v>0.311561418075121</c:v>
                </c:pt>
                <c:pt idx="965">
                  <c:v>0.31208332087069601</c:v>
                </c:pt>
                <c:pt idx="966">
                  <c:v>0.31260522366627003</c:v>
                </c:pt>
                <c:pt idx="967">
                  <c:v>0.31312712646184498</c:v>
                </c:pt>
                <c:pt idx="968">
                  <c:v>0.313649029257419</c:v>
                </c:pt>
                <c:pt idx="969">
                  <c:v>0.31417093205299401</c:v>
                </c:pt>
                <c:pt idx="970">
                  <c:v>0.31469283484856803</c:v>
                </c:pt>
                <c:pt idx="971">
                  <c:v>0.31521473764414298</c:v>
                </c:pt>
                <c:pt idx="972">
                  <c:v>0.315736640439718</c:v>
                </c:pt>
                <c:pt idx="973">
                  <c:v>0.31625854323529201</c:v>
                </c:pt>
                <c:pt idx="974">
                  <c:v>0.31678044603086702</c:v>
                </c:pt>
                <c:pt idx="975">
                  <c:v>0.31732546139048301</c:v>
                </c:pt>
                <c:pt idx="976">
                  <c:v>0.31792110331268802</c:v>
                </c:pt>
                <c:pt idx="977">
                  <c:v>0.31851674523489298</c:v>
                </c:pt>
                <c:pt idx="978">
                  <c:v>0.319112387157098</c:v>
                </c:pt>
                <c:pt idx="979">
                  <c:v>0.31970802907930301</c:v>
                </c:pt>
                <c:pt idx="980">
                  <c:v>0.32030367100150797</c:v>
                </c:pt>
                <c:pt idx="981">
                  <c:v>0.32089931292371299</c:v>
                </c:pt>
                <c:pt idx="982">
                  <c:v>0.321494954845918</c:v>
                </c:pt>
                <c:pt idx="983">
                  <c:v>0.32209059676812302</c:v>
                </c:pt>
                <c:pt idx="984">
                  <c:v>0.32268623869032798</c:v>
                </c:pt>
                <c:pt idx="985">
                  <c:v>0.32328188061253299</c:v>
                </c:pt>
                <c:pt idx="986">
                  <c:v>0.32387752253473701</c:v>
                </c:pt>
                <c:pt idx="987">
                  <c:v>0.32447316445694202</c:v>
                </c:pt>
                <c:pt idx="988">
                  <c:v>0.32506880637914698</c:v>
                </c:pt>
                <c:pt idx="989">
                  <c:v>0.32566444830135199</c:v>
                </c:pt>
                <c:pt idx="990">
                  <c:v>0.32626009022355701</c:v>
                </c:pt>
                <c:pt idx="991">
                  <c:v>0.326831041046312</c:v>
                </c:pt>
                <c:pt idx="992">
                  <c:v>0.327319189413253</c:v>
                </c:pt>
                <c:pt idx="993">
                  <c:v>0.327807337780193</c:v>
                </c:pt>
                <c:pt idx="994">
                  <c:v>0.328295486147133</c:v>
                </c:pt>
                <c:pt idx="995">
                  <c:v>0.328783634514073</c:v>
                </c:pt>
                <c:pt idx="996">
                  <c:v>0.329271782881013</c:v>
                </c:pt>
                <c:pt idx="997">
                  <c:v>0.329759931247953</c:v>
                </c:pt>
                <c:pt idx="998">
                  <c:v>0.330248079614893</c:v>
                </c:pt>
                <c:pt idx="999">
                  <c:v>0.330736227981834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C6-48F4-ADDC-72CFC957D6BA}"/>
            </c:ext>
          </c:extLst>
        </c:ser>
        <c:ser>
          <c:idx val="0"/>
          <c:order val="2"/>
          <c:tx>
            <c:strRef>
              <c:f>FLiNaK_plot_data!$C$1</c:f>
              <c:strCache>
                <c:ptCount val="1"/>
                <c:pt idx="0">
                  <c:v>Na-F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2.8629886757576199E-3</c:v>
                </c:pt>
                <c:pt idx="367">
                  <c:v>3.23091631364725E-3</c:v>
                </c:pt>
                <c:pt idx="368">
                  <c:v>3.5988439515369001E-3</c:v>
                </c:pt>
                <c:pt idx="369">
                  <c:v>3.9667715894265302E-3</c:v>
                </c:pt>
                <c:pt idx="370">
                  <c:v>4.3346992273161798E-3</c:v>
                </c:pt>
                <c:pt idx="371">
                  <c:v>4.7026268652058103E-3</c:v>
                </c:pt>
                <c:pt idx="372">
                  <c:v>5.0705545030954599E-3</c:v>
                </c:pt>
                <c:pt idx="373">
                  <c:v>5.4384821409851E-3</c:v>
                </c:pt>
                <c:pt idx="374">
                  <c:v>5.8064097788747496E-3</c:v>
                </c:pt>
                <c:pt idx="375">
                  <c:v>6.1743374167643802E-3</c:v>
                </c:pt>
                <c:pt idx="376">
                  <c:v>6.5422650546540298E-3</c:v>
                </c:pt>
                <c:pt idx="377">
                  <c:v>6.9101926925436603E-3</c:v>
                </c:pt>
                <c:pt idx="378">
                  <c:v>7.4274923469338098E-3</c:v>
                </c:pt>
                <c:pt idx="379">
                  <c:v>8.2983340625433204E-3</c:v>
                </c:pt>
                <c:pt idx="380">
                  <c:v>9.1691757781528702E-3</c:v>
                </c:pt>
                <c:pt idx="381">
                  <c:v>1.00400174937623E-2</c:v>
                </c:pt>
                <c:pt idx="382">
                  <c:v>1.09108592093719E-2</c:v>
                </c:pt>
                <c:pt idx="383">
                  <c:v>1.17817009249814E-2</c:v>
                </c:pt>
                <c:pt idx="384">
                  <c:v>1.2652542640590901E-2</c:v>
                </c:pt>
                <c:pt idx="385">
                  <c:v>1.35233843562004E-2</c:v>
                </c:pt>
                <c:pt idx="386">
                  <c:v>1.43942260718099E-2</c:v>
                </c:pt>
                <c:pt idx="387">
                  <c:v>1.52650677874195E-2</c:v>
                </c:pt>
                <c:pt idx="388">
                  <c:v>1.6347550638443498E-2</c:v>
                </c:pt>
                <c:pt idx="389">
                  <c:v>1.7482545164369701E-2</c:v>
                </c:pt>
                <c:pt idx="390">
                  <c:v>1.8617539690295899E-2</c:v>
                </c:pt>
                <c:pt idx="391">
                  <c:v>1.9752534216222199E-2</c:v>
                </c:pt>
                <c:pt idx="392">
                  <c:v>2.0887528742148401E-2</c:v>
                </c:pt>
                <c:pt idx="393">
                  <c:v>2.2022523268074599E-2</c:v>
                </c:pt>
                <c:pt idx="394">
                  <c:v>2.3157517794000802E-2</c:v>
                </c:pt>
                <c:pt idx="395">
                  <c:v>2.5657851972259098E-2</c:v>
                </c:pt>
                <c:pt idx="396">
                  <c:v>2.9471112923109201E-2</c:v>
                </c:pt>
                <c:pt idx="397">
                  <c:v>3.2907251996951499E-2</c:v>
                </c:pt>
                <c:pt idx="398">
                  <c:v>3.5485672170922203E-2</c:v>
                </c:pt>
                <c:pt idx="399">
                  <c:v>3.8064092344893101E-2</c:v>
                </c:pt>
                <c:pt idx="400">
                  <c:v>4.0642512518863798E-2</c:v>
                </c:pt>
                <c:pt idx="401">
                  <c:v>4.3769658072895498E-2</c:v>
                </c:pt>
                <c:pt idx="402">
                  <c:v>4.7019592702537097E-2</c:v>
                </c:pt>
                <c:pt idx="403">
                  <c:v>5.03304318018052E-2</c:v>
                </c:pt>
                <c:pt idx="404">
                  <c:v>5.3883442030415001E-2</c:v>
                </c:pt>
                <c:pt idx="405">
                  <c:v>5.7338980029320898E-2</c:v>
                </c:pt>
                <c:pt idx="406">
                  <c:v>6.0305299920023703E-2</c:v>
                </c:pt>
                <c:pt idx="407">
                  <c:v>6.3271619810726598E-2</c:v>
                </c:pt>
                <c:pt idx="408">
                  <c:v>6.6316959513940593E-2</c:v>
                </c:pt>
                <c:pt idx="409">
                  <c:v>6.9631444177696497E-2</c:v>
                </c:pt>
                <c:pt idx="410">
                  <c:v>7.2945928841452498E-2</c:v>
                </c:pt>
                <c:pt idx="411">
                  <c:v>7.6260413378752501E-2</c:v>
                </c:pt>
                <c:pt idx="412">
                  <c:v>7.9574897796424404E-2</c:v>
                </c:pt>
                <c:pt idx="413">
                  <c:v>8.2889382214096696E-2</c:v>
                </c:pt>
                <c:pt idx="414">
                  <c:v>8.6186289188896606E-2</c:v>
                </c:pt>
                <c:pt idx="415">
                  <c:v>8.9478823377702604E-2</c:v>
                </c:pt>
                <c:pt idx="416">
                  <c:v>9.2786757651949797E-2</c:v>
                </c:pt>
                <c:pt idx="417">
                  <c:v>9.6254893671686104E-2</c:v>
                </c:pt>
                <c:pt idx="418">
                  <c:v>9.9723029691422396E-2</c:v>
                </c:pt>
                <c:pt idx="419">
                  <c:v>0.103182942903804</c:v>
                </c:pt>
                <c:pt idx="420">
                  <c:v>0.106629128694674</c:v>
                </c:pt>
                <c:pt idx="421">
                  <c:v>0.110075314485544</c:v>
                </c:pt>
                <c:pt idx="422">
                  <c:v>0.113419856048215</c:v>
                </c:pt>
                <c:pt idx="423">
                  <c:v>0.116712390237021</c:v>
                </c:pt>
                <c:pt idx="424">
                  <c:v>0.120004924425827</c:v>
                </c:pt>
                <c:pt idx="425">
                  <c:v>0.123276640444234</c:v>
                </c:pt>
                <c:pt idx="426">
                  <c:v>0.126547224646998</c:v>
                </c:pt>
                <c:pt idx="427">
                  <c:v>0.129869468518239</c:v>
                </c:pt>
                <c:pt idx="428">
                  <c:v>0.13335955475115999</c:v>
                </c:pt>
                <c:pt idx="429">
                  <c:v>0.13684964098408001</c:v>
                </c:pt>
                <c:pt idx="430">
                  <c:v>0.14041997360424099</c:v>
                </c:pt>
                <c:pt idx="431">
                  <c:v>0.144063711439225</c:v>
                </c:pt>
                <c:pt idx="432">
                  <c:v>0.14770744927421001</c:v>
                </c:pt>
                <c:pt idx="433">
                  <c:v>0.149790949454948</c:v>
                </c:pt>
                <c:pt idx="434">
                  <c:v>0.15150650297009</c:v>
                </c:pt>
                <c:pt idx="435">
                  <c:v>0.15322205648523199</c:v>
                </c:pt>
                <c:pt idx="436">
                  <c:v>0.15493761000037401</c:v>
                </c:pt>
                <c:pt idx="437">
                  <c:v>0.156653163515517</c:v>
                </c:pt>
                <c:pt idx="438">
                  <c:v>0.15805401706832201</c:v>
                </c:pt>
                <c:pt idx="439">
                  <c:v>0.15925289860474801</c:v>
                </c:pt>
                <c:pt idx="440">
                  <c:v>0.16045178014117301</c:v>
                </c:pt>
                <c:pt idx="441">
                  <c:v>0.16165066167759901</c:v>
                </c:pt>
                <c:pt idx="442">
                  <c:v>0.16284954321402401</c:v>
                </c:pt>
                <c:pt idx="443">
                  <c:v>0.16404842475044901</c:v>
                </c:pt>
                <c:pt idx="444">
                  <c:v>0.16524730628687501</c:v>
                </c:pt>
                <c:pt idx="445">
                  <c:v>0.16637541826009999</c:v>
                </c:pt>
                <c:pt idx="446">
                  <c:v>0.16709645000429699</c:v>
                </c:pt>
                <c:pt idx="447">
                  <c:v>0.16781748174849501</c:v>
                </c:pt>
                <c:pt idx="448">
                  <c:v>0.168538513492692</c:v>
                </c:pt>
                <c:pt idx="449">
                  <c:v>0.16925954523688899</c:v>
                </c:pt>
                <c:pt idx="450">
                  <c:v>0.16998057698108601</c:v>
                </c:pt>
                <c:pt idx="451">
                  <c:v>0.170701608725283</c:v>
                </c:pt>
                <c:pt idx="452">
                  <c:v>0.17142264046948</c:v>
                </c:pt>
                <c:pt idx="453">
                  <c:v>0.17214367221367699</c:v>
                </c:pt>
                <c:pt idx="454">
                  <c:v>0.17286470395787401</c:v>
                </c:pt>
                <c:pt idx="455">
                  <c:v>0.173585735702071</c:v>
                </c:pt>
                <c:pt idx="456">
                  <c:v>0.17300360472614901</c:v>
                </c:pt>
                <c:pt idx="457">
                  <c:v>0.172386717799978</c:v>
                </c:pt>
                <c:pt idx="458">
                  <c:v>0.17176983087380801</c:v>
                </c:pt>
                <c:pt idx="459">
                  <c:v>0.171152943947638</c:v>
                </c:pt>
                <c:pt idx="460">
                  <c:v>0.17053605702146701</c:v>
                </c:pt>
                <c:pt idx="461">
                  <c:v>0.169919170095297</c:v>
                </c:pt>
                <c:pt idx="462">
                  <c:v>0.16930228316912699</c:v>
                </c:pt>
                <c:pt idx="463">
                  <c:v>0.168685396242956</c:v>
                </c:pt>
                <c:pt idx="464">
                  <c:v>0.16806850931678599</c:v>
                </c:pt>
                <c:pt idx="465">
                  <c:v>0.16745162239061601</c:v>
                </c:pt>
                <c:pt idx="466">
                  <c:v>0.16683473546444499</c:v>
                </c:pt>
                <c:pt idx="467">
                  <c:v>0.16621784853827501</c:v>
                </c:pt>
                <c:pt idx="468">
                  <c:v>0.165182083583821</c:v>
                </c:pt>
                <c:pt idx="469">
                  <c:v>0.16401773596743599</c:v>
                </c:pt>
                <c:pt idx="470">
                  <c:v>0.16285338835105001</c:v>
                </c:pt>
                <c:pt idx="471">
                  <c:v>0.161689040734664</c:v>
                </c:pt>
                <c:pt idx="472">
                  <c:v>0.16052469311827899</c:v>
                </c:pt>
                <c:pt idx="473">
                  <c:v>0.15936034550189301</c:v>
                </c:pt>
                <c:pt idx="474">
                  <c:v>0.15819599788550701</c:v>
                </c:pt>
                <c:pt idx="475">
                  <c:v>0.157031650269122</c:v>
                </c:pt>
                <c:pt idx="476">
                  <c:v>0.154798176792213</c:v>
                </c:pt>
                <c:pt idx="477">
                  <c:v>0.15237892392427699</c:v>
                </c:pt>
                <c:pt idx="478">
                  <c:v>0.149959671056341</c:v>
                </c:pt>
                <c:pt idx="479">
                  <c:v>0.148127486762928</c:v>
                </c:pt>
                <c:pt idx="480">
                  <c:v>0.146351399742844</c:v>
                </c:pt>
                <c:pt idx="481">
                  <c:v>0.144575312722759</c:v>
                </c:pt>
                <c:pt idx="482">
                  <c:v>0.142799225702675</c:v>
                </c:pt>
                <c:pt idx="483">
                  <c:v>0.14099542688936501</c:v>
                </c:pt>
                <c:pt idx="484">
                  <c:v>0.13905126376833701</c:v>
                </c:pt>
                <c:pt idx="485">
                  <c:v>0.13710710064730899</c:v>
                </c:pt>
                <c:pt idx="486">
                  <c:v>0.13516293752628</c:v>
                </c:pt>
                <c:pt idx="487">
                  <c:v>0.13321877440525201</c:v>
                </c:pt>
                <c:pt idx="488">
                  <c:v>0.131283655037639</c:v>
                </c:pt>
                <c:pt idx="489">
                  <c:v>0.129361180944113</c:v>
                </c:pt>
                <c:pt idx="490">
                  <c:v>0.127438706850588</c:v>
                </c:pt>
                <c:pt idx="491">
                  <c:v>0.125516232757062</c:v>
                </c:pt>
                <c:pt idx="492">
                  <c:v>0.123593758663537</c:v>
                </c:pt>
                <c:pt idx="493">
                  <c:v>0.121787836070511</c:v>
                </c:pt>
                <c:pt idx="494">
                  <c:v>0.120017524623724</c:v>
                </c:pt>
                <c:pt idx="495">
                  <c:v>0.118247213176936</c:v>
                </c:pt>
                <c:pt idx="496">
                  <c:v>0.11647690173014801</c:v>
                </c:pt>
                <c:pt idx="497">
                  <c:v>0.114651248716232</c:v>
                </c:pt>
                <c:pt idx="498">
                  <c:v>0.112788615085747</c:v>
                </c:pt>
                <c:pt idx="499">
                  <c:v>0.110925981455263</c:v>
                </c:pt>
                <c:pt idx="500">
                  <c:v>0.109063347824779</c:v>
                </c:pt>
                <c:pt idx="501">
                  <c:v>0.107200714194295</c:v>
                </c:pt>
                <c:pt idx="502">
                  <c:v>0.105648851094321</c:v>
                </c:pt>
                <c:pt idx="503">
                  <c:v>0.104151170128528</c:v>
                </c:pt>
                <c:pt idx="504">
                  <c:v>0.10265348916273501</c:v>
                </c:pt>
                <c:pt idx="505">
                  <c:v>0.101155808196942</c:v>
                </c:pt>
                <c:pt idx="506">
                  <c:v>9.9658127231149404E-2</c:v>
                </c:pt>
                <c:pt idx="507">
                  <c:v>9.8160446265356596E-2</c:v>
                </c:pt>
                <c:pt idx="508">
                  <c:v>9.6483131221132196E-2</c:v>
                </c:pt>
                <c:pt idx="509">
                  <c:v>9.4800865728581901E-2</c:v>
                </c:pt>
                <c:pt idx="510">
                  <c:v>9.3118600236031496E-2</c:v>
                </c:pt>
                <c:pt idx="511">
                  <c:v>9.1436334743481201E-2</c:v>
                </c:pt>
                <c:pt idx="512">
                  <c:v>8.9754069250930796E-2</c:v>
                </c:pt>
                <c:pt idx="513">
                  <c:v>8.8244400289947303E-2</c:v>
                </c:pt>
                <c:pt idx="514">
                  <c:v>8.70999607995986E-2</c:v>
                </c:pt>
                <c:pt idx="515">
                  <c:v>8.5955521309249897E-2</c:v>
                </c:pt>
                <c:pt idx="516">
                  <c:v>8.4811081818901096E-2</c:v>
                </c:pt>
                <c:pt idx="517">
                  <c:v>8.3666642328552296E-2</c:v>
                </c:pt>
                <c:pt idx="518">
                  <c:v>8.2522202838203704E-2</c:v>
                </c:pt>
                <c:pt idx="519">
                  <c:v>8.1377763347854903E-2</c:v>
                </c:pt>
                <c:pt idx="520">
                  <c:v>8.0422554941697602E-2</c:v>
                </c:pt>
                <c:pt idx="521">
                  <c:v>7.9525706986033298E-2</c:v>
                </c:pt>
                <c:pt idx="522">
                  <c:v>7.8628859030369105E-2</c:v>
                </c:pt>
                <c:pt idx="523">
                  <c:v>7.7732011074704899E-2</c:v>
                </c:pt>
                <c:pt idx="524">
                  <c:v>7.6835163119040595E-2</c:v>
                </c:pt>
                <c:pt idx="525">
                  <c:v>7.5938315163376305E-2</c:v>
                </c:pt>
                <c:pt idx="526">
                  <c:v>7.5041467207712098E-2</c:v>
                </c:pt>
                <c:pt idx="527">
                  <c:v>7.4144619252047794E-2</c:v>
                </c:pt>
                <c:pt idx="528">
                  <c:v>7.3247771296383601E-2</c:v>
                </c:pt>
                <c:pt idx="529">
                  <c:v>7.2281319232935404E-2</c:v>
                </c:pt>
                <c:pt idx="530">
                  <c:v>7.1229573071617494E-2</c:v>
                </c:pt>
                <c:pt idx="531">
                  <c:v>7.0177826910299501E-2</c:v>
                </c:pt>
                <c:pt idx="532">
                  <c:v>6.9126080748981397E-2</c:v>
                </c:pt>
                <c:pt idx="533">
                  <c:v>6.8074334587663501E-2</c:v>
                </c:pt>
                <c:pt idx="534">
                  <c:v>6.7022588426345397E-2</c:v>
                </c:pt>
                <c:pt idx="535">
                  <c:v>6.5970842265027405E-2</c:v>
                </c:pt>
                <c:pt idx="536">
                  <c:v>6.4919096103709398E-2</c:v>
                </c:pt>
                <c:pt idx="537">
                  <c:v>6.3867349942391405E-2</c:v>
                </c:pt>
                <c:pt idx="538">
                  <c:v>6.2815603781073398E-2</c:v>
                </c:pt>
                <c:pt idx="539">
                  <c:v>6.1763857619755301E-2</c:v>
                </c:pt>
                <c:pt idx="540">
                  <c:v>6.0712111458437301E-2</c:v>
                </c:pt>
                <c:pt idx="541">
                  <c:v>5.9660365297119398E-2</c:v>
                </c:pt>
                <c:pt idx="542">
                  <c:v>5.8608619135801301E-2</c:v>
                </c:pt>
                <c:pt idx="543">
                  <c:v>5.7556872974483302E-2</c:v>
                </c:pt>
                <c:pt idx="544">
                  <c:v>5.6535108345384999E-2</c:v>
                </c:pt>
                <c:pt idx="545">
                  <c:v>5.5732357147973997E-2</c:v>
                </c:pt>
                <c:pt idx="546">
                  <c:v>5.4929605950562899E-2</c:v>
                </c:pt>
                <c:pt idx="547">
                  <c:v>5.4126854753151897E-2</c:v>
                </c:pt>
                <c:pt idx="548">
                  <c:v>5.3324103555740798E-2</c:v>
                </c:pt>
                <c:pt idx="549">
                  <c:v>5.2521352358329797E-2</c:v>
                </c:pt>
                <c:pt idx="550">
                  <c:v>5.1718601160918698E-2</c:v>
                </c:pt>
                <c:pt idx="551">
                  <c:v>5.0915849963507703E-2</c:v>
                </c:pt>
                <c:pt idx="552">
                  <c:v>5.0113098766096702E-2</c:v>
                </c:pt>
                <c:pt idx="553">
                  <c:v>4.9310347568685603E-2</c:v>
                </c:pt>
                <c:pt idx="554">
                  <c:v>4.8507596371274497E-2</c:v>
                </c:pt>
                <c:pt idx="555">
                  <c:v>4.7718175412879003E-2</c:v>
                </c:pt>
                <c:pt idx="556">
                  <c:v>4.7233038168599202E-2</c:v>
                </c:pt>
                <c:pt idx="557">
                  <c:v>4.6747900924319401E-2</c:v>
                </c:pt>
                <c:pt idx="558">
                  <c:v>4.6262763680039599E-2</c:v>
                </c:pt>
                <c:pt idx="559">
                  <c:v>4.5777626435759701E-2</c:v>
                </c:pt>
                <c:pt idx="560">
                  <c:v>4.52924891914799E-2</c:v>
                </c:pt>
                <c:pt idx="561">
                  <c:v>4.4807351947200098E-2</c:v>
                </c:pt>
                <c:pt idx="562">
                  <c:v>4.43222147029202E-2</c:v>
                </c:pt>
                <c:pt idx="563">
                  <c:v>4.3837077458640399E-2</c:v>
                </c:pt>
                <c:pt idx="564">
                  <c:v>4.3351940214360597E-2</c:v>
                </c:pt>
                <c:pt idx="565">
                  <c:v>4.2866802970080803E-2</c:v>
                </c:pt>
                <c:pt idx="566">
                  <c:v>4.2381665725800897E-2</c:v>
                </c:pt>
                <c:pt idx="567">
                  <c:v>4.1896528481521103E-2</c:v>
                </c:pt>
                <c:pt idx="568">
                  <c:v>4.1411391237241302E-2</c:v>
                </c:pt>
                <c:pt idx="569">
                  <c:v>4.0958892232166297E-2</c:v>
                </c:pt>
                <c:pt idx="570">
                  <c:v>4.0520206944161703E-2</c:v>
                </c:pt>
                <c:pt idx="571">
                  <c:v>4.00815216561572E-2</c:v>
                </c:pt>
                <c:pt idx="572">
                  <c:v>3.9642836368152599E-2</c:v>
                </c:pt>
                <c:pt idx="573">
                  <c:v>3.9204151080147999E-2</c:v>
                </c:pt>
                <c:pt idx="574">
                  <c:v>3.8765465792143398E-2</c:v>
                </c:pt>
                <c:pt idx="575">
                  <c:v>3.8326780504138798E-2</c:v>
                </c:pt>
                <c:pt idx="576">
                  <c:v>3.7888095216134197E-2</c:v>
                </c:pt>
                <c:pt idx="577">
                  <c:v>3.7449409928129597E-2</c:v>
                </c:pt>
                <c:pt idx="578">
                  <c:v>3.7010724640125003E-2</c:v>
                </c:pt>
                <c:pt idx="579">
                  <c:v>3.6572039352120403E-2</c:v>
                </c:pt>
                <c:pt idx="580">
                  <c:v>3.6133354064115802E-2</c:v>
                </c:pt>
                <c:pt idx="581">
                  <c:v>3.5694668776111202E-2</c:v>
                </c:pt>
                <c:pt idx="582">
                  <c:v>3.5255983488106601E-2</c:v>
                </c:pt>
                <c:pt idx="583">
                  <c:v>3.4817298200102001E-2</c:v>
                </c:pt>
                <c:pt idx="584">
                  <c:v>3.43786129120974E-2</c:v>
                </c:pt>
                <c:pt idx="585">
                  <c:v>3.39399276240928E-2</c:v>
                </c:pt>
                <c:pt idx="586">
                  <c:v>3.35520837869491E-2</c:v>
                </c:pt>
                <c:pt idx="587">
                  <c:v>3.3181566353435499E-2</c:v>
                </c:pt>
                <c:pt idx="588">
                  <c:v>3.2811048919921898E-2</c:v>
                </c:pt>
                <c:pt idx="589">
                  <c:v>3.24405314864082E-2</c:v>
                </c:pt>
                <c:pt idx="590">
                  <c:v>3.2070014052894599E-2</c:v>
                </c:pt>
                <c:pt idx="591">
                  <c:v>3.1699496619380998E-2</c:v>
                </c:pt>
                <c:pt idx="592">
                  <c:v>3.1328979185867398E-2</c:v>
                </c:pt>
                <c:pt idx="593">
                  <c:v>3.09584617523538E-2</c:v>
                </c:pt>
                <c:pt idx="594">
                  <c:v>3.05879443188402E-2</c:v>
                </c:pt>
                <c:pt idx="595">
                  <c:v>3.0217426885326599E-2</c:v>
                </c:pt>
                <c:pt idx="596">
                  <c:v>2.9846909451812901E-2</c:v>
                </c:pt>
                <c:pt idx="597">
                  <c:v>2.94763920182993E-2</c:v>
                </c:pt>
                <c:pt idx="598">
                  <c:v>2.9105874584785699E-2</c:v>
                </c:pt>
                <c:pt idx="599">
                  <c:v>2.8735357151272099E-2</c:v>
                </c:pt>
                <c:pt idx="600">
                  <c:v>2.8364839717758501E-2</c:v>
                </c:pt>
                <c:pt idx="601">
                  <c:v>2.8176480903661E-2</c:v>
                </c:pt>
                <c:pt idx="602">
                  <c:v>2.80270708862158E-2</c:v>
                </c:pt>
                <c:pt idx="603">
                  <c:v>2.7877660868770599E-2</c:v>
                </c:pt>
                <c:pt idx="604">
                  <c:v>2.7728250851325301E-2</c:v>
                </c:pt>
                <c:pt idx="605">
                  <c:v>2.7578840833880101E-2</c:v>
                </c:pt>
                <c:pt idx="606">
                  <c:v>2.7429430816434799E-2</c:v>
                </c:pt>
                <c:pt idx="607">
                  <c:v>2.7280020798989599E-2</c:v>
                </c:pt>
                <c:pt idx="608">
                  <c:v>2.7130610781544301E-2</c:v>
                </c:pt>
                <c:pt idx="609">
                  <c:v>2.69812007640991E-2</c:v>
                </c:pt>
                <c:pt idx="610">
                  <c:v>2.68317907466539E-2</c:v>
                </c:pt>
                <c:pt idx="611">
                  <c:v>2.6682380729208598E-2</c:v>
                </c:pt>
                <c:pt idx="612">
                  <c:v>2.6532970711763401E-2</c:v>
                </c:pt>
                <c:pt idx="613">
                  <c:v>2.6383560694318201E-2</c:v>
                </c:pt>
                <c:pt idx="614">
                  <c:v>2.6234150676872899E-2</c:v>
                </c:pt>
                <c:pt idx="615">
                  <c:v>2.6084740659427699E-2</c:v>
                </c:pt>
                <c:pt idx="616">
                  <c:v>2.5935330641982401E-2</c:v>
                </c:pt>
                <c:pt idx="617">
                  <c:v>2.57859206245372E-2</c:v>
                </c:pt>
                <c:pt idx="618">
                  <c:v>2.5636510607091999E-2</c:v>
                </c:pt>
                <c:pt idx="619">
                  <c:v>2.5487100589646702E-2</c:v>
                </c:pt>
                <c:pt idx="620">
                  <c:v>2.5337690572201501E-2</c:v>
                </c:pt>
                <c:pt idx="621">
                  <c:v>2.51882805547562E-2</c:v>
                </c:pt>
                <c:pt idx="622">
                  <c:v>2.5038870537310999E-2</c:v>
                </c:pt>
                <c:pt idx="623">
                  <c:v>2.4889460519865798E-2</c:v>
                </c:pt>
                <c:pt idx="624">
                  <c:v>2.4740050502420501E-2</c:v>
                </c:pt>
                <c:pt idx="625">
                  <c:v>2.45906404849753E-2</c:v>
                </c:pt>
                <c:pt idx="626">
                  <c:v>2.4441230467529999E-2</c:v>
                </c:pt>
                <c:pt idx="627">
                  <c:v>2.4291820450084801E-2</c:v>
                </c:pt>
                <c:pt idx="628">
                  <c:v>2.4142410432639601E-2</c:v>
                </c:pt>
                <c:pt idx="629">
                  <c:v>2.39930004151943E-2</c:v>
                </c:pt>
                <c:pt idx="630">
                  <c:v>2.3843590397749099E-2</c:v>
                </c:pt>
                <c:pt idx="631">
                  <c:v>2.3700948894554801E-2</c:v>
                </c:pt>
                <c:pt idx="632">
                  <c:v>2.3602797823499298E-2</c:v>
                </c:pt>
                <c:pt idx="633">
                  <c:v>2.3504646752443799E-2</c:v>
                </c:pt>
                <c:pt idx="634">
                  <c:v>2.3406495681388199E-2</c:v>
                </c:pt>
                <c:pt idx="635">
                  <c:v>2.3308344610332699E-2</c:v>
                </c:pt>
                <c:pt idx="636">
                  <c:v>2.32101935392772E-2</c:v>
                </c:pt>
                <c:pt idx="637">
                  <c:v>2.31120424682217E-2</c:v>
                </c:pt>
                <c:pt idx="638">
                  <c:v>2.3013891397166201E-2</c:v>
                </c:pt>
                <c:pt idx="639">
                  <c:v>2.2915740326110601E-2</c:v>
                </c:pt>
                <c:pt idx="640">
                  <c:v>2.2817589255055101E-2</c:v>
                </c:pt>
                <c:pt idx="641">
                  <c:v>2.2719438183999598E-2</c:v>
                </c:pt>
                <c:pt idx="642">
                  <c:v>2.2621287112944099E-2</c:v>
                </c:pt>
                <c:pt idx="643">
                  <c:v>2.2523136041888599E-2</c:v>
                </c:pt>
                <c:pt idx="644">
                  <c:v>2.2424984970832999E-2</c:v>
                </c:pt>
                <c:pt idx="645">
                  <c:v>2.23268338997775E-2</c:v>
                </c:pt>
                <c:pt idx="646">
                  <c:v>2.2228682828722E-2</c:v>
                </c:pt>
                <c:pt idx="647">
                  <c:v>2.21566212478157E-2</c:v>
                </c:pt>
                <c:pt idx="648">
                  <c:v>2.20956685479398E-2</c:v>
                </c:pt>
                <c:pt idx="649">
                  <c:v>2.20347158480638E-2</c:v>
                </c:pt>
                <c:pt idx="650">
                  <c:v>2.1973763148187799E-2</c:v>
                </c:pt>
                <c:pt idx="651">
                  <c:v>2.1912810448311799E-2</c:v>
                </c:pt>
                <c:pt idx="652">
                  <c:v>2.1851857748435798E-2</c:v>
                </c:pt>
                <c:pt idx="653">
                  <c:v>2.1790905048559801E-2</c:v>
                </c:pt>
                <c:pt idx="654">
                  <c:v>2.1729952348683901E-2</c:v>
                </c:pt>
                <c:pt idx="655">
                  <c:v>2.1668999648807901E-2</c:v>
                </c:pt>
                <c:pt idx="656">
                  <c:v>2.1608046948931901E-2</c:v>
                </c:pt>
                <c:pt idx="657">
                  <c:v>2.15470942490559E-2</c:v>
                </c:pt>
                <c:pt idx="658">
                  <c:v>2.14861415491799E-2</c:v>
                </c:pt>
                <c:pt idx="659">
                  <c:v>2.1425188849304E-2</c:v>
                </c:pt>
                <c:pt idx="660">
                  <c:v>2.1364236149427999E-2</c:v>
                </c:pt>
                <c:pt idx="661">
                  <c:v>2.1303283449551999E-2</c:v>
                </c:pt>
                <c:pt idx="662">
                  <c:v>2.1271173278381999E-2</c:v>
                </c:pt>
                <c:pt idx="663">
                  <c:v>2.1247227573840999E-2</c:v>
                </c:pt>
                <c:pt idx="664">
                  <c:v>2.12232818693E-2</c:v>
                </c:pt>
                <c:pt idx="665">
                  <c:v>2.1199336164759001E-2</c:v>
                </c:pt>
                <c:pt idx="666">
                  <c:v>2.1175390460218001E-2</c:v>
                </c:pt>
                <c:pt idx="667">
                  <c:v>2.1151444755676999E-2</c:v>
                </c:pt>
                <c:pt idx="668">
                  <c:v>2.1127499051135899E-2</c:v>
                </c:pt>
                <c:pt idx="669">
                  <c:v>2.1103553346594899E-2</c:v>
                </c:pt>
                <c:pt idx="670">
                  <c:v>2.10796076420539E-2</c:v>
                </c:pt>
                <c:pt idx="671">
                  <c:v>2.10556619375129E-2</c:v>
                </c:pt>
                <c:pt idx="672">
                  <c:v>2.1031716232971901E-2</c:v>
                </c:pt>
                <c:pt idx="673">
                  <c:v>2.1007770528430902E-2</c:v>
                </c:pt>
                <c:pt idx="674">
                  <c:v>2.0983824823889798E-2</c:v>
                </c:pt>
                <c:pt idx="675">
                  <c:v>2.0959879119348799E-2</c:v>
                </c:pt>
                <c:pt idx="676">
                  <c:v>2.09359334148078E-2</c:v>
                </c:pt>
                <c:pt idx="677">
                  <c:v>2.0930652293973E-2</c:v>
                </c:pt>
                <c:pt idx="678">
                  <c:v>2.0928475411223599E-2</c:v>
                </c:pt>
                <c:pt idx="679">
                  <c:v>2.0926298528474201E-2</c:v>
                </c:pt>
                <c:pt idx="680">
                  <c:v>2.09241216457247E-2</c:v>
                </c:pt>
                <c:pt idx="681">
                  <c:v>2.0921944762975299E-2</c:v>
                </c:pt>
                <c:pt idx="682">
                  <c:v>2.0919767880225901E-2</c:v>
                </c:pt>
                <c:pt idx="683">
                  <c:v>2.09175909974765E-2</c:v>
                </c:pt>
                <c:pt idx="684">
                  <c:v>2.09154141147271E-2</c:v>
                </c:pt>
                <c:pt idx="685">
                  <c:v>2.0913237231977699E-2</c:v>
                </c:pt>
                <c:pt idx="686">
                  <c:v>2.0911060349228301E-2</c:v>
                </c:pt>
                <c:pt idx="687">
                  <c:v>2.09088834664788E-2</c:v>
                </c:pt>
                <c:pt idx="688">
                  <c:v>2.0906706583729399E-2</c:v>
                </c:pt>
                <c:pt idx="689">
                  <c:v>2.0904529700980001E-2</c:v>
                </c:pt>
                <c:pt idx="690">
                  <c:v>2.09023528182306E-2</c:v>
                </c:pt>
                <c:pt idx="691">
                  <c:v>2.0900175935481199E-2</c:v>
                </c:pt>
                <c:pt idx="692">
                  <c:v>2.0948906485250999E-2</c:v>
                </c:pt>
                <c:pt idx="693">
                  <c:v>2.1001151656275301E-2</c:v>
                </c:pt>
                <c:pt idx="694">
                  <c:v>2.1053396827299599E-2</c:v>
                </c:pt>
                <c:pt idx="695">
                  <c:v>2.1105641998324001E-2</c:v>
                </c:pt>
                <c:pt idx="696">
                  <c:v>2.1157887169348299E-2</c:v>
                </c:pt>
                <c:pt idx="697">
                  <c:v>2.1210132340372601E-2</c:v>
                </c:pt>
                <c:pt idx="698">
                  <c:v>2.1262377511397E-2</c:v>
                </c:pt>
                <c:pt idx="699">
                  <c:v>2.1314622682421298E-2</c:v>
                </c:pt>
                <c:pt idx="700">
                  <c:v>2.13668678534456E-2</c:v>
                </c:pt>
                <c:pt idx="701">
                  <c:v>2.1419113024469999E-2</c:v>
                </c:pt>
                <c:pt idx="702">
                  <c:v>2.1471358195494301E-2</c:v>
                </c:pt>
                <c:pt idx="703">
                  <c:v>2.1523603366518599E-2</c:v>
                </c:pt>
                <c:pt idx="704">
                  <c:v>2.1575848537542901E-2</c:v>
                </c:pt>
                <c:pt idx="705">
                  <c:v>2.16280937085673E-2</c:v>
                </c:pt>
                <c:pt idx="706">
                  <c:v>2.1680572908914099E-2</c:v>
                </c:pt>
                <c:pt idx="707">
                  <c:v>2.17502331369364E-2</c:v>
                </c:pt>
                <c:pt idx="708">
                  <c:v>2.1819893364958799E-2</c:v>
                </c:pt>
                <c:pt idx="709">
                  <c:v>2.1889553592981201E-2</c:v>
                </c:pt>
                <c:pt idx="710">
                  <c:v>2.19592138210035E-2</c:v>
                </c:pt>
                <c:pt idx="711">
                  <c:v>2.2028874049025898E-2</c:v>
                </c:pt>
                <c:pt idx="712">
                  <c:v>2.2098534277048301E-2</c:v>
                </c:pt>
                <c:pt idx="713">
                  <c:v>2.2168194505070699E-2</c:v>
                </c:pt>
                <c:pt idx="714">
                  <c:v>2.2237854733093001E-2</c:v>
                </c:pt>
                <c:pt idx="715">
                  <c:v>2.23075149611154E-2</c:v>
                </c:pt>
                <c:pt idx="716">
                  <c:v>2.2377175189137798E-2</c:v>
                </c:pt>
                <c:pt idx="717">
                  <c:v>2.24468354171601E-2</c:v>
                </c:pt>
                <c:pt idx="718">
                  <c:v>2.2516495645182499E-2</c:v>
                </c:pt>
                <c:pt idx="719">
                  <c:v>2.2586155873204901E-2</c:v>
                </c:pt>
                <c:pt idx="720">
                  <c:v>2.2655816101227199E-2</c:v>
                </c:pt>
                <c:pt idx="721">
                  <c:v>2.2723286310609901E-2</c:v>
                </c:pt>
                <c:pt idx="722">
                  <c:v>2.2769000836942499E-2</c:v>
                </c:pt>
                <c:pt idx="723">
                  <c:v>2.28147153632751E-2</c:v>
                </c:pt>
                <c:pt idx="724">
                  <c:v>2.2860429889607702E-2</c:v>
                </c:pt>
                <c:pt idx="725">
                  <c:v>2.29061444159404E-2</c:v>
                </c:pt>
                <c:pt idx="726">
                  <c:v>2.2951858942273001E-2</c:v>
                </c:pt>
                <c:pt idx="727">
                  <c:v>2.2997573468605599E-2</c:v>
                </c:pt>
                <c:pt idx="728">
                  <c:v>2.30432879949382E-2</c:v>
                </c:pt>
                <c:pt idx="729">
                  <c:v>2.3089002521270802E-2</c:v>
                </c:pt>
                <c:pt idx="730">
                  <c:v>2.31347170476035E-2</c:v>
                </c:pt>
                <c:pt idx="731">
                  <c:v>2.3180431573936101E-2</c:v>
                </c:pt>
                <c:pt idx="732">
                  <c:v>2.3226146100268699E-2</c:v>
                </c:pt>
                <c:pt idx="733">
                  <c:v>2.32718606266013E-2</c:v>
                </c:pt>
                <c:pt idx="734">
                  <c:v>2.3317575152933898E-2</c:v>
                </c:pt>
                <c:pt idx="735">
                  <c:v>2.33632896792665E-2</c:v>
                </c:pt>
                <c:pt idx="736">
                  <c:v>2.3403839163105001E-2</c:v>
                </c:pt>
                <c:pt idx="737">
                  <c:v>2.3419077336648299E-2</c:v>
                </c:pt>
                <c:pt idx="738">
                  <c:v>2.3434315510191699E-2</c:v>
                </c:pt>
                <c:pt idx="739">
                  <c:v>2.3449553683735101E-2</c:v>
                </c:pt>
                <c:pt idx="740">
                  <c:v>2.34647918572784E-2</c:v>
                </c:pt>
                <c:pt idx="741">
                  <c:v>2.3480030030821799E-2</c:v>
                </c:pt>
                <c:pt idx="742">
                  <c:v>2.3495268204365202E-2</c:v>
                </c:pt>
                <c:pt idx="743">
                  <c:v>2.35105063779085E-2</c:v>
                </c:pt>
                <c:pt idx="744">
                  <c:v>2.3525744551451899E-2</c:v>
                </c:pt>
                <c:pt idx="745">
                  <c:v>2.3540982724995298E-2</c:v>
                </c:pt>
                <c:pt idx="746">
                  <c:v>2.35562208985386E-2</c:v>
                </c:pt>
                <c:pt idx="747">
                  <c:v>2.3571459072082E-2</c:v>
                </c:pt>
                <c:pt idx="748">
                  <c:v>2.3586697245625302E-2</c:v>
                </c:pt>
                <c:pt idx="749">
                  <c:v>2.3601935419168701E-2</c:v>
                </c:pt>
                <c:pt idx="750">
                  <c:v>2.36171735927121E-2</c:v>
                </c:pt>
                <c:pt idx="751">
                  <c:v>2.3629204798984602E-2</c:v>
                </c:pt>
                <c:pt idx="752">
                  <c:v>2.3631485341330701E-2</c:v>
                </c:pt>
                <c:pt idx="753">
                  <c:v>2.3633765883676699E-2</c:v>
                </c:pt>
                <c:pt idx="754">
                  <c:v>2.3636046426022801E-2</c:v>
                </c:pt>
                <c:pt idx="755">
                  <c:v>2.36383269683688E-2</c:v>
                </c:pt>
                <c:pt idx="756">
                  <c:v>2.3640607510714801E-2</c:v>
                </c:pt>
                <c:pt idx="757">
                  <c:v>2.36428880530609E-2</c:v>
                </c:pt>
                <c:pt idx="758">
                  <c:v>2.3645168595406899E-2</c:v>
                </c:pt>
                <c:pt idx="759">
                  <c:v>2.3647449137753001E-2</c:v>
                </c:pt>
                <c:pt idx="760">
                  <c:v>2.3649729680098999E-2</c:v>
                </c:pt>
                <c:pt idx="761">
                  <c:v>2.3652010222445001E-2</c:v>
                </c:pt>
                <c:pt idx="762">
                  <c:v>2.36542907647911E-2</c:v>
                </c:pt>
                <c:pt idx="763">
                  <c:v>2.3662416611843901E-2</c:v>
                </c:pt>
                <c:pt idx="764">
                  <c:v>2.3816117358927E-2</c:v>
                </c:pt>
                <c:pt idx="765">
                  <c:v>2.39698181060101E-2</c:v>
                </c:pt>
                <c:pt idx="766">
                  <c:v>2.41235188530932E-2</c:v>
                </c:pt>
                <c:pt idx="767">
                  <c:v>2.42772196001763E-2</c:v>
                </c:pt>
                <c:pt idx="768">
                  <c:v>2.44309203472594E-2</c:v>
                </c:pt>
                <c:pt idx="769">
                  <c:v>2.45846210943425E-2</c:v>
                </c:pt>
                <c:pt idx="770">
                  <c:v>2.47383218414256E-2</c:v>
                </c:pt>
                <c:pt idx="771">
                  <c:v>2.48920225885087E-2</c:v>
                </c:pt>
                <c:pt idx="772">
                  <c:v>2.50457233355918E-2</c:v>
                </c:pt>
                <c:pt idx="773">
                  <c:v>2.51994240826749E-2</c:v>
                </c:pt>
                <c:pt idx="774">
                  <c:v>2.5353124829758E-2</c:v>
                </c:pt>
                <c:pt idx="775">
                  <c:v>2.55068255768412E-2</c:v>
                </c:pt>
                <c:pt idx="776">
                  <c:v>2.5660526323924199E-2</c:v>
                </c:pt>
                <c:pt idx="777">
                  <c:v>2.58142270710074E-2</c:v>
                </c:pt>
                <c:pt idx="778">
                  <c:v>2.59679278180905E-2</c:v>
                </c:pt>
                <c:pt idx="779">
                  <c:v>2.61216285651736E-2</c:v>
                </c:pt>
                <c:pt idx="780">
                  <c:v>2.62753293122567E-2</c:v>
                </c:pt>
                <c:pt idx="781">
                  <c:v>2.64290300593398E-2</c:v>
                </c:pt>
                <c:pt idx="782">
                  <c:v>2.65827308064229E-2</c:v>
                </c:pt>
                <c:pt idx="783">
                  <c:v>2.6736431553505999E-2</c:v>
                </c:pt>
                <c:pt idx="784">
                  <c:v>2.6890132300589099E-2</c:v>
                </c:pt>
                <c:pt idx="785">
                  <c:v>2.7043833047672199E-2</c:v>
                </c:pt>
                <c:pt idx="786">
                  <c:v>2.7197533794755299E-2</c:v>
                </c:pt>
                <c:pt idx="787">
                  <c:v>2.7351234541838399E-2</c:v>
                </c:pt>
                <c:pt idx="788">
                  <c:v>2.7504935288921499E-2</c:v>
                </c:pt>
                <c:pt idx="789">
                  <c:v>2.7658636036004599E-2</c:v>
                </c:pt>
                <c:pt idx="790">
                  <c:v>2.7812336783087699E-2</c:v>
                </c:pt>
                <c:pt idx="791">
                  <c:v>2.7966037530170799E-2</c:v>
                </c:pt>
                <c:pt idx="792">
                  <c:v>2.8119738277253899E-2</c:v>
                </c:pt>
                <c:pt idx="793">
                  <c:v>2.8273439024336999E-2</c:v>
                </c:pt>
                <c:pt idx="794">
                  <c:v>2.8427139771420099E-2</c:v>
                </c:pt>
                <c:pt idx="795">
                  <c:v>2.8580840518503198E-2</c:v>
                </c:pt>
                <c:pt idx="796">
                  <c:v>2.8734541265586298E-2</c:v>
                </c:pt>
                <c:pt idx="797">
                  <c:v>2.8888242012669402E-2</c:v>
                </c:pt>
                <c:pt idx="798">
                  <c:v>2.9041942759752502E-2</c:v>
                </c:pt>
                <c:pt idx="799">
                  <c:v>2.9195643506835602E-2</c:v>
                </c:pt>
                <c:pt idx="800">
                  <c:v>2.9349344253918701E-2</c:v>
                </c:pt>
                <c:pt idx="801">
                  <c:v>2.9503045001001801E-2</c:v>
                </c:pt>
                <c:pt idx="802">
                  <c:v>2.9656745748084901E-2</c:v>
                </c:pt>
                <c:pt idx="803">
                  <c:v>2.9795189289562402E-2</c:v>
                </c:pt>
                <c:pt idx="804">
                  <c:v>2.99270577225683E-2</c:v>
                </c:pt>
                <c:pt idx="805">
                  <c:v>3.00589261555743E-2</c:v>
                </c:pt>
                <c:pt idx="806">
                  <c:v>3.0190794588580198E-2</c:v>
                </c:pt>
                <c:pt idx="807">
                  <c:v>3.0322663021586201E-2</c:v>
                </c:pt>
                <c:pt idx="808">
                  <c:v>3.04545314545921E-2</c:v>
                </c:pt>
                <c:pt idx="809">
                  <c:v>3.0586399887598099E-2</c:v>
                </c:pt>
                <c:pt idx="810">
                  <c:v>3.0718268320604002E-2</c:v>
                </c:pt>
                <c:pt idx="811">
                  <c:v>3.0850136753610001E-2</c:v>
                </c:pt>
                <c:pt idx="812">
                  <c:v>3.09820051866159E-2</c:v>
                </c:pt>
                <c:pt idx="813">
                  <c:v>3.1113873619621899E-2</c:v>
                </c:pt>
                <c:pt idx="814">
                  <c:v>3.1245742052627899E-2</c:v>
                </c:pt>
                <c:pt idx="815">
                  <c:v>3.1377610485633797E-2</c:v>
                </c:pt>
                <c:pt idx="816">
                  <c:v>3.1509478918639797E-2</c:v>
                </c:pt>
                <c:pt idx="817">
                  <c:v>3.1641347351645699E-2</c:v>
                </c:pt>
                <c:pt idx="818">
                  <c:v>3.1773215784651698E-2</c:v>
                </c:pt>
                <c:pt idx="819">
                  <c:v>3.19050842176576E-2</c:v>
                </c:pt>
                <c:pt idx="820">
                  <c:v>3.20369526506636E-2</c:v>
                </c:pt>
                <c:pt idx="821">
                  <c:v>3.2168821083669502E-2</c:v>
                </c:pt>
                <c:pt idx="822">
                  <c:v>3.2300689516675501E-2</c:v>
                </c:pt>
                <c:pt idx="823">
                  <c:v>3.2432557949681397E-2</c:v>
                </c:pt>
                <c:pt idx="824">
                  <c:v>3.2564426382687403E-2</c:v>
                </c:pt>
                <c:pt idx="825">
                  <c:v>3.2696294815693402E-2</c:v>
                </c:pt>
                <c:pt idx="826">
                  <c:v>3.2828163248699298E-2</c:v>
                </c:pt>
                <c:pt idx="827">
                  <c:v>3.29600316817052E-2</c:v>
                </c:pt>
                <c:pt idx="828">
                  <c:v>3.3091900114711199E-2</c:v>
                </c:pt>
                <c:pt idx="829">
                  <c:v>3.3223768547717199E-2</c:v>
                </c:pt>
                <c:pt idx="830">
                  <c:v>3.3355636980723101E-2</c:v>
                </c:pt>
                <c:pt idx="831">
                  <c:v>3.34875054137291E-2</c:v>
                </c:pt>
                <c:pt idx="832">
                  <c:v>3.3686281506813E-2</c:v>
                </c:pt>
                <c:pt idx="833">
                  <c:v>3.3943645762251298E-2</c:v>
                </c:pt>
                <c:pt idx="834">
                  <c:v>3.42010100176895E-2</c:v>
                </c:pt>
                <c:pt idx="835">
                  <c:v>3.4458374273127701E-2</c:v>
                </c:pt>
                <c:pt idx="836">
                  <c:v>3.4715738528565902E-2</c:v>
                </c:pt>
                <c:pt idx="837">
                  <c:v>3.4973102784004097E-2</c:v>
                </c:pt>
                <c:pt idx="838">
                  <c:v>3.5230467039442402E-2</c:v>
                </c:pt>
                <c:pt idx="839">
                  <c:v>3.5487831294880597E-2</c:v>
                </c:pt>
                <c:pt idx="840">
                  <c:v>3.5745195550318798E-2</c:v>
                </c:pt>
                <c:pt idx="841">
                  <c:v>3.6002559805756999E-2</c:v>
                </c:pt>
                <c:pt idx="842">
                  <c:v>3.6259924061195201E-2</c:v>
                </c:pt>
                <c:pt idx="843">
                  <c:v>3.6517288316633402E-2</c:v>
                </c:pt>
                <c:pt idx="844">
                  <c:v>3.67746525720717E-2</c:v>
                </c:pt>
                <c:pt idx="845">
                  <c:v>3.7032016827509902E-2</c:v>
                </c:pt>
                <c:pt idx="846">
                  <c:v>3.7289381082948103E-2</c:v>
                </c:pt>
                <c:pt idx="847">
                  <c:v>3.7546745338386298E-2</c:v>
                </c:pt>
                <c:pt idx="848">
                  <c:v>3.7782936293184001E-2</c:v>
                </c:pt>
                <c:pt idx="849">
                  <c:v>3.8017604186281001E-2</c:v>
                </c:pt>
                <c:pt idx="850">
                  <c:v>3.8252272079378001E-2</c:v>
                </c:pt>
                <c:pt idx="851">
                  <c:v>3.8486939972475001E-2</c:v>
                </c:pt>
                <c:pt idx="852">
                  <c:v>3.8721607865572098E-2</c:v>
                </c:pt>
                <c:pt idx="853">
                  <c:v>3.8956275758669098E-2</c:v>
                </c:pt>
                <c:pt idx="854">
                  <c:v>3.9190943651766098E-2</c:v>
                </c:pt>
                <c:pt idx="855">
                  <c:v>3.9425611544863098E-2</c:v>
                </c:pt>
                <c:pt idx="856">
                  <c:v>3.9660279437960098E-2</c:v>
                </c:pt>
                <c:pt idx="857">
                  <c:v>3.9894947331057203E-2</c:v>
                </c:pt>
                <c:pt idx="858">
                  <c:v>4.0129615224154203E-2</c:v>
                </c:pt>
                <c:pt idx="859">
                  <c:v>4.0364283117251203E-2</c:v>
                </c:pt>
                <c:pt idx="860">
                  <c:v>4.0598951010348203E-2</c:v>
                </c:pt>
                <c:pt idx="861">
                  <c:v>4.0833618903445203E-2</c:v>
                </c:pt>
                <c:pt idx="862">
                  <c:v>4.1068286796542203E-2</c:v>
                </c:pt>
                <c:pt idx="863">
                  <c:v>4.13029546896393E-2</c:v>
                </c:pt>
                <c:pt idx="864">
                  <c:v>4.15376225827363E-2</c:v>
                </c:pt>
                <c:pt idx="865">
                  <c:v>4.17722904758333E-2</c:v>
                </c:pt>
                <c:pt idx="866">
                  <c:v>4.20069583689303E-2</c:v>
                </c:pt>
                <c:pt idx="867">
                  <c:v>4.22416262620273E-2</c:v>
                </c:pt>
                <c:pt idx="868">
                  <c:v>4.2476294155124397E-2</c:v>
                </c:pt>
                <c:pt idx="869">
                  <c:v>4.2710962048221397E-2</c:v>
                </c:pt>
                <c:pt idx="870">
                  <c:v>4.2945629941318397E-2</c:v>
                </c:pt>
                <c:pt idx="871">
                  <c:v>4.3180297834415397E-2</c:v>
                </c:pt>
                <c:pt idx="872">
                  <c:v>4.3414965727512397E-2</c:v>
                </c:pt>
                <c:pt idx="873">
                  <c:v>4.3649633620609397E-2</c:v>
                </c:pt>
                <c:pt idx="874">
                  <c:v>4.3884301513706502E-2</c:v>
                </c:pt>
                <c:pt idx="875">
                  <c:v>4.4072761177212399E-2</c:v>
                </c:pt>
                <c:pt idx="876">
                  <c:v>4.4249814258076198E-2</c:v>
                </c:pt>
                <c:pt idx="877">
                  <c:v>4.4426867338939802E-2</c:v>
                </c:pt>
                <c:pt idx="878">
                  <c:v>4.4603920419803503E-2</c:v>
                </c:pt>
                <c:pt idx="879">
                  <c:v>4.4780973500667197E-2</c:v>
                </c:pt>
                <c:pt idx="880">
                  <c:v>4.4958026581530898E-2</c:v>
                </c:pt>
                <c:pt idx="881">
                  <c:v>4.5135079662394599E-2</c:v>
                </c:pt>
                <c:pt idx="882">
                  <c:v>4.53121327432583E-2</c:v>
                </c:pt>
                <c:pt idx="883">
                  <c:v>4.5489185824121897E-2</c:v>
                </c:pt>
                <c:pt idx="884">
                  <c:v>4.5666238904985598E-2</c:v>
                </c:pt>
                <c:pt idx="885">
                  <c:v>4.5843291985849299E-2</c:v>
                </c:pt>
                <c:pt idx="886">
                  <c:v>4.6020345066713E-2</c:v>
                </c:pt>
                <c:pt idx="887">
                  <c:v>4.6197398147576701E-2</c:v>
                </c:pt>
                <c:pt idx="888">
                  <c:v>4.6374451228440403E-2</c:v>
                </c:pt>
                <c:pt idx="889">
                  <c:v>4.6551504309304097E-2</c:v>
                </c:pt>
                <c:pt idx="890">
                  <c:v>4.6728557390167798E-2</c:v>
                </c:pt>
                <c:pt idx="891">
                  <c:v>4.6905610471031402E-2</c:v>
                </c:pt>
                <c:pt idx="892">
                  <c:v>4.7082663551895103E-2</c:v>
                </c:pt>
                <c:pt idx="893">
                  <c:v>4.7259716632758797E-2</c:v>
                </c:pt>
                <c:pt idx="894">
                  <c:v>4.7436769713622498E-2</c:v>
                </c:pt>
                <c:pt idx="895">
                  <c:v>4.7613822794486199E-2</c:v>
                </c:pt>
                <c:pt idx="896">
                  <c:v>4.77908758753499E-2</c:v>
                </c:pt>
                <c:pt idx="897">
                  <c:v>4.7967928956213497E-2</c:v>
                </c:pt>
                <c:pt idx="898">
                  <c:v>4.8144982037077198E-2</c:v>
                </c:pt>
                <c:pt idx="899">
                  <c:v>4.8322035117940899E-2</c:v>
                </c:pt>
                <c:pt idx="900">
                  <c:v>4.84990881988046E-2</c:v>
                </c:pt>
                <c:pt idx="901">
                  <c:v>4.8676141279668302E-2</c:v>
                </c:pt>
                <c:pt idx="902">
                  <c:v>4.8853194360532003E-2</c:v>
                </c:pt>
                <c:pt idx="903">
                  <c:v>4.90302474413956E-2</c:v>
                </c:pt>
                <c:pt idx="904">
                  <c:v>4.9207300522259301E-2</c:v>
                </c:pt>
                <c:pt idx="905">
                  <c:v>4.9384353603123002E-2</c:v>
                </c:pt>
                <c:pt idx="906">
                  <c:v>4.9561406683986703E-2</c:v>
                </c:pt>
                <c:pt idx="907">
                  <c:v>4.9738459764850397E-2</c:v>
                </c:pt>
                <c:pt idx="908">
                  <c:v>4.9915512845714098E-2</c:v>
                </c:pt>
                <c:pt idx="909">
                  <c:v>5.0092565926577799E-2</c:v>
                </c:pt>
                <c:pt idx="910">
                  <c:v>5.02696190074415E-2</c:v>
                </c:pt>
                <c:pt idx="911">
                  <c:v>5.0446672088305097E-2</c:v>
                </c:pt>
                <c:pt idx="912">
                  <c:v>5.0623725169168798E-2</c:v>
                </c:pt>
                <c:pt idx="913">
                  <c:v>5.0800778250032499E-2</c:v>
                </c:pt>
                <c:pt idx="914">
                  <c:v>5.0977831330896201E-2</c:v>
                </c:pt>
                <c:pt idx="915">
                  <c:v>5.1154884411759902E-2</c:v>
                </c:pt>
                <c:pt idx="916">
                  <c:v>5.1331937492623603E-2</c:v>
                </c:pt>
                <c:pt idx="917">
                  <c:v>5.1508990573487297E-2</c:v>
                </c:pt>
                <c:pt idx="918">
                  <c:v>5.1686043654350901E-2</c:v>
                </c:pt>
                <c:pt idx="919">
                  <c:v>5.1861028576951497E-2</c:v>
                </c:pt>
                <c:pt idx="920">
                  <c:v>5.1980757093954097E-2</c:v>
                </c:pt>
                <c:pt idx="921">
                  <c:v>5.21004856109566E-2</c:v>
                </c:pt>
                <c:pt idx="922">
                  <c:v>5.22202141279592E-2</c:v>
                </c:pt>
                <c:pt idx="923">
                  <c:v>5.2339942644961703E-2</c:v>
                </c:pt>
                <c:pt idx="924">
                  <c:v>5.2459671161964302E-2</c:v>
                </c:pt>
                <c:pt idx="925">
                  <c:v>5.2579399678966798E-2</c:v>
                </c:pt>
                <c:pt idx="926">
                  <c:v>5.2699128195969398E-2</c:v>
                </c:pt>
                <c:pt idx="927">
                  <c:v>5.2818856712971901E-2</c:v>
                </c:pt>
                <c:pt idx="928">
                  <c:v>5.2938585229974501E-2</c:v>
                </c:pt>
                <c:pt idx="929">
                  <c:v>5.3058313746976997E-2</c:v>
                </c:pt>
                <c:pt idx="930">
                  <c:v>5.3178042263979597E-2</c:v>
                </c:pt>
                <c:pt idx="931">
                  <c:v>5.32977707809821E-2</c:v>
                </c:pt>
                <c:pt idx="932">
                  <c:v>5.34174992979847E-2</c:v>
                </c:pt>
                <c:pt idx="933">
                  <c:v>5.3537227814987202E-2</c:v>
                </c:pt>
                <c:pt idx="934">
                  <c:v>5.3649008280589501E-2</c:v>
                </c:pt>
                <c:pt idx="935">
                  <c:v>5.3699076569569598E-2</c:v>
                </c:pt>
                <c:pt idx="936">
                  <c:v>5.3749144858549799E-2</c:v>
                </c:pt>
                <c:pt idx="937">
                  <c:v>5.3799213147530001E-2</c:v>
                </c:pt>
                <c:pt idx="938">
                  <c:v>5.3849281436510202E-2</c:v>
                </c:pt>
                <c:pt idx="939">
                  <c:v>5.3899349725490403E-2</c:v>
                </c:pt>
                <c:pt idx="940">
                  <c:v>5.39494180144705E-2</c:v>
                </c:pt>
                <c:pt idx="941">
                  <c:v>5.3999486303450701E-2</c:v>
                </c:pt>
                <c:pt idx="942">
                  <c:v>5.4049554592430903E-2</c:v>
                </c:pt>
                <c:pt idx="943">
                  <c:v>5.4099622881411097E-2</c:v>
                </c:pt>
                <c:pt idx="944">
                  <c:v>5.4149691170391298E-2</c:v>
                </c:pt>
                <c:pt idx="945">
                  <c:v>5.4199759459371402E-2</c:v>
                </c:pt>
                <c:pt idx="946">
                  <c:v>5.4249827748351603E-2</c:v>
                </c:pt>
                <c:pt idx="947">
                  <c:v>5.4299896037331798E-2</c:v>
                </c:pt>
                <c:pt idx="948">
                  <c:v>5.4349964326311999E-2</c:v>
                </c:pt>
                <c:pt idx="949">
                  <c:v>5.4391668303914197E-2</c:v>
                </c:pt>
                <c:pt idx="950">
                  <c:v>5.4398198949311201E-2</c:v>
                </c:pt>
                <c:pt idx="951">
                  <c:v>5.4404729594708198E-2</c:v>
                </c:pt>
                <c:pt idx="952">
                  <c:v>5.4411260240105098E-2</c:v>
                </c:pt>
                <c:pt idx="953">
                  <c:v>5.4417790885502103E-2</c:v>
                </c:pt>
                <c:pt idx="954">
                  <c:v>5.44243215308991E-2</c:v>
                </c:pt>
                <c:pt idx="955">
                  <c:v>5.4430852176296098E-2</c:v>
                </c:pt>
                <c:pt idx="956">
                  <c:v>5.4437382821692998E-2</c:v>
                </c:pt>
                <c:pt idx="957">
                  <c:v>5.4443913467090002E-2</c:v>
                </c:pt>
                <c:pt idx="958">
                  <c:v>5.4450444112487E-2</c:v>
                </c:pt>
                <c:pt idx="959">
                  <c:v>5.4456974757883997E-2</c:v>
                </c:pt>
                <c:pt idx="960">
                  <c:v>5.4463505403280897E-2</c:v>
                </c:pt>
                <c:pt idx="961">
                  <c:v>5.4470036048677901E-2</c:v>
                </c:pt>
                <c:pt idx="962">
                  <c:v>5.4476566694074899E-2</c:v>
                </c:pt>
                <c:pt idx="963">
                  <c:v>5.4483097339471903E-2</c:v>
                </c:pt>
                <c:pt idx="964">
                  <c:v>5.4487863821600598E-2</c:v>
                </c:pt>
                <c:pt idx="965">
                  <c:v>5.4487863821600598E-2</c:v>
                </c:pt>
                <c:pt idx="966">
                  <c:v>5.4487863821600598E-2</c:v>
                </c:pt>
                <c:pt idx="967">
                  <c:v>5.4487863821600598E-2</c:v>
                </c:pt>
                <c:pt idx="968">
                  <c:v>5.4487863821600598E-2</c:v>
                </c:pt>
                <c:pt idx="969">
                  <c:v>5.4487863821600598E-2</c:v>
                </c:pt>
                <c:pt idx="970">
                  <c:v>5.4487863821600598E-2</c:v>
                </c:pt>
                <c:pt idx="971">
                  <c:v>5.4487863821600598E-2</c:v>
                </c:pt>
                <c:pt idx="972">
                  <c:v>5.4487863821600598E-2</c:v>
                </c:pt>
                <c:pt idx="973">
                  <c:v>5.4487863821600598E-2</c:v>
                </c:pt>
                <c:pt idx="974">
                  <c:v>5.4487863821600598E-2</c:v>
                </c:pt>
                <c:pt idx="975">
                  <c:v>5.4487863821600598E-2</c:v>
                </c:pt>
                <c:pt idx="976">
                  <c:v>5.4487863821600598E-2</c:v>
                </c:pt>
                <c:pt idx="977">
                  <c:v>5.4487863821600598E-2</c:v>
                </c:pt>
                <c:pt idx="978">
                  <c:v>5.4487863821600598E-2</c:v>
                </c:pt>
                <c:pt idx="979">
                  <c:v>5.4486348035252798E-2</c:v>
                </c:pt>
                <c:pt idx="980">
                  <c:v>5.4481994272664001E-2</c:v>
                </c:pt>
                <c:pt idx="981">
                  <c:v>5.4477640510075198E-2</c:v>
                </c:pt>
                <c:pt idx="982">
                  <c:v>5.4473286747486402E-2</c:v>
                </c:pt>
                <c:pt idx="983">
                  <c:v>5.4468932984897599E-2</c:v>
                </c:pt>
                <c:pt idx="984">
                  <c:v>5.4464579222308802E-2</c:v>
                </c:pt>
                <c:pt idx="985">
                  <c:v>5.4460225459719999E-2</c:v>
                </c:pt>
                <c:pt idx="986">
                  <c:v>5.4455871697131203E-2</c:v>
                </c:pt>
                <c:pt idx="987">
                  <c:v>5.44515179345424E-2</c:v>
                </c:pt>
                <c:pt idx="988">
                  <c:v>5.4447164171953603E-2</c:v>
                </c:pt>
                <c:pt idx="989">
                  <c:v>5.44428104093648E-2</c:v>
                </c:pt>
                <c:pt idx="990">
                  <c:v>5.4438456646776101E-2</c:v>
                </c:pt>
                <c:pt idx="991">
                  <c:v>5.4434102884187298E-2</c:v>
                </c:pt>
                <c:pt idx="992">
                  <c:v>5.4429749121598502E-2</c:v>
                </c:pt>
                <c:pt idx="993">
                  <c:v>5.4425395359009698E-2</c:v>
                </c:pt>
                <c:pt idx="994">
                  <c:v>5.4399425440898701E-2</c:v>
                </c:pt>
                <c:pt idx="995">
                  <c:v>5.43443503237191E-2</c:v>
                </c:pt>
                <c:pt idx="996">
                  <c:v>5.4289275206539402E-2</c:v>
                </c:pt>
                <c:pt idx="997">
                  <c:v>5.4234200089359703E-2</c:v>
                </c:pt>
                <c:pt idx="998">
                  <c:v>5.4179124972179998E-2</c:v>
                </c:pt>
                <c:pt idx="999">
                  <c:v>5.41240498550003E-2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C6-48F4-ADDC-72CFC957D6BA}"/>
            </c:ext>
          </c:extLst>
        </c:ser>
        <c:ser>
          <c:idx val="11"/>
          <c:order val="3"/>
          <c:tx>
            <c:strRef>
              <c:f>FLiNaK_plot_data!$I$1</c:f>
              <c:strCache>
                <c:ptCount val="1"/>
                <c:pt idx="0">
                  <c:v>Na-Na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FLiNaK_plot_data!$I$2:$I$1001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1.3695845915003401E-4</c:v>
                </c:pt>
                <c:pt idx="476">
                  <c:v>1.4230164955583499E-4</c:v>
                </c:pt>
                <c:pt idx="477">
                  <c:v>1.47644839961636E-4</c:v>
                </c:pt>
                <c:pt idx="478">
                  <c:v>1.5298803036743701E-4</c:v>
                </c:pt>
                <c:pt idx="479">
                  <c:v>1.5833122077323701E-4</c:v>
                </c:pt>
                <c:pt idx="480">
                  <c:v>1.6367441117903799E-4</c:v>
                </c:pt>
                <c:pt idx="481">
                  <c:v>1.69017601584839E-4</c:v>
                </c:pt>
                <c:pt idx="482">
                  <c:v>1.7436079199064001E-4</c:v>
                </c:pt>
                <c:pt idx="483">
                  <c:v>1.7970398239643999E-4</c:v>
                </c:pt>
                <c:pt idx="484">
                  <c:v>1.85047172802241E-4</c:v>
                </c:pt>
                <c:pt idx="485">
                  <c:v>1.9039036320804201E-4</c:v>
                </c:pt>
                <c:pt idx="486">
                  <c:v>1.9573355361384299E-4</c:v>
                </c:pt>
                <c:pt idx="487">
                  <c:v>2.01076744019643E-4</c:v>
                </c:pt>
                <c:pt idx="488">
                  <c:v>2.0641993442544401E-4</c:v>
                </c:pt>
                <c:pt idx="489">
                  <c:v>2.1176312483124499E-4</c:v>
                </c:pt>
                <c:pt idx="490">
                  <c:v>2.2180520369192199E-4</c:v>
                </c:pt>
                <c:pt idx="491">
                  <c:v>2.34873669655642E-4</c:v>
                </c:pt>
                <c:pt idx="492">
                  <c:v>2.4794213561936098E-4</c:v>
                </c:pt>
                <c:pt idx="493">
                  <c:v>2.6101060158308098E-4</c:v>
                </c:pt>
                <c:pt idx="494">
                  <c:v>2.7407906754680099E-4</c:v>
                </c:pt>
                <c:pt idx="495">
                  <c:v>2.8714753351052002E-4</c:v>
                </c:pt>
                <c:pt idx="496">
                  <c:v>3.00215999474241E-4</c:v>
                </c:pt>
                <c:pt idx="497">
                  <c:v>3.13284465437961E-4</c:v>
                </c:pt>
                <c:pt idx="498">
                  <c:v>3.2635293140168101E-4</c:v>
                </c:pt>
                <c:pt idx="499">
                  <c:v>3.3942139736539999E-4</c:v>
                </c:pt>
                <c:pt idx="500">
                  <c:v>3.5248986332911999E-4</c:v>
                </c:pt>
                <c:pt idx="501">
                  <c:v>3.6555832929284E-4</c:v>
                </c:pt>
                <c:pt idx="502">
                  <c:v>3.7862679525656E-4</c:v>
                </c:pt>
                <c:pt idx="503">
                  <c:v>3.9169526122027898E-4</c:v>
                </c:pt>
                <c:pt idx="504">
                  <c:v>4.0771016174482E-4</c:v>
                </c:pt>
                <c:pt idx="505">
                  <c:v>4.4206034196777699E-4</c:v>
                </c:pt>
                <c:pt idx="506">
                  <c:v>4.7641052219073301E-4</c:v>
                </c:pt>
                <c:pt idx="507">
                  <c:v>5.1076070241368697E-4</c:v>
                </c:pt>
                <c:pt idx="508">
                  <c:v>5.4511088263664304E-4</c:v>
                </c:pt>
                <c:pt idx="509">
                  <c:v>5.7946106285959999E-4</c:v>
                </c:pt>
                <c:pt idx="510">
                  <c:v>6.1381124308255595E-4</c:v>
                </c:pt>
                <c:pt idx="511">
                  <c:v>6.4816142330550996E-4</c:v>
                </c:pt>
                <c:pt idx="512">
                  <c:v>6.8251160352846701E-4</c:v>
                </c:pt>
                <c:pt idx="513">
                  <c:v>7.1686178375142298E-4</c:v>
                </c:pt>
                <c:pt idx="514">
                  <c:v>7.5121196397437699E-4</c:v>
                </c:pt>
                <c:pt idx="515">
                  <c:v>7.8556214419733404E-4</c:v>
                </c:pt>
                <c:pt idx="516">
                  <c:v>8.1991232442029001E-4</c:v>
                </c:pt>
                <c:pt idx="517">
                  <c:v>8.5426250464324695E-4</c:v>
                </c:pt>
                <c:pt idx="518">
                  <c:v>8.8861268486619999E-4</c:v>
                </c:pt>
                <c:pt idx="519">
                  <c:v>9.2594939446924299E-4</c:v>
                </c:pt>
                <c:pt idx="520">
                  <c:v>9.7409617639298695E-4</c:v>
                </c:pt>
                <c:pt idx="521">
                  <c:v>1.02224295831673E-3</c:v>
                </c:pt>
                <c:pt idx="522">
                  <c:v>1.07038974024047E-3</c:v>
                </c:pt>
                <c:pt idx="523">
                  <c:v>1.1185365221642099E-3</c:v>
                </c:pt>
                <c:pt idx="524">
                  <c:v>1.1666833040879501E-3</c:v>
                </c:pt>
                <c:pt idx="525">
                  <c:v>1.2148300860117E-3</c:v>
                </c:pt>
                <c:pt idx="526">
                  <c:v>1.26297686793544E-3</c:v>
                </c:pt>
                <c:pt idx="527">
                  <c:v>1.3111236498591799E-3</c:v>
                </c:pt>
                <c:pt idx="528">
                  <c:v>1.3592704317829201E-3</c:v>
                </c:pt>
                <c:pt idx="529">
                  <c:v>1.40741721370667E-3</c:v>
                </c:pt>
                <c:pt idx="530">
                  <c:v>1.4555639956304099E-3</c:v>
                </c:pt>
                <c:pt idx="531">
                  <c:v>1.5037107775541501E-3</c:v>
                </c:pt>
                <c:pt idx="532">
                  <c:v>1.55185755947789E-3</c:v>
                </c:pt>
                <c:pt idx="533">
                  <c:v>1.60000434140163E-3</c:v>
                </c:pt>
                <c:pt idx="534">
                  <c:v>1.65107610428624E-3</c:v>
                </c:pt>
                <c:pt idx="535">
                  <c:v>1.7091553199737001E-3</c:v>
                </c:pt>
                <c:pt idx="536">
                  <c:v>1.7672345356611701E-3</c:v>
                </c:pt>
                <c:pt idx="537">
                  <c:v>1.8253137513486401E-3</c:v>
                </c:pt>
                <c:pt idx="538">
                  <c:v>1.8833929670361101E-3</c:v>
                </c:pt>
                <c:pt idx="539">
                  <c:v>1.94147218272358E-3</c:v>
                </c:pt>
                <c:pt idx="540">
                  <c:v>1.9995513984110399E-3</c:v>
                </c:pt>
                <c:pt idx="541">
                  <c:v>2.0576306140985099E-3</c:v>
                </c:pt>
                <c:pt idx="542">
                  <c:v>2.1157098297859799E-3</c:v>
                </c:pt>
                <c:pt idx="543">
                  <c:v>2.1737890454734498E-3</c:v>
                </c:pt>
                <c:pt idx="544">
                  <c:v>2.2318682611609198E-3</c:v>
                </c:pt>
                <c:pt idx="545">
                  <c:v>2.2899474768483799E-3</c:v>
                </c:pt>
                <c:pt idx="546">
                  <c:v>2.3480266925358499E-3</c:v>
                </c:pt>
                <c:pt idx="547">
                  <c:v>2.4061059082233199E-3</c:v>
                </c:pt>
                <c:pt idx="548">
                  <c:v>2.4641851239107899E-3</c:v>
                </c:pt>
                <c:pt idx="549">
                  <c:v>2.5259209320587098E-3</c:v>
                </c:pt>
                <c:pt idx="550">
                  <c:v>2.59381631359478E-3</c:v>
                </c:pt>
                <c:pt idx="551">
                  <c:v>2.6617116951308602E-3</c:v>
                </c:pt>
                <c:pt idx="552">
                  <c:v>2.72960707666692E-3</c:v>
                </c:pt>
                <c:pt idx="553">
                  <c:v>2.7975024582029902E-3</c:v>
                </c:pt>
                <c:pt idx="554">
                  <c:v>2.86539783973906E-3</c:v>
                </c:pt>
                <c:pt idx="555">
                  <c:v>2.9332932212751302E-3</c:v>
                </c:pt>
                <c:pt idx="556">
                  <c:v>3.0011886028111999E-3</c:v>
                </c:pt>
                <c:pt idx="557">
                  <c:v>3.0690839843472702E-3</c:v>
                </c:pt>
                <c:pt idx="558">
                  <c:v>3.1369793658833399E-3</c:v>
                </c:pt>
                <c:pt idx="559">
                  <c:v>3.2048747474194101E-3</c:v>
                </c:pt>
                <c:pt idx="560">
                  <c:v>3.2727701289554799E-3</c:v>
                </c:pt>
                <c:pt idx="561">
                  <c:v>3.3406655104915501E-3</c:v>
                </c:pt>
                <c:pt idx="562">
                  <c:v>3.4085608920276199E-3</c:v>
                </c:pt>
                <c:pt idx="563">
                  <c:v>3.4848551941703198E-3</c:v>
                </c:pt>
                <c:pt idx="564">
                  <c:v>3.5631572538781298E-3</c:v>
                </c:pt>
                <c:pt idx="565">
                  <c:v>3.6414593135859399E-3</c:v>
                </c:pt>
                <c:pt idx="566">
                  <c:v>3.7197613732937499E-3</c:v>
                </c:pt>
                <c:pt idx="567">
                  <c:v>3.7980634330015499E-3</c:v>
                </c:pt>
                <c:pt idx="568">
                  <c:v>3.87636549270936E-3</c:v>
                </c:pt>
                <c:pt idx="569">
                  <c:v>3.95466755241718E-3</c:v>
                </c:pt>
                <c:pt idx="570">
                  <c:v>4.0329696121249904E-3</c:v>
                </c:pt>
                <c:pt idx="571">
                  <c:v>4.1112716718327896E-3</c:v>
                </c:pt>
                <c:pt idx="572">
                  <c:v>4.1895737315406001E-3</c:v>
                </c:pt>
                <c:pt idx="573">
                  <c:v>4.2678757912484096E-3</c:v>
                </c:pt>
                <c:pt idx="574">
                  <c:v>4.3467747717875196E-3</c:v>
                </c:pt>
                <c:pt idx="575">
                  <c:v>4.4272360760940904E-3</c:v>
                </c:pt>
                <c:pt idx="576">
                  <c:v>4.5076973804006604E-3</c:v>
                </c:pt>
                <c:pt idx="577">
                  <c:v>4.5881586847072399E-3</c:v>
                </c:pt>
                <c:pt idx="578">
                  <c:v>4.6686199890138098E-3</c:v>
                </c:pt>
                <c:pt idx="579">
                  <c:v>4.7490812933203798E-3</c:v>
                </c:pt>
                <c:pt idx="580">
                  <c:v>4.8295425976269497E-3</c:v>
                </c:pt>
                <c:pt idx="581">
                  <c:v>4.9100039019335196E-3</c:v>
                </c:pt>
                <c:pt idx="582">
                  <c:v>4.9904652062401E-3</c:v>
                </c:pt>
                <c:pt idx="583">
                  <c:v>5.07092651054667E-3</c:v>
                </c:pt>
                <c:pt idx="584">
                  <c:v>5.1513878148532399E-3</c:v>
                </c:pt>
                <c:pt idx="585">
                  <c:v>5.23565337288348E-3</c:v>
                </c:pt>
                <c:pt idx="586">
                  <c:v>5.3250848747020199E-3</c:v>
                </c:pt>
                <c:pt idx="587">
                  <c:v>5.4145163765205598E-3</c:v>
                </c:pt>
                <c:pt idx="588">
                  <c:v>5.5039478783391101E-3</c:v>
                </c:pt>
                <c:pt idx="589">
                  <c:v>5.59337938015765E-3</c:v>
                </c:pt>
                <c:pt idx="590">
                  <c:v>5.6828108819761899E-3</c:v>
                </c:pt>
                <c:pt idx="591">
                  <c:v>5.7722423837947403E-3</c:v>
                </c:pt>
                <c:pt idx="592">
                  <c:v>5.8616738856132802E-3</c:v>
                </c:pt>
                <c:pt idx="593">
                  <c:v>5.9511053874318296E-3</c:v>
                </c:pt>
                <c:pt idx="594">
                  <c:v>6.0405368892503704E-3</c:v>
                </c:pt>
                <c:pt idx="595">
                  <c:v>6.1366706889160998E-3</c:v>
                </c:pt>
                <c:pt idx="596">
                  <c:v>6.2529090691491301E-3</c:v>
                </c:pt>
                <c:pt idx="597">
                  <c:v>6.3691474493821698E-3</c:v>
                </c:pt>
                <c:pt idx="598">
                  <c:v>6.4853858296152001E-3</c:v>
                </c:pt>
                <c:pt idx="599">
                  <c:v>6.6016242098482399E-3</c:v>
                </c:pt>
                <c:pt idx="600">
                  <c:v>6.7178625900812701E-3</c:v>
                </c:pt>
                <c:pt idx="601">
                  <c:v>6.8341009703143099E-3</c:v>
                </c:pt>
                <c:pt idx="602">
                  <c:v>6.9503393505473401E-3</c:v>
                </c:pt>
                <c:pt idx="603">
                  <c:v>7.0665777307803799E-3</c:v>
                </c:pt>
                <c:pt idx="604">
                  <c:v>7.1828161110134101E-3</c:v>
                </c:pt>
                <c:pt idx="605">
                  <c:v>7.30094485154367E-3</c:v>
                </c:pt>
                <c:pt idx="606">
                  <c:v>7.4196859907347699E-3</c:v>
                </c:pt>
                <c:pt idx="607">
                  <c:v>7.5384271299258699E-3</c:v>
                </c:pt>
                <c:pt idx="608">
                  <c:v>7.6571682691169698E-3</c:v>
                </c:pt>
                <c:pt idx="609">
                  <c:v>7.7759094083080602E-3</c:v>
                </c:pt>
                <c:pt idx="610">
                  <c:v>7.8946505474991602E-3</c:v>
                </c:pt>
                <c:pt idx="611">
                  <c:v>8.0133916866902601E-3</c:v>
                </c:pt>
                <c:pt idx="612">
                  <c:v>8.1321328258813601E-3</c:v>
                </c:pt>
                <c:pt idx="613">
                  <c:v>8.2084429779466592E-3</c:v>
                </c:pt>
                <c:pt idx="614">
                  <c:v>8.2581854258527206E-3</c:v>
                </c:pt>
                <c:pt idx="615">
                  <c:v>8.3079278737587803E-3</c:v>
                </c:pt>
                <c:pt idx="616">
                  <c:v>8.3576703216648399E-3</c:v>
                </c:pt>
                <c:pt idx="617">
                  <c:v>8.4074127695708892E-3</c:v>
                </c:pt>
                <c:pt idx="618">
                  <c:v>8.4571552174769506E-3</c:v>
                </c:pt>
                <c:pt idx="619">
                  <c:v>8.5068976653829998E-3</c:v>
                </c:pt>
                <c:pt idx="620">
                  <c:v>8.5566401132890595E-3</c:v>
                </c:pt>
                <c:pt idx="621">
                  <c:v>8.6063825611951104E-3</c:v>
                </c:pt>
                <c:pt idx="622">
                  <c:v>8.6561250091011701E-3</c:v>
                </c:pt>
                <c:pt idx="623">
                  <c:v>8.7058674570072297E-3</c:v>
                </c:pt>
                <c:pt idx="624">
                  <c:v>8.7556099049132807E-3</c:v>
                </c:pt>
                <c:pt idx="625">
                  <c:v>8.7955555813065307E-3</c:v>
                </c:pt>
                <c:pt idx="626">
                  <c:v>8.8211716329859701E-3</c:v>
                </c:pt>
                <c:pt idx="627">
                  <c:v>8.8467876846654008E-3</c:v>
                </c:pt>
                <c:pt idx="628">
                  <c:v>8.8724037363448298E-3</c:v>
                </c:pt>
                <c:pt idx="629">
                  <c:v>8.8980197880242605E-3</c:v>
                </c:pt>
                <c:pt idx="630">
                  <c:v>8.9236358397036895E-3</c:v>
                </c:pt>
                <c:pt idx="631">
                  <c:v>8.9492518913831306E-3</c:v>
                </c:pt>
                <c:pt idx="632">
                  <c:v>8.9748679430625596E-3</c:v>
                </c:pt>
                <c:pt idx="633">
                  <c:v>9.0004839947419903E-3</c:v>
                </c:pt>
                <c:pt idx="634">
                  <c:v>9.0261000464214192E-3</c:v>
                </c:pt>
                <c:pt idx="635">
                  <c:v>9.0517160981008499E-3</c:v>
                </c:pt>
                <c:pt idx="636">
                  <c:v>9.0773321497802893E-3</c:v>
                </c:pt>
                <c:pt idx="637">
                  <c:v>9.10294820145972E-3</c:v>
                </c:pt>
                <c:pt idx="638">
                  <c:v>9.1285642531391507E-3</c:v>
                </c:pt>
                <c:pt idx="639">
                  <c:v>9.1541803048185797E-3</c:v>
                </c:pt>
                <c:pt idx="640">
                  <c:v>9.1807990653422402E-3</c:v>
                </c:pt>
                <c:pt idx="641">
                  <c:v>9.2084864894784908E-3</c:v>
                </c:pt>
                <c:pt idx="642">
                  <c:v>9.2361739136147501E-3</c:v>
                </c:pt>
                <c:pt idx="643">
                  <c:v>9.2638613377510007E-3</c:v>
                </c:pt>
                <c:pt idx="644">
                  <c:v>9.29154876188726E-3</c:v>
                </c:pt>
                <c:pt idx="645">
                  <c:v>9.3192361860235107E-3</c:v>
                </c:pt>
                <c:pt idx="646">
                  <c:v>9.34692361015977E-3</c:v>
                </c:pt>
                <c:pt idx="647">
                  <c:v>9.3746110342960206E-3</c:v>
                </c:pt>
                <c:pt idx="648">
                  <c:v>9.4022984584322799E-3</c:v>
                </c:pt>
                <c:pt idx="649">
                  <c:v>9.4299858825685305E-3</c:v>
                </c:pt>
                <c:pt idx="650">
                  <c:v>9.4576733067047898E-3</c:v>
                </c:pt>
                <c:pt idx="651">
                  <c:v>9.4853607308410404E-3</c:v>
                </c:pt>
                <c:pt idx="652">
                  <c:v>9.5130481549772997E-3</c:v>
                </c:pt>
                <c:pt idx="653">
                  <c:v>9.5407355791135504E-3</c:v>
                </c:pt>
                <c:pt idx="654">
                  <c:v>9.5684230032498097E-3</c:v>
                </c:pt>
                <c:pt idx="655">
                  <c:v>9.5961643784768808E-3</c:v>
                </c:pt>
                <c:pt idx="656">
                  <c:v>9.6391699495918803E-3</c:v>
                </c:pt>
                <c:pt idx="657">
                  <c:v>9.6821755207068694E-3</c:v>
                </c:pt>
                <c:pt idx="658">
                  <c:v>9.7251810918218707E-3</c:v>
                </c:pt>
                <c:pt idx="659">
                  <c:v>9.7681866629368598E-3</c:v>
                </c:pt>
                <c:pt idx="660">
                  <c:v>9.8111922340518593E-3</c:v>
                </c:pt>
                <c:pt idx="661">
                  <c:v>9.8541978051668606E-3</c:v>
                </c:pt>
                <c:pt idx="662">
                  <c:v>9.8972033762818497E-3</c:v>
                </c:pt>
                <c:pt idx="663">
                  <c:v>9.9402089473968492E-3</c:v>
                </c:pt>
                <c:pt idx="664">
                  <c:v>9.98321451851184E-3</c:v>
                </c:pt>
                <c:pt idx="665">
                  <c:v>1.00262200896268E-2</c:v>
                </c:pt>
                <c:pt idx="666">
                  <c:v>1.0069225660741799E-2</c:v>
                </c:pt>
                <c:pt idx="667">
                  <c:v>1.01122312318568E-2</c:v>
                </c:pt>
                <c:pt idx="668">
                  <c:v>1.01552368029718E-2</c:v>
                </c:pt>
                <c:pt idx="669">
                  <c:v>1.0198242374086799E-2</c:v>
                </c:pt>
                <c:pt idx="670">
                  <c:v>1.0241247945201801E-2</c:v>
                </c:pt>
                <c:pt idx="671">
                  <c:v>1.02842535163168E-2</c:v>
                </c:pt>
                <c:pt idx="672">
                  <c:v>1.03272590874318E-2</c:v>
                </c:pt>
                <c:pt idx="673">
                  <c:v>1.0347679560438401E-2</c:v>
                </c:pt>
                <c:pt idx="674">
                  <c:v>1.0339203007704899E-2</c:v>
                </c:pt>
                <c:pt idx="675">
                  <c:v>1.0330726454971399E-2</c:v>
                </c:pt>
                <c:pt idx="676">
                  <c:v>1.0322249902237899E-2</c:v>
                </c:pt>
                <c:pt idx="677">
                  <c:v>1.0313773349504399E-2</c:v>
                </c:pt>
                <c:pt idx="678">
                  <c:v>1.03052967967709E-2</c:v>
                </c:pt>
                <c:pt idx="679">
                  <c:v>1.02968202440374E-2</c:v>
                </c:pt>
                <c:pt idx="680">
                  <c:v>1.0288343691303801E-2</c:v>
                </c:pt>
                <c:pt idx="681">
                  <c:v>1.0279867138570299E-2</c:v>
                </c:pt>
                <c:pt idx="682">
                  <c:v>1.0271390585836799E-2</c:v>
                </c:pt>
                <c:pt idx="683">
                  <c:v>1.0262914033103299E-2</c:v>
                </c:pt>
                <c:pt idx="684">
                  <c:v>1.02524842597013E-2</c:v>
                </c:pt>
                <c:pt idx="685">
                  <c:v>1.0237114733388701E-2</c:v>
                </c:pt>
                <c:pt idx="686">
                  <c:v>1.02217452070761E-2</c:v>
                </c:pt>
                <c:pt idx="687">
                  <c:v>1.02063756807635E-2</c:v>
                </c:pt>
                <c:pt idx="688">
                  <c:v>1.0191006154450901E-2</c:v>
                </c:pt>
                <c:pt idx="689">
                  <c:v>1.01756366281383E-2</c:v>
                </c:pt>
                <c:pt idx="690">
                  <c:v>1.01602671018257E-2</c:v>
                </c:pt>
                <c:pt idx="691">
                  <c:v>1.0144897575513101E-2</c:v>
                </c:pt>
                <c:pt idx="692">
                  <c:v>1.0129528049200601E-2</c:v>
                </c:pt>
                <c:pt idx="693">
                  <c:v>1.0114158522888E-2</c:v>
                </c:pt>
                <c:pt idx="694">
                  <c:v>1.0098788996575399E-2</c:v>
                </c:pt>
                <c:pt idx="695">
                  <c:v>1.0083419470262801E-2</c:v>
                </c:pt>
                <c:pt idx="696">
                  <c:v>1.00680499439502E-2</c:v>
                </c:pt>
                <c:pt idx="697">
                  <c:v>1.0052680417637599E-2</c:v>
                </c:pt>
                <c:pt idx="698">
                  <c:v>1.0037310891325099E-2</c:v>
                </c:pt>
                <c:pt idx="699">
                  <c:v>1.0021941365012501E-2</c:v>
                </c:pt>
                <c:pt idx="700">
                  <c:v>1.00065718386999E-2</c:v>
                </c:pt>
                <c:pt idx="701">
                  <c:v>9.9949875170079992E-3</c:v>
                </c:pt>
                <c:pt idx="702">
                  <c:v>9.9882282980384395E-3</c:v>
                </c:pt>
                <c:pt idx="703">
                  <c:v>9.9814690790688797E-3</c:v>
                </c:pt>
                <c:pt idx="704">
                  <c:v>9.9747098600993303E-3</c:v>
                </c:pt>
                <c:pt idx="705">
                  <c:v>9.9679506411297792E-3</c:v>
                </c:pt>
                <c:pt idx="706">
                  <c:v>9.9611914221602194E-3</c:v>
                </c:pt>
                <c:pt idx="707">
                  <c:v>9.9544322031906596E-3</c:v>
                </c:pt>
                <c:pt idx="708">
                  <c:v>9.9476729842211103E-3</c:v>
                </c:pt>
                <c:pt idx="709">
                  <c:v>9.9409137652515505E-3</c:v>
                </c:pt>
                <c:pt idx="710">
                  <c:v>9.9341545462819994E-3</c:v>
                </c:pt>
                <c:pt idx="711">
                  <c:v>9.9273953273124396E-3</c:v>
                </c:pt>
                <c:pt idx="712">
                  <c:v>9.9206361083428903E-3</c:v>
                </c:pt>
                <c:pt idx="713">
                  <c:v>9.9138768893733305E-3</c:v>
                </c:pt>
                <c:pt idx="714">
                  <c:v>9.9071176704037794E-3</c:v>
                </c:pt>
                <c:pt idx="715">
                  <c:v>9.9003584514342196E-3</c:v>
                </c:pt>
                <c:pt idx="716">
                  <c:v>9.8891933465097594E-3</c:v>
                </c:pt>
                <c:pt idx="717">
                  <c:v>9.8739225182852604E-3</c:v>
                </c:pt>
                <c:pt idx="718">
                  <c:v>9.8586516900607702E-3</c:v>
                </c:pt>
                <c:pt idx="719">
                  <c:v>9.84338086183628E-3</c:v>
                </c:pt>
                <c:pt idx="720">
                  <c:v>9.8281100336117897E-3</c:v>
                </c:pt>
                <c:pt idx="721">
                  <c:v>9.8128392053872908E-3</c:v>
                </c:pt>
                <c:pt idx="722">
                  <c:v>9.7975683771628005E-3</c:v>
                </c:pt>
                <c:pt idx="723">
                  <c:v>9.7822975489383103E-3</c:v>
                </c:pt>
                <c:pt idx="724">
                  <c:v>9.7670267207138096E-3</c:v>
                </c:pt>
                <c:pt idx="725">
                  <c:v>9.7517558924893194E-3</c:v>
                </c:pt>
                <c:pt idx="726">
                  <c:v>9.7364850642648292E-3</c:v>
                </c:pt>
                <c:pt idx="727">
                  <c:v>9.7212142360403302E-3</c:v>
                </c:pt>
                <c:pt idx="728">
                  <c:v>9.70594340781584E-3</c:v>
                </c:pt>
                <c:pt idx="729">
                  <c:v>9.6906725795913497E-3</c:v>
                </c:pt>
                <c:pt idx="730">
                  <c:v>9.6754017513668595E-3</c:v>
                </c:pt>
                <c:pt idx="731">
                  <c:v>9.6567012468938701E-3</c:v>
                </c:pt>
                <c:pt idx="732">
                  <c:v>9.6356725654366503E-3</c:v>
                </c:pt>
                <c:pt idx="733">
                  <c:v>9.6146438839794408E-3</c:v>
                </c:pt>
                <c:pt idx="734">
                  <c:v>9.5936152025222297E-3</c:v>
                </c:pt>
                <c:pt idx="735">
                  <c:v>9.5725865210650098E-3</c:v>
                </c:pt>
                <c:pt idx="736">
                  <c:v>9.5515578396078004E-3</c:v>
                </c:pt>
                <c:pt idx="737">
                  <c:v>9.5305291581505806E-3</c:v>
                </c:pt>
                <c:pt idx="738">
                  <c:v>9.5095004766933694E-3</c:v>
                </c:pt>
                <c:pt idx="739">
                  <c:v>9.48847179523616E-3</c:v>
                </c:pt>
                <c:pt idx="740">
                  <c:v>9.4674431137789401E-3</c:v>
                </c:pt>
                <c:pt idx="741">
                  <c:v>9.4464144323217307E-3</c:v>
                </c:pt>
                <c:pt idx="742">
                  <c:v>9.4253857508645195E-3</c:v>
                </c:pt>
                <c:pt idx="743">
                  <c:v>9.4043570694072997E-3</c:v>
                </c:pt>
                <c:pt idx="744">
                  <c:v>9.3833283879500903E-3</c:v>
                </c:pt>
                <c:pt idx="745">
                  <c:v>9.3622997064928704E-3</c:v>
                </c:pt>
                <c:pt idx="746">
                  <c:v>9.3330351273075707E-3</c:v>
                </c:pt>
                <c:pt idx="747">
                  <c:v>9.2997810502599507E-3</c:v>
                </c:pt>
                <c:pt idx="748">
                  <c:v>9.2665269732123308E-3</c:v>
                </c:pt>
                <c:pt idx="749">
                  <c:v>9.2332728961647108E-3</c:v>
                </c:pt>
                <c:pt idx="750">
                  <c:v>9.2000188191170892E-3</c:v>
                </c:pt>
                <c:pt idx="751">
                  <c:v>9.1667647420694692E-3</c:v>
                </c:pt>
                <c:pt idx="752">
                  <c:v>9.1335106650218493E-3</c:v>
                </c:pt>
                <c:pt idx="753">
                  <c:v>9.1002565879742293E-3</c:v>
                </c:pt>
                <c:pt idx="754">
                  <c:v>9.0670025109266094E-3</c:v>
                </c:pt>
                <c:pt idx="755">
                  <c:v>9.0337484338789895E-3</c:v>
                </c:pt>
                <c:pt idx="756">
                  <c:v>9.0004943568313608E-3</c:v>
                </c:pt>
                <c:pt idx="757">
                  <c:v>8.9672402797837496E-3</c:v>
                </c:pt>
                <c:pt idx="758">
                  <c:v>8.8942364846038794E-3</c:v>
                </c:pt>
                <c:pt idx="759">
                  <c:v>8.8176329106148602E-3</c:v>
                </c:pt>
                <c:pt idx="760">
                  <c:v>8.7410293366258496E-3</c:v>
                </c:pt>
                <c:pt idx="761">
                  <c:v>8.6644257626368494E-3</c:v>
                </c:pt>
                <c:pt idx="762">
                  <c:v>8.5878221886478302E-3</c:v>
                </c:pt>
                <c:pt idx="763">
                  <c:v>8.5112186146588196E-3</c:v>
                </c:pt>
                <c:pt idx="764">
                  <c:v>8.4346150406698107E-3</c:v>
                </c:pt>
                <c:pt idx="765">
                  <c:v>8.3580114666808002E-3</c:v>
                </c:pt>
                <c:pt idx="766">
                  <c:v>8.2814078926917896E-3</c:v>
                </c:pt>
                <c:pt idx="767">
                  <c:v>8.2048043187027807E-3</c:v>
                </c:pt>
                <c:pt idx="768">
                  <c:v>8.1282007447137702E-3</c:v>
                </c:pt>
                <c:pt idx="769">
                  <c:v>8.0515971707247596E-3</c:v>
                </c:pt>
                <c:pt idx="770">
                  <c:v>7.9749935967357508E-3</c:v>
                </c:pt>
                <c:pt idx="771">
                  <c:v>7.9125977637445402E-3</c:v>
                </c:pt>
                <c:pt idx="772">
                  <c:v>7.8605915349896707E-3</c:v>
                </c:pt>
                <c:pt idx="773">
                  <c:v>7.80858530623479E-3</c:v>
                </c:pt>
                <c:pt idx="774">
                  <c:v>7.7565790774799101E-3</c:v>
                </c:pt>
                <c:pt idx="775">
                  <c:v>7.7045728487250302E-3</c:v>
                </c:pt>
                <c:pt idx="776">
                  <c:v>7.6525666199701503E-3</c:v>
                </c:pt>
                <c:pt idx="777">
                  <c:v>7.6005603912152704E-3</c:v>
                </c:pt>
                <c:pt idx="778">
                  <c:v>7.5485541624603896E-3</c:v>
                </c:pt>
                <c:pt idx="779">
                  <c:v>7.4965479337055097E-3</c:v>
                </c:pt>
                <c:pt idx="780">
                  <c:v>7.4445417049506298E-3</c:v>
                </c:pt>
                <c:pt idx="781">
                  <c:v>7.3925354761957499E-3</c:v>
                </c:pt>
                <c:pt idx="782">
                  <c:v>7.34052924744087E-3</c:v>
                </c:pt>
                <c:pt idx="783">
                  <c:v>7.2885230186859901E-3</c:v>
                </c:pt>
                <c:pt idx="784">
                  <c:v>7.2365167899311198E-3</c:v>
                </c:pt>
                <c:pt idx="785">
                  <c:v>7.1845105611762399E-3</c:v>
                </c:pt>
                <c:pt idx="786">
                  <c:v>7.13250433242136E-3</c:v>
                </c:pt>
                <c:pt idx="787">
                  <c:v>7.0804981036664801E-3</c:v>
                </c:pt>
                <c:pt idx="788">
                  <c:v>7.0284918749116002E-3</c:v>
                </c:pt>
                <c:pt idx="789">
                  <c:v>6.9646975332224199E-3</c:v>
                </c:pt>
                <c:pt idx="790">
                  <c:v>6.8984801900062401E-3</c:v>
                </c:pt>
                <c:pt idx="791">
                  <c:v>6.8322628467900604E-3</c:v>
                </c:pt>
                <c:pt idx="792">
                  <c:v>6.7660455035738901E-3</c:v>
                </c:pt>
                <c:pt idx="793">
                  <c:v>6.6998281603577103E-3</c:v>
                </c:pt>
                <c:pt idx="794">
                  <c:v>6.6336108171415296E-3</c:v>
                </c:pt>
                <c:pt idx="795">
                  <c:v>6.5673934739253603E-3</c:v>
                </c:pt>
                <c:pt idx="796">
                  <c:v>6.5011761307091796E-3</c:v>
                </c:pt>
                <c:pt idx="797">
                  <c:v>6.4305097616313396E-3</c:v>
                </c:pt>
                <c:pt idx="798">
                  <c:v>6.3550692728256896E-3</c:v>
                </c:pt>
                <c:pt idx="799">
                  <c:v>6.27962878402005E-3</c:v>
                </c:pt>
                <c:pt idx="800">
                  <c:v>6.2041882952144096E-3</c:v>
                </c:pt>
                <c:pt idx="801">
                  <c:v>6.1287478064087596E-3</c:v>
                </c:pt>
                <c:pt idx="802">
                  <c:v>6.0533073176031096E-3</c:v>
                </c:pt>
                <c:pt idx="803">
                  <c:v>5.97786682879747E-3</c:v>
                </c:pt>
                <c:pt idx="804">
                  <c:v>5.9024263399918304E-3</c:v>
                </c:pt>
                <c:pt idx="805">
                  <c:v>5.8269858511861804E-3</c:v>
                </c:pt>
                <c:pt idx="806">
                  <c:v>5.7660192651411103E-3</c:v>
                </c:pt>
                <c:pt idx="807">
                  <c:v>5.7052619360178497E-3</c:v>
                </c:pt>
                <c:pt idx="808">
                  <c:v>5.64450460689459E-3</c:v>
                </c:pt>
                <c:pt idx="809">
                  <c:v>5.5837472777713199E-3</c:v>
                </c:pt>
                <c:pt idx="810">
                  <c:v>5.5229899486480601E-3</c:v>
                </c:pt>
                <c:pt idx="811">
                  <c:v>5.4622326195247796E-3</c:v>
                </c:pt>
                <c:pt idx="812">
                  <c:v>5.4014752904015199E-3</c:v>
                </c:pt>
                <c:pt idx="813">
                  <c:v>5.3407179612782602E-3</c:v>
                </c:pt>
                <c:pt idx="814">
                  <c:v>5.27996063215499E-3</c:v>
                </c:pt>
                <c:pt idx="815">
                  <c:v>5.2192033030317303E-3</c:v>
                </c:pt>
                <c:pt idx="816">
                  <c:v>5.1584459739084697E-3</c:v>
                </c:pt>
                <c:pt idx="817">
                  <c:v>5.0976886447851996E-3</c:v>
                </c:pt>
                <c:pt idx="818">
                  <c:v>5.0369313156619399E-3</c:v>
                </c:pt>
                <c:pt idx="819">
                  <c:v>4.9761739865386697E-3</c:v>
                </c:pt>
                <c:pt idx="820">
                  <c:v>4.9500354872037897E-3</c:v>
                </c:pt>
                <c:pt idx="821">
                  <c:v>4.9328669246835096E-3</c:v>
                </c:pt>
                <c:pt idx="822">
                  <c:v>4.9156983621632304E-3</c:v>
                </c:pt>
                <c:pt idx="823">
                  <c:v>4.8985297996429599E-3</c:v>
                </c:pt>
                <c:pt idx="824">
                  <c:v>4.8813612371226799E-3</c:v>
                </c:pt>
                <c:pt idx="825">
                  <c:v>4.8641926746023998E-3</c:v>
                </c:pt>
                <c:pt idx="826">
                  <c:v>4.8470241120821198E-3</c:v>
                </c:pt>
                <c:pt idx="827">
                  <c:v>4.8298555495618397E-3</c:v>
                </c:pt>
                <c:pt idx="828">
                  <c:v>4.8126869870415596E-3</c:v>
                </c:pt>
                <c:pt idx="829">
                  <c:v>4.7955184245212796E-3</c:v>
                </c:pt>
                <c:pt idx="830">
                  <c:v>4.7783498620010004E-3</c:v>
                </c:pt>
                <c:pt idx="831">
                  <c:v>4.7611812994807299E-3</c:v>
                </c:pt>
                <c:pt idx="832">
                  <c:v>4.7440127369604498E-3</c:v>
                </c:pt>
                <c:pt idx="833">
                  <c:v>4.7268441744401698E-3</c:v>
                </c:pt>
                <c:pt idx="834">
                  <c:v>4.7096756119198897E-3</c:v>
                </c:pt>
                <c:pt idx="835">
                  <c:v>4.6946158754346198E-3</c:v>
                </c:pt>
                <c:pt idx="836">
                  <c:v>4.6923204860812402E-3</c:v>
                </c:pt>
                <c:pt idx="837">
                  <c:v>4.6900250967278597E-3</c:v>
                </c:pt>
                <c:pt idx="838">
                  <c:v>4.6877297073744696E-3</c:v>
                </c:pt>
                <c:pt idx="839">
                  <c:v>4.68543431802109E-3</c:v>
                </c:pt>
                <c:pt idx="840">
                  <c:v>4.6831389286677103E-3</c:v>
                </c:pt>
                <c:pt idx="841">
                  <c:v>4.6808435393143298E-3</c:v>
                </c:pt>
                <c:pt idx="842">
                  <c:v>4.6785481499609398E-3</c:v>
                </c:pt>
                <c:pt idx="843">
                  <c:v>4.6762527606075601E-3</c:v>
                </c:pt>
                <c:pt idx="844">
                  <c:v>4.6739573712541796E-3</c:v>
                </c:pt>
                <c:pt idx="845">
                  <c:v>4.6716619819007904E-3</c:v>
                </c:pt>
                <c:pt idx="846">
                  <c:v>4.6693665925474099E-3</c:v>
                </c:pt>
                <c:pt idx="847">
                  <c:v>4.6670712031940302E-3</c:v>
                </c:pt>
                <c:pt idx="848">
                  <c:v>4.6647758138406497E-3</c:v>
                </c:pt>
                <c:pt idx="849">
                  <c:v>4.6624804244872597E-3</c:v>
                </c:pt>
                <c:pt idx="850">
                  <c:v>4.66018503513388E-3</c:v>
                </c:pt>
                <c:pt idx="851">
                  <c:v>4.6578896457805004E-3</c:v>
                </c:pt>
                <c:pt idx="852">
                  <c:v>4.6553757935588799E-3</c:v>
                </c:pt>
                <c:pt idx="853">
                  <c:v>4.6528273377600699E-3</c:v>
                </c:pt>
                <c:pt idx="854">
                  <c:v>4.65027888196126E-3</c:v>
                </c:pt>
                <c:pt idx="855">
                  <c:v>4.64773042616245E-3</c:v>
                </c:pt>
                <c:pt idx="856">
                  <c:v>4.6451819703636401E-3</c:v>
                </c:pt>
                <c:pt idx="857">
                  <c:v>4.6426335145648302E-3</c:v>
                </c:pt>
                <c:pt idx="858">
                  <c:v>4.6400850587660202E-3</c:v>
                </c:pt>
                <c:pt idx="859">
                  <c:v>4.6375366029672103E-3</c:v>
                </c:pt>
                <c:pt idx="860">
                  <c:v>4.6349881471684003E-3</c:v>
                </c:pt>
                <c:pt idx="861">
                  <c:v>4.6324396913695904E-3</c:v>
                </c:pt>
                <c:pt idx="862">
                  <c:v>4.6298912355707796E-3</c:v>
                </c:pt>
                <c:pt idx="863">
                  <c:v>4.6273427797719697E-3</c:v>
                </c:pt>
                <c:pt idx="864">
                  <c:v>4.6247943239731597E-3</c:v>
                </c:pt>
                <c:pt idx="865">
                  <c:v>4.6222458681743498E-3</c:v>
                </c:pt>
                <c:pt idx="866">
                  <c:v>4.6196974123755398E-3</c:v>
                </c:pt>
                <c:pt idx="867">
                  <c:v>4.6169881274162796E-3</c:v>
                </c:pt>
                <c:pt idx="868">
                  <c:v>4.61008349900216E-3</c:v>
                </c:pt>
                <c:pt idx="869">
                  <c:v>4.6031788705880499E-3</c:v>
                </c:pt>
                <c:pt idx="870">
                  <c:v>4.5962742421739398E-3</c:v>
                </c:pt>
                <c:pt idx="871">
                  <c:v>4.5893696137598201E-3</c:v>
                </c:pt>
                <c:pt idx="872">
                  <c:v>4.58246498534571E-3</c:v>
                </c:pt>
                <c:pt idx="873">
                  <c:v>4.5755603569315999E-3</c:v>
                </c:pt>
                <c:pt idx="874">
                  <c:v>4.5686557285174803E-3</c:v>
                </c:pt>
                <c:pt idx="875">
                  <c:v>4.5617511001033702E-3</c:v>
                </c:pt>
                <c:pt idx="876">
                  <c:v>4.5548464716892497E-3</c:v>
                </c:pt>
                <c:pt idx="877">
                  <c:v>4.5479418432751396E-3</c:v>
                </c:pt>
                <c:pt idx="878">
                  <c:v>4.54103721486102E-3</c:v>
                </c:pt>
                <c:pt idx="879">
                  <c:v>4.5341325864469099E-3</c:v>
                </c:pt>
                <c:pt idx="880">
                  <c:v>4.5272279580327998E-3</c:v>
                </c:pt>
                <c:pt idx="881">
                  <c:v>4.5101125135072299E-3</c:v>
                </c:pt>
                <c:pt idx="882">
                  <c:v>4.4925543868113002E-3</c:v>
                </c:pt>
                <c:pt idx="883">
                  <c:v>4.4749962601153799E-3</c:v>
                </c:pt>
                <c:pt idx="884">
                  <c:v>4.4574381334194502E-3</c:v>
                </c:pt>
                <c:pt idx="885">
                  <c:v>4.4398800067235299E-3</c:v>
                </c:pt>
                <c:pt idx="886">
                  <c:v>4.4223218800276002E-3</c:v>
                </c:pt>
                <c:pt idx="887">
                  <c:v>4.4047637533316704E-3</c:v>
                </c:pt>
                <c:pt idx="888">
                  <c:v>4.3872056266357502E-3</c:v>
                </c:pt>
                <c:pt idx="889">
                  <c:v>4.3696474999398299E-3</c:v>
                </c:pt>
                <c:pt idx="890">
                  <c:v>4.3520893732439002E-3</c:v>
                </c:pt>
                <c:pt idx="891">
                  <c:v>4.3345312465479704E-3</c:v>
                </c:pt>
                <c:pt idx="892">
                  <c:v>4.3169731198520502E-3</c:v>
                </c:pt>
                <c:pt idx="893">
                  <c:v>4.2994149931561204E-3</c:v>
                </c:pt>
                <c:pt idx="894">
                  <c:v>4.2818568664602001E-3</c:v>
                </c:pt>
                <c:pt idx="895">
                  <c:v>4.2642987397642704E-3</c:v>
                </c:pt>
                <c:pt idx="896">
                  <c:v>4.2466331410458396E-3</c:v>
                </c:pt>
                <c:pt idx="897">
                  <c:v>4.2289166637659702E-3</c:v>
                </c:pt>
                <c:pt idx="898">
                  <c:v>4.2112001864861E-3</c:v>
                </c:pt>
                <c:pt idx="899">
                  <c:v>4.1934837092062298E-3</c:v>
                </c:pt>
                <c:pt idx="900">
                  <c:v>4.1757672319263604E-3</c:v>
                </c:pt>
                <c:pt idx="901">
                  <c:v>4.1580507546464902E-3</c:v>
                </c:pt>
                <c:pt idx="902">
                  <c:v>4.14033427736662E-3</c:v>
                </c:pt>
                <c:pt idx="903">
                  <c:v>4.1226178000867498E-3</c:v>
                </c:pt>
                <c:pt idx="904">
                  <c:v>4.1049013228068804E-3</c:v>
                </c:pt>
                <c:pt idx="905">
                  <c:v>4.0871848455270102E-3</c:v>
                </c:pt>
                <c:pt idx="906">
                  <c:v>4.0694683682471399E-3</c:v>
                </c:pt>
                <c:pt idx="907">
                  <c:v>4.0517518909672697E-3</c:v>
                </c:pt>
                <c:pt idx="908">
                  <c:v>4.0340354136874004E-3</c:v>
                </c:pt>
                <c:pt idx="909">
                  <c:v>4.0163189364075301E-3</c:v>
                </c:pt>
                <c:pt idx="910">
                  <c:v>4.0018251092884399E-3</c:v>
                </c:pt>
                <c:pt idx="911">
                  <c:v>3.9882869787153602E-3</c:v>
                </c:pt>
                <c:pt idx="912">
                  <c:v>3.9747488481422701E-3</c:v>
                </c:pt>
                <c:pt idx="913">
                  <c:v>3.9612107175691904E-3</c:v>
                </c:pt>
                <c:pt idx="914">
                  <c:v>3.9476725869961099E-3</c:v>
                </c:pt>
                <c:pt idx="915">
                  <c:v>3.9341344564230198E-3</c:v>
                </c:pt>
                <c:pt idx="916">
                  <c:v>3.9205963258499401E-3</c:v>
                </c:pt>
                <c:pt idx="917">
                  <c:v>3.9070581952768604E-3</c:v>
                </c:pt>
                <c:pt idx="918">
                  <c:v>3.8935200647037798E-3</c:v>
                </c:pt>
                <c:pt idx="919">
                  <c:v>3.8799819341306901E-3</c:v>
                </c:pt>
                <c:pt idx="920">
                  <c:v>3.86644380355761E-3</c:v>
                </c:pt>
                <c:pt idx="921">
                  <c:v>3.8529056729845299E-3</c:v>
                </c:pt>
                <c:pt idx="922">
                  <c:v>3.8393675424114502E-3</c:v>
                </c:pt>
                <c:pt idx="923">
                  <c:v>3.8258294118383601E-3</c:v>
                </c:pt>
                <c:pt idx="924">
                  <c:v>3.8146685616581E-3</c:v>
                </c:pt>
                <c:pt idx="925">
                  <c:v>3.8093798627426502E-3</c:v>
                </c:pt>
                <c:pt idx="926">
                  <c:v>3.8040911638272E-3</c:v>
                </c:pt>
                <c:pt idx="927">
                  <c:v>3.7988024649117502E-3</c:v>
                </c:pt>
                <c:pt idx="928">
                  <c:v>3.7935137659962999E-3</c:v>
                </c:pt>
                <c:pt idx="929">
                  <c:v>3.7882250670808501E-3</c:v>
                </c:pt>
                <c:pt idx="930">
                  <c:v>3.7829363681653998E-3</c:v>
                </c:pt>
                <c:pt idx="931">
                  <c:v>3.77764766924995E-3</c:v>
                </c:pt>
                <c:pt idx="932">
                  <c:v>3.7723589703345002E-3</c:v>
                </c:pt>
                <c:pt idx="933">
                  <c:v>3.76707027141905E-3</c:v>
                </c:pt>
                <c:pt idx="934">
                  <c:v>3.7617815725036001E-3</c:v>
                </c:pt>
                <c:pt idx="935">
                  <c:v>3.7564928735881499E-3</c:v>
                </c:pt>
                <c:pt idx="936">
                  <c:v>3.7512041746727001E-3</c:v>
                </c:pt>
                <c:pt idx="937">
                  <c:v>3.7459154757572498E-3</c:v>
                </c:pt>
                <c:pt idx="938">
                  <c:v>3.7416633821318601E-3</c:v>
                </c:pt>
                <c:pt idx="939">
                  <c:v>3.75968685481345E-3</c:v>
                </c:pt>
                <c:pt idx="940">
                  <c:v>3.7777103274950399E-3</c:v>
                </c:pt>
                <c:pt idx="941">
                  <c:v>3.7957338001766202E-3</c:v>
                </c:pt>
                <c:pt idx="942">
                  <c:v>3.8137572728582101E-3</c:v>
                </c:pt>
                <c:pt idx="943">
                  <c:v>3.8317807455397999E-3</c:v>
                </c:pt>
                <c:pt idx="944">
                  <c:v>3.8498042182213898E-3</c:v>
                </c:pt>
                <c:pt idx="945">
                  <c:v>3.8678276909029701E-3</c:v>
                </c:pt>
                <c:pt idx="946">
                  <c:v>3.88585116358456E-3</c:v>
                </c:pt>
                <c:pt idx="947">
                  <c:v>3.9038746362661499E-3</c:v>
                </c:pt>
                <c:pt idx="948">
                  <c:v>3.9218981089477302E-3</c:v>
                </c:pt>
                <c:pt idx="949">
                  <c:v>3.9399215816293201E-3</c:v>
                </c:pt>
                <c:pt idx="950">
                  <c:v>3.95794505431091E-3</c:v>
                </c:pt>
                <c:pt idx="951">
                  <c:v>3.9759685269924903E-3</c:v>
                </c:pt>
                <c:pt idx="952">
                  <c:v>3.9939919996740802E-3</c:v>
                </c:pt>
                <c:pt idx="953">
                  <c:v>4.0093715619851896E-3</c:v>
                </c:pt>
                <c:pt idx="954">
                  <c:v>4.0058095607306502E-3</c:v>
                </c:pt>
                <c:pt idx="955">
                  <c:v>4.00224755947611E-3</c:v>
                </c:pt>
                <c:pt idx="956">
                  <c:v>3.9986855582215697E-3</c:v>
                </c:pt>
                <c:pt idx="957">
                  <c:v>3.9951235569670399E-3</c:v>
                </c:pt>
                <c:pt idx="958">
                  <c:v>3.9915615557124997E-3</c:v>
                </c:pt>
                <c:pt idx="959">
                  <c:v>3.9879995544579603E-3</c:v>
                </c:pt>
                <c:pt idx="960">
                  <c:v>3.9844375532034201E-3</c:v>
                </c:pt>
                <c:pt idx="961">
                  <c:v>3.9808755519488799E-3</c:v>
                </c:pt>
                <c:pt idx="962">
                  <c:v>3.97731355069435E-3</c:v>
                </c:pt>
                <c:pt idx="963">
                  <c:v>3.9737515494398098E-3</c:v>
                </c:pt>
                <c:pt idx="964">
                  <c:v>3.9701895481852696E-3</c:v>
                </c:pt>
                <c:pt idx="965">
                  <c:v>3.9666275469307302E-3</c:v>
                </c:pt>
                <c:pt idx="966">
                  <c:v>3.96306554567619E-3</c:v>
                </c:pt>
                <c:pt idx="967">
                  <c:v>3.9595035444216602E-3</c:v>
                </c:pt>
                <c:pt idx="968">
                  <c:v>3.9512442714825799E-3</c:v>
                </c:pt>
                <c:pt idx="969">
                  <c:v>3.9242550644243198E-3</c:v>
                </c:pt>
                <c:pt idx="970">
                  <c:v>3.8972658573660601E-3</c:v>
                </c:pt>
                <c:pt idx="971">
                  <c:v>3.8702766503078E-3</c:v>
                </c:pt>
                <c:pt idx="972">
                  <c:v>3.8432874432495299E-3</c:v>
                </c:pt>
                <c:pt idx="973">
                  <c:v>3.8162982361912802E-3</c:v>
                </c:pt>
                <c:pt idx="974">
                  <c:v>3.7893090291330101E-3</c:v>
                </c:pt>
                <c:pt idx="975">
                  <c:v>3.7623198220747499E-3</c:v>
                </c:pt>
                <c:pt idx="976">
                  <c:v>3.7353306150164898E-3</c:v>
                </c:pt>
                <c:pt idx="977">
                  <c:v>3.7083414079582301E-3</c:v>
                </c:pt>
                <c:pt idx="978">
                  <c:v>3.68135220089997E-3</c:v>
                </c:pt>
                <c:pt idx="979">
                  <c:v>3.6543629938417099E-3</c:v>
                </c:pt>
                <c:pt idx="980">
                  <c:v>3.6273737867834502E-3</c:v>
                </c:pt>
                <c:pt idx="981">
                  <c:v>3.60038457972519E-3</c:v>
                </c:pt>
                <c:pt idx="982">
                  <c:v>3.58960639897985E-3</c:v>
                </c:pt>
                <c:pt idx="983">
                  <c:v>3.57992700845905E-3</c:v>
                </c:pt>
                <c:pt idx="984">
                  <c:v>3.57024761793825E-3</c:v>
                </c:pt>
                <c:pt idx="985">
                  <c:v>3.56056822741745E-3</c:v>
                </c:pt>
                <c:pt idx="986">
                  <c:v>3.5508888368966599E-3</c:v>
                </c:pt>
                <c:pt idx="987">
                  <c:v>3.5412094463758599E-3</c:v>
                </c:pt>
                <c:pt idx="988">
                  <c:v>3.5315300558550599E-3</c:v>
                </c:pt>
                <c:pt idx="989">
                  <c:v>3.5218506653342599E-3</c:v>
                </c:pt>
                <c:pt idx="990">
                  <c:v>3.5121712748134599E-3</c:v>
                </c:pt>
                <c:pt idx="991">
                  <c:v>3.5024918842926599E-3</c:v>
                </c:pt>
                <c:pt idx="992">
                  <c:v>3.4928124937718599E-3</c:v>
                </c:pt>
                <c:pt idx="993">
                  <c:v>3.4831331032510598E-3</c:v>
                </c:pt>
                <c:pt idx="994">
                  <c:v>3.4734537127302598E-3</c:v>
                </c:pt>
                <c:pt idx="995">
                  <c:v>3.4711038832643398E-3</c:v>
                </c:pt>
                <c:pt idx="996">
                  <c:v>3.4729696972828602E-3</c:v>
                </c:pt>
                <c:pt idx="997">
                  <c:v>3.47483551130138E-3</c:v>
                </c:pt>
                <c:pt idx="998">
                  <c:v>3.4767013253198999E-3</c:v>
                </c:pt>
                <c:pt idx="999">
                  <c:v>3.4785671393384198E-3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C6-48F4-ADDC-72CFC957D6BA}"/>
            </c:ext>
          </c:extLst>
        </c:ser>
        <c:ser>
          <c:idx val="4"/>
          <c:order val="4"/>
          <c:tx>
            <c:strRef>
              <c:f>FLiNaK_plot_data!$D$1</c:f>
              <c:strCache>
                <c:ptCount val="1"/>
                <c:pt idx="0">
                  <c:v>K-F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8.9823355038092505E-3</c:v>
                </c:pt>
                <c:pt idx="427">
                  <c:v>1.04772335376604E-2</c:v>
                </c:pt>
                <c:pt idx="428">
                  <c:v>1.19721315715117E-2</c:v>
                </c:pt>
                <c:pt idx="429">
                  <c:v>1.3467029605362999E-2</c:v>
                </c:pt>
                <c:pt idx="430">
                  <c:v>1.49619276392144E-2</c:v>
                </c:pt>
                <c:pt idx="431">
                  <c:v>1.64568256730655E-2</c:v>
                </c:pt>
                <c:pt idx="432">
                  <c:v>1.7951723706916899E-2</c:v>
                </c:pt>
                <c:pt idx="433">
                  <c:v>1.9446621740768201E-2</c:v>
                </c:pt>
                <c:pt idx="434">
                  <c:v>2.0941519774619499E-2</c:v>
                </c:pt>
                <c:pt idx="435">
                  <c:v>2.24364178084707E-2</c:v>
                </c:pt>
                <c:pt idx="436">
                  <c:v>2.4443946506218499E-2</c:v>
                </c:pt>
                <c:pt idx="437">
                  <c:v>2.7731989711943E-2</c:v>
                </c:pt>
                <c:pt idx="438">
                  <c:v>3.10200329176675E-2</c:v>
                </c:pt>
                <c:pt idx="439">
                  <c:v>3.4308076123391797E-2</c:v>
                </c:pt>
                <c:pt idx="440">
                  <c:v>3.7596119329116301E-2</c:v>
                </c:pt>
                <c:pt idx="441">
                  <c:v>4.0884162534840798E-2</c:v>
                </c:pt>
                <c:pt idx="442">
                  <c:v>4.4172205740564997E-2</c:v>
                </c:pt>
                <c:pt idx="443">
                  <c:v>4.7460248946289502E-2</c:v>
                </c:pt>
                <c:pt idx="444">
                  <c:v>5.0532677875427201E-2</c:v>
                </c:pt>
                <c:pt idx="445">
                  <c:v>5.3393460693060002E-2</c:v>
                </c:pt>
                <c:pt idx="446">
                  <c:v>5.6254243510692602E-2</c:v>
                </c:pt>
                <c:pt idx="447">
                  <c:v>5.9115026328325403E-2</c:v>
                </c:pt>
                <c:pt idx="448">
                  <c:v>6.1975809145958197E-2</c:v>
                </c:pt>
                <c:pt idx="449">
                  <c:v>6.4836591963590998E-2</c:v>
                </c:pt>
                <c:pt idx="450">
                  <c:v>6.7697374781223604E-2</c:v>
                </c:pt>
                <c:pt idx="451">
                  <c:v>7.0558157598856405E-2</c:v>
                </c:pt>
                <c:pt idx="452">
                  <c:v>7.3418940416489206E-2</c:v>
                </c:pt>
                <c:pt idx="453">
                  <c:v>7.6279723234121993E-2</c:v>
                </c:pt>
                <c:pt idx="454">
                  <c:v>8.0333014005939896E-2</c:v>
                </c:pt>
                <c:pt idx="455">
                  <c:v>8.68012689761265E-2</c:v>
                </c:pt>
                <c:pt idx="456">
                  <c:v>9.3269523946313104E-2</c:v>
                </c:pt>
                <c:pt idx="457">
                  <c:v>9.9737778916499695E-2</c:v>
                </c:pt>
                <c:pt idx="458">
                  <c:v>0.106220975379171</c:v>
                </c:pt>
                <c:pt idx="459">
                  <c:v>0.112746491718707</c:v>
                </c:pt>
                <c:pt idx="460">
                  <c:v>0.11927200805824401</c:v>
                </c:pt>
                <c:pt idx="461">
                  <c:v>0.12579752439778</c:v>
                </c:pt>
                <c:pt idx="462">
                  <c:v>0.13232304073731699</c:v>
                </c:pt>
                <c:pt idx="463">
                  <c:v>0.13908236674119101</c:v>
                </c:pt>
                <c:pt idx="464">
                  <c:v>0.14599122295502301</c:v>
                </c:pt>
                <c:pt idx="465">
                  <c:v>0.15290007916885301</c:v>
                </c:pt>
                <c:pt idx="466">
                  <c:v>0.15980893538268401</c:v>
                </c:pt>
                <c:pt idx="467">
                  <c:v>0.16659931447516399</c:v>
                </c:pt>
                <c:pt idx="468">
                  <c:v>0.17316625023253701</c:v>
                </c:pt>
                <c:pt idx="469">
                  <c:v>0.17973318598991</c:v>
                </c:pt>
                <c:pt idx="470">
                  <c:v>0.186300121747284</c:v>
                </c:pt>
                <c:pt idx="471">
                  <c:v>0.19286705750465699</c:v>
                </c:pt>
                <c:pt idx="472">
                  <c:v>0.20021921401478501</c:v>
                </c:pt>
                <c:pt idx="473">
                  <c:v>0.20791515478322201</c:v>
                </c:pt>
                <c:pt idx="474">
                  <c:v>0.215611095551659</c:v>
                </c:pt>
                <c:pt idx="475">
                  <c:v>0.22330703632009599</c:v>
                </c:pt>
                <c:pt idx="476">
                  <c:v>0.23123711905243099</c:v>
                </c:pt>
                <c:pt idx="477">
                  <c:v>0.23930716806937199</c:v>
                </c:pt>
                <c:pt idx="478">
                  <c:v>0.24737721708631299</c:v>
                </c:pt>
                <c:pt idx="479">
                  <c:v>0.25544726610325502</c:v>
                </c:pt>
                <c:pt idx="480">
                  <c:v>0.263160585345941</c:v>
                </c:pt>
                <c:pt idx="481">
                  <c:v>0.27058930597505698</c:v>
                </c:pt>
                <c:pt idx="482">
                  <c:v>0.27801802660417402</c:v>
                </c:pt>
                <c:pt idx="483">
                  <c:v>0.285446747233291</c:v>
                </c:pt>
                <c:pt idx="484">
                  <c:v>0.29313552917492403</c:v>
                </c:pt>
                <c:pt idx="485">
                  <c:v>0.30109869051501398</c:v>
                </c:pt>
                <c:pt idx="486">
                  <c:v>0.30906185185510399</c:v>
                </c:pt>
                <c:pt idx="487">
                  <c:v>0.317025013195193</c:v>
                </c:pt>
                <c:pt idx="488">
                  <c:v>0.32476735268672402</c:v>
                </c:pt>
                <c:pt idx="489">
                  <c:v>0.332200931791787</c:v>
                </c:pt>
                <c:pt idx="490">
                  <c:v>0.33963451089684998</c:v>
                </c:pt>
                <c:pt idx="491">
                  <c:v>0.34706809000191402</c:v>
                </c:pt>
                <c:pt idx="492">
                  <c:v>0.35431436516349701</c:v>
                </c:pt>
                <c:pt idx="493">
                  <c:v>0.36052812480313601</c:v>
                </c:pt>
                <c:pt idx="494">
                  <c:v>0.366741884442775</c:v>
                </c:pt>
                <c:pt idx="495">
                  <c:v>0.372955644082414</c:v>
                </c:pt>
                <c:pt idx="496">
                  <c:v>0.37916940372205299</c:v>
                </c:pt>
                <c:pt idx="497">
                  <c:v>0.38538316336169198</c:v>
                </c:pt>
                <c:pt idx="498">
                  <c:v>0.38980754324755201</c:v>
                </c:pt>
                <c:pt idx="499">
                  <c:v>0.39407879036773402</c:v>
                </c:pt>
                <c:pt idx="500">
                  <c:v>0.39835003748791697</c:v>
                </c:pt>
                <c:pt idx="501">
                  <c:v>0.40262128460809998</c:v>
                </c:pt>
                <c:pt idx="502">
                  <c:v>0.40689253172828299</c:v>
                </c:pt>
                <c:pt idx="503">
                  <c:v>0.411163778848465</c:v>
                </c:pt>
                <c:pt idx="504">
                  <c:v>0.41530468431270001</c:v>
                </c:pt>
                <c:pt idx="505">
                  <c:v>0.41863449057590602</c:v>
                </c:pt>
                <c:pt idx="506">
                  <c:v>0.42196429683911302</c:v>
                </c:pt>
                <c:pt idx="507">
                  <c:v>0.42529410310231902</c:v>
                </c:pt>
                <c:pt idx="508">
                  <c:v>0.42862390936552502</c:v>
                </c:pt>
                <c:pt idx="509">
                  <c:v>0.43195371562873203</c:v>
                </c:pt>
                <c:pt idx="510">
                  <c:v>0.43528352189193897</c:v>
                </c:pt>
                <c:pt idx="511">
                  <c:v>0.43861332815514498</c:v>
                </c:pt>
                <c:pt idx="512">
                  <c:v>0.44194313441835098</c:v>
                </c:pt>
                <c:pt idx="513">
                  <c:v>0.44527294068155798</c:v>
                </c:pt>
                <c:pt idx="514">
                  <c:v>0.44860274694476399</c:v>
                </c:pt>
                <c:pt idx="515">
                  <c:v>0.45104131091411898</c:v>
                </c:pt>
                <c:pt idx="516">
                  <c:v>0.45125597042014698</c:v>
                </c:pt>
                <c:pt idx="517">
                  <c:v>0.45147062992617398</c:v>
                </c:pt>
                <c:pt idx="518">
                  <c:v>0.45168528943220199</c:v>
                </c:pt>
                <c:pt idx="519">
                  <c:v>0.45189994893822899</c:v>
                </c:pt>
                <c:pt idx="520">
                  <c:v>0.45211460844425699</c:v>
                </c:pt>
                <c:pt idx="521">
                  <c:v>0.452329267950284</c:v>
                </c:pt>
                <c:pt idx="522">
                  <c:v>0.452543927456312</c:v>
                </c:pt>
                <c:pt idx="523">
                  <c:v>0.452758586962339</c:v>
                </c:pt>
                <c:pt idx="524">
                  <c:v>0.45297324646836701</c:v>
                </c:pt>
                <c:pt idx="525">
                  <c:v>0.45318790597439401</c:v>
                </c:pt>
                <c:pt idx="526">
                  <c:v>0.45340256548042102</c:v>
                </c:pt>
                <c:pt idx="527">
                  <c:v>0.45361722498644902</c:v>
                </c:pt>
                <c:pt idx="528">
                  <c:v>0.45383188449247602</c:v>
                </c:pt>
                <c:pt idx="529">
                  <c:v>0.45404654399850403</c:v>
                </c:pt>
                <c:pt idx="530">
                  <c:v>0.45352954015896302</c:v>
                </c:pt>
                <c:pt idx="531">
                  <c:v>0.45173479232837199</c:v>
                </c:pt>
                <c:pt idx="532">
                  <c:v>0.44994004449778202</c:v>
                </c:pt>
                <c:pt idx="533">
                  <c:v>0.44814529666719199</c:v>
                </c:pt>
                <c:pt idx="534">
                  <c:v>0.44635054883660102</c:v>
                </c:pt>
                <c:pt idx="535">
                  <c:v>0.44455580100601</c:v>
                </c:pt>
                <c:pt idx="536">
                  <c:v>0.44276105317542003</c:v>
                </c:pt>
                <c:pt idx="537">
                  <c:v>0.44096630534483</c:v>
                </c:pt>
                <c:pt idx="538">
                  <c:v>0.43917155751423897</c:v>
                </c:pt>
                <c:pt idx="539">
                  <c:v>0.437376809683648</c:v>
                </c:pt>
                <c:pt idx="540">
                  <c:v>0.43558206185305798</c:v>
                </c:pt>
                <c:pt idx="541">
                  <c:v>0.43378731402246801</c:v>
                </c:pt>
                <c:pt idx="542">
                  <c:v>0.43199256619187698</c:v>
                </c:pt>
                <c:pt idx="543">
                  <c:v>0.43019781836128601</c:v>
                </c:pt>
                <c:pt idx="544">
                  <c:v>0.42762451660605699</c:v>
                </c:pt>
                <c:pt idx="545">
                  <c:v>0.42485497045234399</c:v>
                </c:pt>
                <c:pt idx="546">
                  <c:v>0.42208542429863</c:v>
                </c:pt>
                <c:pt idx="547">
                  <c:v>0.419315878144917</c:v>
                </c:pt>
                <c:pt idx="548">
                  <c:v>0.416546331991204</c:v>
                </c:pt>
                <c:pt idx="549">
                  <c:v>0.41377678583749</c:v>
                </c:pt>
                <c:pt idx="550">
                  <c:v>0.411007239683777</c:v>
                </c:pt>
                <c:pt idx="551">
                  <c:v>0.40823769353006401</c:v>
                </c:pt>
                <c:pt idx="552">
                  <c:v>0.40546814737635101</c:v>
                </c:pt>
                <c:pt idx="553">
                  <c:v>0.40269860122263701</c:v>
                </c:pt>
                <c:pt idx="554">
                  <c:v>0.39992905506892401</c:v>
                </c:pt>
                <c:pt idx="555">
                  <c:v>0.396485766712316</c:v>
                </c:pt>
                <c:pt idx="556">
                  <c:v>0.39300426962163698</c:v>
                </c:pt>
                <c:pt idx="557">
                  <c:v>0.38952277253095702</c:v>
                </c:pt>
                <c:pt idx="558">
                  <c:v>0.386041275440277</c:v>
                </c:pt>
                <c:pt idx="559">
                  <c:v>0.38255977834959798</c:v>
                </c:pt>
                <c:pt idx="560">
                  <c:v>0.37907828125891802</c:v>
                </c:pt>
                <c:pt idx="561">
                  <c:v>0.375596784168239</c:v>
                </c:pt>
                <c:pt idx="562">
                  <c:v>0.37211528707755898</c:v>
                </c:pt>
                <c:pt idx="563">
                  <c:v>0.36861068107927197</c:v>
                </c:pt>
                <c:pt idx="564">
                  <c:v>0.36494976480021502</c:v>
                </c:pt>
                <c:pt idx="565">
                  <c:v>0.361288848521157</c:v>
                </c:pt>
                <c:pt idx="566">
                  <c:v>0.35762793224209899</c:v>
                </c:pt>
                <c:pt idx="567">
                  <c:v>0.35396701596304098</c:v>
                </c:pt>
                <c:pt idx="568">
                  <c:v>0.35030609968398302</c:v>
                </c:pt>
                <c:pt idx="569">
                  <c:v>0.34664518340492501</c:v>
                </c:pt>
                <c:pt idx="570">
                  <c:v>0.34298426712586699</c:v>
                </c:pt>
                <c:pt idx="571">
                  <c:v>0.33932335084680998</c:v>
                </c:pt>
                <c:pt idx="572">
                  <c:v>0.33587000732369698</c:v>
                </c:pt>
                <c:pt idx="573">
                  <c:v>0.33241885878053201</c:v>
                </c:pt>
                <c:pt idx="574">
                  <c:v>0.32896771023736698</c:v>
                </c:pt>
                <c:pt idx="575">
                  <c:v>0.32551656169420301</c:v>
                </c:pt>
                <c:pt idx="576">
                  <c:v>0.32206541315103798</c:v>
                </c:pt>
                <c:pt idx="577">
                  <c:v>0.31861426460787301</c:v>
                </c:pt>
                <c:pt idx="578">
                  <c:v>0.315316313099545</c:v>
                </c:pt>
                <c:pt idx="579">
                  <c:v>0.31260589891518498</c:v>
                </c:pt>
                <c:pt idx="580">
                  <c:v>0.30989548473082401</c:v>
                </c:pt>
                <c:pt idx="581">
                  <c:v>0.30718507054646399</c:v>
                </c:pt>
                <c:pt idx="582">
                  <c:v>0.30447465636210302</c:v>
                </c:pt>
                <c:pt idx="583">
                  <c:v>0.301764242177743</c:v>
                </c:pt>
                <c:pt idx="584">
                  <c:v>0.29905382799338198</c:v>
                </c:pt>
                <c:pt idx="585">
                  <c:v>0.29634341380902102</c:v>
                </c:pt>
                <c:pt idx="586">
                  <c:v>0.293632999624661</c:v>
                </c:pt>
                <c:pt idx="587">
                  <c:v>0.29092258544029997</c:v>
                </c:pt>
                <c:pt idx="588">
                  <c:v>0.28821217125594001</c:v>
                </c:pt>
                <c:pt idx="589">
                  <c:v>0.28550175707157899</c:v>
                </c:pt>
                <c:pt idx="590">
                  <c:v>0.28244092345438898</c:v>
                </c:pt>
                <c:pt idx="591">
                  <c:v>0.27934214121957002</c:v>
                </c:pt>
                <c:pt idx="592">
                  <c:v>0.276243358984751</c:v>
                </c:pt>
                <c:pt idx="593">
                  <c:v>0.27314457674993198</c:v>
                </c:pt>
                <c:pt idx="594">
                  <c:v>0.27004579451511301</c:v>
                </c:pt>
                <c:pt idx="595">
                  <c:v>0.26694701228029399</c:v>
                </c:pt>
                <c:pt idx="596">
                  <c:v>0.26384823004547497</c:v>
                </c:pt>
                <c:pt idx="597">
                  <c:v>0.26074944781065601</c:v>
                </c:pt>
                <c:pt idx="598">
                  <c:v>0.25765066557583699</c:v>
                </c:pt>
                <c:pt idx="599">
                  <c:v>0.25455188334101803</c:v>
                </c:pt>
                <c:pt idx="600">
                  <c:v>0.25145310110619901</c:v>
                </c:pt>
                <c:pt idx="601">
                  <c:v>0.24835431887137999</c:v>
                </c:pt>
                <c:pt idx="602">
                  <c:v>0.24567613509053199</c:v>
                </c:pt>
                <c:pt idx="603">
                  <c:v>0.243477407954409</c:v>
                </c:pt>
                <c:pt idx="604">
                  <c:v>0.24127868081828699</c:v>
                </c:pt>
                <c:pt idx="605">
                  <c:v>0.239079953682164</c:v>
                </c:pt>
                <c:pt idx="606">
                  <c:v>0.23688122654604199</c:v>
                </c:pt>
                <c:pt idx="607">
                  <c:v>0.234682499409919</c:v>
                </c:pt>
                <c:pt idx="608">
                  <c:v>0.23248377227379599</c:v>
                </c:pt>
                <c:pt idx="609">
                  <c:v>0.230285045137674</c:v>
                </c:pt>
                <c:pt idx="610">
                  <c:v>0.22808631800155099</c:v>
                </c:pt>
                <c:pt idx="611">
                  <c:v>0.22588759086542901</c:v>
                </c:pt>
                <c:pt idx="612">
                  <c:v>0.22368886372930599</c:v>
                </c:pt>
                <c:pt idx="613">
                  <c:v>0.22149013659318401</c:v>
                </c:pt>
                <c:pt idx="614">
                  <c:v>0.21929140945706099</c:v>
                </c:pt>
                <c:pt idx="615">
                  <c:v>0.21709268232093801</c:v>
                </c:pt>
                <c:pt idx="616">
                  <c:v>0.21489395518481599</c:v>
                </c:pt>
                <c:pt idx="617">
                  <c:v>0.21269522804869301</c:v>
                </c:pt>
                <c:pt idx="618">
                  <c:v>0.21049650091257099</c:v>
                </c:pt>
                <c:pt idx="619">
                  <c:v>0.20829777377644801</c:v>
                </c:pt>
                <c:pt idx="620">
                  <c:v>0.20612653561858801</c:v>
                </c:pt>
                <c:pt idx="621">
                  <c:v>0.204106351138308</c:v>
                </c:pt>
                <c:pt idx="622">
                  <c:v>0.20208616665802701</c:v>
                </c:pt>
                <c:pt idx="623">
                  <c:v>0.20006598217774599</c:v>
                </c:pt>
                <c:pt idx="624">
                  <c:v>0.198045797697466</c:v>
                </c:pt>
                <c:pt idx="625">
                  <c:v>0.19602561321718501</c:v>
                </c:pt>
                <c:pt idx="626">
                  <c:v>0.19400542873690499</c:v>
                </c:pt>
                <c:pt idx="627">
                  <c:v>0.191985244256624</c:v>
                </c:pt>
                <c:pt idx="628">
                  <c:v>0.18996505977634301</c:v>
                </c:pt>
                <c:pt idx="629">
                  <c:v>0.18794487529606299</c:v>
                </c:pt>
                <c:pt idx="630">
                  <c:v>0.185924690815782</c:v>
                </c:pt>
                <c:pt idx="631">
                  <c:v>0.18390450633550101</c:v>
                </c:pt>
                <c:pt idx="632">
                  <c:v>0.18188432185522099</c:v>
                </c:pt>
                <c:pt idx="633">
                  <c:v>0.17986413737494</c:v>
                </c:pt>
                <c:pt idx="634">
                  <c:v>0.17808093357315899</c:v>
                </c:pt>
                <c:pt idx="635">
                  <c:v>0.17646341713847999</c:v>
                </c:pt>
                <c:pt idx="636">
                  <c:v>0.17484590070380099</c:v>
                </c:pt>
                <c:pt idx="637">
                  <c:v>0.17322838426912099</c:v>
                </c:pt>
                <c:pt idx="638">
                  <c:v>0.17161086783444199</c:v>
                </c:pt>
                <c:pt idx="639">
                  <c:v>0.16999335139976199</c:v>
                </c:pt>
                <c:pt idx="640">
                  <c:v>0.16837583496508299</c:v>
                </c:pt>
                <c:pt idx="641">
                  <c:v>0.16675831853040399</c:v>
                </c:pt>
                <c:pt idx="642">
                  <c:v>0.16514080209572399</c:v>
                </c:pt>
                <c:pt idx="643">
                  <c:v>0.16352328566104499</c:v>
                </c:pt>
                <c:pt idx="644">
                  <c:v>0.16190576922636599</c:v>
                </c:pt>
                <c:pt idx="645">
                  <c:v>0.16028825279168599</c:v>
                </c:pt>
                <c:pt idx="646">
                  <c:v>0.15867073635700699</c:v>
                </c:pt>
                <c:pt idx="647">
                  <c:v>0.15705321992232801</c:v>
                </c:pt>
                <c:pt idx="648">
                  <c:v>0.15543570348764801</c:v>
                </c:pt>
                <c:pt idx="649">
                  <c:v>0.15381818705296901</c:v>
                </c:pt>
                <c:pt idx="650">
                  <c:v>0.152648743895828</c:v>
                </c:pt>
                <c:pt idx="651">
                  <c:v>0.15148461734063301</c:v>
                </c:pt>
                <c:pt idx="652">
                  <c:v>0.15032049078543899</c:v>
                </c:pt>
                <c:pt idx="653">
                  <c:v>0.149156364230245</c:v>
                </c:pt>
                <c:pt idx="654">
                  <c:v>0.14799223767504999</c:v>
                </c:pt>
                <c:pt idx="655">
                  <c:v>0.146828111119856</c:v>
                </c:pt>
                <c:pt idx="656">
                  <c:v>0.14566398456466201</c:v>
                </c:pt>
                <c:pt idx="657">
                  <c:v>0.14449985800946699</c:v>
                </c:pt>
                <c:pt idx="658">
                  <c:v>0.143335731454273</c:v>
                </c:pt>
                <c:pt idx="659">
                  <c:v>0.14217160489907901</c:v>
                </c:pt>
                <c:pt idx="660">
                  <c:v>0.141007478343884</c:v>
                </c:pt>
                <c:pt idx="661">
                  <c:v>0.13984335178869001</c:v>
                </c:pt>
                <c:pt idx="662">
                  <c:v>0.13867922523349599</c:v>
                </c:pt>
                <c:pt idx="663">
                  <c:v>0.137515098678301</c:v>
                </c:pt>
                <c:pt idx="664">
                  <c:v>0.13635097212310701</c:v>
                </c:pt>
                <c:pt idx="665">
                  <c:v>0.13518980238668399</c:v>
                </c:pt>
                <c:pt idx="666">
                  <c:v>0.13428959782818101</c:v>
                </c:pt>
                <c:pt idx="667">
                  <c:v>0.133389393269677</c:v>
                </c:pt>
                <c:pt idx="668">
                  <c:v>0.13248918871117299</c:v>
                </c:pt>
                <c:pt idx="669">
                  <c:v>0.13158898415266901</c:v>
                </c:pt>
                <c:pt idx="670">
                  <c:v>0.130688779594166</c:v>
                </c:pt>
                <c:pt idx="671">
                  <c:v>0.12978857503566199</c:v>
                </c:pt>
                <c:pt idx="672">
                  <c:v>0.12888837047715801</c:v>
                </c:pt>
                <c:pt idx="673">
                  <c:v>0.127988165918654</c:v>
                </c:pt>
                <c:pt idx="674">
                  <c:v>0.12708796136014999</c:v>
                </c:pt>
                <c:pt idx="675">
                  <c:v>0.12618775680164701</c:v>
                </c:pt>
                <c:pt idx="676">
                  <c:v>0.125287552243143</c:v>
                </c:pt>
                <c:pt idx="677">
                  <c:v>0.12438734768463899</c:v>
                </c:pt>
                <c:pt idx="678">
                  <c:v>0.123487143126135</c:v>
                </c:pt>
                <c:pt idx="679">
                  <c:v>0.122617031152759</c:v>
                </c:pt>
                <c:pt idx="680">
                  <c:v>0.121925350518755</c:v>
                </c:pt>
                <c:pt idx="681">
                  <c:v>0.121233669884751</c:v>
                </c:pt>
                <c:pt idx="682">
                  <c:v>0.120541989250746</c:v>
                </c:pt>
                <c:pt idx="683">
                  <c:v>0.11985030861674199</c:v>
                </c:pt>
                <c:pt idx="684">
                  <c:v>0.11915862798273801</c:v>
                </c:pt>
                <c:pt idx="685">
                  <c:v>0.118466947348734</c:v>
                </c:pt>
                <c:pt idx="686">
                  <c:v>0.11777526671473</c:v>
                </c:pt>
                <c:pt idx="687">
                  <c:v>0.117083586080726</c:v>
                </c:pt>
                <c:pt idx="688">
                  <c:v>0.116391905446722</c:v>
                </c:pt>
                <c:pt idx="689">
                  <c:v>0.11570022481271799</c:v>
                </c:pt>
                <c:pt idx="690">
                  <c:v>0.11500854417871401</c:v>
                </c:pt>
                <c:pt idx="691">
                  <c:v>0.11431686354471</c:v>
                </c:pt>
                <c:pt idx="692">
                  <c:v>0.113625182910706</c:v>
                </c:pt>
                <c:pt idx="693">
                  <c:v>0.112933502276702</c:v>
                </c:pt>
                <c:pt idx="694">
                  <c:v>0.11229626420490101</c:v>
                </c:pt>
                <c:pt idx="695">
                  <c:v>0.11184945441319</c:v>
                </c:pt>
                <c:pt idx="696">
                  <c:v>0.111402644621479</c:v>
                </c:pt>
                <c:pt idx="697">
                  <c:v>0.11095583482976699</c:v>
                </c:pt>
                <c:pt idx="698">
                  <c:v>0.110509025038056</c:v>
                </c:pt>
                <c:pt idx="699">
                  <c:v>0.110062215246345</c:v>
                </c:pt>
                <c:pt idx="700">
                  <c:v>0.109615405454634</c:v>
                </c:pt>
                <c:pt idx="701">
                  <c:v>0.109168595662923</c:v>
                </c:pt>
                <c:pt idx="702">
                  <c:v>0.10872178587121201</c:v>
                </c:pt>
                <c:pt idx="703">
                  <c:v>0.108274976079501</c:v>
                </c:pt>
                <c:pt idx="704">
                  <c:v>0.10782816628779</c:v>
                </c:pt>
                <c:pt idx="705">
                  <c:v>0.10738135649607899</c:v>
                </c:pt>
                <c:pt idx="706">
                  <c:v>0.106934546704368</c:v>
                </c:pt>
                <c:pt idx="707">
                  <c:v>0.10648773691265701</c:v>
                </c:pt>
                <c:pt idx="708">
                  <c:v>0.106040927120945</c:v>
                </c:pt>
                <c:pt idx="709">
                  <c:v>0.105609081484871</c:v>
                </c:pt>
                <c:pt idx="710">
                  <c:v>0.10521209390200301</c:v>
                </c:pt>
                <c:pt idx="711">
                  <c:v>0.104815106319134</c:v>
                </c:pt>
                <c:pt idx="712">
                  <c:v>0.104418118736265</c:v>
                </c:pt>
                <c:pt idx="713">
                  <c:v>0.10402113115339599</c:v>
                </c:pt>
                <c:pt idx="714">
                  <c:v>0.103624143570527</c:v>
                </c:pt>
                <c:pt idx="715">
                  <c:v>0.103227155987658</c:v>
                </c:pt>
                <c:pt idx="716">
                  <c:v>0.10283016840478899</c:v>
                </c:pt>
                <c:pt idx="717">
                  <c:v>0.10243318082192</c:v>
                </c:pt>
                <c:pt idx="718">
                  <c:v>0.102036193239051</c:v>
                </c:pt>
                <c:pt idx="719">
                  <c:v>0.10163920565618199</c:v>
                </c:pt>
                <c:pt idx="720">
                  <c:v>0.101242218073314</c:v>
                </c:pt>
                <c:pt idx="721">
                  <c:v>0.100845230490445</c:v>
                </c:pt>
                <c:pt idx="722">
                  <c:v>0.10044824290757599</c:v>
                </c:pt>
                <c:pt idx="723">
                  <c:v>0.100051255324707</c:v>
                </c:pt>
                <c:pt idx="724">
                  <c:v>9.9765770834313205E-2</c:v>
                </c:pt>
                <c:pt idx="725">
                  <c:v>9.9663476312688196E-2</c:v>
                </c:pt>
                <c:pt idx="726">
                  <c:v>9.9561181791063103E-2</c:v>
                </c:pt>
                <c:pt idx="727">
                  <c:v>9.9458887269437996E-2</c:v>
                </c:pt>
                <c:pt idx="728">
                  <c:v>9.9356592747813E-2</c:v>
                </c:pt>
                <c:pt idx="729">
                  <c:v>9.9254298226187906E-2</c:v>
                </c:pt>
                <c:pt idx="730">
                  <c:v>9.9152003704562897E-2</c:v>
                </c:pt>
                <c:pt idx="731">
                  <c:v>9.9049709182937803E-2</c:v>
                </c:pt>
                <c:pt idx="732">
                  <c:v>9.8947414661312794E-2</c:v>
                </c:pt>
                <c:pt idx="733">
                  <c:v>9.8845120139687701E-2</c:v>
                </c:pt>
                <c:pt idx="734">
                  <c:v>9.8742825618062594E-2</c:v>
                </c:pt>
                <c:pt idx="735">
                  <c:v>9.8640531096437598E-2</c:v>
                </c:pt>
                <c:pt idx="736">
                  <c:v>9.8538236574812504E-2</c:v>
                </c:pt>
                <c:pt idx="737">
                  <c:v>9.8435942053187495E-2</c:v>
                </c:pt>
                <c:pt idx="738">
                  <c:v>9.8333647531562401E-2</c:v>
                </c:pt>
                <c:pt idx="739">
                  <c:v>9.8212726915759399E-2</c:v>
                </c:pt>
                <c:pt idx="740">
                  <c:v>9.8069620567994495E-2</c:v>
                </c:pt>
                <c:pt idx="741">
                  <c:v>9.7926514220229494E-2</c:v>
                </c:pt>
                <c:pt idx="742">
                  <c:v>9.7783407872464506E-2</c:v>
                </c:pt>
                <c:pt idx="743">
                  <c:v>9.7640301524699602E-2</c:v>
                </c:pt>
                <c:pt idx="744">
                  <c:v>9.7497195176934601E-2</c:v>
                </c:pt>
                <c:pt idx="745">
                  <c:v>9.7354088829169697E-2</c:v>
                </c:pt>
                <c:pt idx="746">
                  <c:v>9.7210982481404695E-2</c:v>
                </c:pt>
                <c:pt idx="747">
                  <c:v>9.7067876133639694E-2</c:v>
                </c:pt>
                <c:pt idx="748">
                  <c:v>9.6924769785874804E-2</c:v>
                </c:pt>
                <c:pt idx="749">
                  <c:v>9.6781663438109802E-2</c:v>
                </c:pt>
                <c:pt idx="750">
                  <c:v>9.6638557090344898E-2</c:v>
                </c:pt>
                <c:pt idx="751">
                  <c:v>9.6495450742579897E-2</c:v>
                </c:pt>
                <c:pt idx="752">
                  <c:v>9.6352344394815007E-2</c:v>
                </c:pt>
                <c:pt idx="753">
                  <c:v>9.6209238047050005E-2</c:v>
                </c:pt>
                <c:pt idx="754">
                  <c:v>9.6057634228701894E-2</c:v>
                </c:pt>
                <c:pt idx="755">
                  <c:v>9.5898627192985197E-2</c:v>
                </c:pt>
                <c:pt idx="756">
                  <c:v>9.5739620157268598E-2</c:v>
                </c:pt>
                <c:pt idx="757">
                  <c:v>9.5580613121551902E-2</c:v>
                </c:pt>
                <c:pt idx="758">
                  <c:v>9.5421606085835303E-2</c:v>
                </c:pt>
                <c:pt idx="759">
                  <c:v>9.5262599050118593E-2</c:v>
                </c:pt>
                <c:pt idx="760">
                  <c:v>9.5103592014401897E-2</c:v>
                </c:pt>
                <c:pt idx="761">
                  <c:v>9.4944584978685298E-2</c:v>
                </c:pt>
                <c:pt idx="762">
                  <c:v>9.4785577942968602E-2</c:v>
                </c:pt>
                <c:pt idx="763">
                  <c:v>9.4626570907252003E-2</c:v>
                </c:pt>
                <c:pt idx="764">
                  <c:v>9.4467563871535307E-2</c:v>
                </c:pt>
                <c:pt idx="765">
                  <c:v>9.4308556835818694E-2</c:v>
                </c:pt>
                <c:pt idx="766">
                  <c:v>9.4149549800101998E-2</c:v>
                </c:pt>
                <c:pt idx="767">
                  <c:v>9.3990542764385399E-2</c:v>
                </c:pt>
                <c:pt idx="768">
                  <c:v>9.3831535728668702E-2</c:v>
                </c:pt>
                <c:pt idx="769">
                  <c:v>9.3750433026250996E-2</c:v>
                </c:pt>
                <c:pt idx="770">
                  <c:v>9.3718631619107595E-2</c:v>
                </c:pt>
                <c:pt idx="771">
                  <c:v>9.3686830211964306E-2</c:v>
                </c:pt>
                <c:pt idx="772">
                  <c:v>9.3655028804821003E-2</c:v>
                </c:pt>
                <c:pt idx="773">
                  <c:v>9.36232273976777E-2</c:v>
                </c:pt>
                <c:pt idx="774">
                  <c:v>9.3591425990534299E-2</c:v>
                </c:pt>
                <c:pt idx="775">
                  <c:v>9.3559624583390996E-2</c:v>
                </c:pt>
                <c:pt idx="776">
                  <c:v>9.3527823176247707E-2</c:v>
                </c:pt>
                <c:pt idx="777">
                  <c:v>9.3496021769104307E-2</c:v>
                </c:pt>
                <c:pt idx="778">
                  <c:v>9.3464220361961003E-2</c:v>
                </c:pt>
                <c:pt idx="779">
                  <c:v>9.34324189548177E-2</c:v>
                </c:pt>
                <c:pt idx="780">
                  <c:v>9.34006175476743E-2</c:v>
                </c:pt>
                <c:pt idx="781">
                  <c:v>9.3368816140530997E-2</c:v>
                </c:pt>
                <c:pt idx="782">
                  <c:v>9.3337014733387694E-2</c:v>
                </c:pt>
                <c:pt idx="783">
                  <c:v>9.3305213326244293E-2</c:v>
                </c:pt>
                <c:pt idx="784">
                  <c:v>9.3344772849460106E-2</c:v>
                </c:pt>
                <c:pt idx="785">
                  <c:v>9.3416326018135903E-2</c:v>
                </c:pt>
                <c:pt idx="786">
                  <c:v>9.3487879186811701E-2</c:v>
                </c:pt>
                <c:pt idx="787">
                  <c:v>9.3559432355487596E-2</c:v>
                </c:pt>
                <c:pt idx="788">
                  <c:v>9.3630985524163393E-2</c:v>
                </c:pt>
                <c:pt idx="789">
                  <c:v>9.3702538692839205E-2</c:v>
                </c:pt>
                <c:pt idx="790">
                  <c:v>9.3774091861515002E-2</c:v>
                </c:pt>
                <c:pt idx="791">
                  <c:v>9.3845645030190897E-2</c:v>
                </c:pt>
                <c:pt idx="792">
                  <c:v>9.3917198198866694E-2</c:v>
                </c:pt>
                <c:pt idx="793">
                  <c:v>9.3988751367542506E-2</c:v>
                </c:pt>
                <c:pt idx="794">
                  <c:v>9.4060304536218303E-2</c:v>
                </c:pt>
                <c:pt idx="795">
                  <c:v>9.4131857704894101E-2</c:v>
                </c:pt>
                <c:pt idx="796">
                  <c:v>9.4203410873569995E-2</c:v>
                </c:pt>
                <c:pt idx="797">
                  <c:v>9.4274964042245807E-2</c:v>
                </c:pt>
                <c:pt idx="798">
                  <c:v>9.4346517210921604E-2</c:v>
                </c:pt>
                <c:pt idx="799">
                  <c:v>9.4335411296691998E-2</c:v>
                </c:pt>
                <c:pt idx="800">
                  <c:v>9.4299400867845204E-2</c:v>
                </c:pt>
                <c:pt idx="801">
                  <c:v>9.4263390438998396E-2</c:v>
                </c:pt>
                <c:pt idx="802">
                  <c:v>9.4227380010151601E-2</c:v>
                </c:pt>
                <c:pt idx="803">
                  <c:v>9.4191369581304807E-2</c:v>
                </c:pt>
                <c:pt idx="804">
                  <c:v>9.4155359152457999E-2</c:v>
                </c:pt>
                <c:pt idx="805">
                  <c:v>9.4119348723611093E-2</c:v>
                </c:pt>
                <c:pt idx="806">
                  <c:v>9.4083338294764299E-2</c:v>
                </c:pt>
                <c:pt idx="807">
                  <c:v>9.4047327865917504E-2</c:v>
                </c:pt>
                <c:pt idx="808">
                  <c:v>9.4011317437070696E-2</c:v>
                </c:pt>
                <c:pt idx="809">
                  <c:v>9.3975307008223902E-2</c:v>
                </c:pt>
                <c:pt idx="810">
                  <c:v>9.40395379132202E-2</c:v>
                </c:pt>
                <c:pt idx="811">
                  <c:v>9.4424982769527002E-2</c:v>
                </c:pt>
                <c:pt idx="812">
                  <c:v>9.4810427625833693E-2</c:v>
                </c:pt>
                <c:pt idx="813">
                  <c:v>9.5195872482140301E-2</c:v>
                </c:pt>
                <c:pt idx="814">
                  <c:v>9.5581317338447103E-2</c:v>
                </c:pt>
                <c:pt idx="815">
                  <c:v>9.5966762194753794E-2</c:v>
                </c:pt>
                <c:pt idx="816">
                  <c:v>9.6352207051060498E-2</c:v>
                </c:pt>
                <c:pt idx="817">
                  <c:v>9.6737651907367203E-2</c:v>
                </c:pt>
                <c:pt idx="818">
                  <c:v>9.7123096763673894E-2</c:v>
                </c:pt>
                <c:pt idx="819">
                  <c:v>9.7508541619980696E-2</c:v>
                </c:pt>
                <c:pt idx="820">
                  <c:v>9.7893986476287401E-2</c:v>
                </c:pt>
                <c:pt idx="821">
                  <c:v>9.8279431332594105E-2</c:v>
                </c:pt>
                <c:pt idx="822">
                  <c:v>9.8664876188900796E-2</c:v>
                </c:pt>
                <c:pt idx="823">
                  <c:v>9.9050321045207501E-2</c:v>
                </c:pt>
                <c:pt idx="824">
                  <c:v>9.9435765901514206E-2</c:v>
                </c:pt>
                <c:pt idx="825">
                  <c:v>9.9821210757820994E-2</c:v>
                </c:pt>
                <c:pt idx="826">
                  <c:v>0.100206655614127</c:v>
                </c:pt>
                <c:pt idx="827">
                  <c:v>0.100592100470434</c:v>
                </c:pt>
                <c:pt idx="828">
                  <c:v>0.100977545326741</c:v>
                </c:pt>
                <c:pt idx="829">
                  <c:v>0.10119774798839</c:v>
                </c:pt>
                <c:pt idx="830">
                  <c:v>0.10140445714002801</c:v>
                </c:pt>
                <c:pt idx="831">
                  <c:v>0.101611166291667</c:v>
                </c:pt>
                <c:pt idx="832">
                  <c:v>0.10181787544330501</c:v>
                </c:pt>
                <c:pt idx="833">
                  <c:v>0.102024584594943</c:v>
                </c:pt>
                <c:pt idx="834">
                  <c:v>0.10223129374658201</c:v>
                </c:pt>
                <c:pt idx="835">
                  <c:v>0.10243800289822</c:v>
                </c:pt>
                <c:pt idx="836">
                  <c:v>0.10264471204985801</c:v>
                </c:pt>
                <c:pt idx="837">
                  <c:v>0.102851421201496</c:v>
                </c:pt>
                <c:pt idx="838">
                  <c:v>0.10305813035313501</c:v>
                </c:pt>
                <c:pt idx="839">
                  <c:v>0.103264839504773</c:v>
                </c:pt>
                <c:pt idx="840">
                  <c:v>0.10347154865641101</c:v>
                </c:pt>
                <c:pt idx="841">
                  <c:v>0.10367825780805</c:v>
                </c:pt>
                <c:pt idx="842">
                  <c:v>0.103884966959688</c:v>
                </c:pt>
                <c:pt idx="843">
                  <c:v>0.104092057552953</c:v>
                </c:pt>
                <c:pt idx="844">
                  <c:v>0.10444982339150199</c:v>
                </c:pt>
                <c:pt idx="845">
                  <c:v>0.104807589230052</c:v>
                </c:pt>
                <c:pt idx="846">
                  <c:v>0.105165355068601</c:v>
                </c:pt>
                <c:pt idx="847">
                  <c:v>0.10552312090715101</c:v>
                </c:pt>
                <c:pt idx="848">
                  <c:v>0.10588088674570099</c:v>
                </c:pt>
                <c:pt idx="849">
                  <c:v>0.10623865258425</c:v>
                </c:pt>
                <c:pt idx="850">
                  <c:v>0.1065964184228</c:v>
                </c:pt>
                <c:pt idx="851">
                  <c:v>0.10695418426135</c:v>
                </c:pt>
                <c:pt idx="852">
                  <c:v>0.107311950099899</c:v>
                </c:pt>
                <c:pt idx="853">
                  <c:v>0.107669715938449</c:v>
                </c:pt>
                <c:pt idx="854">
                  <c:v>0.108027481776998</c:v>
                </c:pt>
                <c:pt idx="855">
                  <c:v>0.10838524761554801</c:v>
                </c:pt>
                <c:pt idx="856">
                  <c:v>0.10874301345409799</c:v>
                </c:pt>
                <c:pt idx="857">
                  <c:v>0.109100779292647</c:v>
                </c:pt>
                <c:pt idx="858">
                  <c:v>0.109467115530688</c:v>
                </c:pt>
                <c:pt idx="859">
                  <c:v>0.109931287382925</c:v>
                </c:pt>
                <c:pt idx="860">
                  <c:v>0.110395459235162</c:v>
                </c:pt>
                <c:pt idx="861">
                  <c:v>0.110859631087399</c:v>
                </c:pt>
                <c:pt idx="862">
                  <c:v>0.11132380293963599</c:v>
                </c:pt>
                <c:pt idx="863">
                  <c:v>0.111787974791874</c:v>
                </c:pt>
                <c:pt idx="864">
                  <c:v>0.112252146644111</c:v>
                </c:pt>
                <c:pt idx="865">
                  <c:v>0.112716318496348</c:v>
                </c:pt>
                <c:pt idx="866">
                  <c:v>0.113180490348585</c:v>
                </c:pt>
                <c:pt idx="867">
                  <c:v>0.11364466220082201</c:v>
                </c:pt>
                <c:pt idx="868">
                  <c:v>0.11410883405305999</c:v>
                </c:pt>
                <c:pt idx="869">
                  <c:v>0.114573005905297</c:v>
                </c:pt>
                <c:pt idx="870">
                  <c:v>0.115037177757534</c:v>
                </c:pt>
                <c:pt idx="871">
                  <c:v>0.115501349609771</c:v>
                </c:pt>
                <c:pt idx="872">
                  <c:v>0.115965521462009</c:v>
                </c:pt>
                <c:pt idx="873">
                  <c:v>0.116773518516052</c:v>
                </c:pt>
                <c:pt idx="874">
                  <c:v>0.117648553899397</c:v>
                </c:pt>
                <c:pt idx="875">
                  <c:v>0.118523589282741</c:v>
                </c:pt>
                <c:pt idx="876">
                  <c:v>0.119398624666086</c:v>
                </c:pt>
                <c:pt idx="877">
                  <c:v>0.12027366004943001</c:v>
                </c:pt>
                <c:pt idx="878">
                  <c:v>0.121148695432775</c:v>
                </c:pt>
                <c:pt idx="879">
                  <c:v>0.122023730816119</c:v>
                </c:pt>
                <c:pt idx="880">
                  <c:v>0.12289876619946399</c:v>
                </c:pt>
                <c:pt idx="881">
                  <c:v>0.123773801582808</c:v>
                </c:pt>
                <c:pt idx="882">
                  <c:v>0.124648836966153</c:v>
                </c:pt>
                <c:pt idx="883">
                  <c:v>0.125523872349497</c:v>
                </c:pt>
                <c:pt idx="884">
                  <c:v>0.12639890773284199</c:v>
                </c:pt>
                <c:pt idx="885">
                  <c:v>0.12727394311618601</c:v>
                </c:pt>
                <c:pt idx="886">
                  <c:v>0.128148978499531</c:v>
                </c:pt>
                <c:pt idx="887">
                  <c:v>0.12902401388287499</c:v>
                </c:pt>
                <c:pt idx="888">
                  <c:v>0.129693964838967</c:v>
                </c:pt>
                <c:pt idx="889">
                  <c:v>0.12996746063560999</c:v>
                </c:pt>
                <c:pt idx="890">
                  <c:v>0.130240956432252</c:v>
                </c:pt>
                <c:pt idx="891">
                  <c:v>0.13051445222889499</c:v>
                </c:pt>
                <c:pt idx="892">
                  <c:v>0.130787948025537</c:v>
                </c:pt>
                <c:pt idx="893">
                  <c:v>0.13106144382217999</c:v>
                </c:pt>
                <c:pt idx="894">
                  <c:v>0.131334939618823</c:v>
                </c:pt>
                <c:pt idx="895">
                  <c:v>0.13160843541546499</c:v>
                </c:pt>
                <c:pt idx="896">
                  <c:v>0.13188193121210801</c:v>
                </c:pt>
                <c:pt idx="897">
                  <c:v>0.13215542700874999</c:v>
                </c:pt>
                <c:pt idx="898">
                  <c:v>0.13242892280539301</c:v>
                </c:pt>
                <c:pt idx="899">
                  <c:v>0.13270241860203599</c:v>
                </c:pt>
                <c:pt idx="900">
                  <c:v>0.13297591439867801</c:v>
                </c:pt>
                <c:pt idx="901">
                  <c:v>0.13324941019532099</c:v>
                </c:pt>
                <c:pt idx="902">
                  <c:v>0.13352290599196301</c:v>
                </c:pt>
                <c:pt idx="903">
                  <c:v>0.13386073629735601</c:v>
                </c:pt>
                <c:pt idx="904">
                  <c:v>0.134338726748718</c:v>
                </c:pt>
                <c:pt idx="905">
                  <c:v>0.13481671720007901</c:v>
                </c:pt>
                <c:pt idx="906">
                  <c:v>0.135294707651441</c:v>
                </c:pt>
                <c:pt idx="907">
                  <c:v>0.13577269810280301</c:v>
                </c:pt>
                <c:pt idx="908">
                  <c:v>0.136250688554164</c:v>
                </c:pt>
                <c:pt idx="909">
                  <c:v>0.13672867900552599</c:v>
                </c:pt>
                <c:pt idx="910">
                  <c:v>0.137206669456887</c:v>
                </c:pt>
                <c:pt idx="911">
                  <c:v>0.13768465990824899</c:v>
                </c:pt>
                <c:pt idx="912">
                  <c:v>0.13816265035961001</c:v>
                </c:pt>
                <c:pt idx="913">
                  <c:v>0.13864064081097199</c:v>
                </c:pt>
                <c:pt idx="914">
                  <c:v>0.13911863126233301</c:v>
                </c:pt>
                <c:pt idx="915">
                  <c:v>0.139596621713695</c:v>
                </c:pt>
                <c:pt idx="916">
                  <c:v>0.14007461216505601</c:v>
                </c:pt>
                <c:pt idx="917">
                  <c:v>0.140552602616418</c:v>
                </c:pt>
                <c:pt idx="918">
                  <c:v>0.14103059306778001</c:v>
                </c:pt>
                <c:pt idx="919">
                  <c:v>0.141508583519141</c:v>
                </c:pt>
                <c:pt idx="920">
                  <c:v>0.14198657397050299</c:v>
                </c:pt>
                <c:pt idx="921">
                  <c:v>0.142464564421864</c:v>
                </c:pt>
                <c:pt idx="922">
                  <c:v>0.14294255487322599</c:v>
                </c:pt>
                <c:pt idx="923">
                  <c:v>0.14342054532458701</c:v>
                </c:pt>
                <c:pt idx="924">
                  <c:v>0.14389853577594899</c:v>
                </c:pt>
                <c:pt idx="925">
                  <c:v>0.14437652622731001</c:v>
                </c:pt>
                <c:pt idx="926">
                  <c:v>0.144792663593758</c:v>
                </c:pt>
                <c:pt idx="927">
                  <c:v>0.145185880584876</c:v>
                </c:pt>
                <c:pt idx="928">
                  <c:v>0.14557909757599299</c:v>
                </c:pt>
                <c:pt idx="929">
                  <c:v>0.14597231456711099</c:v>
                </c:pt>
                <c:pt idx="930">
                  <c:v>0.14636553155822901</c:v>
                </c:pt>
                <c:pt idx="931">
                  <c:v>0.14675874854934601</c:v>
                </c:pt>
                <c:pt idx="932">
                  <c:v>0.147151965540464</c:v>
                </c:pt>
                <c:pt idx="933">
                  <c:v>0.147545182531582</c:v>
                </c:pt>
                <c:pt idx="934">
                  <c:v>0.14793839952269999</c:v>
                </c:pt>
                <c:pt idx="935">
                  <c:v>0.14833161651381699</c:v>
                </c:pt>
                <c:pt idx="936">
                  <c:v>0.14872483350493501</c:v>
                </c:pt>
                <c:pt idx="937">
                  <c:v>0.14911805049605301</c:v>
                </c:pt>
                <c:pt idx="938">
                  <c:v>0.14951126748717</c:v>
                </c:pt>
                <c:pt idx="939">
                  <c:v>0.149904484478288</c:v>
                </c:pt>
                <c:pt idx="940">
                  <c:v>0.15029770146940599</c:v>
                </c:pt>
                <c:pt idx="941">
                  <c:v>0.15069091846052299</c:v>
                </c:pt>
                <c:pt idx="942">
                  <c:v>0.15108413545164101</c:v>
                </c:pt>
                <c:pt idx="943">
                  <c:v>0.15147735244275901</c:v>
                </c:pt>
                <c:pt idx="944">
                  <c:v>0.151870569433877</c:v>
                </c:pt>
                <c:pt idx="945">
                  <c:v>0.152263786424994</c:v>
                </c:pt>
                <c:pt idx="946">
                  <c:v>0.15265700341611199</c:v>
                </c:pt>
                <c:pt idx="947">
                  <c:v>0.15305022040722999</c:v>
                </c:pt>
                <c:pt idx="948">
                  <c:v>0.15352750761525699</c:v>
                </c:pt>
                <c:pt idx="949">
                  <c:v>0.154199087954736</c:v>
                </c:pt>
                <c:pt idx="950">
                  <c:v>0.154870668294214</c:v>
                </c:pt>
                <c:pt idx="951">
                  <c:v>0.15554224863369201</c:v>
                </c:pt>
                <c:pt idx="952">
                  <c:v>0.15621382897317099</c:v>
                </c:pt>
                <c:pt idx="953">
                  <c:v>0.15688540931264899</c:v>
                </c:pt>
                <c:pt idx="954">
                  <c:v>0.157556989652128</c:v>
                </c:pt>
                <c:pt idx="955">
                  <c:v>0.15822856999160601</c:v>
                </c:pt>
                <c:pt idx="956">
                  <c:v>0.15890015033108501</c:v>
                </c:pt>
                <c:pt idx="957">
                  <c:v>0.15957173067056299</c:v>
                </c:pt>
                <c:pt idx="958">
                  <c:v>0.160243311010041</c:v>
                </c:pt>
                <c:pt idx="959">
                  <c:v>0.16091489134952</c:v>
                </c:pt>
                <c:pt idx="960">
                  <c:v>0.16158647168899801</c:v>
                </c:pt>
                <c:pt idx="961">
                  <c:v>0.16225805202847701</c:v>
                </c:pt>
                <c:pt idx="962">
                  <c:v>0.16292963236795499</c:v>
                </c:pt>
                <c:pt idx="963">
                  <c:v>0.163534235910648</c:v>
                </c:pt>
                <c:pt idx="964">
                  <c:v>0.16409894062989899</c:v>
                </c:pt>
                <c:pt idx="965">
                  <c:v>0.16466364534915001</c:v>
                </c:pt>
                <c:pt idx="966">
                  <c:v>0.165228350068402</c:v>
                </c:pt>
                <c:pt idx="967">
                  <c:v>0.16579305478765299</c:v>
                </c:pt>
                <c:pt idx="968">
                  <c:v>0.16635775950690501</c:v>
                </c:pt>
                <c:pt idx="969">
                  <c:v>0.166922464226156</c:v>
                </c:pt>
                <c:pt idx="970">
                  <c:v>0.16748716894540799</c:v>
                </c:pt>
                <c:pt idx="971">
                  <c:v>0.16805187366465901</c:v>
                </c:pt>
                <c:pt idx="972">
                  <c:v>0.16861657838391</c:v>
                </c:pt>
                <c:pt idx="973">
                  <c:v>0.16918128310316199</c:v>
                </c:pt>
                <c:pt idx="974">
                  <c:v>0.16974598782241301</c:v>
                </c:pt>
                <c:pt idx="975">
                  <c:v>0.170310692541665</c:v>
                </c:pt>
                <c:pt idx="976">
                  <c:v>0.170875397260916</c:v>
                </c:pt>
                <c:pt idx="977">
                  <c:v>0.17144010198016801</c:v>
                </c:pt>
                <c:pt idx="978">
                  <c:v>0.17200480669941901</c:v>
                </c:pt>
                <c:pt idx="979">
                  <c:v>0.17256951141867</c:v>
                </c:pt>
                <c:pt idx="980">
                  <c:v>0.17313421613792199</c:v>
                </c:pt>
                <c:pt idx="981">
                  <c:v>0.17369892085717301</c:v>
                </c:pt>
                <c:pt idx="982">
                  <c:v>0.174263625576425</c:v>
                </c:pt>
                <c:pt idx="983">
                  <c:v>0.17482833029567599</c:v>
                </c:pt>
                <c:pt idx="984">
                  <c:v>0.17539303501492701</c:v>
                </c:pt>
                <c:pt idx="985">
                  <c:v>0.175957739734179</c:v>
                </c:pt>
                <c:pt idx="986">
                  <c:v>0.17652244445342999</c:v>
                </c:pt>
                <c:pt idx="987">
                  <c:v>0.17708714917268201</c:v>
                </c:pt>
                <c:pt idx="988">
                  <c:v>0.177651853891933</c:v>
                </c:pt>
                <c:pt idx="989">
                  <c:v>0.17821655861118499</c:v>
                </c:pt>
                <c:pt idx="990">
                  <c:v>0.17878126333043601</c:v>
                </c:pt>
                <c:pt idx="991">
                  <c:v>0.179345968049687</c:v>
                </c:pt>
                <c:pt idx="992">
                  <c:v>0.17991067276893899</c:v>
                </c:pt>
                <c:pt idx="993">
                  <c:v>0.18030946147570501</c:v>
                </c:pt>
                <c:pt idx="994">
                  <c:v>0.18066219210510101</c:v>
                </c:pt>
                <c:pt idx="995">
                  <c:v>0.18101492273449701</c:v>
                </c:pt>
                <c:pt idx="996">
                  <c:v>0.18136765336389299</c:v>
                </c:pt>
                <c:pt idx="997">
                  <c:v>0.18172038399328899</c:v>
                </c:pt>
                <c:pt idx="998">
                  <c:v>0.182073114622685</c:v>
                </c:pt>
                <c:pt idx="999">
                  <c:v>0.182425845252081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1C6-48F4-ADDC-72CFC957D6BA}"/>
            </c:ext>
          </c:extLst>
        </c:ser>
        <c:ser>
          <c:idx val="8"/>
          <c:order val="5"/>
          <c:tx>
            <c:strRef>
              <c:f>FLiNaK_plot_data!$L$1</c:f>
              <c:strCache>
                <c:ptCount val="1"/>
                <c:pt idx="0">
                  <c:v>S(r): Li-F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FLiNaK_plot_data!$L$2:$L$1001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0.21542877658398699</c:v>
                </c:pt>
                <c:pt idx="375">
                  <c:v>0.21542877658398699</c:v>
                </c:pt>
                <c:pt idx="376">
                  <c:v>0.21542877658398699</c:v>
                </c:pt>
                <c:pt idx="377">
                  <c:v>0.21542877658398699</c:v>
                </c:pt>
                <c:pt idx="378">
                  <c:v>0.21542877658398699</c:v>
                </c:pt>
                <c:pt idx="379">
                  <c:v>0.21542877658398699</c:v>
                </c:pt>
                <c:pt idx="380">
                  <c:v>0.21542877658398699</c:v>
                </c:pt>
                <c:pt idx="381">
                  <c:v>0.21542877658398699</c:v>
                </c:pt>
                <c:pt idx="382">
                  <c:v>0.21542877658398699</c:v>
                </c:pt>
                <c:pt idx="383">
                  <c:v>0.21542877658398699</c:v>
                </c:pt>
                <c:pt idx="384">
                  <c:v>0.21542877658398699</c:v>
                </c:pt>
                <c:pt idx="385">
                  <c:v>0.21542877658398699</c:v>
                </c:pt>
                <c:pt idx="386">
                  <c:v>0.21542877658398699</c:v>
                </c:pt>
                <c:pt idx="387">
                  <c:v>0.21542877658398699</c:v>
                </c:pt>
                <c:pt idx="388">
                  <c:v>0.21542877658398699</c:v>
                </c:pt>
                <c:pt idx="389">
                  <c:v>0.21542877658398699</c:v>
                </c:pt>
                <c:pt idx="390">
                  <c:v>0.21542877658398699</c:v>
                </c:pt>
                <c:pt idx="391">
                  <c:v>0.21542877658398699</c:v>
                </c:pt>
                <c:pt idx="392">
                  <c:v>0.21542877658398699</c:v>
                </c:pt>
                <c:pt idx="393">
                  <c:v>0.21542877658398699</c:v>
                </c:pt>
                <c:pt idx="394">
                  <c:v>0.21542877658398699</c:v>
                </c:pt>
                <c:pt idx="395">
                  <c:v>0.21542877658398699</c:v>
                </c:pt>
                <c:pt idx="396">
                  <c:v>0.21542877658398699</c:v>
                </c:pt>
                <c:pt idx="397">
                  <c:v>0.21542877658398699</c:v>
                </c:pt>
                <c:pt idx="398">
                  <c:v>0.21542877658398699</c:v>
                </c:pt>
                <c:pt idx="399">
                  <c:v>0.21542877658398699</c:v>
                </c:pt>
                <c:pt idx="400">
                  <c:v>0.21542877658398699</c:v>
                </c:pt>
                <c:pt idx="401">
                  <c:v>0.21542877658398699</c:v>
                </c:pt>
                <c:pt idx="402">
                  <c:v>0.21542877658398699</c:v>
                </c:pt>
                <c:pt idx="403">
                  <c:v>0.21542877658398699</c:v>
                </c:pt>
                <c:pt idx="404">
                  <c:v>0.21542877658398699</c:v>
                </c:pt>
                <c:pt idx="405">
                  <c:v>0.21542877658398699</c:v>
                </c:pt>
                <c:pt idx="406">
                  <c:v>0.21542877658398699</c:v>
                </c:pt>
                <c:pt idx="407">
                  <c:v>0.21542877658398699</c:v>
                </c:pt>
                <c:pt idx="408">
                  <c:v>0.21542877658398699</c:v>
                </c:pt>
                <c:pt idx="409">
                  <c:v>0.21542877658398699</c:v>
                </c:pt>
                <c:pt idx="410">
                  <c:v>0.21542877658398699</c:v>
                </c:pt>
                <c:pt idx="411">
                  <c:v>0.21542877658398699</c:v>
                </c:pt>
                <c:pt idx="412">
                  <c:v>0.21542877658398699</c:v>
                </c:pt>
                <c:pt idx="413">
                  <c:v>0.21542877658398699</c:v>
                </c:pt>
                <c:pt idx="414">
                  <c:v>0.21542877658398699</c:v>
                </c:pt>
                <c:pt idx="415">
                  <c:v>0.21542877658398699</c:v>
                </c:pt>
                <c:pt idx="416">
                  <c:v>0.21542877658398699</c:v>
                </c:pt>
                <c:pt idx="417">
                  <c:v>0.21542877658398699</c:v>
                </c:pt>
                <c:pt idx="418">
                  <c:v>0.21542877658398699</c:v>
                </c:pt>
                <c:pt idx="419">
                  <c:v>0.21542877658398699</c:v>
                </c:pt>
                <c:pt idx="420">
                  <c:v>0.21542877658398699</c:v>
                </c:pt>
                <c:pt idx="421">
                  <c:v>0.21542877658398699</c:v>
                </c:pt>
                <c:pt idx="422">
                  <c:v>0.21542877658398699</c:v>
                </c:pt>
                <c:pt idx="423">
                  <c:v>0.21542877658398699</c:v>
                </c:pt>
                <c:pt idx="424">
                  <c:v>0.21542877658398699</c:v>
                </c:pt>
                <c:pt idx="425">
                  <c:v>0.21542877658398699</c:v>
                </c:pt>
                <c:pt idx="426">
                  <c:v>0.21542877658398699</c:v>
                </c:pt>
                <c:pt idx="427">
                  <c:v>0.21542877658398699</c:v>
                </c:pt>
                <c:pt idx="428">
                  <c:v>0.21542877658398699</c:v>
                </c:pt>
                <c:pt idx="429">
                  <c:v>0.21542877658398699</c:v>
                </c:pt>
                <c:pt idx="430">
                  <c:v>0.21542877658398699</c:v>
                </c:pt>
                <c:pt idx="431">
                  <c:v>0.21542877658398699</c:v>
                </c:pt>
                <c:pt idx="432">
                  <c:v>0.21542877658398699</c:v>
                </c:pt>
                <c:pt idx="433">
                  <c:v>0.21542877658398699</c:v>
                </c:pt>
                <c:pt idx="434">
                  <c:v>0.21542877658398699</c:v>
                </c:pt>
                <c:pt idx="435">
                  <c:v>0.21542877658398699</c:v>
                </c:pt>
                <c:pt idx="436">
                  <c:v>0.21542877658398699</c:v>
                </c:pt>
                <c:pt idx="437">
                  <c:v>0.21542877658398699</c:v>
                </c:pt>
                <c:pt idx="438">
                  <c:v>0.21542877658398699</c:v>
                </c:pt>
                <c:pt idx="439">
                  <c:v>0.21542877658398699</c:v>
                </c:pt>
                <c:pt idx="440">
                  <c:v>0.21542877658398699</c:v>
                </c:pt>
                <c:pt idx="441">
                  <c:v>0.21542877658398699</c:v>
                </c:pt>
                <c:pt idx="442">
                  <c:v>0.21542877658398699</c:v>
                </c:pt>
                <c:pt idx="443">
                  <c:v>0.21542877658398699</c:v>
                </c:pt>
                <c:pt idx="444">
                  <c:v>0.21542877658398699</c:v>
                </c:pt>
                <c:pt idx="445">
                  <c:v>0.21542877658398699</c:v>
                </c:pt>
                <c:pt idx="446">
                  <c:v>0.21542877658398699</c:v>
                </c:pt>
                <c:pt idx="447">
                  <c:v>0.21542877658398699</c:v>
                </c:pt>
                <c:pt idx="448">
                  <c:v>0.21542877658398699</c:v>
                </c:pt>
                <c:pt idx="449">
                  <c:v>0.21542877658398699</c:v>
                </c:pt>
                <c:pt idx="450">
                  <c:v>0.21542877658398699</c:v>
                </c:pt>
                <c:pt idx="451">
                  <c:v>0.21542877658398699</c:v>
                </c:pt>
                <c:pt idx="452">
                  <c:v>0.21542877658398699</c:v>
                </c:pt>
                <c:pt idx="453">
                  <c:v>0.21542877658398699</c:v>
                </c:pt>
                <c:pt idx="454">
                  <c:v>0.21542877658398699</c:v>
                </c:pt>
                <c:pt idx="455">
                  <c:v>0.21542877658398699</c:v>
                </c:pt>
                <c:pt idx="456">
                  <c:v>0.21542877658398699</c:v>
                </c:pt>
                <c:pt idx="457">
                  <c:v>0.21542877658398699</c:v>
                </c:pt>
                <c:pt idx="458">
                  <c:v>0.21542877658398699</c:v>
                </c:pt>
                <c:pt idx="459">
                  <c:v>0.21542877658398699</c:v>
                </c:pt>
                <c:pt idx="460">
                  <c:v>0.21542877658398699</c:v>
                </c:pt>
                <c:pt idx="461">
                  <c:v>0.21542877658398699</c:v>
                </c:pt>
                <c:pt idx="462">
                  <c:v>0.21542877658398699</c:v>
                </c:pt>
                <c:pt idx="463">
                  <c:v>0.21542877658398699</c:v>
                </c:pt>
                <c:pt idx="464">
                  <c:v>0.21542877658398699</c:v>
                </c:pt>
                <c:pt idx="465">
                  <c:v>0.21542877658398699</c:v>
                </c:pt>
                <c:pt idx="466">
                  <c:v>0.21542877658398699</c:v>
                </c:pt>
                <c:pt idx="467">
                  <c:v>0.21542877658398699</c:v>
                </c:pt>
                <c:pt idx="468">
                  <c:v>0.21542877658398699</c:v>
                </c:pt>
                <c:pt idx="469">
                  <c:v>0.21542877658398699</c:v>
                </c:pt>
                <c:pt idx="470">
                  <c:v>0.21542877658398699</c:v>
                </c:pt>
                <c:pt idx="471">
                  <c:v>0.21542877658398699</c:v>
                </c:pt>
                <c:pt idx="472">
                  <c:v>0.21542877658398699</c:v>
                </c:pt>
                <c:pt idx="473">
                  <c:v>0.21542877658398699</c:v>
                </c:pt>
                <c:pt idx="474">
                  <c:v>0.21542877658398699</c:v>
                </c:pt>
                <c:pt idx="475">
                  <c:v>0.21542877658398699</c:v>
                </c:pt>
                <c:pt idx="476">
                  <c:v>0.21542877658398699</c:v>
                </c:pt>
                <c:pt idx="477">
                  <c:v>0.21542877658398699</c:v>
                </c:pt>
                <c:pt idx="478">
                  <c:v>0.21542877658398699</c:v>
                </c:pt>
                <c:pt idx="479">
                  <c:v>0.21542877658398699</c:v>
                </c:pt>
                <c:pt idx="480">
                  <c:v>0.21542877658398699</c:v>
                </c:pt>
                <c:pt idx="481">
                  <c:v>0.21542877658398699</c:v>
                </c:pt>
                <c:pt idx="482">
                  <c:v>0.21542877658398699</c:v>
                </c:pt>
                <c:pt idx="483">
                  <c:v>0.21542877658398699</c:v>
                </c:pt>
                <c:pt idx="484">
                  <c:v>0.21542877658398699</c:v>
                </c:pt>
                <c:pt idx="485">
                  <c:v>0.21542877658398699</c:v>
                </c:pt>
                <c:pt idx="486">
                  <c:v>0.21542877658398699</c:v>
                </c:pt>
                <c:pt idx="487">
                  <c:v>0.21542877658398699</c:v>
                </c:pt>
                <c:pt idx="488">
                  <c:v>0.21542877658398699</c:v>
                </c:pt>
                <c:pt idx="489">
                  <c:v>0.21542877658398699</c:v>
                </c:pt>
                <c:pt idx="490">
                  <c:v>0.21542877658398699</c:v>
                </c:pt>
                <c:pt idx="491">
                  <c:v>0.21542877658398699</c:v>
                </c:pt>
                <c:pt idx="492">
                  <c:v>0.21542877658398699</c:v>
                </c:pt>
                <c:pt idx="493">
                  <c:v>0.21542877658398699</c:v>
                </c:pt>
                <c:pt idx="494">
                  <c:v>0.21542877658398699</c:v>
                </c:pt>
                <c:pt idx="495">
                  <c:v>0.21542877658398699</c:v>
                </c:pt>
                <c:pt idx="496">
                  <c:v>0.21542877658398699</c:v>
                </c:pt>
                <c:pt idx="497">
                  <c:v>0.21542877658398699</c:v>
                </c:pt>
                <c:pt idx="498">
                  <c:v>0.21542877658398699</c:v>
                </c:pt>
                <c:pt idx="499">
                  <c:v>0.21542877658398699</c:v>
                </c:pt>
                <c:pt idx="500">
                  <c:v>0.21542877658398699</c:v>
                </c:pt>
                <c:pt idx="501">
                  <c:v>0.21542877658398699</c:v>
                </c:pt>
                <c:pt idx="502">
                  <c:v>0.21542877658398699</c:v>
                </c:pt>
                <c:pt idx="503">
                  <c:v>0.21542877658398699</c:v>
                </c:pt>
                <c:pt idx="504">
                  <c:v>0.21542877658398699</c:v>
                </c:pt>
                <c:pt idx="505">
                  <c:v>0.21542877658398699</c:v>
                </c:pt>
                <c:pt idx="506">
                  <c:v>0.21542877658398699</c:v>
                </c:pt>
                <c:pt idx="507">
                  <c:v>0.21542877658398699</c:v>
                </c:pt>
                <c:pt idx="508">
                  <c:v>0.21542877658398699</c:v>
                </c:pt>
                <c:pt idx="509">
                  <c:v>0.21542877658398699</c:v>
                </c:pt>
                <c:pt idx="510">
                  <c:v>0.21542877658398699</c:v>
                </c:pt>
                <c:pt idx="511">
                  <c:v>0.21542877658398699</c:v>
                </c:pt>
                <c:pt idx="512">
                  <c:v>0.21542877658398699</c:v>
                </c:pt>
                <c:pt idx="513">
                  <c:v>0.21542877658398699</c:v>
                </c:pt>
                <c:pt idx="514">
                  <c:v>0.21542877658398699</c:v>
                </c:pt>
                <c:pt idx="515">
                  <c:v>0.21542877658398699</c:v>
                </c:pt>
                <c:pt idx="516">
                  <c:v>0.21542877658398699</c:v>
                </c:pt>
                <c:pt idx="517">
                  <c:v>0.21542877658398699</c:v>
                </c:pt>
                <c:pt idx="518">
                  <c:v>0.21542877658398699</c:v>
                </c:pt>
                <c:pt idx="519">
                  <c:v>0.21542877658398699</c:v>
                </c:pt>
                <c:pt idx="520">
                  <c:v>0.21542877658398699</c:v>
                </c:pt>
                <c:pt idx="521">
                  <c:v>0.21542877658398699</c:v>
                </c:pt>
                <c:pt idx="522">
                  <c:v>0.21542877658398699</c:v>
                </c:pt>
                <c:pt idx="523">
                  <c:v>0.21542877658398699</c:v>
                </c:pt>
                <c:pt idx="524">
                  <c:v>0.21542877658398699</c:v>
                </c:pt>
                <c:pt idx="525">
                  <c:v>0.21542877658398699</c:v>
                </c:pt>
                <c:pt idx="526">
                  <c:v>0.21542877658398699</c:v>
                </c:pt>
                <c:pt idx="527">
                  <c:v>0.21542877658398699</c:v>
                </c:pt>
                <c:pt idx="528">
                  <c:v>0.21542877658398699</c:v>
                </c:pt>
                <c:pt idx="529">
                  <c:v>0.21542877658398699</c:v>
                </c:pt>
                <c:pt idx="530">
                  <c:v>0.21542877658398699</c:v>
                </c:pt>
                <c:pt idx="531">
                  <c:v>0.21542877658398699</c:v>
                </c:pt>
                <c:pt idx="532">
                  <c:v>0.21542877658398699</c:v>
                </c:pt>
                <c:pt idx="533">
                  <c:v>0.21542877658398699</c:v>
                </c:pt>
                <c:pt idx="534">
                  <c:v>0.21542877658398699</c:v>
                </c:pt>
                <c:pt idx="535">
                  <c:v>0.21542877658398699</c:v>
                </c:pt>
                <c:pt idx="536">
                  <c:v>0.21542877658398699</c:v>
                </c:pt>
                <c:pt idx="537">
                  <c:v>0.21542877658398699</c:v>
                </c:pt>
                <c:pt idx="538">
                  <c:v>0.21542877658398699</c:v>
                </c:pt>
                <c:pt idx="539">
                  <c:v>0.21542877658398699</c:v>
                </c:pt>
                <c:pt idx="540">
                  <c:v>0.21542877658398699</c:v>
                </c:pt>
                <c:pt idx="541">
                  <c:v>0.21542877658398699</c:v>
                </c:pt>
                <c:pt idx="542">
                  <c:v>0.21542877658398699</c:v>
                </c:pt>
                <c:pt idx="543">
                  <c:v>0.21542877658398699</c:v>
                </c:pt>
                <c:pt idx="544">
                  <c:v>0.21542877658398699</c:v>
                </c:pt>
                <c:pt idx="545">
                  <c:v>0.21542877658398699</c:v>
                </c:pt>
                <c:pt idx="546">
                  <c:v>0.21542877658398699</c:v>
                </c:pt>
                <c:pt idx="547">
                  <c:v>0.21542877658398699</c:v>
                </c:pt>
                <c:pt idx="548">
                  <c:v>0.21542877658398699</c:v>
                </c:pt>
                <c:pt idx="549">
                  <c:v>0.21542877658398699</c:v>
                </c:pt>
                <c:pt idx="550">
                  <c:v>0.21542877658398699</c:v>
                </c:pt>
                <c:pt idx="551">
                  <c:v>0.21542877658398699</c:v>
                </c:pt>
                <c:pt idx="552">
                  <c:v>0.21542877658398699</c:v>
                </c:pt>
                <c:pt idx="553">
                  <c:v>0.21542877658398699</c:v>
                </c:pt>
                <c:pt idx="554">
                  <c:v>0.21542877658398699</c:v>
                </c:pt>
                <c:pt idx="555">
                  <c:v>0.21542877658398699</c:v>
                </c:pt>
                <c:pt idx="556">
                  <c:v>0.21542877658398699</c:v>
                </c:pt>
                <c:pt idx="557">
                  <c:v>0.21542877658398699</c:v>
                </c:pt>
                <c:pt idx="558">
                  <c:v>0.21542877658398699</c:v>
                </c:pt>
                <c:pt idx="559">
                  <c:v>0.21542877658398699</c:v>
                </c:pt>
                <c:pt idx="560">
                  <c:v>0.21542877658398699</c:v>
                </c:pt>
                <c:pt idx="561">
                  <c:v>0.21542877658398699</c:v>
                </c:pt>
                <c:pt idx="562">
                  <c:v>0.21542877658398699</c:v>
                </c:pt>
                <c:pt idx="563">
                  <c:v>0.21542877658398699</c:v>
                </c:pt>
                <c:pt idx="564">
                  <c:v>0.21542877658398699</c:v>
                </c:pt>
                <c:pt idx="565">
                  <c:v>0.21542877658398699</c:v>
                </c:pt>
                <c:pt idx="566">
                  <c:v>0.21542877658398699</c:v>
                </c:pt>
                <c:pt idx="567">
                  <c:v>0.21542877658398699</c:v>
                </c:pt>
                <c:pt idx="568">
                  <c:v>0.21542877658398699</c:v>
                </c:pt>
                <c:pt idx="569">
                  <c:v>0.21542877658398699</c:v>
                </c:pt>
                <c:pt idx="570">
                  <c:v>0.21542877658398699</c:v>
                </c:pt>
                <c:pt idx="571">
                  <c:v>0.21542877658398699</c:v>
                </c:pt>
                <c:pt idx="572">
                  <c:v>0.21542877658398699</c:v>
                </c:pt>
                <c:pt idx="573">
                  <c:v>0.21542877658398699</c:v>
                </c:pt>
                <c:pt idx="574">
                  <c:v>0.21542877658398699</c:v>
                </c:pt>
                <c:pt idx="575">
                  <c:v>0.21542877658398699</c:v>
                </c:pt>
                <c:pt idx="576">
                  <c:v>0.21542877658398699</c:v>
                </c:pt>
                <c:pt idx="577">
                  <c:v>0.21542877658398699</c:v>
                </c:pt>
                <c:pt idx="578">
                  <c:v>0.21542877658398699</c:v>
                </c:pt>
                <c:pt idx="579">
                  <c:v>0.21542877658398699</c:v>
                </c:pt>
                <c:pt idx="580">
                  <c:v>0.21542877658398699</c:v>
                </c:pt>
                <c:pt idx="581">
                  <c:v>0.21542877658398699</c:v>
                </c:pt>
                <c:pt idx="582">
                  <c:v>0.21542877658398699</c:v>
                </c:pt>
                <c:pt idx="583">
                  <c:v>0.21542877658398699</c:v>
                </c:pt>
                <c:pt idx="584">
                  <c:v>0.21542877658398699</c:v>
                </c:pt>
                <c:pt idx="585">
                  <c:v>0.21542877658398699</c:v>
                </c:pt>
                <c:pt idx="586">
                  <c:v>0.21542877658398699</c:v>
                </c:pt>
                <c:pt idx="587">
                  <c:v>0.21542877658398699</c:v>
                </c:pt>
                <c:pt idx="588">
                  <c:v>0.21542877658398699</c:v>
                </c:pt>
                <c:pt idx="589">
                  <c:v>0.21542877658398699</c:v>
                </c:pt>
                <c:pt idx="590">
                  <c:v>0.21542877658398699</c:v>
                </c:pt>
                <c:pt idx="591">
                  <c:v>0.21542877658398699</c:v>
                </c:pt>
                <c:pt idx="592">
                  <c:v>0.21542877658398699</c:v>
                </c:pt>
                <c:pt idx="593">
                  <c:v>0.21542877658398699</c:v>
                </c:pt>
                <c:pt idx="594">
                  <c:v>0.21542877658398699</c:v>
                </c:pt>
                <c:pt idx="595">
                  <c:v>0.21542877658398699</c:v>
                </c:pt>
                <c:pt idx="596">
                  <c:v>0.21542877658398699</c:v>
                </c:pt>
                <c:pt idx="597">
                  <c:v>0.21542877658398699</c:v>
                </c:pt>
                <c:pt idx="598">
                  <c:v>0.21542877658398699</c:v>
                </c:pt>
                <c:pt idx="599">
                  <c:v>0.21542877658398699</c:v>
                </c:pt>
                <c:pt idx="600">
                  <c:v>0.21542877658398699</c:v>
                </c:pt>
                <c:pt idx="601">
                  <c:v>0.21542877658398699</c:v>
                </c:pt>
                <c:pt idx="602">
                  <c:v>0.21542877658398699</c:v>
                </c:pt>
                <c:pt idx="603">
                  <c:v>0.21542877658398699</c:v>
                </c:pt>
                <c:pt idx="604">
                  <c:v>0.21542877658398699</c:v>
                </c:pt>
                <c:pt idx="605">
                  <c:v>0.21542877658398699</c:v>
                </c:pt>
                <c:pt idx="606">
                  <c:v>0.21542877658398699</c:v>
                </c:pt>
                <c:pt idx="607">
                  <c:v>0.21542877658398699</c:v>
                </c:pt>
                <c:pt idx="608">
                  <c:v>0.21542877658398699</c:v>
                </c:pt>
                <c:pt idx="609">
                  <c:v>0.21542877658398699</c:v>
                </c:pt>
                <c:pt idx="610">
                  <c:v>0.21542877658398699</c:v>
                </c:pt>
                <c:pt idx="611">
                  <c:v>0.21542877658398699</c:v>
                </c:pt>
                <c:pt idx="612">
                  <c:v>0.21542877658398699</c:v>
                </c:pt>
                <c:pt idx="613">
                  <c:v>0.21542877658398699</c:v>
                </c:pt>
                <c:pt idx="614">
                  <c:v>0.21542877658398699</c:v>
                </c:pt>
                <c:pt idx="615">
                  <c:v>0.21542877658398699</c:v>
                </c:pt>
                <c:pt idx="616">
                  <c:v>0.21542877658398699</c:v>
                </c:pt>
                <c:pt idx="617">
                  <c:v>0.21542877658398699</c:v>
                </c:pt>
                <c:pt idx="618">
                  <c:v>0.21542877658398699</c:v>
                </c:pt>
                <c:pt idx="619">
                  <c:v>0.21542877658398699</c:v>
                </c:pt>
                <c:pt idx="620">
                  <c:v>0.21542877658398699</c:v>
                </c:pt>
                <c:pt idx="621">
                  <c:v>0.21542877658398699</c:v>
                </c:pt>
                <c:pt idx="622">
                  <c:v>0.21542877658398699</c:v>
                </c:pt>
                <c:pt idx="623">
                  <c:v>0.21542877658398699</c:v>
                </c:pt>
                <c:pt idx="624">
                  <c:v>0.21542877658398699</c:v>
                </c:pt>
                <c:pt idx="625">
                  <c:v>0.21542877658398699</c:v>
                </c:pt>
                <c:pt idx="626">
                  <c:v>0.21542877658398699</c:v>
                </c:pt>
                <c:pt idx="627">
                  <c:v>0.21542877658398699</c:v>
                </c:pt>
                <c:pt idx="628">
                  <c:v>0.21542877658398699</c:v>
                </c:pt>
                <c:pt idx="629">
                  <c:v>0.21542877658398699</c:v>
                </c:pt>
                <c:pt idx="630">
                  <c:v>0.21542877658398699</c:v>
                </c:pt>
                <c:pt idx="631">
                  <c:v>0.21542877658398699</c:v>
                </c:pt>
                <c:pt idx="632">
                  <c:v>0.21542877658398699</c:v>
                </c:pt>
                <c:pt idx="633">
                  <c:v>0.21542877658398699</c:v>
                </c:pt>
                <c:pt idx="634">
                  <c:v>0.21542877658398699</c:v>
                </c:pt>
                <c:pt idx="635">
                  <c:v>0.21542877658398699</c:v>
                </c:pt>
                <c:pt idx="636">
                  <c:v>0.21542877658398699</c:v>
                </c:pt>
                <c:pt idx="637">
                  <c:v>0.21542877658398699</c:v>
                </c:pt>
                <c:pt idx="638">
                  <c:v>0.21542877658398699</c:v>
                </c:pt>
                <c:pt idx="639">
                  <c:v>0.21542877658398699</c:v>
                </c:pt>
                <c:pt idx="640">
                  <c:v>0.21542877658398699</c:v>
                </c:pt>
                <c:pt idx="641">
                  <c:v>0.21542877658398699</c:v>
                </c:pt>
                <c:pt idx="642">
                  <c:v>0.21542877658398699</c:v>
                </c:pt>
                <c:pt idx="643">
                  <c:v>0.21542877658398699</c:v>
                </c:pt>
                <c:pt idx="644">
                  <c:v>0.21542877658398699</c:v>
                </c:pt>
                <c:pt idx="645">
                  <c:v>0.21542877658398699</c:v>
                </c:pt>
                <c:pt idx="646">
                  <c:v>0.21542877658398699</c:v>
                </c:pt>
                <c:pt idx="647">
                  <c:v>0.21542877658398699</c:v>
                </c:pt>
                <c:pt idx="648">
                  <c:v>0.21542877658398699</c:v>
                </c:pt>
                <c:pt idx="649">
                  <c:v>0.21542877658398699</c:v>
                </c:pt>
                <c:pt idx="650">
                  <c:v>0.21542877658398699</c:v>
                </c:pt>
                <c:pt idx="651">
                  <c:v>0.21542877658398699</c:v>
                </c:pt>
                <c:pt idx="652">
                  <c:v>0.21542877658398699</c:v>
                </c:pt>
                <c:pt idx="653">
                  <c:v>0.21542877658398699</c:v>
                </c:pt>
                <c:pt idx="654">
                  <c:v>0.21542877658398699</c:v>
                </c:pt>
                <c:pt idx="655">
                  <c:v>0.21542877658398699</c:v>
                </c:pt>
                <c:pt idx="656">
                  <c:v>0.21542877658398699</c:v>
                </c:pt>
                <c:pt idx="657">
                  <c:v>0.21542877658398699</c:v>
                </c:pt>
                <c:pt idx="658">
                  <c:v>0.21542877658398699</c:v>
                </c:pt>
                <c:pt idx="659">
                  <c:v>0.21542877658398699</c:v>
                </c:pt>
                <c:pt idx="660">
                  <c:v>0.21542877658398699</c:v>
                </c:pt>
                <c:pt idx="661">
                  <c:v>0.21542877658398699</c:v>
                </c:pt>
                <c:pt idx="662">
                  <c:v>0.21542877658398699</c:v>
                </c:pt>
                <c:pt idx="663">
                  <c:v>0.21542877658398699</c:v>
                </c:pt>
                <c:pt idx="664">
                  <c:v>0.21542877658398699</c:v>
                </c:pt>
                <c:pt idx="665">
                  <c:v>0.21542877658398699</c:v>
                </c:pt>
                <c:pt idx="666">
                  <c:v>0.21542877658398699</c:v>
                </c:pt>
                <c:pt idx="667">
                  <c:v>0.21542877658398699</c:v>
                </c:pt>
                <c:pt idx="668">
                  <c:v>0.21542877658398699</c:v>
                </c:pt>
                <c:pt idx="669">
                  <c:v>0.21542877658398699</c:v>
                </c:pt>
                <c:pt idx="670">
                  <c:v>0.21542877658398699</c:v>
                </c:pt>
                <c:pt idx="671">
                  <c:v>0.21542877658398699</c:v>
                </c:pt>
                <c:pt idx="672">
                  <c:v>0.21542877658398699</c:v>
                </c:pt>
                <c:pt idx="673">
                  <c:v>0.21542877658398699</c:v>
                </c:pt>
                <c:pt idx="674">
                  <c:v>0.21542877658398699</c:v>
                </c:pt>
                <c:pt idx="675">
                  <c:v>0.21542877658398699</c:v>
                </c:pt>
                <c:pt idx="676">
                  <c:v>0.21542877658398699</c:v>
                </c:pt>
                <c:pt idx="677">
                  <c:v>0.21542877658398699</c:v>
                </c:pt>
                <c:pt idx="678">
                  <c:v>0.21542877658398699</c:v>
                </c:pt>
                <c:pt idx="679">
                  <c:v>0.21542877658398699</c:v>
                </c:pt>
                <c:pt idx="680">
                  <c:v>0.21542877658398699</c:v>
                </c:pt>
                <c:pt idx="681">
                  <c:v>0.21542877658398699</c:v>
                </c:pt>
                <c:pt idx="682">
                  <c:v>0.21542877658398699</c:v>
                </c:pt>
                <c:pt idx="683">
                  <c:v>0.21542877658398699</c:v>
                </c:pt>
                <c:pt idx="684">
                  <c:v>0.21542877658398699</c:v>
                </c:pt>
                <c:pt idx="685">
                  <c:v>0.21542877658398699</c:v>
                </c:pt>
                <c:pt idx="686">
                  <c:v>0.21542877658398699</c:v>
                </c:pt>
                <c:pt idx="687">
                  <c:v>0.21542877658398699</c:v>
                </c:pt>
                <c:pt idx="688">
                  <c:v>0.21542877658398699</c:v>
                </c:pt>
                <c:pt idx="689">
                  <c:v>0.21542877658398699</c:v>
                </c:pt>
                <c:pt idx="690">
                  <c:v>0.21542877658398699</c:v>
                </c:pt>
                <c:pt idx="691">
                  <c:v>0.21542877658398699</c:v>
                </c:pt>
                <c:pt idx="692">
                  <c:v>0.21542877658398699</c:v>
                </c:pt>
                <c:pt idx="693">
                  <c:v>0.21542877658398699</c:v>
                </c:pt>
                <c:pt idx="694">
                  <c:v>0.21542877658398699</c:v>
                </c:pt>
                <c:pt idx="695">
                  <c:v>0.21542877658398699</c:v>
                </c:pt>
                <c:pt idx="696">
                  <c:v>0.21542877658398699</c:v>
                </c:pt>
                <c:pt idx="697">
                  <c:v>0.21542877658398699</c:v>
                </c:pt>
                <c:pt idx="698">
                  <c:v>0.21542877658398699</c:v>
                </c:pt>
                <c:pt idx="699">
                  <c:v>0.21542877658398699</c:v>
                </c:pt>
                <c:pt idx="700">
                  <c:v>0.21542877658398699</c:v>
                </c:pt>
                <c:pt idx="701">
                  <c:v>0.21542877658398699</c:v>
                </c:pt>
                <c:pt idx="702">
                  <c:v>0.21542877658398699</c:v>
                </c:pt>
                <c:pt idx="703">
                  <c:v>0.21542877658398699</c:v>
                </c:pt>
                <c:pt idx="704">
                  <c:v>0.21542877658398699</c:v>
                </c:pt>
                <c:pt idx="705">
                  <c:v>0.21542877658398699</c:v>
                </c:pt>
                <c:pt idx="706">
                  <c:v>0.21542877658398699</c:v>
                </c:pt>
                <c:pt idx="707">
                  <c:v>0.21542877658398699</c:v>
                </c:pt>
                <c:pt idx="708">
                  <c:v>0.21542877658398699</c:v>
                </c:pt>
                <c:pt idx="709">
                  <c:v>0.21542877658398699</c:v>
                </c:pt>
                <c:pt idx="710">
                  <c:v>0.21542877658398699</c:v>
                </c:pt>
                <c:pt idx="711">
                  <c:v>0.21542877658398699</c:v>
                </c:pt>
                <c:pt idx="712">
                  <c:v>0.21542877658398699</c:v>
                </c:pt>
                <c:pt idx="713">
                  <c:v>0.21542877658398699</c:v>
                </c:pt>
                <c:pt idx="714">
                  <c:v>0.21542877658398699</c:v>
                </c:pt>
                <c:pt idx="715">
                  <c:v>0.21542877658398699</c:v>
                </c:pt>
                <c:pt idx="716">
                  <c:v>0.21542877658398699</c:v>
                </c:pt>
                <c:pt idx="717">
                  <c:v>0.21542877658398699</c:v>
                </c:pt>
                <c:pt idx="718">
                  <c:v>0.21542877658398699</c:v>
                </c:pt>
                <c:pt idx="719">
                  <c:v>0.21542877658398699</c:v>
                </c:pt>
                <c:pt idx="720">
                  <c:v>0.21542877658398699</c:v>
                </c:pt>
                <c:pt idx="721">
                  <c:v>0.21542877658398699</c:v>
                </c:pt>
                <c:pt idx="722">
                  <c:v>0.21542877658398699</c:v>
                </c:pt>
                <c:pt idx="723">
                  <c:v>0.21542877658398699</c:v>
                </c:pt>
                <c:pt idx="724">
                  <c:v>0.21542877658398699</c:v>
                </c:pt>
                <c:pt idx="725">
                  <c:v>0.21542877658398699</c:v>
                </c:pt>
                <c:pt idx="726">
                  <c:v>0.21542877658398699</c:v>
                </c:pt>
                <c:pt idx="727">
                  <c:v>0.21542877658398699</c:v>
                </c:pt>
                <c:pt idx="728">
                  <c:v>0.21542877658398699</c:v>
                </c:pt>
                <c:pt idx="729">
                  <c:v>0.21542877658398699</c:v>
                </c:pt>
                <c:pt idx="730">
                  <c:v>0.21542877658398699</c:v>
                </c:pt>
                <c:pt idx="731">
                  <c:v>0.21542877658398699</c:v>
                </c:pt>
                <c:pt idx="732">
                  <c:v>0.21542877658398699</c:v>
                </c:pt>
                <c:pt idx="733">
                  <c:v>0.21542877658398699</c:v>
                </c:pt>
                <c:pt idx="734">
                  <c:v>0.21542877658398699</c:v>
                </c:pt>
                <c:pt idx="735">
                  <c:v>0.21542877658398699</c:v>
                </c:pt>
                <c:pt idx="736">
                  <c:v>0.21542877658398699</c:v>
                </c:pt>
                <c:pt idx="737">
                  <c:v>0.21542877658398699</c:v>
                </c:pt>
                <c:pt idx="738">
                  <c:v>0.21542877658398699</c:v>
                </c:pt>
                <c:pt idx="739">
                  <c:v>0.21542877658398699</c:v>
                </c:pt>
                <c:pt idx="740">
                  <c:v>0.21542877658398699</c:v>
                </c:pt>
                <c:pt idx="741">
                  <c:v>0.21542877658398699</c:v>
                </c:pt>
                <c:pt idx="742">
                  <c:v>0.21542877658398699</c:v>
                </c:pt>
                <c:pt idx="743">
                  <c:v>0.21542877658398699</c:v>
                </c:pt>
                <c:pt idx="744">
                  <c:v>0.21542877658398699</c:v>
                </c:pt>
                <c:pt idx="745">
                  <c:v>0.21542877658398699</c:v>
                </c:pt>
                <c:pt idx="746">
                  <c:v>0.21542877658398699</c:v>
                </c:pt>
                <c:pt idx="747">
                  <c:v>0.21542877658398699</c:v>
                </c:pt>
                <c:pt idx="748">
                  <c:v>1.8661711281271101E-3</c:v>
                </c:pt>
                <c:pt idx="749">
                  <c:v>1.8661711281271101E-3</c:v>
                </c:pt>
                <c:pt idx="750">
                  <c:v>1.8661711281271101E-3</c:v>
                </c:pt>
                <c:pt idx="751">
                  <c:v>1.8661711281271101E-3</c:v>
                </c:pt>
                <c:pt idx="752">
                  <c:v>1.8661711281271101E-3</c:v>
                </c:pt>
                <c:pt idx="753">
                  <c:v>1.8661711281271101E-3</c:v>
                </c:pt>
                <c:pt idx="754">
                  <c:v>1.8661711281271101E-3</c:v>
                </c:pt>
                <c:pt idx="755">
                  <c:v>1.8661711281271101E-3</c:v>
                </c:pt>
                <c:pt idx="756">
                  <c:v>1.8661711281271101E-3</c:v>
                </c:pt>
                <c:pt idx="757">
                  <c:v>1.8661711281271101E-3</c:v>
                </c:pt>
                <c:pt idx="758">
                  <c:v>1.8661711281271101E-3</c:v>
                </c:pt>
                <c:pt idx="759">
                  <c:v>1.8661711281271101E-3</c:v>
                </c:pt>
                <c:pt idx="760">
                  <c:v>1.8661711281271101E-3</c:v>
                </c:pt>
                <c:pt idx="761">
                  <c:v>1.8661711281271101E-3</c:v>
                </c:pt>
                <c:pt idx="762">
                  <c:v>1.8661711281271101E-3</c:v>
                </c:pt>
                <c:pt idx="763">
                  <c:v>1.8661711281271101E-3</c:v>
                </c:pt>
                <c:pt idx="764">
                  <c:v>1.8661711281271101E-3</c:v>
                </c:pt>
                <c:pt idx="765">
                  <c:v>1.8661711281271101E-3</c:v>
                </c:pt>
                <c:pt idx="766">
                  <c:v>1.8661711281271101E-3</c:v>
                </c:pt>
                <c:pt idx="767">
                  <c:v>1.8661711281271101E-3</c:v>
                </c:pt>
                <c:pt idx="768">
                  <c:v>1.8661711281271101E-3</c:v>
                </c:pt>
                <c:pt idx="769">
                  <c:v>1.8661711281271101E-3</c:v>
                </c:pt>
                <c:pt idx="770">
                  <c:v>1.8661711281271101E-3</c:v>
                </c:pt>
                <c:pt idx="771">
                  <c:v>1.8661711281271101E-3</c:v>
                </c:pt>
                <c:pt idx="772">
                  <c:v>1.8661711281271101E-3</c:v>
                </c:pt>
                <c:pt idx="773">
                  <c:v>1.8661711281271101E-3</c:v>
                </c:pt>
                <c:pt idx="774">
                  <c:v>1.8661711281271101E-3</c:v>
                </c:pt>
                <c:pt idx="775">
                  <c:v>1.8661711281271101E-3</c:v>
                </c:pt>
                <c:pt idx="776">
                  <c:v>1.8661711281271101E-3</c:v>
                </c:pt>
                <c:pt idx="777">
                  <c:v>1.8661711281271101E-3</c:v>
                </c:pt>
                <c:pt idx="778">
                  <c:v>1.8661711281271101E-3</c:v>
                </c:pt>
                <c:pt idx="779">
                  <c:v>1.8661711281271101E-3</c:v>
                </c:pt>
                <c:pt idx="780">
                  <c:v>1.8661711281271101E-3</c:v>
                </c:pt>
                <c:pt idx="781">
                  <c:v>1.8661711281271101E-3</c:v>
                </c:pt>
                <c:pt idx="782">
                  <c:v>1.8661711281271101E-3</c:v>
                </c:pt>
                <c:pt idx="783">
                  <c:v>1.8661711281271101E-3</c:v>
                </c:pt>
                <c:pt idx="784">
                  <c:v>1.8661711281271101E-3</c:v>
                </c:pt>
                <c:pt idx="785">
                  <c:v>1.8661711281271101E-3</c:v>
                </c:pt>
                <c:pt idx="786">
                  <c:v>1.8661711281271101E-3</c:v>
                </c:pt>
                <c:pt idx="787">
                  <c:v>1.8661711281271101E-3</c:v>
                </c:pt>
                <c:pt idx="788">
                  <c:v>1.8661711281271101E-3</c:v>
                </c:pt>
                <c:pt idx="789">
                  <c:v>1.8661711281271101E-3</c:v>
                </c:pt>
                <c:pt idx="790">
                  <c:v>1.8661711281271101E-3</c:v>
                </c:pt>
                <c:pt idx="791">
                  <c:v>1.8661711281271101E-3</c:v>
                </c:pt>
                <c:pt idx="792">
                  <c:v>1.8661711281271101E-3</c:v>
                </c:pt>
                <c:pt idx="793">
                  <c:v>1.8661711281271101E-3</c:v>
                </c:pt>
                <c:pt idx="794">
                  <c:v>1.8661711281271101E-3</c:v>
                </c:pt>
                <c:pt idx="795">
                  <c:v>1.8661711281271101E-3</c:v>
                </c:pt>
                <c:pt idx="796">
                  <c:v>1.8661711281271101E-3</c:v>
                </c:pt>
                <c:pt idx="797">
                  <c:v>1.8661711281271101E-3</c:v>
                </c:pt>
                <c:pt idx="798">
                  <c:v>1.8661711281271101E-3</c:v>
                </c:pt>
                <c:pt idx="799">
                  <c:v>1.8661711281271101E-3</c:v>
                </c:pt>
                <c:pt idx="800">
                  <c:v>1.8661711281271101E-3</c:v>
                </c:pt>
                <c:pt idx="801">
                  <c:v>1.8661711281271101E-3</c:v>
                </c:pt>
                <c:pt idx="802">
                  <c:v>1.8661711281271101E-3</c:v>
                </c:pt>
                <c:pt idx="803">
                  <c:v>1.8661711281271101E-3</c:v>
                </c:pt>
                <c:pt idx="804">
                  <c:v>1.8661711281271101E-3</c:v>
                </c:pt>
                <c:pt idx="805">
                  <c:v>1.8661711281271101E-3</c:v>
                </c:pt>
                <c:pt idx="806">
                  <c:v>1.8661711281271101E-3</c:v>
                </c:pt>
                <c:pt idx="807">
                  <c:v>1.8661711281271101E-3</c:v>
                </c:pt>
                <c:pt idx="808">
                  <c:v>1.8661711281271101E-3</c:v>
                </c:pt>
                <c:pt idx="809">
                  <c:v>1.8661711281271101E-3</c:v>
                </c:pt>
                <c:pt idx="810">
                  <c:v>1.8661711281271101E-3</c:v>
                </c:pt>
                <c:pt idx="811">
                  <c:v>1.8661711281271101E-3</c:v>
                </c:pt>
                <c:pt idx="812">
                  <c:v>1.8661711281271101E-3</c:v>
                </c:pt>
                <c:pt idx="813">
                  <c:v>1.8661711281271101E-3</c:v>
                </c:pt>
                <c:pt idx="814">
                  <c:v>1.8661711281271101E-3</c:v>
                </c:pt>
                <c:pt idx="815">
                  <c:v>1.8661711281271101E-3</c:v>
                </c:pt>
                <c:pt idx="816">
                  <c:v>1.8661711281271101E-3</c:v>
                </c:pt>
                <c:pt idx="817">
                  <c:v>1.8661711281271101E-3</c:v>
                </c:pt>
                <c:pt idx="818">
                  <c:v>1.8661711281271101E-3</c:v>
                </c:pt>
                <c:pt idx="819">
                  <c:v>1.8661711281271101E-3</c:v>
                </c:pt>
                <c:pt idx="820">
                  <c:v>1.8661711281271101E-3</c:v>
                </c:pt>
                <c:pt idx="821">
                  <c:v>1.8661711281271101E-3</c:v>
                </c:pt>
                <c:pt idx="822">
                  <c:v>1.8661711281271101E-3</c:v>
                </c:pt>
                <c:pt idx="823">
                  <c:v>1.8661711281271101E-3</c:v>
                </c:pt>
                <c:pt idx="824">
                  <c:v>1.8661711281271101E-3</c:v>
                </c:pt>
                <c:pt idx="825">
                  <c:v>1.8661711281271101E-3</c:v>
                </c:pt>
                <c:pt idx="826">
                  <c:v>1.8661711281271101E-3</c:v>
                </c:pt>
                <c:pt idx="827">
                  <c:v>1.8661711281271101E-3</c:v>
                </c:pt>
                <c:pt idx="828">
                  <c:v>1.8661711281271101E-3</c:v>
                </c:pt>
                <c:pt idx="829">
                  <c:v>1.8661711281271101E-3</c:v>
                </c:pt>
                <c:pt idx="830">
                  <c:v>1.8661711281271101E-3</c:v>
                </c:pt>
                <c:pt idx="831">
                  <c:v>1.8661711281271101E-3</c:v>
                </c:pt>
                <c:pt idx="832">
                  <c:v>1.8661711281271101E-3</c:v>
                </c:pt>
                <c:pt idx="833">
                  <c:v>1.8661711281271101E-3</c:v>
                </c:pt>
                <c:pt idx="834">
                  <c:v>1.8661711281271101E-3</c:v>
                </c:pt>
                <c:pt idx="835">
                  <c:v>1.8661711281271101E-3</c:v>
                </c:pt>
                <c:pt idx="836">
                  <c:v>1.8661711281271101E-3</c:v>
                </c:pt>
                <c:pt idx="837">
                  <c:v>1.8661711281271101E-3</c:v>
                </c:pt>
                <c:pt idx="838">
                  <c:v>1.8661711281271101E-3</c:v>
                </c:pt>
                <c:pt idx="839">
                  <c:v>1.8661711281271101E-3</c:v>
                </c:pt>
                <c:pt idx="840">
                  <c:v>1.8661711281271101E-3</c:v>
                </c:pt>
                <c:pt idx="841">
                  <c:v>1.8661711281271101E-3</c:v>
                </c:pt>
                <c:pt idx="842">
                  <c:v>1.8661711281271101E-3</c:v>
                </c:pt>
                <c:pt idx="843">
                  <c:v>1.8661711281271101E-3</c:v>
                </c:pt>
                <c:pt idx="844">
                  <c:v>1.8661711281271101E-3</c:v>
                </c:pt>
                <c:pt idx="845">
                  <c:v>1.8661711281271101E-3</c:v>
                </c:pt>
                <c:pt idx="846">
                  <c:v>1.8661711281271101E-3</c:v>
                </c:pt>
                <c:pt idx="847">
                  <c:v>1.8661711281271101E-3</c:v>
                </c:pt>
                <c:pt idx="848">
                  <c:v>1.8661711281271101E-3</c:v>
                </c:pt>
                <c:pt idx="849">
                  <c:v>1.8661711281271101E-3</c:v>
                </c:pt>
                <c:pt idx="850">
                  <c:v>1.8661711281271101E-3</c:v>
                </c:pt>
                <c:pt idx="851">
                  <c:v>1.8661711281271101E-3</c:v>
                </c:pt>
                <c:pt idx="852">
                  <c:v>1.8661711281271101E-3</c:v>
                </c:pt>
                <c:pt idx="853">
                  <c:v>1.8661711281271101E-3</c:v>
                </c:pt>
                <c:pt idx="854">
                  <c:v>1.8661711281271101E-3</c:v>
                </c:pt>
                <c:pt idx="855">
                  <c:v>1.8661711281271101E-3</c:v>
                </c:pt>
                <c:pt idx="856">
                  <c:v>1.8661711281271101E-3</c:v>
                </c:pt>
                <c:pt idx="857">
                  <c:v>1.8661711281271101E-3</c:v>
                </c:pt>
                <c:pt idx="858">
                  <c:v>1.8661711281271101E-3</c:v>
                </c:pt>
                <c:pt idx="859">
                  <c:v>1.8661711281271101E-3</c:v>
                </c:pt>
                <c:pt idx="860">
                  <c:v>1.8661711281271101E-3</c:v>
                </c:pt>
                <c:pt idx="861">
                  <c:v>1.8661711281271101E-3</c:v>
                </c:pt>
                <c:pt idx="862">
                  <c:v>1.8661711281271101E-3</c:v>
                </c:pt>
                <c:pt idx="863">
                  <c:v>1.8661711281271101E-3</c:v>
                </c:pt>
                <c:pt idx="864">
                  <c:v>1.8661711281271101E-3</c:v>
                </c:pt>
                <c:pt idx="865">
                  <c:v>1.8661711281271101E-3</c:v>
                </c:pt>
                <c:pt idx="866">
                  <c:v>1.8661711281271101E-3</c:v>
                </c:pt>
                <c:pt idx="867">
                  <c:v>1.8661711281271101E-3</c:v>
                </c:pt>
                <c:pt idx="868">
                  <c:v>1.8661711281271101E-3</c:v>
                </c:pt>
                <c:pt idx="869">
                  <c:v>1.8661711281271101E-3</c:v>
                </c:pt>
                <c:pt idx="870">
                  <c:v>1.8661711281271101E-3</c:v>
                </c:pt>
                <c:pt idx="871">
                  <c:v>1.8661711281271101E-3</c:v>
                </c:pt>
                <c:pt idx="872">
                  <c:v>1.8661711281271101E-3</c:v>
                </c:pt>
                <c:pt idx="873">
                  <c:v>1.8661711281271101E-3</c:v>
                </c:pt>
                <c:pt idx="874">
                  <c:v>1.8661711281271101E-3</c:v>
                </c:pt>
                <c:pt idx="875">
                  <c:v>1.8661711281271101E-3</c:v>
                </c:pt>
                <c:pt idx="876">
                  <c:v>1.8661711281271101E-3</c:v>
                </c:pt>
                <c:pt idx="877">
                  <c:v>1.8661711281271101E-3</c:v>
                </c:pt>
                <c:pt idx="878">
                  <c:v>1.8661711281271101E-3</c:v>
                </c:pt>
                <c:pt idx="879">
                  <c:v>1.8661711281271101E-3</c:v>
                </c:pt>
                <c:pt idx="880">
                  <c:v>1.8661711281271101E-3</c:v>
                </c:pt>
                <c:pt idx="881">
                  <c:v>1.8661711281271101E-3</c:v>
                </c:pt>
                <c:pt idx="882">
                  <c:v>1.8661711281271101E-3</c:v>
                </c:pt>
                <c:pt idx="883">
                  <c:v>1.8661711281271101E-3</c:v>
                </c:pt>
                <c:pt idx="884">
                  <c:v>1.8661711281271101E-3</c:v>
                </c:pt>
                <c:pt idx="885">
                  <c:v>1.8661711281271101E-3</c:v>
                </c:pt>
                <c:pt idx="886">
                  <c:v>1.8661711281271101E-3</c:v>
                </c:pt>
                <c:pt idx="887">
                  <c:v>1.8661711281271101E-3</c:v>
                </c:pt>
                <c:pt idx="888">
                  <c:v>1.8661711281271101E-3</c:v>
                </c:pt>
                <c:pt idx="889">
                  <c:v>1.8661711281271101E-3</c:v>
                </c:pt>
                <c:pt idx="890">
                  <c:v>1.8661711281271101E-3</c:v>
                </c:pt>
                <c:pt idx="891">
                  <c:v>1.8661711281271101E-3</c:v>
                </c:pt>
                <c:pt idx="892">
                  <c:v>1.8661711281271101E-3</c:v>
                </c:pt>
                <c:pt idx="893">
                  <c:v>1.8661711281271101E-3</c:v>
                </c:pt>
                <c:pt idx="894">
                  <c:v>1.8661711281271101E-3</c:v>
                </c:pt>
                <c:pt idx="895">
                  <c:v>1.8661711281271101E-3</c:v>
                </c:pt>
                <c:pt idx="896">
                  <c:v>1.8661711281271101E-3</c:v>
                </c:pt>
                <c:pt idx="897">
                  <c:v>1.8661711281271101E-3</c:v>
                </c:pt>
                <c:pt idx="898">
                  <c:v>1.8661711281271101E-3</c:v>
                </c:pt>
                <c:pt idx="899">
                  <c:v>1.8661711281271101E-3</c:v>
                </c:pt>
                <c:pt idx="900">
                  <c:v>1.8661711281271101E-3</c:v>
                </c:pt>
                <c:pt idx="901">
                  <c:v>1.8661711281271101E-3</c:v>
                </c:pt>
                <c:pt idx="902">
                  <c:v>1.8661711281271101E-3</c:v>
                </c:pt>
                <c:pt idx="903">
                  <c:v>1.8661711281271101E-3</c:v>
                </c:pt>
                <c:pt idx="904">
                  <c:v>1.8661711281271101E-3</c:v>
                </c:pt>
                <c:pt idx="905">
                  <c:v>1.8661711281271101E-3</c:v>
                </c:pt>
                <c:pt idx="906">
                  <c:v>1.8661711281271101E-3</c:v>
                </c:pt>
                <c:pt idx="907">
                  <c:v>1.8661711281271101E-3</c:v>
                </c:pt>
                <c:pt idx="908">
                  <c:v>1.8661711281271101E-3</c:v>
                </c:pt>
                <c:pt idx="909">
                  <c:v>1.8661711281271101E-3</c:v>
                </c:pt>
                <c:pt idx="910">
                  <c:v>1.8661711281271101E-3</c:v>
                </c:pt>
                <c:pt idx="911">
                  <c:v>1.8661711281271101E-3</c:v>
                </c:pt>
                <c:pt idx="912">
                  <c:v>1.8661711281271101E-3</c:v>
                </c:pt>
                <c:pt idx="913">
                  <c:v>1.8661711281271101E-3</c:v>
                </c:pt>
                <c:pt idx="914">
                  <c:v>1.8661711281271101E-3</c:v>
                </c:pt>
                <c:pt idx="915">
                  <c:v>1.8661711281271101E-3</c:v>
                </c:pt>
                <c:pt idx="916">
                  <c:v>1.8661711281271101E-3</c:v>
                </c:pt>
                <c:pt idx="917">
                  <c:v>1.8661711281271101E-3</c:v>
                </c:pt>
                <c:pt idx="918">
                  <c:v>1.8661711281271101E-3</c:v>
                </c:pt>
                <c:pt idx="919">
                  <c:v>1.8661711281271101E-3</c:v>
                </c:pt>
                <c:pt idx="920">
                  <c:v>1.8661711281271101E-3</c:v>
                </c:pt>
                <c:pt idx="921">
                  <c:v>1.8661711281271101E-3</c:v>
                </c:pt>
                <c:pt idx="922">
                  <c:v>1.8661711281271101E-3</c:v>
                </c:pt>
                <c:pt idx="923">
                  <c:v>1.8661711281271101E-3</c:v>
                </c:pt>
                <c:pt idx="924">
                  <c:v>1.8661711281271101E-3</c:v>
                </c:pt>
                <c:pt idx="925">
                  <c:v>1.8661711281271101E-3</c:v>
                </c:pt>
                <c:pt idx="926">
                  <c:v>1.8661711281271101E-3</c:v>
                </c:pt>
                <c:pt idx="927">
                  <c:v>1.8661711281271101E-3</c:v>
                </c:pt>
                <c:pt idx="928">
                  <c:v>1.8661711281271101E-3</c:v>
                </c:pt>
                <c:pt idx="929">
                  <c:v>1.8661711281271101E-3</c:v>
                </c:pt>
                <c:pt idx="930">
                  <c:v>1.8661711281271101E-3</c:v>
                </c:pt>
                <c:pt idx="931">
                  <c:v>1.8661711281271101E-3</c:v>
                </c:pt>
                <c:pt idx="932">
                  <c:v>1.8661711281271101E-3</c:v>
                </c:pt>
                <c:pt idx="933">
                  <c:v>1.8661711281271101E-3</c:v>
                </c:pt>
                <c:pt idx="934">
                  <c:v>1.8661711281271101E-3</c:v>
                </c:pt>
                <c:pt idx="935">
                  <c:v>1.8661711281271101E-3</c:v>
                </c:pt>
                <c:pt idx="936">
                  <c:v>1.8661711281271101E-3</c:v>
                </c:pt>
                <c:pt idx="937">
                  <c:v>1.8661711281271101E-3</c:v>
                </c:pt>
                <c:pt idx="938">
                  <c:v>1.8661711281271101E-3</c:v>
                </c:pt>
                <c:pt idx="939">
                  <c:v>1.8661711281271101E-3</c:v>
                </c:pt>
                <c:pt idx="940">
                  <c:v>1.8661711281271101E-3</c:v>
                </c:pt>
                <c:pt idx="941">
                  <c:v>1.8661711281271101E-3</c:v>
                </c:pt>
                <c:pt idx="942">
                  <c:v>1.8661711281271101E-3</c:v>
                </c:pt>
                <c:pt idx="943">
                  <c:v>1.8661711281271101E-3</c:v>
                </c:pt>
                <c:pt idx="944">
                  <c:v>1.8661711281271101E-3</c:v>
                </c:pt>
                <c:pt idx="945">
                  <c:v>1.8661711281271101E-3</c:v>
                </c:pt>
                <c:pt idx="946">
                  <c:v>1.8661711281271101E-3</c:v>
                </c:pt>
                <c:pt idx="947">
                  <c:v>1.8661711281271101E-3</c:v>
                </c:pt>
                <c:pt idx="948">
                  <c:v>1.8661711281271101E-3</c:v>
                </c:pt>
                <c:pt idx="949">
                  <c:v>1.8661711281271101E-3</c:v>
                </c:pt>
                <c:pt idx="950">
                  <c:v>1.8661711281271101E-3</c:v>
                </c:pt>
                <c:pt idx="951">
                  <c:v>1.8661711281271101E-3</c:v>
                </c:pt>
                <c:pt idx="952">
                  <c:v>1.8661711281271101E-3</c:v>
                </c:pt>
                <c:pt idx="953">
                  <c:v>1.8661711281271101E-3</c:v>
                </c:pt>
                <c:pt idx="954">
                  <c:v>1.8661711281271101E-3</c:v>
                </c:pt>
                <c:pt idx="955">
                  <c:v>1.8661711281271101E-3</c:v>
                </c:pt>
                <c:pt idx="956">
                  <c:v>1.8661711281271101E-3</c:v>
                </c:pt>
                <c:pt idx="957">
                  <c:v>1.8661711281271101E-3</c:v>
                </c:pt>
                <c:pt idx="958">
                  <c:v>1.8661711281271101E-3</c:v>
                </c:pt>
                <c:pt idx="959">
                  <c:v>1.8661711281271101E-3</c:v>
                </c:pt>
                <c:pt idx="960">
                  <c:v>1.8661711281271101E-3</c:v>
                </c:pt>
                <c:pt idx="961">
                  <c:v>1.8661711281271101E-3</c:v>
                </c:pt>
                <c:pt idx="962">
                  <c:v>1.8661711281271101E-3</c:v>
                </c:pt>
                <c:pt idx="963">
                  <c:v>1.8661711281271101E-3</c:v>
                </c:pt>
                <c:pt idx="964">
                  <c:v>1.8661711281271101E-3</c:v>
                </c:pt>
                <c:pt idx="965">
                  <c:v>1.8661711281271101E-3</c:v>
                </c:pt>
                <c:pt idx="966">
                  <c:v>1.8661711281271101E-3</c:v>
                </c:pt>
                <c:pt idx="967">
                  <c:v>1.8661711281271101E-3</c:v>
                </c:pt>
                <c:pt idx="968">
                  <c:v>1.8661711281271101E-3</c:v>
                </c:pt>
                <c:pt idx="969">
                  <c:v>1.8661711281271101E-3</c:v>
                </c:pt>
                <c:pt idx="970">
                  <c:v>1.8661711281271101E-3</c:v>
                </c:pt>
                <c:pt idx="971">
                  <c:v>1.8661711281271101E-3</c:v>
                </c:pt>
                <c:pt idx="972">
                  <c:v>1.8661711281271101E-3</c:v>
                </c:pt>
                <c:pt idx="973">
                  <c:v>1.8661711281271101E-3</c:v>
                </c:pt>
                <c:pt idx="974">
                  <c:v>1.8661711281271101E-3</c:v>
                </c:pt>
                <c:pt idx="975">
                  <c:v>1.8661711281271101E-3</c:v>
                </c:pt>
                <c:pt idx="976">
                  <c:v>1.8661711281271101E-3</c:v>
                </c:pt>
                <c:pt idx="977">
                  <c:v>1.8661711281271101E-3</c:v>
                </c:pt>
                <c:pt idx="978">
                  <c:v>1.8661711281271101E-3</c:v>
                </c:pt>
                <c:pt idx="979">
                  <c:v>1.8661711281271101E-3</c:v>
                </c:pt>
                <c:pt idx="980">
                  <c:v>1.8661711281271101E-3</c:v>
                </c:pt>
                <c:pt idx="981">
                  <c:v>1.8661711281271101E-3</c:v>
                </c:pt>
                <c:pt idx="982">
                  <c:v>1.8661711281271101E-3</c:v>
                </c:pt>
                <c:pt idx="983">
                  <c:v>1.8661711281271101E-3</c:v>
                </c:pt>
                <c:pt idx="984">
                  <c:v>1.8661711281271101E-3</c:v>
                </c:pt>
                <c:pt idx="985" formatCode="0.00E+00">
                  <c:v>1.8661711281271101E-3</c:v>
                </c:pt>
                <c:pt idx="986" formatCode="0.00E+00">
                  <c:v>1.8661711281271101E-3</c:v>
                </c:pt>
                <c:pt idx="987" formatCode="0.00E+00">
                  <c:v>1.8661711281271101E-3</c:v>
                </c:pt>
                <c:pt idx="988" formatCode="0.00E+00">
                  <c:v>1.8661711281271101E-3</c:v>
                </c:pt>
                <c:pt idx="989" formatCode="0.00E+00">
                  <c:v>1.8661711281271101E-3</c:v>
                </c:pt>
                <c:pt idx="990" formatCode="0.00E+00">
                  <c:v>1.8661711281271101E-3</c:v>
                </c:pt>
                <c:pt idx="991" formatCode="0.00E+00">
                  <c:v>1.8661711281271101E-3</c:v>
                </c:pt>
                <c:pt idx="992" formatCode="0.00E+00">
                  <c:v>1.8661711281271101E-3</c:v>
                </c:pt>
                <c:pt idx="993" formatCode="0.00E+00">
                  <c:v>1.8661711281271101E-3</c:v>
                </c:pt>
                <c:pt idx="994" formatCode="0.00E+00">
                  <c:v>1.8661711281271101E-3</c:v>
                </c:pt>
                <c:pt idx="995" formatCode="0.00E+00">
                  <c:v>1.8661711281271101E-3</c:v>
                </c:pt>
                <c:pt idx="996" formatCode="0.00E+00">
                  <c:v>1.8661711281271101E-3</c:v>
                </c:pt>
                <c:pt idx="997" formatCode="0.00E+00">
                  <c:v>1.8661711281271101E-3</c:v>
                </c:pt>
                <c:pt idx="998" formatCode="0.00E+00">
                  <c:v>1.8661711281271101E-3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1C6-48F4-ADDC-72CFC957D6BA}"/>
            </c:ext>
          </c:extLst>
        </c:ser>
        <c:ser>
          <c:idx val="3"/>
          <c:order val="6"/>
          <c:tx>
            <c:strRef>
              <c:f>FLiNaK_plot_data!$G$1</c:f>
              <c:strCache>
                <c:ptCount val="1"/>
                <c:pt idx="0">
                  <c:v>Li-Na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FLiNaK_plot_data!$G$2:$G$1001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3.6567064347354898E-4</c:v>
                </c:pt>
                <c:pt idx="440">
                  <c:v>4.1580542077032201E-4</c:v>
                </c:pt>
                <c:pt idx="441">
                  <c:v>4.6594019806709601E-4</c:v>
                </c:pt>
                <c:pt idx="442">
                  <c:v>5.16074975363866E-4</c:v>
                </c:pt>
                <c:pt idx="443">
                  <c:v>5.6620975266064E-4</c:v>
                </c:pt>
                <c:pt idx="444">
                  <c:v>6.1634452995741303E-4</c:v>
                </c:pt>
                <c:pt idx="445">
                  <c:v>6.6647930725418703E-4</c:v>
                </c:pt>
                <c:pt idx="446">
                  <c:v>7.1661408455095702E-4</c:v>
                </c:pt>
                <c:pt idx="447">
                  <c:v>7.6674886184773102E-4</c:v>
                </c:pt>
                <c:pt idx="448">
                  <c:v>8.1688363914450405E-4</c:v>
                </c:pt>
                <c:pt idx="449">
                  <c:v>8.6701841644127805E-4</c:v>
                </c:pt>
                <c:pt idx="450">
                  <c:v>9.1715319373804804E-4</c:v>
                </c:pt>
                <c:pt idx="451">
                  <c:v>9.6728797103482096E-4</c:v>
                </c:pt>
                <c:pt idx="452">
                  <c:v>1.0174227483315901E-3</c:v>
                </c:pt>
                <c:pt idx="453">
                  <c:v>1.0675575256283601E-3</c:v>
                </c:pt>
                <c:pt idx="454">
                  <c:v>1.1216021337736701E-3</c:v>
                </c:pt>
                <c:pt idx="455">
                  <c:v>1.1767319220982E-3</c:v>
                </c:pt>
                <c:pt idx="456">
                  <c:v>1.2318617104227301E-3</c:v>
                </c:pt>
                <c:pt idx="457">
                  <c:v>1.28699149874725E-3</c:v>
                </c:pt>
                <c:pt idx="458">
                  <c:v>1.3421212870717799E-3</c:v>
                </c:pt>
                <c:pt idx="459">
                  <c:v>1.3972510753963001E-3</c:v>
                </c:pt>
                <c:pt idx="460">
                  <c:v>1.45238086372083E-3</c:v>
                </c:pt>
                <c:pt idx="461">
                  <c:v>1.5075106520453501E-3</c:v>
                </c:pt>
                <c:pt idx="462">
                  <c:v>1.56264044036988E-3</c:v>
                </c:pt>
                <c:pt idx="463">
                  <c:v>1.6177702286944099E-3</c:v>
                </c:pt>
                <c:pt idx="464">
                  <c:v>1.6729000170189301E-3</c:v>
                </c:pt>
                <c:pt idx="465">
                  <c:v>1.72802980534345E-3</c:v>
                </c:pt>
                <c:pt idx="466">
                  <c:v>1.7831595936679801E-3</c:v>
                </c:pt>
                <c:pt idx="467">
                  <c:v>1.83828938199251E-3</c:v>
                </c:pt>
                <c:pt idx="468">
                  <c:v>1.8934191703170399E-3</c:v>
                </c:pt>
                <c:pt idx="469">
                  <c:v>1.9718123714249202E-3</c:v>
                </c:pt>
                <c:pt idx="470">
                  <c:v>2.0838786570123598E-3</c:v>
                </c:pt>
                <c:pt idx="471">
                  <c:v>2.1959449425997999E-3</c:v>
                </c:pt>
                <c:pt idx="472">
                  <c:v>2.3080112281872499E-3</c:v>
                </c:pt>
                <c:pt idx="473">
                  <c:v>2.42007751377468E-3</c:v>
                </c:pt>
                <c:pt idx="474">
                  <c:v>2.5321437993621201E-3</c:v>
                </c:pt>
                <c:pt idx="475">
                  <c:v>2.6442100849495601E-3</c:v>
                </c:pt>
                <c:pt idx="476">
                  <c:v>2.7562763705369902E-3</c:v>
                </c:pt>
                <c:pt idx="477">
                  <c:v>2.8683426561244298E-3</c:v>
                </c:pt>
                <c:pt idx="478">
                  <c:v>2.9804089417118699E-3</c:v>
                </c:pt>
                <c:pt idx="479">
                  <c:v>3.0924752272993099E-3</c:v>
                </c:pt>
                <c:pt idx="480">
                  <c:v>3.20454151288674E-3</c:v>
                </c:pt>
                <c:pt idx="481">
                  <c:v>3.3166077984741801E-3</c:v>
                </c:pt>
                <c:pt idx="482">
                  <c:v>3.4286740840616201E-3</c:v>
                </c:pt>
                <c:pt idx="483">
                  <c:v>3.5407403696490602E-3</c:v>
                </c:pt>
                <c:pt idx="484">
                  <c:v>3.6528066552364898E-3</c:v>
                </c:pt>
                <c:pt idx="485">
                  <c:v>3.7834761844207599E-3</c:v>
                </c:pt>
                <c:pt idx="486">
                  <c:v>3.9821315978223297E-3</c:v>
                </c:pt>
                <c:pt idx="487">
                  <c:v>4.1807870112239099E-3</c:v>
                </c:pt>
                <c:pt idx="488">
                  <c:v>4.3794424246254701E-3</c:v>
                </c:pt>
                <c:pt idx="489">
                  <c:v>4.5780978380270503E-3</c:v>
                </c:pt>
                <c:pt idx="490">
                  <c:v>4.7767532514286304E-3</c:v>
                </c:pt>
                <c:pt idx="491">
                  <c:v>4.9754086648302002E-3</c:v>
                </c:pt>
                <c:pt idx="492">
                  <c:v>5.1740640782317604E-3</c:v>
                </c:pt>
                <c:pt idx="493">
                  <c:v>5.3727194916333397E-3</c:v>
                </c:pt>
                <c:pt idx="494">
                  <c:v>5.5713749050349199E-3</c:v>
                </c:pt>
                <c:pt idx="495">
                  <c:v>5.7700303184364801E-3</c:v>
                </c:pt>
                <c:pt idx="496">
                  <c:v>5.9686857318380498E-3</c:v>
                </c:pt>
                <c:pt idx="497">
                  <c:v>6.16734114523963E-3</c:v>
                </c:pt>
                <c:pt idx="498">
                  <c:v>6.4102934593636201E-3</c:v>
                </c:pt>
                <c:pt idx="499">
                  <c:v>6.7140701888627101E-3</c:v>
                </c:pt>
                <c:pt idx="500">
                  <c:v>7.01784691836184E-3</c:v>
                </c:pt>
                <c:pt idx="501">
                  <c:v>7.3216236478609604E-3</c:v>
                </c:pt>
                <c:pt idx="502">
                  <c:v>7.6254003773600799E-3</c:v>
                </c:pt>
                <c:pt idx="503">
                  <c:v>7.9291771068591803E-3</c:v>
                </c:pt>
                <c:pt idx="504">
                  <c:v>8.2329538363582998E-3</c:v>
                </c:pt>
                <c:pt idx="505">
                  <c:v>8.5367305658574193E-3</c:v>
                </c:pt>
                <c:pt idx="506">
                  <c:v>8.8405072953565405E-3</c:v>
                </c:pt>
                <c:pt idx="507">
                  <c:v>9.1442840248556392E-3</c:v>
                </c:pt>
                <c:pt idx="508">
                  <c:v>9.4480607543547604E-3</c:v>
                </c:pt>
                <c:pt idx="509">
                  <c:v>9.8017642042608193E-3</c:v>
                </c:pt>
                <c:pt idx="510">
                  <c:v>1.0158613909867401E-2</c:v>
                </c:pt>
                <c:pt idx="511">
                  <c:v>1.05154636154741E-2</c:v>
                </c:pt>
                <c:pt idx="512">
                  <c:v>1.0872313321080801E-2</c:v>
                </c:pt>
                <c:pt idx="513">
                  <c:v>1.12291630266875E-2</c:v>
                </c:pt>
                <c:pt idx="514">
                  <c:v>1.15860127322941E-2</c:v>
                </c:pt>
                <c:pt idx="515">
                  <c:v>1.1942862437900799E-2</c:v>
                </c:pt>
                <c:pt idx="516">
                  <c:v>1.22997121435075E-2</c:v>
                </c:pt>
                <c:pt idx="517">
                  <c:v>1.26565618491141E-2</c:v>
                </c:pt>
                <c:pt idx="518">
                  <c:v>1.30224223263085E-2</c:v>
                </c:pt>
                <c:pt idx="519">
                  <c:v>1.3398757716165499E-2</c:v>
                </c:pt>
                <c:pt idx="520">
                  <c:v>1.37750931060225E-2</c:v>
                </c:pt>
                <c:pt idx="521">
                  <c:v>1.41514284958795E-2</c:v>
                </c:pt>
                <c:pt idx="522">
                  <c:v>1.45277638857364E-2</c:v>
                </c:pt>
                <c:pt idx="523">
                  <c:v>1.4904099275593399E-2</c:v>
                </c:pt>
                <c:pt idx="524">
                  <c:v>1.52804346654504E-2</c:v>
                </c:pt>
                <c:pt idx="525">
                  <c:v>1.5656770055307401E-2</c:v>
                </c:pt>
                <c:pt idx="526">
                  <c:v>1.60331054451643E-2</c:v>
                </c:pt>
                <c:pt idx="527">
                  <c:v>1.6409440835021299E-2</c:v>
                </c:pt>
                <c:pt idx="528">
                  <c:v>1.68134091661305E-2</c:v>
                </c:pt>
                <c:pt idx="529">
                  <c:v>1.7233820371053001E-2</c:v>
                </c:pt>
                <c:pt idx="530">
                  <c:v>1.7654231575975499E-2</c:v>
                </c:pt>
                <c:pt idx="531">
                  <c:v>1.8074642780898001E-2</c:v>
                </c:pt>
                <c:pt idx="532">
                  <c:v>1.8495053985820499E-2</c:v>
                </c:pt>
                <c:pt idx="533">
                  <c:v>1.8915465190743001E-2</c:v>
                </c:pt>
                <c:pt idx="534">
                  <c:v>1.9335876395665599E-2</c:v>
                </c:pt>
                <c:pt idx="535">
                  <c:v>1.9756287600588101E-2</c:v>
                </c:pt>
                <c:pt idx="536">
                  <c:v>2.0176698805510599E-2</c:v>
                </c:pt>
                <c:pt idx="537">
                  <c:v>2.0597110010433101E-2</c:v>
                </c:pt>
                <c:pt idx="538">
                  <c:v>2.10137347366917E-2</c:v>
                </c:pt>
                <c:pt idx="539">
                  <c:v>2.1426959042463899E-2</c:v>
                </c:pt>
                <c:pt idx="540">
                  <c:v>2.1840183348236099E-2</c:v>
                </c:pt>
                <c:pt idx="541">
                  <c:v>2.2253407654008201E-2</c:v>
                </c:pt>
                <c:pt idx="542">
                  <c:v>2.2666631959780401E-2</c:v>
                </c:pt>
                <c:pt idx="543">
                  <c:v>2.30798562655526E-2</c:v>
                </c:pt>
                <c:pt idx="544">
                  <c:v>2.3493080571324799E-2</c:v>
                </c:pt>
                <c:pt idx="545">
                  <c:v>2.3906304877096898E-2</c:v>
                </c:pt>
                <c:pt idx="546">
                  <c:v>2.4319529182869101E-2</c:v>
                </c:pt>
                <c:pt idx="547">
                  <c:v>2.4723988204602899E-2</c:v>
                </c:pt>
                <c:pt idx="548">
                  <c:v>2.5127538772157901E-2</c:v>
                </c:pt>
                <c:pt idx="549">
                  <c:v>2.55310893397129E-2</c:v>
                </c:pt>
                <c:pt idx="550">
                  <c:v>2.5934639907267899E-2</c:v>
                </c:pt>
                <c:pt idx="551">
                  <c:v>2.6338190474822901E-2</c:v>
                </c:pt>
                <c:pt idx="552">
                  <c:v>2.6741741042377899E-2</c:v>
                </c:pt>
                <c:pt idx="553">
                  <c:v>2.7145291609932901E-2</c:v>
                </c:pt>
                <c:pt idx="554">
                  <c:v>2.75488421774879E-2</c:v>
                </c:pt>
                <c:pt idx="555">
                  <c:v>2.7952392745042898E-2</c:v>
                </c:pt>
                <c:pt idx="556">
                  <c:v>2.83559433125979E-2</c:v>
                </c:pt>
                <c:pt idx="557">
                  <c:v>2.8772889884500899E-2</c:v>
                </c:pt>
                <c:pt idx="558">
                  <c:v>2.9202947510447701E-2</c:v>
                </c:pt>
                <c:pt idx="559">
                  <c:v>2.96330051363945E-2</c:v>
                </c:pt>
                <c:pt idx="560">
                  <c:v>3.0063062762341299E-2</c:v>
                </c:pt>
                <c:pt idx="561">
                  <c:v>3.0493120388288001E-2</c:v>
                </c:pt>
                <c:pt idx="562">
                  <c:v>3.09231780142348E-2</c:v>
                </c:pt>
                <c:pt idx="563">
                  <c:v>3.1353235640181602E-2</c:v>
                </c:pt>
                <c:pt idx="564">
                  <c:v>3.1783293266128401E-2</c:v>
                </c:pt>
                <c:pt idx="565">
                  <c:v>3.2181313903116598E-2</c:v>
                </c:pt>
                <c:pt idx="566">
                  <c:v>3.2558069325064103E-2</c:v>
                </c:pt>
                <c:pt idx="567">
                  <c:v>3.29348247470116E-2</c:v>
                </c:pt>
                <c:pt idx="568">
                  <c:v>3.3311580168959097E-2</c:v>
                </c:pt>
                <c:pt idx="569">
                  <c:v>3.3688335590906698E-2</c:v>
                </c:pt>
                <c:pt idx="570">
                  <c:v>3.4065091012854203E-2</c:v>
                </c:pt>
                <c:pt idx="571">
                  <c:v>3.44418464348017E-2</c:v>
                </c:pt>
                <c:pt idx="572">
                  <c:v>3.4818601856749197E-2</c:v>
                </c:pt>
                <c:pt idx="573">
                  <c:v>3.5195357278696701E-2</c:v>
                </c:pt>
                <c:pt idx="574">
                  <c:v>3.5578697861390701E-2</c:v>
                </c:pt>
                <c:pt idx="575">
                  <c:v>3.5969474040599997E-2</c:v>
                </c:pt>
                <c:pt idx="576">
                  <c:v>3.6360250219809397E-2</c:v>
                </c:pt>
                <c:pt idx="577">
                  <c:v>3.6751026399018699E-2</c:v>
                </c:pt>
                <c:pt idx="578">
                  <c:v>3.7141802578228099E-2</c:v>
                </c:pt>
                <c:pt idx="579">
                  <c:v>3.7532578757437401E-2</c:v>
                </c:pt>
                <c:pt idx="580">
                  <c:v>3.7923354936646697E-2</c:v>
                </c:pt>
                <c:pt idx="581">
                  <c:v>3.8314131115856097E-2</c:v>
                </c:pt>
                <c:pt idx="582">
                  <c:v>3.8704907295065399E-2</c:v>
                </c:pt>
                <c:pt idx="583">
                  <c:v>3.9057660461694801E-2</c:v>
                </c:pt>
                <c:pt idx="584">
                  <c:v>3.9365284882461701E-2</c:v>
                </c:pt>
                <c:pt idx="585">
                  <c:v>3.9672909303228601E-2</c:v>
                </c:pt>
                <c:pt idx="586">
                  <c:v>3.9980533723995501E-2</c:v>
                </c:pt>
                <c:pt idx="587">
                  <c:v>4.0288158144762401E-2</c:v>
                </c:pt>
                <c:pt idx="588">
                  <c:v>4.0595782565529301E-2</c:v>
                </c:pt>
                <c:pt idx="589">
                  <c:v>4.0903406986296201E-2</c:v>
                </c:pt>
                <c:pt idx="590">
                  <c:v>4.1211031407063101E-2</c:v>
                </c:pt>
                <c:pt idx="591">
                  <c:v>4.1518655827830001E-2</c:v>
                </c:pt>
                <c:pt idx="592">
                  <c:v>4.18262802485969E-2</c:v>
                </c:pt>
                <c:pt idx="593">
                  <c:v>4.21339046693638E-2</c:v>
                </c:pt>
                <c:pt idx="594">
                  <c:v>4.24415290901307E-2</c:v>
                </c:pt>
                <c:pt idx="595">
                  <c:v>4.2686748694509197E-2</c:v>
                </c:pt>
                <c:pt idx="596">
                  <c:v>4.2744775385729399E-2</c:v>
                </c:pt>
                <c:pt idx="597">
                  <c:v>4.28028020769496E-2</c:v>
                </c:pt>
                <c:pt idx="598">
                  <c:v>4.2860828768169802E-2</c:v>
                </c:pt>
                <c:pt idx="599">
                  <c:v>4.2918855459389997E-2</c:v>
                </c:pt>
                <c:pt idx="600">
                  <c:v>4.2976882150610199E-2</c:v>
                </c:pt>
                <c:pt idx="601">
                  <c:v>4.3034908841830498E-2</c:v>
                </c:pt>
                <c:pt idx="602">
                  <c:v>4.30929355330507E-2</c:v>
                </c:pt>
                <c:pt idx="603">
                  <c:v>4.3150962224270902E-2</c:v>
                </c:pt>
                <c:pt idx="604">
                  <c:v>4.3208988915491103E-2</c:v>
                </c:pt>
                <c:pt idx="605">
                  <c:v>4.3267015606711298E-2</c:v>
                </c:pt>
                <c:pt idx="606">
                  <c:v>4.33250422979315E-2</c:v>
                </c:pt>
                <c:pt idx="607">
                  <c:v>4.3383068989151702E-2</c:v>
                </c:pt>
                <c:pt idx="608">
                  <c:v>4.3441095680371897E-2</c:v>
                </c:pt>
                <c:pt idx="609">
                  <c:v>4.3499122371592099E-2</c:v>
                </c:pt>
                <c:pt idx="610">
                  <c:v>4.3555048967270603E-2</c:v>
                </c:pt>
                <c:pt idx="611">
                  <c:v>4.36066737270887E-2</c:v>
                </c:pt>
                <c:pt idx="612">
                  <c:v>4.3658298486906798E-2</c:v>
                </c:pt>
                <c:pt idx="613">
                  <c:v>4.3709923246724902E-2</c:v>
                </c:pt>
                <c:pt idx="614">
                  <c:v>4.3761548006543E-2</c:v>
                </c:pt>
                <c:pt idx="615">
                  <c:v>4.3813172766361201E-2</c:v>
                </c:pt>
                <c:pt idx="616">
                  <c:v>4.3864797526179299E-2</c:v>
                </c:pt>
                <c:pt idx="617">
                  <c:v>4.3916422285997403E-2</c:v>
                </c:pt>
                <c:pt idx="618">
                  <c:v>4.39680470458155E-2</c:v>
                </c:pt>
                <c:pt idx="619">
                  <c:v>4.4019671805633598E-2</c:v>
                </c:pt>
                <c:pt idx="620">
                  <c:v>4.4071296565451702E-2</c:v>
                </c:pt>
                <c:pt idx="621">
                  <c:v>4.41229213252698E-2</c:v>
                </c:pt>
                <c:pt idx="622">
                  <c:v>4.4174546085088001E-2</c:v>
                </c:pt>
                <c:pt idx="623">
                  <c:v>4.4226170844906099E-2</c:v>
                </c:pt>
                <c:pt idx="624">
                  <c:v>4.4277795604724203E-2</c:v>
                </c:pt>
                <c:pt idx="625">
                  <c:v>4.4335232741463199E-2</c:v>
                </c:pt>
                <c:pt idx="626">
                  <c:v>4.4401171574895301E-2</c:v>
                </c:pt>
                <c:pt idx="627">
                  <c:v>4.44671104083273E-2</c:v>
                </c:pt>
                <c:pt idx="628">
                  <c:v>4.4533049241759402E-2</c:v>
                </c:pt>
                <c:pt idx="629">
                  <c:v>4.4598988075191401E-2</c:v>
                </c:pt>
                <c:pt idx="630">
                  <c:v>4.4664926908623503E-2</c:v>
                </c:pt>
                <c:pt idx="631">
                  <c:v>4.4730865742055502E-2</c:v>
                </c:pt>
                <c:pt idx="632">
                  <c:v>4.4796804575487598E-2</c:v>
                </c:pt>
                <c:pt idx="633">
                  <c:v>4.4862743408919603E-2</c:v>
                </c:pt>
                <c:pt idx="634">
                  <c:v>4.4928682242351699E-2</c:v>
                </c:pt>
                <c:pt idx="635">
                  <c:v>4.4994621075783697E-2</c:v>
                </c:pt>
                <c:pt idx="636">
                  <c:v>4.4939289270253098E-2</c:v>
                </c:pt>
                <c:pt idx="637">
                  <c:v>4.47871837258529E-2</c:v>
                </c:pt>
                <c:pt idx="638">
                  <c:v>4.4635078181452702E-2</c:v>
                </c:pt>
                <c:pt idx="639">
                  <c:v>4.44829726370524E-2</c:v>
                </c:pt>
                <c:pt idx="640">
                  <c:v>4.4330867092652201E-2</c:v>
                </c:pt>
                <c:pt idx="641">
                  <c:v>4.4178761548252003E-2</c:v>
                </c:pt>
                <c:pt idx="642">
                  <c:v>4.4026656003851798E-2</c:v>
                </c:pt>
                <c:pt idx="643">
                  <c:v>4.38745504594516E-2</c:v>
                </c:pt>
                <c:pt idx="644">
                  <c:v>4.3722444915051298E-2</c:v>
                </c:pt>
                <c:pt idx="645">
                  <c:v>4.35703393706511E-2</c:v>
                </c:pt>
                <c:pt idx="646">
                  <c:v>4.3418233826250902E-2</c:v>
                </c:pt>
                <c:pt idx="647">
                  <c:v>4.3266128281850703E-2</c:v>
                </c:pt>
                <c:pt idx="648">
                  <c:v>4.3134819843098103E-2</c:v>
                </c:pt>
                <c:pt idx="649">
                  <c:v>4.3008665977842003E-2</c:v>
                </c:pt>
                <c:pt idx="650">
                  <c:v>4.2882512112585897E-2</c:v>
                </c:pt>
                <c:pt idx="651">
                  <c:v>4.2756358247329901E-2</c:v>
                </c:pt>
                <c:pt idx="652">
                  <c:v>4.2630204382073801E-2</c:v>
                </c:pt>
                <c:pt idx="653">
                  <c:v>4.2504050516817701E-2</c:v>
                </c:pt>
                <c:pt idx="654">
                  <c:v>4.2377896651561602E-2</c:v>
                </c:pt>
                <c:pt idx="655">
                  <c:v>4.2251742786305502E-2</c:v>
                </c:pt>
                <c:pt idx="656">
                  <c:v>4.2125588921049402E-2</c:v>
                </c:pt>
                <c:pt idx="657">
                  <c:v>4.1999435055793399E-2</c:v>
                </c:pt>
                <c:pt idx="658">
                  <c:v>4.18732811905373E-2</c:v>
                </c:pt>
                <c:pt idx="659">
                  <c:v>4.17471273252812E-2</c:v>
                </c:pt>
                <c:pt idx="660">
                  <c:v>4.16209734600251E-2</c:v>
                </c:pt>
                <c:pt idx="661">
                  <c:v>4.1494819594769E-2</c:v>
                </c:pt>
                <c:pt idx="662">
                  <c:v>4.1368665729512998E-2</c:v>
                </c:pt>
                <c:pt idx="663">
                  <c:v>4.1242511864256898E-2</c:v>
                </c:pt>
                <c:pt idx="664">
                  <c:v>4.1116357999000798E-2</c:v>
                </c:pt>
                <c:pt idx="665">
                  <c:v>4.0990204133744698E-2</c:v>
                </c:pt>
                <c:pt idx="666">
                  <c:v>4.0840723182967699E-2</c:v>
                </c:pt>
                <c:pt idx="667">
                  <c:v>4.0673365497661498E-2</c:v>
                </c:pt>
                <c:pt idx="668">
                  <c:v>4.0506007812355298E-2</c:v>
                </c:pt>
                <c:pt idx="669">
                  <c:v>4.0338650127049097E-2</c:v>
                </c:pt>
                <c:pt idx="670">
                  <c:v>4.0171292441743001E-2</c:v>
                </c:pt>
                <c:pt idx="671">
                  <c:v>4.00039347564368E-2</c:v>
                </c:pt>
                <c:pt idx="672">
                  <c:v>3.9836577071130697E-2</c:v>
                </c:pt>
                <c:pt idx="673">
                  <c:v>3.9669219385824503E-2</c:v>
                </c:pt>
                <c:pt idx="674">
                  <c:v>3.9501861700518302E-2</c:v>
                </c:pt>
                <c:pt idx="675">
                  <c:v>3.9334504015212199E-2</c:v>
                </c:pt>
                <c:pt idx="676">
                  <c:v>3.9167146329905998E-2</c:v>
                </c:pt>
                <c:pt idx="677">
                  <c:v>3.8999788644599798E-2</c:v>
                </c:pt>
                <c:pt idx="678">
                  <c:v>3.8832430959293701E-2</c:v>
                </c:pt>
                <c:pt idx="679">
                  <c:v>3.8665073273987501E-2</c:v>
                </c:pt>
                <c:pt idx="680">
                  <c:v>3.84912561405404E-2</c:v>
                </c:pt>
                <c:pt idx="681">
                  <c:v>3.8297724893214903E-2</c:v>
                </c:pt>
                <c:pt idx="682">
                  <c:v>3.8104193645889399E-2</c:v>
                </c:pt>
                <c:pt idx="683">
                  <c:v>3.7910662398563798E-2</c:v>
                </c:pt>
                <c:pt idx="684">
                  <c:v>3.7717131151238301E-2</c:v>
                </c:pt>
                <c:pt idx="685">
                  <c:v>3.7523599903912797E-2</c:v>
                </c:pt>
                <c:pt idx="686">
                  <c:v>3.7330068656587299E-2</c:v>
                </c:pt>
                <c:pt idx="687">
                  <c:v>3.7136537409261802E-2</c:v>
                </c:pt>
                <c:pt idx="688">
                  <c:v>3.6943006161936201E-2</c:v>
                </c:pt>
                <c:pt idx="689">
                  <c:v>3.6749474914610697E-2</c:v>
                </c:pt>
                <c:pt idx="690">
                  <c:v>3.65559436672852E-2</c:v>
                </c:pt>
                <c:pt idx="691">
                  <c:v>3.6362412419959703E-2</c:v>
                </c:pt>
                <c:pt idx="692">
                  <c:v>3.6168881172634199E-2</c:v>
                </c:pt>
                <c:pt idx="693">
                  <c:v>3.5975349925308701E-2</c:v>
                </c:pt>
                <c:pt idx="694">
                  <c:v>3.57818186779831E-2</c:v>
                </c:pt>
                <c:pt idx="695">
                  <c:v>3.5588287430657603E-2</c:v>
                </c:pt>
                <c:pt idx="696">
                  <c:v>3.5394756183332099E-2</c:v>
                </c:pt>
                <c:pt idx="697">
                  <c:v>3.5201224936006602E-2</c:v>
                </c:pt>
                <c:pt idx="698">
                  <c:v>3.50197930938227E-2</c:v>
                </c:pt>
                <c:pt idx="699">
                  <c:v>3.4903021348633899E-2</c:v>
                </c:pt>
                <c:pt idx="700">
                  <c:v>3.4786249603445098E-2</c:v>
                </c:pt>
                <c:pt idx="701">
                  <c:v>3.4669477858256303E-2</c:v>
                </c:pt>
                <c:pt idx="702">
                  <c:v>3.4552706113067599E-2</c:v>
                </c:pt>
                <c:pt idx="703">
                  <c:v>3.4435934367878798E-2</c:v>
                </c:pt>
                <c:pt idx="704">
                  <c:v>3.4319162622689997E-2</c:v>
                </c:pt>
                <c:pt idx="705">
                  <c:v>3.4202390877501203E-2</c:v>
                </c:pt>
                <c:pt idx="706">
                  <c:v>3.4085619132312402E-2</c:v>
                </c:pt>
                <c:pt idx="707">
                  <c:v>3.39688473871236E-2</c:v>
                </c:pt>
                <c:pt idx="708">
                  <c:v>3.3852075641934799E-2</c:v>
                </c:pt>
                <c:pt idx="709">
                  <c:v>3.3735303896745998E-2</c:v>
                </c:pt>
                <c:pt idx="710">
                  <c:v>3.3618532151557197E-2</c:v>
                </c:pt>
                <c:pt idx="711">
                  <c:v>3.3501760406368403E-2</c:v>
                </c:pt>
                <c:pt idx="712">
                  <c:v>3.3384988661179602E-2</c:v>
                </c:pt>
                <c:pt idx="713">
                  <c:v>3.32682169159908E-2</c:v>
                </c:pt>
                <c:pt idx="714">
                  <c:v>3.3151445170801999E-2</c:v>
                </c:pt>
                <c:pt idx="715">
                  <c:v>3.3034673425613302E-2</c:v>
                </c:pt>
                <c:pt idx="716">
                  <c:v>3.2917901680424501E-2</c:v>
                </c:pt>
                <c:pt idx="717">
                  <c:v>3.28011299352357E-2</c:v>
                </c:pt>
                <c:pt idx="718">
                  <c:v>3.2684358190046899E-2</c:v>
                </c:pt>
                <c:pt idx="719">
                  <c:v>3.2567586444858097E-2</c:v>
                </c:pt>
                <c:pt idx="720">
                  <c:v>3.2451883163769499E-2</c:v>
                </c:pt>
                <c:pt idx="721">
                  <c:v>3.23411584346164E-2</c:v>
                </c:pt>
                <c:pt idx="722">
                  <c:v>3.2230433705463302E-2</c:v>
                </c:pt>
                <c:pt idx="723">
                  <c:v>3.2119708976310203E-2</c:v>
                </c:pt>
                <c:pt idx="724">
                  <c:v>3.2008984247157098E-2</c:v>
                </c:pt>
                <c:pt idx="725">
                  <c:v>3.1898259518003902E-2</c:v>
                </c:pt>
                <c:pt idx="726">
                  <c:v>3.1787534788850803E-2</c:v>
                </c:pt>
                <c:pt idx="727">
                  <c:v>3.1676810059697698E-2</c:v>
                </c:pt>
                <c:pt idx="728">
                  <c:v>3.1566085330544599E-2</c:v>
                </c:pt>
                <c:pt idx="729">
                  <c:v>3.1455360601391501E-2</c:v>
                </c:pt>
                <c:pt idx="730">
                  <c:v>3.1344635872238402E-2</c:v>
                </c:pt>
                <c:pt idx="731">
                  <c:v>3.12339111430853E-2</c:v>
                </c:pt>
                <c:pt idx="732">
                  <c:v>3.1123186413932202E-2</c:v>
                </c:pt>
                <c:pt idx="733">
                  <c:v>3.10124616847791E-2</c:v>
                </c:pt>
                <c:pt idx="734">
                  <c:v>3.0901736955626001E-2</c:v>
                </c:pt>
                <c:pt idx="735">
                  <c:v>3.0791012226472899E-2</c:v>
                </c:pt>
                <c:pt idx="736">
                  <c:v>3.0682069033496101E-2</c:v>
                </c:pt>
                <c:pt idx="737">
                  <c:v>3.0581856265295301E-2</c:v>
                </c:pt>
                <c:pt idx="738">
                  <c:v>3.04816434970945E-2</c:v>
                </c:pt>
                <c:pt idx="739">
                  <c:v>3.03814307288937E-2</c:v>
                </c:pt>
                <c:pt idx="740">
                  <c:v>3.0281217960692899E-2</c:v>
                </c:pt>
                <c:pt idx="741">
                  <c:v>3.0181005192492099E-2</c:v>
                </c:pt>
                <c:pt idx="742">
                  <c:v>3.0080792424291299E-2</c:v>
                </c:pt>
                <c:pt idx="743">
                  <c:v>2.9980579656090502E-2</c:v>
                </c:pt>
                <c:pt idx="744">
                  <c:v>2.9880366887889701E-2</c:v>
                </c:pt>
                <c:pt idx="745">
                  <c:v>2.9780154119688901E-2</c:v>
                </c:pt>
                <c:pt idx="746">
                  <c:v>2.96799413514881E-2</c:v>
                </c:pt>
                <c:pt idx="747">
                  <c:v>2.95797285832873E-2</c:v>
                </c:pt>
                <c:pt idx="748">
                  <c:v>2.94795158150865E-2</c:v>
                </c:pt>
                <c:pt idx="749">
                  <c:v>2.9379303046885699E-2</c:v>
                </c:pt>
                <c:pt idx="750">
                  <c:v>2.9279090278684899E-2</c:v>
                </c:pt>
                <c:pt idx="751">
                  <c:v>2.9182885962678699E-2</c:v>
                </c:pt>
                <c:pt idx="752">
                  <c:v>2.90988691955044E-2</c:v>
                </c:pt>
                <c:pt idx="753">
                  <c:v>2.9014852428330001E-2</c:v>
                </c:pt>
                <c:pt idx="754">
                  <c:v>2.8930835661155702E-2</c:v>
                </c:pt>
                <c:pt idx="755">
                  <c:v>2.8846818893981298E-2</c:v>
                </c:pt>
                <c:pt idx="756">
                  <c:v>2.8762802126806899E-2</c:v>
                </c:pt>
                <c:pt idx="757">
                  <c:v>2.86787853596326E-2</c:v>
                </c:pt>
                <c:pt idx="758">
                  <c:v>2.85947685924582E-2</c:v>
                </c:pt>
                <c:pt idx="759">
                  <c:v>2.8510751825283901E-2</c:v>
                </c:pt>
                <c:pt idx="760">
                  <c:v>2.8426735058109501E-2</c:v>
                </c:pt>
                <c:pt idx="761">
                  <c:v>2.8342718290935199E-2</c:v>
                </c:pt>
                <c:pt idx="762">
                  <c:v>2.8258701523760799E-2</c:v>
                </c:pt>
                <c:pt idx="763">
                  <c:v>2.81746847565865E-2</c:v>
                </c:pt>
                <c:pt idx="764">
                  <c:v>2.8090667989412101E-2</c:v>
                </c:pt>
                <c:pt idx="765">
                  <c:v>2.8006651222237802E-2</c:v>
                </c:pt>
                <c:pt idx="766">
                  <c:v>2.7919086158163402E-2</c:v>
                </c:pt>
                <c:pt idx="767">
                  <c:v>2.7824168853565898E-2</c:v>
                </c:pt>
                <c:pt idx="768">
                  <c:v>2.7729251548968398E-2</c:v>
                </c:pt>
                <c:pt idx="769">
                  <c:v>2.7634334244370898E-2</c:v>
                </c:pt>
                <c:pt idx="770">
                  <c:v>2.7539416939773399E-2</c:v>
                </c:pt>
                <c:pt idx="771">
                  <c:v>2.7444499635175899E-2</c:v>
                </c:pt>
                <c:pt idx="772">
                  <c:v>2.7349582330578399E-2</c:v>
                </c:pt>
                <c:pt idx="773">
                  <c:v>2.7254665025980899E-2</c:v>
                </c:pt>
                <c:pt idx="774">
                  <c:v>2.7159747721383298E-2</c:v>
                </c:pt>
                <c:pt idx="775">
                  <c:v>2.7064830416785798E-2</c:v>
                </c:pt>
                <c:pt idx="776">
                  <c:v>2.6969913112188298E-2</c:v>
                </c:pt>
                <c:pt idx="777">
                  <c:v>2.6874995807590799E-2</c:v>
                </c:pt>
                <c:pt idx="778">
                  <c:v>2.6780078502993299E-2</c:v>
                </c:pt>
                <c:pt idx="779">
                  <c:v>2.6685161198395799E-2</c:v>
                </c:pt>
                <c:pt idx="780">
                  <c:v>2.6590243893798299E-2</c:v>
                </c:pt>
                <c:pt idx="781">
                  <c:v>2.6495326589200799E-2</c:v>
                </c:pt>
                <c:pt idx="782">
                  <c:v>2.63811323234996E-2</c:v>
                </c:pt>
                <c:pt idx="783">
                  <c:v>2.6261908885013702E-2</c:v>
                </c:pt>
                <c:pt idx="784">
                  <c:v>2.6142685446527699E-2</c:v>
                </c:pt>
                <c:pt idx="785">
                  <c:v>2.60234620080417E-2</c:v>
                </c:pt>
                <c:pt idx="786">
                  <c:v>2.5904238569555801E-2</c:v>
                </c:pt>
                <c:pt idx="787">
                  <c:v>2.5785015131069799E-2</c:v>
                </c:pt>
                <c:pt idx="788">
                  <c:v>2.56657916925838E-2</c:v>
                </c:pt>
                <c:pt idx="789">
                  <c:v>2.5546568254097901E-2</c:v>
                </c:pt>
                <c:pt idx="790">
                  <c:v>2.5427344815611898E-2</c:v>
                </c:pt>
                <c:pt idx="791">
                  <c:v>2.5308121377125899E-2</c:v>
                </c:pt>
                <c:pt idx="792">
                  <c:v>2.51888979386399E-2</c:v>
                </c:pt>
                <c:pt idx="793">
                  <c:v>2.5069674500154002E-2</c:v>
                </c:pt>
                <c:pt idx="794">
                  <c:v>2.4950451061667999E-2</c:v>
                </c:pt>
                <c:pt idx="795">
                  <c:v>2.4833110068241401E-2</c:v>
                </c:pt>
                <c:pt idx="796">
                  <c:v>2.4718361182663899E-2</c:v>
                </c:pt>
                <c:pt idx="797">
                  <c:v>2.4603612297086401E-2</c:v>
                </c:pt>
                <c:pt idx="798">
                  <c:v>2.4488863411508899E-2</c:v>
                </c:pt>
                <c:pt idx="799">
                  <c:v>2.4374114525931401E-2</c:v>
                </c:pt>
                <c:pt idx="800">
                  <c:v>2.42593656403539E-2</c:v>
                </c:pt>
                <c:pt idx="801">
                  <c:v>2.4144616754776398E-2</c:v>
                </c:pt>
                <c:pt idx="802">
                  <c:v>2.40298678691989E-2</c:v>
                </c:pt>
                <c:pt idx="803">
                  <c:v>2.3915118983621399E-2</c:v>
                </c:pt>
                <c:pt idx="804">
                  <c:v>2.3800370098043901E-2</c:v>
                </c:pt>
                <c:pt idx="805">
                  <c:v>2.3685621212466399E-2</c:v>
                </c:pt>
                <c:pt idx="806">
                  <c:v>2.3570872326888901E-2</c:v>
                </c:pt>
                <c:pt idx="807">
                  <c:v>2.3456123441311399E-2</c:v>
                </c:pt>
                <c:pt idx="808">
                  <c:v>2.3341374555733999E-2</c:v>
                </c:pt>
                <c:pt idx="809">
                  <c:v>2.32266256701564E-2</c:v>
                </c:pt>
                <c:pt idx="810">
                  <c:v>2.3111876784578999E-2</c:v>
                </c:pt>
                <c:pt idx="811">
                  <c:v>2.30116688593614E-2</c:v>
                </c:pt>
                <c:pt idx="812">
                  <c:v>2.2922905748714899E-2</c:v>
                </c:pt>
                <c:pt idx="813">
                  <c:v>2.2834142638068398E-2</c:v>
                </c:pt>
                <c:pt idx="814">
                  <c:v>2.27453795274218E-2</c:v>
                </c:pt>
                <c:pt idx="815">
                  <c:v>2.2656616416775299E-2</c:v>
                </c:pt>
                <c:pt idx="816">
                  <c:v>2.2567853306128802E-2</c:v>
                </c:pt>
                <c:pt idx="817">
                  <c:v>2.2479090195482301E-2</c:v>
                </c:pt>
                <c:pt idx="818">
                  <c:v>2.23903270848358E-2</c:v>
                </c:pt>
                <c:pt idx="819">
                  <c:v>2.2301563974189299E-2</c:v>
                </c:pt>
                <c:pt idx="820">
                  <c:v>2.2212800863542801E-2</c:v>
                </c:pt>
                <c:pt idx="821">
                  <c:v>2.21240377528963E-2</c:v>
                </c:pt>
                <c:pt idx="822">
                  <c:v>2.2035274642249799E-2</c:v>
                </c:pt>
                <c:pt idx="823">
                  <c:v>2.1926905251228999E-2</c:v>
                </c:pt>
                <c:pt idx="824">
                  <c:v>2.1814993820767199E-2</c:v>
                </c:pt>
                <c:pt idx="825">
                  <c:v>2.1703082390305498E-2</c:v>
                </c:pt>
                <c:pt idx="826">
                  <c:v>2.1591170959843701E-2</c:v>
                </c:pt>
                <c:pt idx="827">
                  <c:v>2.1479259529382001E-2</c:v>
                </c:pt>
                <c:pt idx="828">
                  <c:v>2.13673480989202E-2</c:v>
                </c:pt>
                <c:pt idx="829">
                  <c:v>2.1255436668458499E-2</c:v>
                </c:pt>
                <c:pt idx="830">
                  <c:v>2.1143525237996699E-2</c:v>
                </c:pt>
                <c:pt idx="831">
                  <c:v>2.1031613807534998E-2</c:v>
                </c:pt>
                <c:pt idx="832">
                  <c:v>2.0919702377073201E-2</c:v>
                </c:pt>
                <c:pt idx="833">
                  <c:v>2.0807790946611501E-2</c:v>
                </c:pt>
                <c:pt idx="834">
                  <c:v>2.06958795161497E-2</c:v>
                </c:pt>
                <c:pt idx="835">
                  <c:v>2.0583968085687999E-2</c:v>
                </c:pt>
                <c:pt idx="836">
                  <c:v>2.0473077777244102E-2</c:v>
                </c:pt>
                <c:pt idx="837">
                  <c:v>2.0363576831125399E-2</c:v>
                </c:pt>
                <c:pt idx="838">
                  <c:v>2.0254075885006599E-2</c:v>
                </c:pt>
                <c:pt idx="839">
                  <c:v>2.01445749388879E-2</c:v>
                </c:pt>
                <c:pt idx="840">
                  <c:v>2.0035073992769201E-2</c:v>
                </c:pt>
                <c:pt idx="841">
                  <c:v>1.9925573046650501E-2</c:v>
                </c:pt>
                <c:pt idx="842">
                  <c:v>1.9816072100531799E-2</c:v>
                </c:pt>
                <c:pt idx="843">
                  <c:v>1.9706571154413099E-2</c:v>
                </c:pt>
                <c:pt idx="844">
                  <c:v>1.95970702082943E-2</c:v>
                </c:pt>
                <c:pt idx="845">
                  <c:v>1.94875692621756E-2</c:v>
                </c:pt>
                <c:pt idx="846">
                  <c:v>1.9378068316056901E-2</c:v>
                </c:pt>
                <c:pt idx="847">
                  <c:v>1.9268567369938198E-2</c:v>
                </c:pt>
                <c:pt idx="848">
                  <c:v>1.9159066423819499E-2</c:v>
                </c:pt>
                <c:pt idx="849">
                  <c:v>1.9049565477700699E-2</c:v>
                </c:pt>
                <c:pt idx="850">
                  <c:v>1.8940064531582E-2</c:v>
                </c:pt>
                <c:pt idx="851">
                  <c:v>1.8830563585463301E-2</c:v>
                </c:pt>
                <c:pt idx="852">
                  <c:v>1.8721062639344602E-2</c:v>
                </c:pt>
                <c:pt idx="853">
                  <c:v>1.8611561693225899E-2</c:v>
                </c:pt>
                <c:pt idx="854">
                  <c:v>1.8496578599433999E-2</c:v>
                </c:pt>
                <c:pt idx="855">
                  <c:v>1.8350572701604902E-2</c:v>
                </c:pt>
                <c:pt idx="856">
                  <c:v>1.8204566803775999E-2</c:v>
                </c:pt>
                <c:pt idx="857">
                  <c:v>1.8058560905946899E-2</c:v>
                </c:pt>
                <c:pt idx="858">
                  <c:v>1.7912555008117999E-2</c:v>
                </c:pt>
                <c:pt idx="859">
                  <c:v>1.7766549110289E-2</c:v>
                </c:pt>
                <c:pt idx="860">
                  <c:v>1.762054321246E-2</c:v>
                </c:pt>
                <c:pt idx="861">
                  <c:v>1.7474537314631E-2</c:v>
                </c:pt>
                <c:pt idx="862">
                  <c:v>1.7328531416802E-2</c:v>
                </c:pt>
                <c:pt idx="863">
                  <c:v>1.7182525518973001E-2</c:v>
                </c:pt>
                <c:pt idx="864">
                  <c:v>1.7036519621144001E-2</c:v>
                </c:pt>
                <c:pt idx="865">
                  <c:v>1.6895277820612301E-2</c:v>
                </c:pt>
                <c:pt idx="866">
                  <c:v>1.67651369491967E-2</c:v>
                </c:pt>
                <c:pt idx="867">
                  <c:v>1.6634996077781201E-2</c:v>
                </c:pt>
                <c:pt idx="868">
                  <c:v>1.6504855206365701E-2</c:v>
                </c:pt>
                <c:pt idx="869">
                  <c:v>1.6374714334950101E-2</c:v>
                </c:pt>
                <c:pt idx="870">
                  <c:v>1.6244573463534601E-2</c:v>
                </c:pt>
                <c:pt idx="871">
                  <c:v>1.6114432592119102E-2</c:v>
                </c:pt>
                <c:pt idx="872">
                  <c:v>1.5984291720703599E-2</c:v>
                </c:pt>
                <c:pt idx="873">
                  <c:v>1.5854150849287998E-2</c:v>
                </c:pt>
                <c:pt idx="874">
                  <c:v>1.5724009977872499E-2</c:v>
                </c:pt>
                <c:pt idx="875">
                  <c:v>1.5593869106456999E-2</c:v>
                </c:pt>
                <c:pt idx="876">
                  <c:v>1.54854931527433E-2</c:v>
                </c:pt>
                <c:pt idx="877">
                  <c:v>1.53959650939879E-2</c:v>
                </c:pt>
                <c:pt idx="878">
                  <c:v>1.53064370352325E-2</c:v>
                </c:pt>
                <c:pt idx="879">
                  <c:v>1.52169089764771E-2</c:v>
                </c:pt>
                <c:pt idx="880">
                  <c:v>1.51273809177217E-2</c:v>
                </c:pt>
                <c:pt idx="881">
                  <c:v>1.50378528589663E-2</c:v>
                </c:pt>
                <c:pt idx="882">
                  <c:v>1.49483248002109E-2</c:v>
                </c:pt>
                <c:pt idx="883">
                  <c:v>1.48587967414555E-2</c:v>
                </c:pt>
                <c:pt idx="884">
                  <c:v>1.47692686827001E-2</c:v>
                </c:pt>
                <c:pt idx="885">
                  <c:v>1.46797406239447E-2</c:v>
                </c:pt>
                <c:pt idx="886">
                  <c:v>1.45902125651893E-2</c:v>
                </c:pt>
                <c:pt idx="887">
                  <c:v>1.45006845064339E-2</c:v>
                </c:pt>
                <c:pt idx="888">
                  <c:v>1.44111564476785E-2</c:v>
                </c:pt>
                <c:pt idx="889">
                  <c:v>1.43216283889231E-2</c:v>
                </c:pt>
                <c:pt idx="890">
                  <c:v>1.42606978642745E-2</c:v>
                </c:pt>
                <c:pt idx="891">
                  <c:v>1.42036655512422E-2</c:v>
                </c:pt>
                <c:pt idx="892">
                  <c:v>1.41466332382098E-2</c:v>
                </c:pt>
                <c:pt idx="893">
                  <c:v>1.40896009251775E-2</c:v>
                </c:pt>
                <c:pt idx="894">
                  <c:v>1.4032568612145101E-2</c:v>
                </c:pt>
                <c:pt idx="895">
                  <c:v>1.39755362991127E-2</c:v>
                </c:pt>
                <c:pt idx="896">
                  <c:v>1.39185039860804E-2</c:v>
                </c:pt>
                <c:pt idx="897">
                  <c:v>1.3861471673047999E-2</c:v>
                </c:pt>
                <c:pt idx="898">
                  <c:v>1.3804439360015601E-2</c:v>
                </c:pt>
                <c:pt idx="899">
                  <c:v>1.3747407046983301E-2</c:v>
                </c:pt>
                <c:pt idx="900">
                  <c:v>1.36903747339509E-2</c:v>
                </c:pt>
                <c:pt idx="901">
                  <c:v>1.36333424209186E-2</c:v>
                </c:pt>
                <c:pt idx="902">
                  <c:v>1.3576310107886199E-2</c:v>
                </c:pt>
                <c:pt idx="903">
                  <c:v>1.3519277794853801E-2</c:v>
                </c:pt>
                <c:pt idx="904">
                  <c:v>1.3462245481821501E-2</c:v>
                </c:pt>
                <c:pt idx="905">
                  <c:v>1.34229661913769E-2</c:v>
                </c:pt>
                <c:pt idx="906">
                  <c:v>1.3384464082038401E-2</c:v>
                </c:pt>
                <c:pt idx="907">
                  <c:v>1.3345961972699801E-2</c:v>
                </c:pt>
                <c:pt idx="908">
                  <c:v>1.33074598633613E-2</c:v>
                </c:pt>
                <c:pt idx="909">
                  <c:v>1.32689577540228E-2</c:v>
                </c:pt>
                <c:pt idx="910">
                  <c:v>1.3230455644684299E-2</c:v>
                </c:pt>
                <c:pt idx="911">
                  <c:v>1.31919535353458E-2</c:v>
                </c:pt>
                <c:pt idx="912">
                  <c:v>1.31534514260072E-2</c:v>
                </c:pt>
                <c:pt idx="913">
                  <c:v>1.3114949316668701E-2</c:v>
                </c:pt>
                <c:pt idx="914">
                  <c:v>1.30764472073302E-2</c:v>
                </c:pt>
                <c:pt idx="915">
                  <c:v>1.30379450979917E-2</c:v>
                </c:pt>
                <c:pt idx="916">
                  <c:v>1.2999442988653199E-2</c:v>
                </c:pt>
                <c:pt idx="917">
                  <c:v>1.2960940879314599E-2</c:v>
                </c:pt>
                <c:pt idx="918">
                  <c:v>1.29224387699761E-2</c:v>
                </c:pt>
                <c:pt idx="919">
                  <c:v>1.2883936660637601E-2</c:v>
                </c:pt>
                <c:pt idx="920">
                  <c:v>1.2845434551299099E-2</c:v>
                </c:pt>
                <c:pt idx="921">
                  <c:v>1.28069324419606E-2</c:v>
                </c:pt>
                <c:pt idx="922">
                  <c:v>1.2768430332622E-2</c:v>
                </c:pt>
                <c:pt idx="923">
                  <c:v>1.27386234279133E-2</c:v>
                </c:pt>
                <c:pt idx="924">
                  <c:v>1.27115961352908E-2</c:v>
                </c:pt>
                <c:pt idx="925">
                  <c:v>1.26845688426683E-2</c:v>
                </c:pt>
                <c:pt idx="926">
                  <c:v>1.26575415500458E-2</c:v>
                </c:pt>
                <c:pt idx="927">
                  <c:v>1.26305142574233E-2</c:v>
                </c:pt>
                <c:pt idx="928">
                  <c:v>1.2603486964800801E-2</c:v>
                </c:pt>
                <c:pt idx="929">
                  <c:v>1.2576459672178301E-2</c:v>
                </c:pt>
                <c:pt idx="930">
                  <c:v>1.25494323795557E-2</c:v>
                </c:pt>
                <c:pt idx="931">
                  <c:v>1.2522405086933201E-2</c:v>
                </c:pt>
                <c:pt idx="932">
                  <c:v>1.2495377794310701E-2</c:v>
                </c:pt>
                <c:pt idx="933">
                  <c:v>1.2468350501688199E-2</c:v>
                </c:pt>
                <c:pt idx="934">
                  <c:v>1.2441323209065699E-2</c:v>
                </c:pt>
                <c:pt idx="935">
                  <c:v>1.24142959164432E-2</c:v>
                </c:pt>
                <c:pt idx="936">
                  <c:v>1.238708025003E-2</c:v>
                </c:pt>
                <c:pt idx="937">
                  <c:v>1.23436078956681E-2</c:v>
                </c:pt>
                <c:pt idx="938">
                  <c:v>1.23001355413062E-2</c:v>
                </c:pt>
                <c:pt idx="939">
                  <c:v>1.22566631869443E-2</c:v>
                </c:pt>
                <c:pt idx="940">
                  <c:v>1.2213190832582399E-2</c:v>
                </c:pt>
                <c:pt idx="941">
                  <c:v>1.21697184782206E-2</c:v>
                </c:pt>
                <c:pt idx="942">
                  <c:v>1.21262461238587E-2</c:v>
                </c:pt>
                <c:pt idx="943">
                  <c:v>1.2082773769496799E-2</c:v>
                </c:pt>
                <c:pt idx="944">
                  <c:v>1.2039301415134899E-2</c:v>
                </c:pt>
                <c:pt idx="945">
                  <c:v>1.1995829060773001E-2</c:v>
                </c:pt>
                <c:pt idx="946">
                  <c:v>1.1952356706411101E-2</c:v>
                </c:pt>
                <c:pt idx="947">
                  <c:v>1.19088843520492E-2</c:v>
                </c:pt>
                <c:pt idx="948">
                  <c:v>1.18654119976873E-2</c:v>
                </c:pt>
                <c:pt idx="949">
                  <c:v>1.18219396433254E-2</c:v>
                </c:pt>
                <c:pt idx="950">
                  <c:v>1.17784672889635E-2</c:v>
                </c:pt>
                <c:pt idx="951">
                  <c:v>1.17349949346016E-2</c:v>
                </c:pt>
                <c:pt idx="952">
                  <c:v>1.17126142174729E-2</c:v>
                </c:pt>
                <c:pt idx="953">
                  <c:v>1.17131718115027E-2</c:v>
                </c:pt>
                <c:pt idx="954">
                  <c:v>1.1713729405532501E-2</c:v>
                </c:pt>
                <c:pt idx="955">
                  <c:v>1.17142869995623E-2</c:v>
                </c:pt>
                <c:pt idx="956">
                  <c:v>1.1714844593592001E-2</c:v>
                </c:pt>
                <c:pt idx="957">
                  <c:v>1.17154021876218E-2</c:v>
                </c:pt>
                <c:pt idx="958">
                  <c:v>1.1715959781651601E-2</c:v>
                </c:pt>
                <c:pt idx="959">
                  <c:v>1.17165173756814E-2</c:v>
                </c:pt>
                <c:pt idx="960">
                  <c:v>1.1717074969711199E-2</c:v>
                </c:pt>
                <c:pt idx="961">
                  <c:v>1.1717632563741E-2</c:v>
                </c:pt>
                <c:pt idx="962">
                  <c:v>1.17181901577708E-2</c:v>
                </c:pt>
                <c:pt idx="963">
                  <c:v>1.17187477518005E-2</c:v>
                </c:pt>
                <c:pt idx="964">
                  <c:v>1.1719305345830299E-2</c:v>
                </c:pt>
                <c:pt idx="965">
                  <c:v>1.17198629398601E-2</c:v>
                </c:pt>
                <c:pt idx="966">
                  <c:v>1.17204205338899E-2</c:v>
                </c:pt>
                <c:pt idx="967">
                  <c:v>1.1720978127919701E-2</c:v>
                </c:pt>
                <c:pt idx="968">
                  <c:v>1.1724962027944701E-2</c:v>
                </c:pt>
                <c:pt idx="969">
                  <c:v>1.1737529573027299E-2</c:v>
                </c:pt>
                <c:pt idx="970">
                  <c:v>1.17500971181099E-2</c:v>
                </c:pt>
                <c:pt idx="971">
                  <c:v>1.17626646631925E-2</c:v>
                </c:pt>
                <c:pt idx="972">
                  <c:v>1.1775232208275199E-2</c:v>
                </c:pt>
                <c:pt idx="973">
                  <c:v>1.17877997533578E-2</c:v>
                </c:pt>
                <c:pt idx="974">
                  <c:v>1.18003672984404E-2</c:v>
                </c:pt>
                <c:pt idx="975">
                  <c:v>1.1812934843523E-2</c:v>
                </c:pt>
                <c:pt idx="976">
                  <c:v>1.1825502388605601E-2</c:v>
                </c:pt>
                <c:pt idx="977">
                  <c:v>1.1838069933688199E-2</c:v>
                </c:pt>
                <c:pt idx="978">
                  <c:v>1.18506374787708E-2</c:v>
                </c:pt>
                <c:pt idx="979">
                  <c:v>1.1863205023853501E-2</c:v>
                </c:pt>
                <c:pt idx="980">
                  <c:v>1.1875772568936099E-2</c:v>
                </c:pt>
                <c:pt idx="981">
                  <c:v>1.1906449739182701E-2</c:v>
                </c:pt>
                <c:pt idx="982">
                  <c:v>1.19389875898462E-2</c:v>
                </c:pt>
                <c:pt idx="983">
                  <c:v>1.19715254405097E-2</c:v>
                </c:pt>
                <c:pt idx="984">
                  <c:v>1.2004063291173201E-2</c:v>
                </c:pt>
                <c:pt idx="985">
                  <c:v>1.20366011418367E-2</c:v>
                </c:pt>
                <c:pt idx="986">
                  <c:v>1.20691389925002E-2</c:v>
                </c:pt>
                <c:pt idx="987">
                  <c:v>1.2101676843163701E-2</c:v>
                </c:pt>
                <c:pt idx="988">
                  <c:v>1.21342146938273E-2</c:v>
                </c:pt>
                <c:pt idx="989">
                  <c:v>1.2166752544490801E-2</c:v>
                </c:pt>
                <c:pt idx="990">
                  <c:v>1.21992903951543E-2</c:v>
                </c:pt>
                <c:pt idx="991">
                  <c:v>1.22318282458178E-2</c:v>
                </c:pt>
                <c:pt idx="992">
                  <c:v>1.2264366096481299E-2</c:v>
                </c:pt>
                <c:pt idx="993">
                  <c:v>1.2299385171520599E-2</c:v>
                </c:pt>
                <c:pt idx="994">
                  <c:v>1.23393802637206E-2</c:v>
                </c:pt>
                <c:pt idx="995">
                  <c:v>1.23793753559206E-2</c:v>
                </c:pt>
                <c:pt idx="996">
                  <c:v>1.24193704481206E-2</c:v>
                </c:pt>
                <c:pt idx="997">
                  <c:v>1.2459365540320601E-2</c:v>
                </c:pt>
                <c:pt idx="998">
                  <c:v>1.2499360632520599E-2</c:v>
                </c:pt>
                <c:pt idx="999">
                  <c:v>1.25393557247207E-2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1C6-48F4-ADDC-72CFC957D6BA}"/>
            </c:ext>
          </c:extLst>
        </c:ser>
        <c:ser>
          <c:idx val="9"/>
          <c:order val="7"/>
          <c:tx>
            <c:strRef>
              <c:f>FLiNaK_plot_data!$M$1</c:f>
              <c:strCache>
                <c:ptCount val="1"/>
                <c:pt idx="0">
                  <c:v>S(r): Na-F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FLiNaK_plot_data!$M$2:$M$1001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3.5279903783601898E-4</c:v>
                </c:pt>
                <c:pt idx="456">
                  <c:v>3.5279903783601898E-4</c:v>
                </c:pt>
                <c:pt idx="457">
                  <c:v>3.5279903783601898E-4</c:v>
                </c:pt>
                <c:pt idx="458">
                  <c:v>3.5279903783601898E-4</c:v>
                </c:pt>
                <c:pt idx="459">
                  <c:v>3.5279903783601898E-4</c:v>
                </c:pt>
                <c:pt idx="460">
                  <c:v>3.5279903783601898E-4</c:v>
                </c:pt>
                <c:pt idx="461">
                  <c:v>3.5279903783601898E-4</c:v>
                </c:pt>
                <c:pt idx="462">
                  <c:v>3.5279903783601898E-4</c:v>
                </c:pt>
                <c:pt idx="463">
                  <c:v>3.5279903783601898E-4</c:v>
                </c:pt>
                <c:pt idx="464">
                  <c:v>3.5279903783601898E-4</c:v>
                </c:pt>
                <c:pt idx="465">
                  <c:v>3.5279903783601898E-4</c:v>
                </c:pt>
                <c:pt idx="466">
                  <c:v>3.5279903783601898E-4</c:v>
                </c:pt>
                <c:pt idx="467">
                  <c:v>3.5279903783601898E-4</c:v>
                </c:pt>
                <c:pt idx="468">
                  <c:v>3.5279903783601898E-4</c:v>
                </c:pt>
                <c:pt idx="469">
                  <c:v>3.5279903783601898E-4</c:v>
                </c:pt>
                <c:pt idx="470">
                  <c:v>3.5279903783601898E-4</c:v>
                </c:pt>
                <c:pt idx="471">
                  <c:v>3.5279903783601898E-4</c:v>
                </c:pt>
                <c:pt idx="472">
                  <c:v>3.5279903783601898E-4</c:v>
                </c:pt>
                <c:pt idx="473">
                  <c:v>3.5279903783601898E-4</c:v>
                </c:pt>
                <c:pt idx="474">
                  <c:v>3.5279903783601898E-4</c:v>
                </c:pt>
                <c:pt idx="475">
                  <c:v>3.5279903783601898E-4</c:v>
                </c:pt>
                <c:pt idx="476">
                  <c:v>3.5279903783601898E-4</c:v>
                </c:pt>
                <c:pt idx="477">
                  <c:v>3.5279903783601898E-4</c:v>
                </c:pt>
                <c:pt idx="478">
                  <c:v>3.5279903783601898E-4</c:v>
                </c:pt>
                <c:pt idx="479">
                  <c:v>3.5279903783601898E-4</c:v>
                </c:pt>
                <c:pt idx="480">
                  <c:v>3.5279903783601898E-4</c:v>
                </c:pt>
                <c:pt idx="481">
                  <c:v>3.5279903783601898E-4</c:v>
                </c:pt>
                <c:pt idx="482">
                  <c:v>3.5279903783601898E-4</c:v>
                </c:pt>
                <c:pt idx="483">
                  <c:v>3.5279903783601898E-4</c:v>
                </c:pt>
                <c:pt idx="484">
                  <c:v>3.5279903783601898E-4</c:v>
                </c:pt>
                <c:pt idx="485">
                  <c:v>3.5279903783601898E-4</c:v>
                </c:pt>
                <c:pt idx="486">
                  <c:v>3.5279903783601898E-4</c:v>
                </c:pt>
                <c:pt idx="487">
                  <c:v>3.5279903783601898E-4</c:v>
                </c:pt>
                <c:pt idx="488">
                  <c:v>3.5279903783601898E-4</c:v>
                </c:pt>
                <c:pt idx="489">
                  <c:v>3.5279903783601898E-4</c:v>
                </c:pt>
                <c:pt idx="490">
                  <c:v>3.5279903783601898E-4</c:v>
                </c:pt>
                <c:pt idx="491">
                  <c:v>3.5279903783601898E-4</c:v>
                </c:pt>
                <c:pt idx="492">
                  <c:v>3.5279903783601898E-4</c:v>
                </c:pt>
                <c:pt idx="493">
                  <c:v>3.5279903783601898E-4</c:v>
                </c:pt>
                <c:pt idx="494">
                  <c:v>3.5279903783601898E-4</c:v>
                </c:pt>
                <c:pt idx="495">
                  <c:v>3.5279903783601898E-4</c:v>
                </c:pt>
                <c:pt idx="496">
                  <c:v>3.5279903783601898E-4</c:v>
                </c:pt>
                <c:pt idx="497">
                  <c:v>3.5279903783601898E-4</c:v>
                </c:pt>
                <c:pt idx="498">
                  <c:v>3.5279903783601898E-4</c:v>
                </c:pt>
                <c:pt idx="499">
                  <c:v>3.5279903783601898E-4</c:v>
                </c:pt>
                <c:pt idx="500">
                  <c:v>3.5279903783601898E-4</c:v>
                </c:pt>
                <c:pt idx="501">
                  <c:v>3.5279903783601898E-4</c:v>
                </c:pt>
                <c:pt idx="502">
                  <c:v>3.5279903783601898E-4</c:v>
                </c:pt>
                <c:pt idx="503">
                  <c:v>3.5279903783601898E-4</c:v>
                </c:pt>
                <c:pt idx="504">
                  <c:v>3.5279903783601898E-4</c:v>
                </c:pt>
                <c:pt idx="505">
                  <c:v>3.5279903783601898E-4</c:v>
                </c:pt>
                <c:pt idx="506">
                  <c:v>3.5279903783601898E-4</c:v>
                </c:pt>
                <c:pt idx="507">
                  <c:v>3.5279903783601898E-4</c:v>
                </c:pt>
                <c:pt idx="508">
                  <c:v>3.5279903783601898E-4</c:v>
                </c:pt>
                <c:pt idx="509">
                  <c:v>3.5279903783601898E-4</c:v>
                </c:pt>
                <c:pt idx="510">
                  <c:v>3.5279903783601898E-4</c:v>
                </c:pt>
                <c:pt idx="511">
                  <c:v>3.5279903783601898E-4</c:v>
                </c:pt>
                <c:pt idx="512">
                  <c:v>3.5279903783601898E-4</c:v>
                </c:pt>
                <c:pt idx="513">
                  <c:v>3.5279903783601898E-4</c:v>
                </c:pt>
                <c:pt idx="514">
                  <c:v>3.5279903783601898E-4</c:v>
                </c:pt>
                <c:pt idx="515">
                  <c:v>3.5279903783601898E-4</c:v>
                </c:pt>
                <c:pt idx="516">
                  <c:v>3.5279903783601898E-4</c:v>
                </c:pt>
                <c:pt idx="517">
                  <c:v>3.5279903783601898E-4</c:v>
                </c:pt>
                <c:pt idx="518">
                  <c:v>3.5279903783601898E-4</c:v>
                </c:pt>
                <c:pt idx="519">
                  <c:v>3.5279903783601898E-4</c:v>
                </c:pt>
                <c:pt idx="520">
                  <c:v>3.5279903783601898E-4</c:v>
                </c:pt>
                <c:pt idx="521">
                  <c:v>3.5279903783601898E-4</c:v>
                </c:pt>
                <c:pt idx="522">
                  <c:v>3.5279903783601898E-4</c:v>
                </c:pt>
                <c:pt idx="523">
                  <c:v>3.5279903783601898E-4</c:v>
                </c:pt>
                <c:pt idx="524">
                  <c:v>3.5279903783601898E-4</c:v>
                </c:pt>
                <c:pt idx="525">
                  <c:v>3.5279903783601898E-4</c:v>
                </c:pt>
                <c:pt idx="526">
                  <c:v>3.5279903783601898E-4</c:v>
                </c:pt>
                <c:pt idx="527">
                  <c:v>3.5279903783601898E-4</c:v>
                </c:pt>
                <c:pt idx="528">
                  <c:v>3.5279903783601898E-4</c:v>
                </c:pt>
                <c:pt idx="529">
                  <c:v>3.5279903783601898E-4</c:v>
                </c:pt>
                <c:pt idx="530">
                  <c:v>3.5279903783601898E-4</c:v>
                </c:pt>
                <c:pt idx="531">
                  <c:v>3.5279903783601898E-4</c:v>
                </c:pt>
                <c:pt idx="532">
                  <c:v>3.5279903783601898E-4</c:v>
                </c:pt>
                <c:pt idx="533">
                  <c:v>3.5279903783601898E-4</c:v>
                </c:pt>
                <c:pt idx="534">
                  <c:v>3.5279903783601898E-4</c:v>
                </c:pt>
                <c:pt idx="535">
                  <c:v>3.5279903783601898E-4</c:v>
                </c:pt>
                <c:pt idx="536">
                  <c:v>3.5279903783601898E-4</c:v>
                </c:pt>
                <c:pt idx="537">
                  <c:v>3.5279903783601898E-4</c:v>
                </c:pt>
                <c:pt idx="538">
                  <c:v>3.5279903783601898E-4</c:v>
                </c:pt>
                <c:pt idx="539">
                  <c:v>3.5279903783601898E-4</c:v>
                </c:pt>
                <c:pt idx="540">
                  <c:v>3.5279903783601898E-4</c:v>
                </c:pt>
                <c:pt idx="541">
                  <c:v>3.5279903783601898E-4</c:v>
                </c:pt>
                <c:pt idx="542">
                  <c:v>3.5279903783601898E-4</c:v>
                </c:pt>
                <c:pt idx="543">
                  <c:v>3.5279903783601898E-4</c:v>
                </c:pt>
                <c:pt idx="544">
                  <c:v>3.5279903783601898E-4</c:v>
                </c:pt>
                <c:pt idx="545">
                  <c:v>3.5279903783601898E-4</c:v>
                </c:pt>
                <c:pt idx="546">
                  <c:v>3.5279903783601898E-4</c:v>
                </c:pt>
                <c:pt idx="547">
                  <c:v>3.5279903783601898E-4</c:v>
                </c:pt>
                <c:pt idx="548">
                  <c:v>3.5279903783601898E-4</c:v>
                </c:pt>
                <c:pt idx="549">
                  <c:v>3.5279903783601898E-4</c:v>
                </c:pt>
                <c:pt idx="550">
                  <c:v>3.5279903783601898E-4</c:v>
                </c:pt>
                <c:pt idx="551">
                  <c:v>3.5279903783601898E-4</c:v>
                </c:pt>
                <c:pt idx="552">
                  <c:v>3.5279903783601898E-4</c:v>
                </c:pt>
                <c:pt idx="553">
                  <c:v>3.5279903783601898E-4</c:v>
                </c:pt>
                <c:pt idx="554">
                  <c:v>3.5279903783601898E-4</c:v>
                </c:pt>
                <c:pt idx="555">
                  <c:v>3.5279903783601898E-4</c:v>
                </c:pt>
                <c:pt idx="556">
                  <c:v>3.5279903783601898E-4</c:v>
                </c:pt>
                <c:pt idx="557">
                  <c:v>3.5279903783601898E-4</c:v>
                </c:pt>
                <c:pt idx="558">
                  <c:v>3.5279903783601898E-4</c:v>
                </c:pt>
                <c:pt idx="559">
                  <c:v>3.5279903783601898E-4</c:v>
                </c:pt>
                <c:pt idx="560">
                  <c:v>3.5279903783601898E-4</c:v>
                </c:pt>
                <c:pt idx="561">
                  <c:v>3.5279903783601898E-4</c:v>
                </c:pt>
                <c:pt idx="562">
                  <c:v>3.5279903783601898E-4</c:v>
                </c:pt>
                <c:pt idx="563">
                  <c:v>3.5279903783601898E-4</c:v>
                </c:pt>
                <c:pt idx="564">
                  <c:v>3.5279903783601898E-4</c:v>
                </c:pt>
                <c:pt idx="565">
                  <c:v>3.5279903783601898E-4</c:v>
                </c:pt>
                <c:pt idx="566">
                  <c:v>3.5279903783601898E-4</c:v>
                </c:pt>
                <c:pt idx="567">
                  <c:v>3.5279903783601898E-4</c:v>
                </c:pt>
                <c:pt idx="568">
                  <c:v>3.5279903783601898E-4</c:v>
                </c:pt>
                <c:pt idx="569">
                  <c:v>3.5279903783601898E-4</c:v>
                </c:pt>
                <c:pt idx="570">
                  <c:v>3.5279903783601898E-4</c:v>
                </c:pt>
                <c:pt idx="571">
                  <c:v>3.5279903783601898E-4</c:v>
                </c:pt>
                <c:pt idx="572">
                  <c:v>3.5279903783601898E-4</c:v>
                </c:pt>
                <c:pt idx="573">
                  <c:v>3.5279903783601898E-4</c:v>
                </c:pt>
                <c:pt idx="574">
                  <c:v>3.5279903783601898E-4</c:v>
                </c:pt>
                <c:pt idx="575">
                  <c:v>3.5279903783601898E-4</c:v>
                </c:pt>
                <c:pt idx="576">
                  <c:v>3.5279903783601898E-4</c:v>
                </c:pt>
                <c:pt idx="577">
                  <c:v>3.5279903783601898E-4</c:v>
                </c:pt>
                <c:pt idx="578">
                  <c:v>3.5279903783601898E-4</c:v>
                </c:pt>
                <c:pt idx="579">
                  <c:v>3.5279903783601898E-4</c:v>
                </c:pt>
                <c:pt idx="580">
                  <c:v>3.5279903783601898E-4</c:v>
                </c:pt>
                <c:pt idx="581">
                  <c:v>3.5279903783601898E-4</c:v>
                </c:pt>
                <c:pt idx="582">
                  <c:v>3.5279903783601898E-4</c:v>
                </c:pt>
                <c:pt idx="583">
                  <c:v>3.5279903783601898E-4</c:v>
                </c:pt>
                <c:pt idx="584">
                  <c:v>3.5279903783601898E-4</c:v>
                </c:pt>
                <c:pt idx="585">
                  <c:v>3.5279903783601898E-4</c:v>
                </c:pt>
                <c:pt idx="586">
                  <c:v>3.5279903783601898E-4</c:v>
                </c:pt>
                <c:pt idx="587">
                  <c:v>3.5279903783601898E-4</c:v>
                </c:pt>
                <c:pt idx="588">
                  <c:v>3.5279903783601898E-4</c:v>
                </c:pt>
                <c:pt idx="589">
                  <c:v>3.5279903783601898E-4</c:v>
                </c:pt>
                <c:pt idx="590">
                  <c:v>3.5279903783601898E-4</c:v>
                </c:pt>
                <c:pt idx="591">
                  <c:v>3.5279903783601898E-4</c:v>
                </c:pt>
                <c:pt idx="592">
                  <c:v>3.5279903783601898E-4</c:v>
                </c:pt>
                <c:pt idx="593">
                  <c:v>3.5279903783601898E-4</c:v>
                </c:pt>
                <c:pt idx="594">
                  <c:v>3.5279903783601898E-4</c:v>
                </c:pt>
                <c:pt idx="595">
                  <c:v>3.5279903783601898E-4</c:v>
                </c:pt>
                <c:pt idx="596">
                  <c:v>3.5279903783601898E-4</c:v>
                </c:pt>
                <c:pt idx="597">
                  <c:v>3.5279903783601898E-4</c:v>
                </c:pt>
                <c:pt idx="598">
                  <c:v>3.5279903783601898E-4</c:v>
                </c:pt>
                <c:pt idx="599">
                  <c:v>3.5279903783601898E-4</c:v>
                </c:pt>
                <c:pt idx="600">
                  <c:v>3.5279903783601898E-4</c:v>
                </c:pt>
                <c:pt idx="601">
                  <c:v>3.5279903783601898E-4</c:v>
                </c:pt>
                <c:pt idx="602">
                  <c:v>3.5279903783601898E-4</c:v>
                </c:pt>
                <c:pt idx="603">
                  <c:v>3.5279903783601898E-4</c:v>
                </c:pt>
                <c:pt idx="604">
                  <c:v>3.5279903783601898E-4</c:v>
                </c:pt>
                <c:pt idx="605">
                  <c:v>3.5279903783601898E-4</c:v>
                </c:pt>
                <c:pt idx="606">
                  <c:v>3.5279903783601898E-4</c:v>
                </c:pt>
                <c:pt idx="607">
                  <c:v>3.5279903783601898E-4</c:v>
                </c:pt>
                <c:pt idx="608">
                  <c:v>3.5279903783601898E-4</c:v>
                </c:pt>
                <c:pt idx="609">
                  <c:v>3.5279903783601898E-4</c:v>
                </c:pt>
                <c:pt idx="610">
                  <c:v>3.5279903783601898E-4</c:v>
                </c:pt>
                <c:pt idx="611">
                  <c:v>3.5279903783601898E-4</c:v>
                </c:pt>
                <c:pt idx="612">
                  <c:v>3.5279903783601898E-4</c:v>
                </c:pt>
                <c:pt idx="613">
                  <c:v>3.5279903783601898E-4</c:v>
                </c:pt>
                <c:pt idx="614">
                  <c:v>3.5279903783601898E-4</c:v>
                </c:pt>
                <c:pt idx="615">
                  <c:v>3.5279903783601898E-4</c:v>
                </c:pt>
                <c:pt idx="616">
                  <c:v>3.5279903783601898E-4</c:v>
                </c:pt>
                <c:pt idx="617">
                  <c:v>3.5279903783601898E-4</c:v>
                </c:pt>
                <c:pt idx="618">
                  <c:v>3.5279903783601898E-4</c:v>
                </c:pt>
                <c:pt idx="619">
                  <c:v>3.5279903783601898E-4</c:v>
                </c:pt>
                <c:pt idx="620">
                  <c:v>3.5279903783601898E-4</c:v>
                </c:pt>
                <c:pt idx="621">
                  <c:v>3.5279903783601898E-4</c:v>
                </c:pt>
                <c:pt idx="622">
                  <c:v>3.5279903783601898E-4</c:v>
                </c:pt>
                <c:pt idx="623">
                  <c:v>3.5279903783601898E-4</c:v>
                </c:pt>
                <c:pt idx="624">
                  <c:v>3.5279903783601898E-4</c:v>
                </c:pt>
                <c:pt idx="625">
                  <c:v>3.5279903783601898E-4</c:v>
                </c:pt>
                <c:pt idx="626">
                  <c:v>3.5279903783601898E-4</c:v>
                </c:pt>
                <c:pt idx="627">
                  <c:v>3.5279903783601898E-4</c:v>
                </c:pt>
                <c:pt idx="628">
                  <c:v>3.5279903783601898E-4</c:v>
                </c:pt>
                <c:pt idx="629">
                  <c:v>3.5279903783601898E-4</c:v>
                </c:pt>
                <c:pt idx="630">
                  <c:v>3.5279903783601898E-4</c:v>
                </c:pt>
                <c:pt idx="631">
                  <c:v>3.5279903783601898E-4</c:v>
                </c:pt>
                <c:pt idx="632">
                  <c:v>3.5279903783601898E-4</c:v>
                </c:pt>
                <c:pt idx="633">
                  <c:v>3.5279903783601898E-4</c:v>
                </c:pt>
                <c:pt idx="634">
                  <c:v>3.5279903783601898E-4</c:v>
                </c:pt>
                <c:pt idx="635">
                  <c:v>3.5279903783601898E-4</c:v>
                </c:pt>
                <c:pt idx="636">
                  <c:v>3.5279903783601898E-4</c:v>
                </c:pt>
                <c:pt idx="637">
                  <c:v>3.5279903783601898E-4</c:v>
                </c:pt>
                <c:pt idx="638">
                  <c:v>3.5279903783601898E-4</c:v>
                </c:pt>
                <c:pt idx="639">
                  <c:v>3.5279903783601898E-4</c:v>
                </c:pt>
                <c:pt idx="640">
                  <c:v>3.5279903783601898E-4</c:v>
                </c:pt>
                <c:pt idx="641">
                  <c:v>3.5279903783601898E-4</c:v>
                </c:pt>
                <c:pt idx="642">
                  <c:v>3.5279903783601898E-4</c:v>
                </c:pt>
                <c:pt idx="643">
                  <c:v>3.5279903783601898E-4</c:v>
                </c:pt>
                <c:pt idx="644">
                  <c:v>3.5279903783601898E-4</c:v>
                </c:pt>
                <c:pt idx="645">
                  <c:v>3.5279903783601898E-4</c:v>
                </c:pt>
                <c:pt idx="646">
                  <c:v>3.5279903783601898E-4</c:v>
                </c:pt>
                <c:pt idx="647">
                  <c:v>3.5279903783601898E-4</c:v>
                </c:pt>
                <c:pt idx="648">
                  <c:v>3.5279903783601898E-4</c:v>
                </c:pt>
                <c:pt idx="649">
                  <c:v>3.5279903783601898E-4</c:v>
                </c:pt>
                <c:pt idx="650">
                  <c:v>3.5279903783601898E-4</c:v>
                </c:pt>
                <c:pt idx="651">
                  <c:v>3.5279903783601898E-4</c:v>
                </c:pt>
                <c:pt idx="652">
                  <c:v>3.5279903783601898E-4</c:v>
                </c:pt>
                <c:pt idx="653">
                  <c:v>3.5279903783601898E-4</c:v>
                </c:pt>
                <c:pt idx="654">
                  <c:v>3.5279903783601898E-4</c:v>
                </c:pt>
                <c:pt idx="655">
                  <c:v>3.5279903783601898E-4</c:v>
                </c:pt>
                <c:pt idx="656">
                  <c:v>3.5279903783601898E-4</c:v>
                </c:pt>
                <c:pt idx="657">
                  <c:v>3.5279903783601898E-4</c:v>
                </c:pt>
                <c:pt idx="658">
                  <c:v>3.5279903783601898E-4</c:v>
                </c:pt>
                <c:pt idx="659">
                  <c:v>3.5279903783601898E-4</c:v>
                </c:pt>
                <c:pt idx="660">
                  <c:v>3.5279903783601898E-4</c:v>
                </c:pt>
                <c:pt idx="661">
                  <c:v>3.5279903783601898E-4</c:v>
                </c:pt>
                <c:pt idx="662">
                  <c:v>3.5279903783601898E-4</c:v>
                </c:pt>
                <c:pt idx="663">
                  <c:v>3.5279903783601898E-4</c:v>
                </c:pt>
                <c:pt idx="664">
                  <c:v>3.5279903783601898E-4</c:v>
                </c:pt>
                <c:pt idx="665">
                  <c:v>3.5279903783601898E-4</c:v>
                </c:pt>
                <c:pt idx="666">
                  <c:v>3.5279903783601898E-4</c:v>
                </c:pt>
                <c:pt idx="667">
                  <c:v>3.5279903783601898E-4</c:v>
                </c:pt>
                <c:pt idx="668">
                  <c:v>3.5279903783601898E-4</c:v>
                </c:pt>
                <c:pt idx="669">
                  <c:v>3.5279903783601898E-4</c:v>
                </c:pt>
                <c:pt idx="670">
                  <c:v>3.5279903783601898E-4</c:v>
                </c:pt>
                <c:pt idx="671">
                  <c:v>3.5279903783601898E-4</c:v>
                </c:pt>
                <c:pt idx="672">
                  <c:v>3.5279903783601898E-4</c:v>
                </c:pt>
                <c:pt idx="673">
                  <c:v>3.5279903783601898E-4</c:v>
                </c:pt>
                <c:pt idx="674">
                  <c:v>3.5279903783601898E-4</c:v>
                </c:pt>
                <c:pt idx="675">
                  <c:v>3.5279903783601898E-4</c:v>
                </c:pt>
                <c:pt idx="676">
                  <c:v>3.5279903783601898E-4</c:v>
                </c:pt>
                <c:pt idx="677">
                  <c:v>3.5279903783601898E-4</c:v>
                </c:pt>
                <c:pt idx="678">
                  <c:v>3.5279903783601898E-4</c:v>
                </c:pt>
                <c:pt idx="679">
                  <c:v>3.5279903783601898E-4</c:v>
                </c:pt>
                <c:pt idx="680">
                  <c:v>3.5279903783601898E-4</c:v>
                </c:pt>
                <c:pt idx="681">
                  <c:v>3.5279903783601898E-4</c:v>
                </c:pt>
                <c:pt idx="682">
                  <c:v>3.5279903783601898E-4</c:v>
                </c:pt>
                <c:pt idx="683">
                  <c:v>3.5279903783601898E-4</c:v>
                </c:pt>
                <c:pt idx="684">
                  <c:v>3.5279903783601898E-4</c:v>
                </c:pt>
                <c:pt idx="685">
                  <c:v>3.5279903783601898E-4</c:v>
                </c:pt>
                <c:pt idx="686">
                  <c:v>3.5279903783601898E-4</c:v>
                </c:pt>
                <c:pt idx="687">
                  <c:v>3.5279903783601898E-4</c:v>
                </c:pt>
                <c:pt idx="688">
                  <c:v>3.5279903783601898E-4</c:v>
                </c:pt>
                <c:pt idx="689">
                  <c:v>3.5279903783601898E-4</c:v>
                </c:pt>
                <c:pt idx="690">
                  <c:v>3.5279903783601898E-4</c:v>
                </c:pt>
                <c:pt idx="691">
                  <c:v>3.5279903783601898E-4</c:v>
                </c:pt>
                <c:pt idx="692">
                  <c:v>3.5279903783601898E-4</c:v>
                </c:pt>
                <c:pt idx="693">
                  <c:v>3.5279903783601898E-4</c:v>
                </c:pt>
                <c:pt idx="694">
                  <c:v>3.5279903783601898E-4</c:v>
                </c:pt>
                <c:pt idx="695">
                  <c:v>3.5279903783601898E-4</c:v>
                </c:pt>
                <c:pt idx="696">
                  <c:v>3.5279903783601898E-4</c:v>
                </c:pt>
                <c:pt idx="697">
                  <c:v>3.5279903783601898E-4</c:v>
                </c:pt>
                <c:pt idx="698">
                  <c:v>3.5279903783601898E-4</c:v>
                </c:pt>
                <c:pt idx="699">
                  <c:v>3.5279903783601898E-4</c:v>
                </c:pt>
                <c:pt idx="700">
                  <c:v>3.5279903783601898E-4</c:v>
                </c:pt>
                <c:pt idx="701">
                  <c:v>3.5279903783601898E-4</c:v>
                </c:pt>
                <c:pt idx="702">
                  <c:v>3.5279903783601898E-4</c:v>
                </c:pt>
                <c:pt idx="703">
                  <c:v>3.5279903783601898E-4</c:v>
                </c:pt>
                <c:pt idx="704">
                  <c:v>3.5279903783601898E-4</c:v>
                </c:pt>
                <c:pt idx="705">
                  <c:v>3.5279903783601898E-4</c:v>
                </c:pt>
                <c:pt idx="706">
                  <c:v>3.5279903783601898E-4</c:v>
                </c:pt>
                <c:pt idx="707">
                  <c:v>3.5279903783601898E-4</c:v>
                </c:pt>
                <c:pt idx="708">
                  <c:v>3.5279903783601898E-4</c:v>
                </c:pt>
                <c:pt idx="709">
                  <c:v>3.5279903783601898E-4</c:v>
                </c:pt>
                <c:pt idx="710">
                  <c:v>3.5279903783601898E-4</c:v>
                </c:pt>
                <c:pt idx="711">
                  <c:v>3.5279903783601898E-4</c:v>
                </c:pt>
                <c:pt idx="712">
                  <c:v>3.5279903783601898E-4</c:v>
                </c:pt>
                <c:pt idx="713">
                  <c:v>3.5279903783601898E-4</c:v>
                </c:pt>
                <c:pt idx="714">
                  <c:v>3.5279903783601898E-4</c:v>
                </c:pt>
                <c:pt idx="715">
                  <c:v>3.5279903783601898E-4</c:v>
                </c:pt>
                <c:pt idx="716">
                  <c:v>3.5279903783601898E-4</c:v>
                </c:pt>
                <c:pt idx="717">
                  <c:v>3.5279903783601898E-4</c:v>
                </c:pt>
                <c:pt idx="718">
                  <c:v>3.5279903783601898E-4</c:v>
                </c:pt>
                <c:pt idx="719">
                  <c:v>3.5279903783601898E-4</c:v>
                </c:pt>
                <c:pt idx="720">
                  <c:v>3.5279903783601898E-4</c:v>
                </c:pt>
                <c:pt idx="721">
                  <c:v>3.5279903783601898E-4</c:v>
                </c:pt>
                <c:pt idx="722">
                  <c:v>3.5279903783601898E-4</c:v>
                </c:pt>
                <c:pt idx="723">
                  <c:v>3.5279903783601898E-4</c:v>
                </c:pt>
                <c:pt idx="724">
                  <c:v>3.5279903783601898E-4</c:v>
                </c:pt>
                <c:pt idx="725">
                  <c:v>3.5279903783601898E-4</c:v>
                </c:pt>
                <c:pt idx="726">
                  <c:v>3.5279903783601898E-4</c:v>
                </c:pt>
                <c:pt idx="727">
                  <c:v>3.5279903783601898E-4</c:v>
                </c:pt>
                <c:pt idx="728">
                  <c:v>3.5279903783601898E-4</c:v>
                </c:pt>
                <c:pt idx="729">
                  <c:v>3.5279903783601898E-4</c:v>
                </c:pt>
                <c:pt idx="730">
                  <c:v>3.5279903783601898E-4</c:v>
                </c:pt>
                <c:pt idx="731">
                  <c:v>3.5279903783601898E-4</c:v>
                </c:pt>
                <c:pt idx="732">
                  <c:v>3.5279903783601898E-4</c:v>
                </c:pt>
                <c:pt idx="733">
                  <c:v>3.5279903783601898E-4</c:v>
                </c:pt>
                <c:pt idx="734">
                  <c:v>3.5279903783601898E-4</c:v>
                </c:pt>
                <c:pt idx="735">
                  <c:v>3.5279903783601898E-4</c:v>
                </c:pt>
                <c:pt idx="736">
                  <c:v>3.5279903783601898E-4</c:v>
                </c:pt>
                <c:pt idx="737">
                  <c:v>3.5279903783601898E-4</c:v>
                </c:pt>
                <c:pt idx="738">
                  <c:v>3.5279903783601898E-4</c:v>
                </c:pt>
                <c:pt idx="739">
                  <c:v>3.5279903783601898E-4</c:v>
                </c:pt>
                <c:pt idx="740">
                  <c:v>3.5279903783601898E-4</c:v>
                </c:pt>
                <c:pt idx="741">
                  <c:v>3.5279903783601898E-4</c:v>
                </c:pt>
                <c:pt idx="742">
                  <c:v>3.5279903783601898E-4</c:v>
                </c:pt>
                <c:pt idx="743">
                  <c:v>3.5279903783601898E-4</c:v>
                </c:pt>
                <c:pt idx="744">
                  <c:v>3.5279903783601898E-4</c:v>
                </c:pt>
                <c:pt idx="745">
                  <c:v>3.5279903783601898E-4</c:v>
                </c:pt>
                <c:pt idx="746">
                  <c:v>3.5279903783601898E-4</c:v>
                </c:pt>
                <c:pt idx="747">
                  <c:v>3.5279903783601898E-4</c:v>
                </c:pt>
                <c:pt idx="748">
                  <c:v>3.5279903783601898E-4</c:v>
                </c:pt>
                <c:pt idx="749">
                  <c:v>3.5279903783601898E-4</c:v>
                </c:pt>
                <c:pt idx="750">
                  <c:v>3.5279903783601898E-4</c:v>
                </c:pt>
                <c:pt idx="751">
                  <c:v>3.5279903783601898E-4</c:v>
                </c:pt>
                <c:pt idx="752">
                  <c:v>3.5279903783601898E-4</c:v>
                </c:pt>
                <c:pt idx="753">
                  <c:v>3.5279903783601898E-4</c:v>
                </c:pt>
                <c:pt idx="754">
                  <c:v>3.5279903783601898E-4</c:v>
                </c:pt>
                <c:pt idx="755">
                  <c:v>3.5279903783601898E-4</c:v>
                </c:pt>
                <c:pt idx="756">
                  <c:v>3.5279903783601898E-4</c:v>
                </c:pt>
                <c:pt idx="757">
                  <c:v>3.5279903783601898E-4</c:v>
                </c:pt>
                <c:pt idx="758">
                  <c:v>3.5279903783601898E-4</c:v>
                </c:pt>
                <c:pt idx="759">
                  <c:v>3.5279903783601898E-4</c:v>
                </c:pt>
                <c:pt idx="760">
                  <c:v>3.5279903783601898E-4</c:v>
                </c:pt>
                <c:pt idx="761">
                  <c:v>3.5279903783601898E-4</c:v>
                </c:pt>
                <c:pt idx="762">
                  <c:v>3.5279903783601898E-4</c:v>
                </c:pt>
                <c:pt idx="763">
                  <c:v>3.5279903783601898E-4</c:v>
                </c:pt>
                <c:pt idx="764">
                  <c:v>3.5279903783601898E-4</c:v>
                </c:pt>
                <c:pt idx="765">
                  <c:v>3.5279903783601898E-4</c:v>
                </c:pt>
                <c:pt idx="766">
                  <c:v>3.5279903783601898E-4</c:v>
                </c:pt>
                <c:pt idx="767">
                  <c:v>3.5279903783601898E-4</c:v>
                </c:pt>
                <c:pt idx="768">
                  <c:v>3.5279903783601898E-4</c:v>
                </c:pt>
                <c:pt idx="769">
                  <c:v>3.5279903783601898E-4</c:v>
                </c:pt>
                <c:pt idx="770">
                  <c:v>3.5279903783601898E-4</c:v>
                </c:pt>
                <c:pt idx="771">
                  <c:v>3.5279903783601898E-4</c:v>
                </c:pt>
                <c:pt idx="772">
                  <c:v>3.5279903783601898E-4</c:v>
                </c:pt>
                <c:pt idx="773">
                  <c:v>3.5279903783601898E-4</c:v>
                </c:pt>
                <c:pt idx="774">
                  <c:v>3.5279903783601898E-4</c:v>
                </c:pt>
                <c:pt idx="775">
                  <c:v>3.5279903783601898E-4</c:v>
                </c:pt>
                <c:pt idx="776">
                  <c:v>3.5279903783601898E-4</c:v>
                </c:pt>
                <c:pt idx="777">
                  <c:v>3.5279903783601898E-4</c:v>
                </c:pt>
                <c:pt idx="778">
                  <c:v>3.5279903783601898E-4</c:v>
                </c:pt>
                <c:pt idx="779">
                  <c:v>3.5279903783601898E-4</c:v>
                </c:pt>
                <c:pt idx="780">
                  <c:v>3.5279903783601898E-4</c:v>
                </c:pt>
                <c:pt idx="781">
                  <c:v>3.5279903783601898E-4</c:v>
                </c:pt>
                <c:pt idx="782">
                  <c:v>3.5279903783601898E-4</c:v>
                </c:pt>
                <c:pt idx="783">
                  <c:v>3.5279903783601898E-4</c:v>
                </c:pt>
                <c:pt idx="784">
                  <c:v>3.5279903783601898E-4</c:v>
                </c:pt>
                <c:pt idx="785">
                  <c:v>3.5279903783601898E-4</c:v>
                </c:pt>
                <c:pt idx="786">
                  <c:v>3.5279903783601898E-4</c:v>
                </c:pt>
                <c:pt idx="787">
                  <c:v>3.5279903783601898E-4</c:v>
                </c:pt>
                <c:pt idx="788">
                  <c:v>3.5279903783601898E-4</c:v>
                </c:pt>
                <c:pt idx="789">
                  <c:v>3.5279903783601898E-4</c:v>
                </c:pt>
                <c:pt idx="790">
                  <c:v>3.5279903783601898E-4</c:v>
                </c:pt>
                <c:pt idx="791">
                  <c:v>3.5279903783601898E-4</c:v>
                </c:pt>
                <c:pt idx="792">
                  <c:v>3.5279903783601898E-4</c:v>
                </c:pt>
                <c:pt idx="793">
                  <c:v>3.5279903783601898E-4</c:v>
                </c:pt>
                <c:pt idx="794">
                  <c:v>3.5279903783601898E-4</c:v>
                </c:pt>
                <c:pt idx="795">
                  <c:v>3.5279903783601898E-4</c:v>
                </c:pt>
                <c:pt idx="796">
                  <c:v>3.5279903783601898E-4</c:v>
                </c:pt>
                <c:pt idx="797">
                  <c:v>3.5279903783601898E-4</c:v>
                </c:pt>
                <c:pt idx="798">
                  <c:v>3.5279903783601898E-4</c:v>
                </c:pt>
                <c:pt idx="799">
                  <c:v>3.5279903783601898E-4</c:v>
                </c:pt>
                <c:pt idx="800">
                  <c:v>3.5279903783601898E-4</c:v>
                </c:pt>
                <c:pt idx="801">
                  <c:v>3.5279903783601898E-4</c:v>
                </c:pt>
                <c:pt idx="802">
                  <c:v>3.5279903783601898E-4</c:v>
                </c:pt>
                <c:pt idx="803">
                  <c:v>3.5279903783601898E-4</c:v>
                </c:pt>
                <c:pt idx="804">
                  <c:v>3.5279903783601898E-4</c:v>
                </c:pt>
                <c:pt idx="805">
                  <c:v>3.5279903783601898E-4</c:v>
                </c:pt>
                <c:pt idx="806">
                  <c:v>3.5279903783601898E-4</c:v>
                </c:pt>
                <c:pt idx="807">
                  <c:v>3.5279903783601898E-4</c:v>
                </c:pt>
                <c:pt idx="808">
                  <c:v>3.5279903783601898E-4</c:v>
                </c:pt>
                <c:pt idx="809">
                  <c:v>3.5279903783601898E-4</c:v>
                </c:pt>
                <c:pt idx="810">
                  <c:v>3.5279903783601898E-4</c:v>
                </c:pt>
                <c:pt idx="811">
                  <c:v>3.5279903783601898E-4</c:v>
                </c:pt>
                <c:pt idx="812">
                  <c:v>3.5279903783601898E-4</c:v>
                </c:pt>
                <c:pt idx="813">
                  <c:v>3.5279903783601898E-4</c:v>
                </c:pt>
                <c:pt idx="814">
                  <c:v>3.5279903783601898E-4</c:v>
                </c:pt>
                <c:pt idx="815">
                  <c:v>3.5279903783601898E-4</c:v>
                </c:pt>
                <c:pt idx="816">
                  <c:v>3.5279903783601898E-4</c:v>
                </c:pt>
                <c:pt idx="817">
                  <c:v>3.5279903783601898E-4</c:v>
                </c:pt>
                <c:pt idx="818">
                  <c:v>3.5279903783601898E-4</c:v>
                </c:pt>
                <c:pt idx="819">
                  <c:v>3.5279903783601898E-4</c:v>
                </c:pt>
                <c:pt idx="820">
                  <c:v>3.5279903783601898E-4</c:v>
                </c:pt>
                <c:pt idx="821">
                  <c:v>3.5279903783601898E-4</c:v>
                </c:pt>
                <c:pt idx="822">
                  <c:v>3.5279903783601898E-4</c:v>
                </c:pt>
                <c:pt idx="823">
                  <c:v>3.5279903783601898E-4</c:v>
                </c:pt>
                <c:pt idx="824">
                  <c:v>3.5279903783601898E-4</c:v>
                </c:pt>
                <c:pt idx="825">
                  <c:v>3.5279903783601898E-4</c:v>
                </c:pt>
                <c:pt idx="826">
                  <c:v>3.5279903783601898E-4</c:v>
                </c:pt>
                <c:pt idx="827">
                  <c:v>3.5279903783601898E-4</c:v>
                </c:pt>
                <c:pt idx="828">
                  <c:v>3.5279903783601898E-4</c:v>
                </c:pt>
                <c:pt idx="829">
                  <c:v>3.5279903783601898E-4</c:v>
                </c:pt>
                <c:pt idx="830">
                  <c:v>3.5279903783601898E-4</c:v>
                </c:pt>
                <c:pt idx="831">
                  <c:v>3.5279903783601898E-4</c:v>
                </c:pt>
                <c:pt idx="832">
                  <c:v>3.5279903783601898E-4</c:v>
                </c:pt>
                <c:pt idx="833">
                  <c:v>3.5279903783601898E-4</c:v>
                </c:pt>
                <c:pt idx="834">
                  <c:v>3.5279903783601898E-4</c:v>
                </c:pt>
                <c:pt idx="835">
                  <c:v>3.5279903783601898E-4</c:v>
                </c:pt>
                <c:pt idx="836">
                  <c:v>3.5279903783601898E-4</c:v>
                </c:pt>
                <c:pt idx="837">
                  <c:v>3.5279903783601898E-4</c:v>
                </c:pt>
                <c:pt idx="838">
                  <c:v>3.5279903783601898E-4</c:v>
                </c:pt>
                <c:pt idx="839">
                  <c:v>3.5279903783601898E-4</c:v>
                </c:pt>
                <c:pt idx="840">
                  <c:v>3.5279903783601898E-4</c:v>
                </c:pt>
                <c:pt idx="841">
                  <c:v>3.5279903783601898E-4</c:v>
                </c:pt>
                <c:pt idx="842">
                  <c:v>3.5279903783601898E-4</c:v>
                </c:pt>
                <c:pt idx="843">
                  <c:v>3.5279903783601898E-4</c:v>
                </c:pt>
                <c:pt idx="844">
                  <c:v>3.5279903783601898E-4</c:v>
                </c:pt>
                <c:pt idx="845">
                  <c:v>3.5279903783601898E-4</c:v>
                </c:pt>
                <c:pt idx="846">
                  <c:v>3.5279903783601898E-4</c:v>
                </c:pt>
                <c:pt idx="847">
                  <c:v>3.5279903783601898E-4</c:v>
                </c:pt>
                <c:pt idx="848">
                  <c:v>3.5279903783601898E-4</c:v>
                </c:pt>
                <c:pt idx="849">
                  <c:v>3.5279903783601898E-4</c:v>
                </c:pt>
                <c:pt idx="850">
                  <c:v>3.5279903783601898E-4</c:v>
                </c:pt>
                <c:pt idx="851">
                  <c:v>3.5279903783601898E-4</c:v>
                </c:pt>
                <c:pt idx="852">
                  <c:v>3.5279903783601898E-4</c:v>
                </c:pt>
                <c:pt idx="853">
                  <c:v>3.5279903783601898E-4</c:v>
                </c:pt>
                <c:pt idx="854">
                  <c:v>3.5279903783601898E-4</c:v>
                </c:pt>
                <c:pt idx="855">
                  <c:v>3.5279903783601898E-4</c:v>
                </c:pt>
                <c:pt idx="856">
                  <c:v>3.5279903783601898E-4</c:v>
                </c:pt>
                <c:pt idx="857">
                  <c:v>3.5279903783601898E-4</c:v>
                </c:pt>
                <c:pt idx="858">
                  <c:v>3.5279903783601898E-4</c:v>
                </c:pt>
                <c:pt idx="859">
                  <c:v>3.5279903783601898E-4</c:v>
                </c:pt>
                <c:pt idx="860">
                  <c:v>3.5279903783601898E-4</c:v>
                </c:pt>
                <c:pt idx="861">
                  <c:v>3.5279903783601898E-4</c:v>
                </c:pt>
                <c:pt idx="862">
                  <c:v>3.5279903783601898E-4</c:v>
                </c:pt>
                <c:pt idx="863">
                  <c:v>3.5279903783601898E-4</c:v>
                </c:pt>
                <c:pt idx="864">
                  <c:v>3.5279903783601898E-4</c:v>
                </c:pt>
                <c:pt idx="865">
                  <c:v>3.5279903783601898E-4</c:v>
                </c:pt>
                <c:pt idx="866">
                  <c:v>3.5279903783601898E-4</c:v>
                </c:pt>
                <c:pt idx="867">
                  <c:v>3.5279903783601898E-4</c:v>
                </c:pt>
                <c:pt idx="868">
                  <c:v>3.5279903783601898E-4</c:v>
                </c:pt>
                <c:pt idx="869">
                  <c:v>3.5279903783601898E-4</c:v>
                </c:pt>
                <c:pt idx="870">
                  <c:v>3.5279903783601898E-4</c:v>
                </c:pt>
                <c:pt idx="871">
                  <c:v>3.5279903783601898E-4</c:v>
                </c:pt>
                <c:pt idx="872">
                  <c:v>3.5279903783601898E-4</c:v>
                </c:pt>
                <c:pt idx="873">
                  <c:v>3.5279903783601898E-4</c:v>
                </c:pt>
                <c:pt idx="874">
                  <c:v>3.5279903783601898E-4</c:v>
                </c:pt>
                <c:pt idx="875">
                  <c:v>3.5279903783601898E-4</c:v>
                </c:pt>
                <c:pt idx="876">
                  <c:v>3.5279903783601898E-4</c:v>
                </c:pt>
                <c:pt idx="877">
                  <c:v>3.5279903783601898E-4</c:v>
                </c:pt>
                <c:pt idx="878">
                  <c:v>3.5279903783601898E-4</c:v>
                </c:pt>
                <c:pt idx="879">
                  <c:v>3.5279903783601898E-4</c:v>
                </c:pt>
                <c:pt idx="880">
                  <c:v>3.5279903783601898E-4</c:v>
                </c:pt>
                <c:pt idx="881">
                  <c:v>3.5279903783601898E-4</c:v>
                </c:pt>
                <c:pt idx="882">
                  <c:v>3.5279903783601898E-4</c:v>
                </c:pt>
                <c:pt idx="883">
                  <c:v>3.5279903783601898E-4</c:v>
                </c:pt>
                <c:pt idx="884">
                  <c:v>3.5279903783601898E-4</c:v>
                </c:pt>
                <c:pt idx="885">
                  <c:v>3.5279903783601898E-4</c:v>
                </c:pt>
                <c:pt idx="886">
                  <c:v>3.5279903783601898E-4</c:v>
                </c:pt>
                <c:pt idx="887">
                  <c:v>3.5279903783601898E-4</c:v>
                </c:pt>
                <c:pt idx="888">
                  <c:v>3.5279903783601898E-4</c:v>
                </c:pt>
                <c:pt idx="889">
                  <c:v>3.5279903783601898E-4</c:v>
                </c:pt>
                <c:pt idx="890">
                  <c:v>3.5279903783601898E-4</c:v>
                </c:pt>
                <c:pt idx="891">
                  <c:v>3.5279903783601898E-4</c:v>
                </c:pt>
                <c:pt idx="892">
                  <c:v>3.5279903783601898E-4</c:v>
                </c:pt>
                <c:pt idx="893">
                  <c:v>3.5279903783601898E-4</c:v>
                </c:pt>
                <c:pt idx="894">
                  <c:v>3.5279903783601898E-4</c:v>
                </c:pt>
                <c:pt idx="895">
                  <c:v>3.5279903783601898E-4</c:v>
                </c:pt>
                <c:pt idx="896">
                  <c:v>3.5279903783601898E-4</c:v>
                </c:pt>
                <c:pt idx="897">
                  <c:v>3.5279903783601898E-4</c:v>
                </c:pt>
                <c:pt idx="898">
                  <c:v>3.5279903783601898E-4</c:v>
                </c:pt>
                <c:pt idx="899">
                  <c:v>3.5279903783601898E-4</c:v>
                </c:pt>
                <c:pt idx="900">
                  <c:v>3.5279903783601898E-4</c:v>
                </c:pt>
                <c:pt idx="901">
                  <c:v>3.5279903783601898E-4</c:v>
                </c:pt>
                <c:pt idx="902">
                  <c:v>3.5279903783601898E-4</c:v>
                </c:pt>
                <c:pt idx="903">
                  <c:v>3.5279903783601898E-4</c:v>
                </c:pt>
                <c:pt idx="904">
                  <c:v>3.5279903783601898E-4</c:v>
                </c:pt>
                <c:pt idx="905">
                  <c:v>3.5279903783601898E-4</c:v>
                </c:pt>
                <c:pt idx="906">
                  <c:v>3.5279903783601898E-4</c:v>
                </c:pt>
                <c:pt idx="907">
                  <c:v>3.5279903783601898E-4</c:v>
                </c:pt>
                <c:pt idx="908">
                  <c:v>3.5279903783601898E-4</c:v>
                </c:pt>
                <c:pt idx="909">
                  <c:v>3.5279903783601898E-4</c:v>
                </c:pt>
                <c:pt idx="910">
                  <c:v>9.9550953727277008E-9</c:v>
                </c:pt>
                <c:pt idx="911">
                  <c:v>9.9550953727277008E-9</c:v>
                </c:pt>
                <c:pt idx="912">
                  <c:v>9.9550953727277008E-9</c:v>
                </c:pt>
                <c:pt idx="913">
                  <c:v>9.9550953727277008E-9</c:v>
                </c:pt>
                <c:pt idx="914">
                  <c:v>9.9550953727277008E-9</c:v>
                </c:pt>
                <c:pt idx="915">
                  <c:v>9.9550953727277008E-9</c:v>
                </c:pt>
                <c:pt idx="916">
                  <c:v>9.9550953727277008E-9</c:v>
                </c:pt>
                <c:pt idx="917">
                  <c:v>9.9550953727277008E-9</c:v>
                </c:pt>
                <c:pt idx="918">
                  <c:v>9.9550953727277008E-9</c:v>
                </c:pt>
                <c:pt idx="919">
                  <c:v>9.9550953727277008E-9</c:v>
                </c:pt>
                <c:pt idx="920">
                  <c:v>9.9550953727277008E-9</c:v>
                </c:pt>
                <c:pt idx="921">
                  <c:v>9.9550953727277008E-9</c:v>
                </c:pt>
                <c:pt idx="922">
                  <c:v>9.9550953727277008E-9</c:v>
                </c:pt>
                <c:pt idx="923">
                  <c:v>9.9550953727277008E-9</c:v>
                </c:pt>
                <c:pt idx="924">
                  <c:v>9.9550953727277008E-9</c:v>
                </c:pt>
                <c:pt idx="925">
                  <c:v>9.9550953727277008E-9</c:v>
                </c:pt>
                <c:pt idx="926">
                  <c:v>9.9550953727277008E-9</c:v>
                </c:pt>
                <c:pt idx="927">
                  <c:v>9.9550953727277008E-9</c:v>
                </c:pt>
                <c:pt idx="928">
                  <c:v>9.9550953727277008E-9</c:v>
                </c:pt>
                <c:pt idx="929">
                  <c:v>9.9550953727277008E-9</c:v>
                </c:pt>
                <c:pt idx="930">
                  <c:v>9.9550953727277008E-9</c:v>
                </c:pt>
                <c:pt idx="931">
                  <c:v>9.9550953727277008E-9</c:v>
                </c:pt>
                <c:pt idx="932">
                  <c:v>9.9550953727277008E-9</c:v>
                </c:pt>
                <c:pt idx="933">
                  <c:v>9.9550953727277008E-9</c:v>
                </c:pt>
                <c:pt idx="934">
                  <c:v>9.9550953727277008E-9</c:v>
                </c:pt>
                <c:pt idx="935">
                  <c:v>9.9550953727277008E-9</c:v>
                </c:pt>
                <c:pt idx="936">
                  <c:v>9.9550953727277008E-9</c:v>
                </c:pt>
                <c:pt idx="937">
                  <c:v>9.9550953727277008E-9</c:v>
                </c:pt>
                <c:pt idx="938">
                  <c:v>9.9550953727277008E-9</c:v>
                </c:pt>
                <c:pt idx="939">
                  <c:v>9.9550953727277008E-9</c:v>
                </c:pt>
                <c:pt idx="940">
                  <c:v>9.9550953727277008E-9</c:v>
                </c:pt>
                <c:pt idx="941">
                  <c:v>9.9550953727277008E-9</c:v>
                </c:pt>
                <c:pt idx="942">
                  <c:v>9.9550953727277008E-9</c:v>
                </c:pt>
                <c:pt idx="943">
                  <c:v>9.9550953727277008E-9</c:v>
                </c:pt>
                <c:pt idx="944">
                  <c:v>9.9550953727277008E-9</c:v>
                </c:pt>
                <c:pt idx="945">
                  <c:v>9.9550953727277008E-9</c:v>
                </c:pt>
                <c:pt idx="946">
                  <c:v>9.9550953727277008E-9</c:v>
                </c:pt>
                <c:pt idx="947">
                  <c:v>9.9550953727277008E-9</c:v>
                </c:pt>
                <c:pt idx="948">
                  <c:v>9.9550953727277008E-9</c:v>
                </c:pt>
                <c:pt idx="949">
                  <c:v>9.9550953727277008E-9</c:v>
                </c:pt>
                <c:pt idx="950">
                  <c:v>9.9550953727277008E-9</c:v>
                </c:pt>
                <c:pt idx="951">
                  <c:v>9.9550953727277008E-9</c:v>
                </c:pt>
                <c:pt idx="952">
                  <c:v>9.9550953727277008E-9</c:v>
                </c:pt>
                <c:pt idx="953">
                  <c:v>9.9550953727277008E-9</c:v>
                </c:pt>
                <c:pt idx="954">
                  <c:v>9.9550953727277008E-9</c:v>
                </c:pt>
                <c:pt idx="955">
                  <c:v>9.9550953727277008E-9</c:v>
                </c:pt>
                <c:pt idx="956">
                  <c:v>9.9550953727277008E-9</c:v>
                </c:pt>
                <c:pt idx="957">
                  <c:v>9.9550953727277008E-9</c:v>
                </c:pt>
                <c:pt idx="958">
                  <c:v>9.9550953727277008E-9</c:v>
                </c:pt>
                <c:pt idx="959">
                  <c:v>9.9550953727277008E-9</c:v>
                </c:pt>
                <c:pt idx="960">
                  <c:v>9.9550953727277008E-9</c:v>
                </c:pt>
                <c:pt idx="961">
                  <c:v>9.9550953727277008E-9</c:v>
                </c:pt>
                <c:pt idx="962">
                  <c:v>9.9550953727277008E-9</c:v>
                </c:pt>
                <c:pt idx="963">
                  <c:v>9.9550953727277008E-9</c:v>
                </c:pt>
                <c:pt idx="964">
                  <c:v>9.9550953727277008E-9</c:v>
                </c:pt>
                <c:pt idx="965">
                  <c:v>9.9550953727277008E-9</c:v>
                </c:pt>
                <c:pt idx="966">
                  <c:v>9.9550953727277008E-9</c:v>
                </c:pt>
                <c:pt idx="967">
                  <c:v>9.9550953727277008E-9</c:v>
                </c:pt>
                <c:pt idx="968">
                  <c:v>9.9550953727277008E-9</c:v>
                </c:pt>
                <c:pt idx="969">
                  <c:v>9.9550953727277008E-9</c:v>
                </c:pt>
                <c:pt idx="970">
                  <c:v>9.9550953727277008E-9</c:v>
                </c:pt>
                <c:pt idx="971">
                  <c:v>9.9550953727277008E-9</c:v>
                </c:pt>
                <c:pt idx="972">
                  <c:v>9.9550953727277008E-9</c:v>
                </c:pt>
                <c:pt idx="973">
                  <c:v>9.9550953727277008E-9</c:v>
                </c:pt>
                <c:pt idx="974">
                  <c:v>9.9550953727277008E-9</c:v>
                </c:pt>
                <c:pt idx="975">
                  <c:v>9.9550953727277008E-9</c:v>
                </c:pt>
                <c:pt idx="976">
                  <c:v>9.9550953727277008E-9</c:v>
                </c:pt>
                <c:pt idx="977">
                  <c:v>9.9550953727277008E-9</c:v>
                </c:pt>
                <c:pt idx="978">
                  <c:v>9.9550953727277008E-9</c:v>
                </c:pt>
                <c:pt idx="979">
                  <c:v>9.9550953727277008E-9</c:v>
                </c:pt>
                <c:pt idx="980">
                  <c:v>9.9550953727277008E-9</c:v>
                </c:pt>
                <c:pt idx="981">
                  <c:v>9.9550953727277008E-9</c:v>
                </c:pt>
                <c:pt idx="982">
                  <c:v>9.9550953727277008E-9</c:v>
                </c:pt>
                <c:pt idx="983">
                  <c:v>9.9550953727277008E-9</c:v>
                </c:pt>
                <c:pt idx="984">
                  <c:v>9.9550953727277008E-9</c:v>
                </c:pt>
                <c:pt idx="985">
                  <c:v>9.9550953727277008E-9</c:v>
                </c:pt>
                <c:pt idx="986">
                  <c:v>9.9550953727277008E-9</c:v>
                </c:pt>
                <c:pt idx="987">
                  <c:v>9.9550953727277008E-9</c:v>
                </c:pt>
                <c:pt idx="988">
                  <c:v>9.9550953727277008E-9</c:v>
                </c:pt>
                <c:pt idx="989">
                  <c:v>9.9550953727277008E-9</c:v>
                </c:pt>
                <c:pt idx="990">
                  <c:v>9.9550953727277008E-9</c:v>
                </c:pt>
                <c:pt idx="991">
                  <c:v>9.9550953727277008E-9</c:v>
                </c:pt>
                <c:pt idx="992">
                  <c:v>9.9550953727277008E-9</c:v>
                </c:pt>
                <c:pt idx="993">
                  <c:v>9.9550953727277008E-9</c:v>
                </c:pt>
                <c:pt idx="994">
                  <c:v>9.9550953727277008E-9</c:v>
                </c:pt>
                <c:pt idx="995">
                  <c:v>9.9550953727277008E-9</c:v>
                </c:pt>
                <c:pt idx="996">
                  <c:v>9.9550953727277008E-9</c:v>
                </c:pt>
                <c:pt idx="997">
                  <c:v>9.9550953727277008E-9</c:v>
                </c:pt>
                <c:pt idx="998">
                  <c:v>9.9550953727277008E-9</c:v>
                </c:pt>
                <c:pt idx="999" formatCode="0.00E+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1C6-48F4-ADDC-72CFC957D6BA}"/>
            </c:ext>
          </c:extLst>
        </c:ser>
        <c:ser>
          <c:idx val="10"/>
          <c:order val="8"/>
          <c:tx>
            <c:strRef>
              <c:f>FLiNaK_plot_data!$H$1</c:f>
              <c:strCache>
                <c:ptCount val="1"/>
                <c:pt idx="0">
                  <c:v>Li-K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FLiNaK_plot_data!$H$2:$H$1001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2.0625914029208398E-3</c:v>
                </c:pt>
                <c:pt idx="489">
                  <c:v>2.2177681326167702E-3</c:v>
                </c:pt>
                <c:pt idx="490">
                  <c:v>2.3729448623126901E-3</c:v>
                </c:pt>
                <c:pt idx="491">
                  <c:v>2.52812159200861E-3</c:v>
                </c:pt>
                <c:pt idx="492">
                  <c:v>2.68329832170452E-3</c:v>
                </c:pt>
                <c:pt idx="493">
                  <c:v>2.8384750514004399E-3</c:v>
                </c:pt>
                <c:pt idx="494">
                  <c:v>2.9936517810963698E-3</c:v>
                </c:pt>
                <c:pt idx="495">
                  <c:v>3.1488285107922698E-3</c:v>
                </c:pt>
                <c:pt idx="496">
                  <c:v>3.3040052404882001E-3</c:v>
                </c:pt>
                <c:pt idx="497">
                  <c:v>3.4591819701841201E-3</c:v>
                </c:pt>
                <c:pt idx="498">
                  <c:v>3.61435869988004E-3</c:v>
                </c:pt>
                <c:pt idx="499">
                  <c:v>3.76953542957595E-3</c:v>
                </c:pt>
                <c:pt idx="500">
                  <c:v>3.9247121592718703E-3</c:v>
                </c:pt>
                <c:pt idx="501">
                  <c:v>4.0798888889677903E-3</c:v>
                </c:pt>
                <c:pt idx="502">
                  <c:v>4.2350656186637197E-3</c:v>
                </c:pt>
                <c:pt idx="503">
                  <c:v>4.3902423483596197E-3</c:v>
                </c:pt>
                <c:pt idx="504">
                  <c:v>4.5764550071186903E-3</c:v>
                </c:pt>
                <c:pt idx="505">
                  <c:v>4.8357642546556596E-3</c:v>
                </c:pt>
                <c:pt idx="506">
                  <c:v>5.0950735021926203E-3</c:v>
                </c:pt>
                <c:pt idx="507">
                  <c:v>5.3543827497295601E-3</c:v>
                </c:pt>
                <c:pt idx="508">
                  <c:v>5.6136919972665199E-3</c:v>
                </c:pt>
                <c:pt idx="509">
                  <c:v>5.8730012448034901E-3</c:v>
                </c:pt>
                <c:pt idx="510">
                  <c:v>6.1323104923404499E-3</c:v>
                </c:pt>
                <c:pt idx="511">
                  <c:v>6.3916197398773897E-3</c:v>
                </c:pt>
                <c:pt idx="512">
                  <c:v>6.6509289874143503E-3</c:v>
                </c:pt>
                <c:pt idx="513">
                  <c:v>6.9102382349513197E-3</c:v>
                </c:pt>
                <c:pt idx="514">
                  <c:v>7.1695474824882604E-3</c:v>
                </c:pt>
                <c:pt idx="515">
                  <c:v>7.4288567300252201E-3</c:v>
                </c:pt>
                <c:pt idx="516">
                  <c:v>7.6881659775621903E-3</c:v>
                </c:pt>
                <c:pt idx="517">
                  <c:v>7.9474752250991501E-3</c:v>
                </c:pt>
                <c:pt idx="518">
                  <c:v>8.3829966294208403E-3</c:v>
                </c:pt>
                <c:pt idx="519">
                  <c:v>8.9498249130927094E-3</c:v>
                </c:pt>
                <c:pt idx="520">
                  <c:v>9.5166531967645698E-3</c:v>
                </c:pt>
                <c:pt idx="521">
                  <c:v>1.0083481480436401E-2</c:v>
                </c:pt>
                <c:pt idx="522">
                  <c:v>1.06503097641082E-2</c:v>
                </c:pt>
                <c:pt idx="523">
                  <c:v>1.1217138047780101E-2</c:v>
                </c:pt>
                <c:pt idx="524">
                  <c:v>1.1783966331451901E-2</c:v>
                </c:pt>
                <c:pt idx="525">
                  <c:v>1.2350794615123801E-2</c:v>
                </c:pt>
                <c:pt idx="526">
                  <c:v>1.2917622898795601E-2</c:v>
                </c:pt>
                <c:pt idx="527">
                  <c:v>1.34844511824674E-2</c:v>
                </c:pt>
                <c:pt idx="528">
                  <c:v>1.4051279466139301E-2</c:v>
                </c:pt>
                <c:pt idx="529">
                  <c:v>1.4618107749811199E-2</c:v>
                </c:pt>
                <c:pt idx="530">
                  <c:v>1.5184936033483001E-2</c:v>
                </c:pt>
                <c:pt idx="531">
                  <c:v>1.57517643171548E-2</c:v>
                </c:pt>
                <c:pt idx="532">
                  <c:v>1.6318592600826701E-2</c:v>
                </c:pt>
                <c:pt idx="533">
                  <c:v>1.7041834141603499E-2</c:v>
                </c:pt>
                <c:pt idx="534">
                  <c:v>1.7848916920684299E-2</c:v>
                </c:pt>
                <c:pt idx="535">
                  <c:v>1.8655999699764999E-2</c:v>
                </c:pt>
                <c:pt idx="536">
                  <c:v>1.9463082478845799E-2</c:v>
                </c:pt>
                <c:pt idx="537">
                  <c:v>2.0270165257926499E-2</c:v>
                </c:pt>
                <c:pt idx="538">
                  <c:v>2.1077248037007199E-2</c:v>
                </c:pt>
                <c:pt idx="539">
                  <c:v>2.1884330816088E-2</c:v>
                </c:pt>
                <c:pt idx="540">
                  <c:v>2.26914135951687E-2</c:v>
                </c:pt>
                <c:pt idx="541">
                  <c:v>2.3498496374249399E-2</c:v>
                </c:pt>
                <c:pt idx="542">
                  <c:v>2.43055791533302E-2</c:v>
                </c:pt>
                <c:pt idx="543">
                  <c:v>2.51126619324109E-2</c:v>
                </c:pt>
                <c:pt idx="544">
                  <c:v>2.59197447114917E-2</c:v>
                </c:pt>
                <c:pt idx="545">
                  <c:v>2.67268274905724E-2</c:v>
                </c:pt>
                <c:pt idx="546">
                  <c:v>2.75339102696531E-2</c:v>
                </c:pt>
                <c:pt idx="547">
                  <c:v>2.8340993048733901E-2</c:v>
                </c:pt>
                <c:pt idx="548">
                  <c:v>2.9181868393481299E-2</c:v>
                </c:pt>
                <c:pt idx="549">
                  <c:v>3.0183048498882401E-2</c:v>
                </c:pt>
                <c:pt idx="550">
                  <c:v>3.11842286042835E-2</c:v>
                </c:pt>
                <c:pt idx="551">
                  <c:v>3.2185408709684699E-2</c:v>
                </c:pt>
                <c:pt idx="552">
                  <c:v>3.3186588815085703E-2</c:v>
                </c:pt>
                <c:pt idx="553">
                  <c:v>3.4187768920486902E-2</c:v>
                </c:pt>
                <c:pt idx="554">
                  <c:v>3.5188949025887997E-2</c:v>
                </c:pt>
                <c:pt idx="555">
                  <c:v>3.6190129131289203E-2</c:v>
                </c:pt>
                <c:pt idx="556">
                  <c:v>3.7191309236690298E-2</c:v>
                </c:pt>
                <c:pt idx="557">
                  <c:v>3.81924893420914E-2</c:v>
                </c:pt>
                <c:pt idx="558">
                  <c:v>3.9193669447492502E-2</c:v>
                </c:pt>
                <c:pt idx="559">
                  <c:v>4.0194849552893701E-2</c:v>
                </c:pt>
                <c:pt idx="560">
                  <c:v>4.1196029658294699E-2</c:v>
                </c:pt>
                <c:pt idx="561">
                  <c:v>4.2197209763695898E-2</c:v>
                </c:pt>
                <c:pt idx="562">
                  <c:v>4.3310980154306698E-2</c:v>
                </c:pt>
                <c:pt idx="563">
                  <c:v>4.4519016553328399E-2</c:v>
                </c:pt>
                <c:pt idx="564">
                  <c:v>4.5727052952350099E-2</c:v>
                </c:pt>
                <c:pt idx="565">
                  <c:v>4.6935089351371903E-2</c:v>
                </c:pt>
                <c:pt idx="566">
                  <c:v>4.81431257503937E-2</c:v>
                </c:pt>
                <c:pt idx="567">
                  <c:v>4.9351162149415401E-2</c:v>
                </c:pt>
                <c:pt idx="568">
                  <c:v>5.0559198548437198E-2</c:v>
                </c:pt>
                <c:pt idx="569">
                  <c:v>5.1767234947459002E-2</c:v>
                </c:pt>
                <c:pt idx="570">
                  <c:v>5.29752713464808E-2</c:v>
                </c:pt>
                <c:pt idx="571">
                  <c:v>5.41833077455025E-2</c:v>
                </c:pt>
                <c:pt idx="572">
                  <c:v>5.5391344144524297E-2</c:v>
                </c:pt>
                <c:pt idx="573">
                  <c:v>5.6708119324209202E-2</c:v>
                </c:pt>
                <c:pt idx="574">
                  <c:v>5.8071315139022701E-2</c:v>
                </c:pt>
                <c:pt idx="575">
                  <c:v>5.9434510953835999E-2</c:v>
                </c:pt>
                <c:pt idx="576">
                  <c:v>6.0797706768649498E-2</c:v>
                </c:pt>
                <c:pt idx="577">
                  <c:v>6.2160902583462997E-2</c:v>
                </c:pt>
                <c:pt idx="578">
                  <c:v>6.3524098398276496E-2</c:v>
                </c:pt>
                <c:pt idx="579">
                  <c:v>6.4887294213089794E-2</c:v>
                </c:pt>
                <c:pt idx="580">
                  <c:v>6.62504900279033E-2</c:v>
                </c:pt>
                <c:pt idx="581">
                  <c:v>6.7613685842716806E-2</c:v>
                </c:pt>
                <c:pt idx="582">
                  <c:v>6.8976881657530201E-2</c:v>
                </c:pt>
                <c:pt idx="583">
                  <c:v>7.0340077472343596E-2</c:v>
                </c:pt>
                <c:pt idx="584">
                  <c:v>7.1703273287157102E-2</c:v>
                </c:pt>
                <c:pt idx="585">
                  <c:v>7.3066469101970594E-2</c:v>
                </c:pt>
                <c:pt idx="586">
                  <c:v>7.4548115629224199E-2</c:v>
                </c:pt>
                <c:pt idx="587">
                  <c:v>7.6034840143494306E-2</c:v>
                </c:pt>
                <c:pt idx="588">
                  <c:v>7.7521564657764497E-2</c:v>
                </c:pt>
                <c:pt idx="589">
                  <c:v>7.9008289172034701E-2</c:v>
                </c:pt>
                <c:pt idx="590">
                  <c:v>8.0495013686304698E-2</c:v>
                </c:pt>
                <c:pt idx="591">
                  <c:v>8.1981738200574902E-2</c:v>
                </c:pt>
                <c:pt idx="592">
                  <c:v>8.3468462714844996E-2</c:v>
                </c:pt>
                <c:pt idx="593">
                  <c:v>8.49551872291152E-2</c:v>
                </c:pt>
                <c:pt idx="594">
                  <c:v>8.6441911743385294E-2</c:v>
                </c:pt>
                <c:pt idx="595">
                  <c:v>8.7758374826463897E-2</c:v>
                </c:pt>
                <c:pt idx="596">
                  <c:v>8.8985943448553706E-2</c:v>
                </c:pt>
                <c:pt idx="597">
                  <c:v>9.0213512070643403E-2</c:v>
                </c:pt>
                <c:pt idx="598">
                  <c:v>9.1441080692733101E-2</c:v>
                </c:pt>
                <c:pt idx="599">
                  <c:v>9.2668649314822896E-2</c:v>
                </c:pt>
                <c:pt idx="600">
                  <c:v>9.3896217936912593E-2</c:v>
                </c:pt>
                <c:pt idx="601">
                  <c:v>9.5123786559002402E-2</c:v>
                </c:pt>
                <c:pt idx="602">
                  <c:v>9.6351355181092002E-2</c:v>
                </c:pt>
                <c:pt idx="603">
                  <c:v>9.7578923803181797E-2</c:v>
                </c:pt>
                <c:pt idx="604">
                  <c:v>9.8899825192302102E-2</c:v>
                </c:pt>
                <c:pt idx="605">
                  <c:v>0.100405507993793</c:v>
                </c:pt>
                <c:pt idx="606">
                  <c:v>0.101911190795285</c:v>
                </c:pt>
                <c:pt idx="607">
                  <c:v>0.103416873596777</c:v>
                </c:pt>
                <c:pt idx="608">
                  <c:v>0.104922556398268</c:v>
                </c:pt>
                <c:pt idx="609">
                  <c:v>0.10642823919975999</c:v>
                </c:pt>
                <c:pt idx="610">
                  <c:v>0.107933922001252</c:v>
                </c:pt>
                <c:pt idx="611">
                  <c:v>0.109310502326633</c:v>
                </c:pt>
                <c:pt idx="612">
                  <c:v>0.110669380667752</c:v>
                </c:pt>
                <c:pt idx="613">
                  <c:v>0.11202825900887101</c:v>
                </c:pt>
                <c:pt idx="614">
                  <c:v>0.11338713734998999</c:v>
                </c:pt>
                <c:pt idx="615">
                  <c:v>0.114746015691109</c:v>
                </c:pt>
                <c:pt idx="616">
                  <c:v>0.116104894032228</c:v>
                </c:pt>
                <c:pt idx="617">
                  <c:v>0.117463772373347</c:v>
                </c:pt>
                <c:pt idx="618">
                  <c:v>0.118630990701572</c:v>
                </c:pt>
                <c:pt idx="619">
                  <c:v>0.1197848582817</c:v>
                </c:pt>
                <c:pt idx="620">
                  <c:v>0.120938725861827</c:v>
                </c:pt>
                <c:pt idx="621">
                  <c:v>0.122092593441955</c:v>
                </c:pt>
                <c:pt idx="622">
                  <c:v>0.123246461022083</c:v>
                </c:pt>
                <c:pt idx="623">
                  <c:v>0.12440032860221099</c:v>
                </c:pt>
                <c:pt idx="624">
                  <c:v>0.12555419618233801</c:v>
                </c:pt>
                <c:pt idx="625">
                  <c:v>0.12651259059210901</c:v>
                </c:pt>
                <c:pt idx="626">
                  <c:v>0.127439854389749</c:v>
                </c:pt>
                <c:pt idx="627">
                  <c:v>0.128367118187388</c:v>
                </c:pt>
                <c:pt idx="628">
                  <c:v>0.12929438198502799</c:v>
                </c:pt>
                <c:pt idx="629">
                  <c:v>0.13022164578266701</c:v>
                </c:pt>
                <c:pt idx="630">
                  <c:v>0.131148909580307</c:v>
                </c:pt>
                <c:pt idx="631">
                  <c:v>0.132076173377946</c:v>
                </c:pt>
                <c:pt idx="632">
                  <c:v>0.13300343717558599</c:v>
                </c:pt>
                <c:pt idx="633">
                  <c:v>0.13381236031476099</c:v>
                </c:pt>
                <c:pt idx="634">
                  <c:v>0.1345278476423</c:v>
                </c:pt>
                <c:pt idx="635">
                  <c:v>0.13524333496984001</c:v>
                </c:pt>
                <c:pt idx="636">
                  <c:v>0.13595882229737999</c:v>
                </c:pt>
                <c:pt idx="637">
                  <c:v>0.136674309624919</c:v>
                </c:pt>
                <c:pt idx="638">
                  <c:v>0.13738979695245901</c:v>
                </c:pt>
                <c:pt idx="639">
                  <c:v>0.13810528427999799</c:v>
                </c:pt>
                <c:pt idx="640">
                  <c:v>0.138820771607538</c:v>
                </c:pt>
                <c:pt idx="641">
                  <c:v>0.13953625893507701</c:v>
                </c:pt>
                <c:pt idx="642">
                  <c:v>0.14025174626261699</c:v>
                </c:pt>
                <c:pt idx="643">
                  <c:v>0.140967233590156</c:v>
                </c:pt>
                <c:pt idx="644">
                  <c:v>0.14161495000720001</c:v>
                </c:pt>
                <c:pt idx="645">
                  <c:v>0.14216691663678099</c:v>
                </c:pt>
                <c:pt idx="646">
                  <c:v>0.14271888326636201</c:v>
                </c:pt>
                <c:pt idx="647">
                  <c:v>0.14327084989594299</c:v>
                </c:pt>
                <c:pt idx="648">
                  <c:v>0.14382281652552401</c:v>
                </c:pt>
                <c:pt idx="649">
                  <c:v>0.14437478315510499</c:v>
                </c:pt>
                <c:pt idx="650">
                  <c:v>0.144926749784686</c:v>
                </c:pt>
                <c:pt idx="651">
                  <c:v>0.14547871641426699</c:v>
                </c:pt>
                <c:pt idx="652">
                  <c:v>0.146030683043848</c:v>
                </c:pt>
                <c:pt idx="653">
                  <c:v>0.14658264967342899</c:v>
                </c:pt>
                <c:pt idx="654">
                  <c:v>0.14713461630301</c:v>
                </c:pt>
                <c:pt idx="655">
                  <c:v>0.14754641645411701</c:v>
                </c:pt>
                <c:pt idx="656">
                  <c:v>0.14775156322656899</c:v>
                </c:pt>
                <c:pt idx="657">
                  <c:v>0.147956709999022</c:v>
                </c:pt>
                <c:pt idx="658">
                  <c:v>0.148161856771474</c:v>
                </c:pt>
                <c:pt idx="659">
                  <c:v>0.14836700354392701</c:v>
                </c:pt>
                <c:pt idx="660">
                  <c:v>0.14857215031637899</c:v>
                </c:pt>
                <c:pt idx="661">
                  <c:v>0.148777297088831</c:v>
                </c:pt>
                <c:pt idx="662">
                  <c:v>0.14898244386128401</c:v>
                </c:pt>
                <c:pt idx="663">
                  <c:v>0.14918759063373599</c:v>
                </c:pt>
                <c:pt idx="664">
                  <c:v>0.149392737406189</c:v>
                </c:pt>
                <c:pt idx="665">
                  <c:v>0.14959788417864101</c:v>
                </c:pt>
                <c:pt idx="666">
                  <c:v>0.14972506580723799</c:v>
                </c:pt>
                <c:pt idx="667">
                  <c:v>0.149769196121529</c:v>
                </c:pt>
                <c:pt idx="668">
                  <c:v>0.14981332643582099</c:v>
                </c:pt>
                <c:pt idx="669">
                  <c:v>0.149857456750112</c:v>
                </c:pt>
                <c:pt idx="670">
                  <c:v>0.14990158706440401</c:v>
                </c:pt>
                <c:pt idx="671">
                  <c:v>0.149945717378695</c:v>
                </c:pt>
                <c:pt idx="672">
                  <c:v>0.14998984769298701</c:v>
                </c:pt>
                <c:pt idx="673">
                  <c:v>0.150033978007278</c:v>
                </c:pt>
                <c:pt idx="674">
                  <c:v>0.15007810832156901</c:v>
                </c:pt>
                <c:pt idx="675">
                  <c:v>0.15012223863586099</c:v>
                </c:pt>
                <c:pt idx="676">
                  <c:v>0.15016636895015201</c:v>
                </c:pt>
                <c:pt idx="677">
                  <c:v>0.15021049926444399</c:v>
                </c:pt>
                <c:pt idx="678">
                  <c:v>0.15025462957873501</c:v>
                </c:pt>
                <c:pt idx="679">
                  <c:v>0.15011298660365599</c:v>
                </c:pt>
                <c:pt idx="680">
                  <c:v>0.149969874167313</c:v>
                </c:pt>
                <c:pt idx="681">
                  <c:v>0.14982676173097001</c:v>
                </c:pt>
                <c:pt idx="682">
                  <c:v>0.14968364929462699</c:v>
                </c:pt>
                <c:pt idx="683">
                  <c:v>0.149540536858284</c:v>
                </c:pt>
                <c:pt idx="684">
                  <c:v>0.14939742442194101</c:v>
                </c:pt>
                <c:pt idx="685">
                  <c:v>0.14925431198559799</c:v>
                </c:pt>
                <c:pt idx="686">
                  <c:v>0.149111199549255</c:v>
                </c:pt>
                <c:pt idx="687">
                  <c:v>0.14896808711291201</c:v>
                </c:pt>
                <c:pt idx="688">
                  <c:v>0.14875480368505301</c:v>
                </c:pt>
                <c:pt idx="689">
                  <c:v>0.14849420421447199</c:v>
                </c:pt>
                <c:pt idx="690">
                  <c:v>0.148233604743891</c:v>
                </c:pt>
                <c:pt idx="691">
                  <c:v>0.147973005273311</c:v>
                </c:pt>
                <c:pt idx="692">
                  <c:v>0.14771240580273001</c:v>
                </c:pt>
                <c:pt idx="693">
                  <c:v>0.14745180633214899</c:v>
                </c:pt>
                <c:pt idx="694">
                  <c:v>0.147191206861568</c:v>
                </c:pt>
                <c:pt idx="695">
                  <c:v>0.14693060739098701</c:v>
                </c:pt>
                <c:pt idx="696">
                  <c:v>0.14667000792040599</c:v>
                </c:pt>
                <c:pt idx="697">
                  <c:v>0.146409408449825</c:v>
                </c:pt>
                <c:pt idx="698">
                  <c:v>0.14614880897924401</c:v>
                </c:pt>
                <c:pt idx="699">
                  <c:v>0.14588820950866299</c:v>
                </c:pt>
                <c:pt idx="700">
                  <c:v>0.145627610038082</c:v>
                </c:pt>
                <c:pt idx="701">
                  <c:v>0.14526370795639601</c:v>
                </c:pt>
                <c:pt idx="702">
                  <c:v>0.14476812324192501</c:v>
                </c:pt>
                <c:pt idx="703">
                  <c:v>0.144272538527454</c:v>
                </c:pt>
                <c:pt idx="704">
                  <c:v>0.143776953812984</c:v>
                </c:pt>
                <c:pt idx="705">
                  <c:v>0.143281369098513</c:v>
                </c:pt>
                <c:pt idx="706">
                  <c:v>0.14278578438404199</c:v>
                </c:pt>
                <c:pt idx="707">
                  <c:v>0.14229019966957199</c:v>
                </c:pt>
                <c:pt idx="708">
                  <c:v>0.14179461495510101</c:v>
                </c:pt>
                <c:pt idx="709">
                  <c:v>0.14129903024063101</c:v>
                </c:pt>
                <c:pt idx="710">
                  <c:v>0.14080344552616</c:v>
                </c:pt>
                <c:pt idx="711">
                  <c:v>0.140307860811689</c:v>
                </c:pt>
                <c:pt idx="712">
                  <c:v>0.139812276097219</c:v>
                </c:pt>
                <c:pt idx="713">
                  <c:v>0.13931669138274799</c:v>
                </c:pt>
                <c:pt idx="714">
                  <c:v>0.13882110666827799</c:v>
                </c:pt>
                <c:pt idx="715">
                  <c:v>0.138316508448731</c:v>
                </c:pt>
                <c:pt idx="716">
                  <c:v>0.13776314706784701</c:v>
                </c:pt>
                <c:pt idx="717">
                  <c:v>0.13720978568696199</c:v>
                </c:pt>
                <c:pt idx="718">
                  <c:v>0.13665642430607799</c:v>
                </c:pt>
                <c:pt idx="719">
                  <c:v>0.136103062925194</c:v>
                </c:pt>
                <c:pt idx="720">
                  <c:v>0.13554970154431001</c:v>
                </c:pt>
                <c:pt idx="721">
                  <c:v>0.13499634016342499</c:v>
                </c:pt>
                <c:pt idx="722">
                  <c:v>0.13444297878254099</c:v>
                </c:pt>
                <c:pt idx="723">
                  <c:v>0.133889617401657</c:v>
                </c:pt>
                <c:pt idx="724">
                  <c:v>0.13333632697522399</c:v>
                </c:pt>
                <c:pt idx="725">
                  <c:v>0.13278304730656301</c:v>
                </c:pt>
                <c:pt idx="726">
                  <c:v>0.13222976763790101</c:v>
                </c:pt>
                <c:pt idx="727">
                  <c:v>0.13167648796924</c:v>
                </c:pt>
                <c:pt idx="728">
                  <c:v>0.131123208300578</c:v>
                </c:pt>
                <c:pt idx="729">
                  <c:v>0.13056992863191699</c:v>
                </c:pt>
                <c:pt idx="730">
                  <c:v>0.13001664896325499</c:v>
                </c:pt>
                <c:pt idx="731">
                  <c:v>0.12946336929459401</c:v>
                </c:pt>
                <c:pt idx="732">
                  <c:v>0.12891008962593201</c:v>
                </c:pt>
                <c:pt idx="733">
                  <c:v>0.12837206186342801</c:v>
                </c:pt>
                <c:pt idx="734">
                  <c:v>0.12783816379983601</c:v>
                </c:pt>
                <c:pt idx="735">
                  <c:v>0.12730426573624401</c:v>
                </c:pt>
                <c:pt idx="736">
                  <c:v>0.12677036767265201</c:v>
                </c:pt>
                <c:pt idx="737">
                  <c:v>0.12623646960905999</c:v>
                </c:pt>
                <c:pt idx="738">
                  <c:v>0.12570257154546799</c:v>
                </c:pt>
                <c:pt idx="739">
                  <c:v>0.12516867348187599</c:v>
                </c:pt>
                <c:pt idx="740">
                  <c:v>0.12463477541828399</c:v>
                </c:pt>
                <c:pt idx="741">
                  <c:v>0.124087941689788</c:v>
                </c:pt>
                <c:pt idx="742">
                  <c:v>0.123486835832064</c:v>
                </c:pt>
                <c:pt idx="743">
                  <c:v>0.122885729974341</c:v>
                </c:pt>
                <c:pt idx="744">
                  <c:v>0.122284624116617</c:v>
                </c:pt>
                <c:pt idx="745">
                  <c:v>0.12168351825889299</c:v>
                </c:pt>
                <c:pt idx="746">
                  <c:v>0.12108241240117</c:v>
                </c:pt>
                <c:pt idx="747">
                  <c:v>0.12048130654344601</c:v>
                </c:pt>
                <c:pt idx="748">
                  <c:v>0.119880200685722</c:v>
                </c:pt>
                <c:pt idx="749">
                  <c:v>0.119279094827999</c:v>
                </c:pt>
                <c:pt idx="750">
                  <c:v>0.118676437349557</c:v>
                </c:pt>
                <c:pt idx="751">
                  <c:v>0.118067018142219</c:v>
                </c:pt>
                <c:pt idx="752">
                  <c:v>0.117457598934881</c:v>
                </c:pt>
                <c:pt idx="753">
                  <c:v>0.11684817972754299</c:v>
                </c:pt>
                <c:pt idx="754">
                  <c:v>0.116238760520205</c:v>
                </c:pt>
                <c:pt idx="755">
                  <c:v>0.11562934131286801</c:v>
                </c:pt>
                <c:pt idx="756">
                  <c:v>0.11501992210553</c:v>
                </c:pt>
                <c:pt idx="757">
                  <c:v>0.11445049876029199</c:v>
                </c:pt>
                <c:pt idx="758">
                  <c:v>0.113961191327813</c:v>
                </c:pt>
                <c:pt idx="759">
                  <c:v>0.113471883895334</c:v>
                </c:pt>
                <c:pt idx="760">
                  <c:v>0.112982576462856</c:v>
                </c:pt>
                <c:pt idx="761">
                  <c:v>0.112493269030377</c:v>
                </c:pt>
                <c:pt idx="762">
                  <c:v>0.11200396159789799</c:v>
                </c:pt>
                <c:pt idx="763">
                  <c:v>0.111514654165419</c:v>
                </c:pt>
                <c:pt idx="764">
                  <c:v>0.111025346732941</c:v>
                </c:pt>
                <c:pt idx="765">
                  <c:v>0.11053603930046201</c:v>
                </c:pt>
                <c:pt idx="766">
                  <c:v>0.110046731867983</c:v>
                </c:pt>
                <c:pt idx="767">
                  <c:v>0.10955742443550399</c:v>
                </c:pt>
                <c:pt idx="768">
                  <c:v>0.109046238115187</c:v>
                </c:pt>
                <c:pt idx="769">
                  <c:v>0.108529898977636</c:v>
                </c:pt>
                <c:pt idx="770">
                  <c:v>0.108013559840085</c:v>
                </c:pt>
                <c:pt idx="771">
                  <c:v>0.10749722070253399</c:v>
                </c:pt>
                <c:pt idx="772">
                  <c:v>0.106980881564983</c:v>
                </c:pt>
                <c:pt idx="773">
                  <c:v>0.106464542427431</c:v>
                </c:pt>
                <c:pt idx="774">
                  <c:v>0.10594820328988</c:v>
                </c:pt>
                <c:pt idx="775">
                  <c:v>0.105431864152329</c:v>
                </c:pt>
                <c:pt idx="776">
                  <c:v>0.10491552501477799</c:v>
                </c:pt>
                <c:pt idx="777">
                  <c:v>0.104399185877227</c:v>
                </c:pt>
                <c:pt idx="778">
                  <c:v>0.10391559825723699</c:v>
                </c:pt>
                <c:pt idx="779">
                  <c:v>0.103517831298806</c:v>
                </c:pt>
                <c:pt idx="780">
                  <c:v>0.103120064340375</c:v>
                </c:pt>
                <c:pt idx="781">
                  <c:v>0.10272229738194399</c:v>
                </c:pt>
                <c:pt idx="782">
                  <c:v>0.102324530423513</c:v>
                </c:pt>
                <c:pt idx="783">
                  <c:v>0.101926763465082</c:v>
                </c:pt>
                <c:pt idx="784">
                  <c:v>0.101528996506651</c:v>
                </c:pt>
                <c:pt idx="785">
                  <c:v>0.101131229548219</c:v>
                </c:pt>
                <c:pt idx="786">
                  <c:v>0.10073346258978801</c:v>
                </c:pt>
                <c:pt idx="787">
                  <c:v>0.100335695631357</c:v>
                </c:pt>
                <c:pt idx="788">
                  <c:v>9.9937928672926404E-2</c:v>
                </c:pt>
                <c:pt idx="789">
                  <c:v>9.9540161714495201E-2</c:v>
                </c:pt>
                <c:pt idx="790">
                  <c:v>9.9098708234861596E-2</c:v>
                </c:pt>
                <c:pt idx="791">
                  <c:v>9.8652566000582698E-2</c:v>
                </c:pt>
                <c:pt idx="792">
                  <c:v>9.8206423766303799E-2</c:v>
                </c:pt>
                <c:pt idx="793">
                  <c:v>9.7760281532024901E-2</c:v>
                </c:pt>
                <c:pt idx="794">
                  <c:v>9.7314139297746002E-2</c:v>
                </c:pt>
                <c:pt idx="795">
                  <c:v>9.6867997063467201E-2</c:v>
                </c:pt>
                <c:pt idx="796">
                  <c:v>9.6421854829188205E-2</c:v>
                </c:pt>
                <c:pt idx="797">
                  <c:v>9.5975712594909293E-2</c:v>
                </c:pt>
                <c:pt idx="798">
                  <c:v>9.5529570360630395E-2</c:v>
                </c:pt>
                <c:pt idx="799">
                  <c:v>9.5120658622528595E-2</c:v>
                </c:pt>
                <c:pt idx="800">
                  <c:v>9.4743333320782303E-2</c:v>
                </c:pt>
                <c:pt idx="801">
                  <c:v>9.4366008019035899E-2</c:v>
                </c:pt>
                <c:pt idx="802">
                  <c:v>9.3988682717289607E-2</c:v>
                </c:pt>
                <c:pt idx="803">
                  <c:v>9.3611357415543203E-2</c:v>
                </c:pt>
                <c:pt idx="804">
                  <c:v>9.3234032113796897E-2</c:v>
                </c:pt>
                <c:pt idx="805">
                  <c:v>9.2856706812050493E-2</c:v>
                </c:pt>
                <c:pt idx="806">
                  <c:v>9.2479381510304104E-2</c:v>
                </c:pt>
                <c:pt idx="807">
                  <c:v>9.2102056208557798E-2</c:v>
                </c:pt>
                <c:pt idx="808">
                  <c:v>9.1724730906811505E-2</c:v>
                </c:pt>
                <c:pt idx="809">
                  <c:v>9.1347405605065102E-2</c:v>
                </c:pt>
                <c:pt idx="810">
                  <c:v>9.1011990597648695E-2</c:v>
                </c:pt>
                <c:pt idx="811">
                  <c:v>9.0692686630395897E-2</c:v>
                </c:pt>
                <c:pt idx="812">
                  <c:v>9.0373382663143195E-2</c:v>
                </c:pt>
                <c:pt idx="813">
                  <c:v>9.0054078695890397E-2</c:v>
                </c:pt>
                <c:pt idx="814">
                  <c:v>8.9734774728637598E-2</c:v>
                </c:pt>
                <c:pt idx="815">
                  <c:v>8.9415470761384799E-2</c:v>
                </c:pt>
                <c:pt idx="816">
                  <c:v>8.9096166794132098E-2</c:v>
                </c:pt>
                <c:pt idx="817">
                  <c:v>8.8776862826879299E-2</c:v>
                </c:pt>
                <c:pt idx="818">
                  <c:v>8.8457558859626501E-2</c:v>
                </c:pt>
                <c:pt idx="819">
                  <c:v>8.8165461161846606E-2</c:v>
                </c:pt>
                <c:pt idx="820">
                  <c:v>8.7986038942182807E-2</c:v>
                </c:pt>
                <c:pt idx="821">
                  <c:v>8.7806616722518993E-2</c:v>
                </c:pt>
                <c:pt idx="822">
                  <c:v>8.7627194502855096E-2</c:v>
                </c:pt>
                <c:pt idx="823">
                  <c:v>8.7447772283191297E-2</c:v>
                </c:pt>
                <c:pt idx="824">
                  <c:v>8.7268350063527497E-2</c:v>
                </c:pt>
                <c:pt idx="825">
                  <c:v>8.7088927843863698E-2</c:v>
                </c:pt>
                <c:pt idx="826">
                  <c:v>8.6909505624199801E-2</c:v>
                </c:pt>
                <c:pt idx="827">
                  <c:v>8.6726006512336598E-2</c:v>
                </c:pt>
                <c:pt idx="828">
                  <c:v>8.6499861761254099E-2</c:v>
                </c:pt>
                <c:pt idx="829">
                  <c:v>8.6273717010171697E-2</c:v>
                </c:pt>
                <c:pt idx="830">
                  <c:v>8.6047572259089294E-2</c:v>
                </c:pt>
                <c:pt idx="831">
                  <c:v>8.5821427508006795E-2</c:v>
                </c:pt>
                <c:pt idx="832">
                  <c:v>8.5595282756924407E-2</c:v>
                </c:pt>
                <c:pt idx="833">
                  <c:v>8.5369138005842005E-2</c:v>
                </c:pt>
                <c:pt idx="834">
                  <c:v>8.5142993254759602E-2</c:v>
                </c:pt>
                <c:pt idx="835">
                  <c:v>8.49168485036772E-2</c:v>
                </c:pt>
                <c:pt idx="836">
                  <c:v>8.4690703752594701E-2</c:v>
                </c:pt>
                <c:pt idx="837">
                  <c:v>8.4464559001512299E-2</c:v>
                </c:pt>
                <c:pt idx="838">
                  <c:v>8.4219548504889205E-2</c:v>
                </c:pt>
                <c:pt idx="839">
                  <c:v>8.3946064534451206E-2</c:v>
                </c:pt>
                <c:pt idx="840">
                  <c:v>8.3672580564013194E-2</c:v>
                </c:pt>
                <c:pt idx="841">
                  <c:v>8.3399096593575195E-2</c:v>
                </c:pt>
                <c:pt idx="842">
                  <c:v>8.3125612623137196E-2</c:v>
                </c:pt>
                <c:pt idx="843">
                  <c:v>8.2852128652699197E-2</c:v>
                </c:pt>
                <c:pt idx="844">
                  <c:v>8.2578644682261199E-2</c:v>
                </c:pt>
                <c:pt idx="845">
                  <c:v>8.23051607118232E-2</c:v>
                </c:pt>
                <c:pt idx="846">
                  <c:v>8.2031676741385201E-2</c:v>
                </c:pt>
                <c:pt idx="847">
                  <c:v>8.1758192770947105E-2</c:v>
                </c:pt>
                <c:pt idx="848">
                  <c:v>8.1484708800509106E-2</c:v>
                </c:pt>
                <c:pt idx="849">
                  <c:v>8.1226279324726799E-2</c:v>
                </c:pt>
                <c:pt idx="850">
                  <c:v>8.0988165823237701E-2</c:v>
                </c:pt>
                <c:pt idx="851">
                  <c:v>8.0750052321748603E-2</c:v>
                </c:pt>
                <c:pt idx="852">
                  <c:v>8.0511938820259393E-2</c:v>
                </c:pt>
                <c:pt idx="853">
                  <c:v>8.0273825318770295E-2</c:v>
                </c:pt>
                <c:pt idx="854">
                  <c:v>8.0035711817281197E-2</c:v>
                </c:pt>
                <c:pt idx="855">
                  <c:v>7.9797598315792001E-2</c:v>
                </c:pt>
                <c:pt idx="856">
                  <c:v>7.9559484814302903E-2</c:v>
                </c:pt>
                <c:pt idx="857">
                  <c:v>7.9321371312813693E-2</c:v>
                </c:pt>
                <c:pt idx="858">
                  <c:v>7.9083257811324595E-2</c:v>
                </c:pt>
                <c:pt idx="859">
                  <c:v>7.8845144309835496E-2</c:v>
                </c:pt>
                <c:pt idx="860">
                  <c:v>7.8607030808346301E-2</c:v>
                </c:pt>
                <c:pt idx="861">
                  <c:v>7.8368917306857203E-2</c:v>
                </c:pt>
                <c:pt idx="862">
                  <c:v>7.8130803805368104E-2</c:v>
                </c:pt>
                <c:pt idx="863">
                  <c:v>7.7892690303878895E-2</c:v>
                </c:pt>
                <c:pt idx="864">
                  <c:v>7.7671870186939301E-2</c:v>
                </c:pt>
                <c:pt idx="865">
                  <c:v>7.7460184231626997E-2</c:v>
                </c:pt>
                <c:pt idx="866">
                  <c:v>7.7248498276314595E-2</c:v>
                </c:pt>
                <c:pt idx="867">
                  <c:v>7.7036812321002304E-2</c:v>
                </c:pt>
                <c:pt idx="868">
                  <c:v>7.6825126365689902E-2</c:v>
                </c:pt>
                <c:pt idx="869">
                  <c:v>7.6613440410377598E-2</c:v>
                </c:pt>
                <c:pt idx="870">
                  <c:v>7.6401754455065293E-2</c:v>
                </c:pt>
                <c:pt idx="871">
                  <c:v>7.6190068499752905E-2</c:v>
                </c:pt>
                <c:pt idx="872">
                  <c:v>7.5978382544440601E-2</c:v>
                </c:pt>
                <c:pt idx="873">
                  <c:v>7.5766696589128296E-2</c:v>
                </c:pt>
                <c:pt idx="874">
                  <c:v>7.5523628175985E-2</c:v>
                </c:pt>
                <c:pt idx="875">
                  <c:v>7.5220326245846403E-2</c:v>
                </c:pt>
                <c:pt idx="876">
                  <c:v>7.4917024315707695E-2</c:v>
                </c:pt>
                <c:pt idx="877">
                  <c:v>7.4613722385569098E-2</c:v>
                </c:pt>
                <c:pt idx="878">
                  <c:v>7.4310420455430501E-2</c:v>
                </c:pt>
                <c:pt idx="879">
                  <c:v>7.4007118525291904E-2</c:v>
                </c:pt>
                <c:pt idx="880">
                  <c:v>7.3703816595153293E-2</c:v>
                </c:pt>
                <c:pt idx="881">
                  <c:v>7.3400514665014696E-2</c:v>
                </c:pt>
                <c:pt idx="882">
                  <c:v>7.3097212734876002E-2</c:v>
                </c:pt>
                <c:pt idx="883">
                  <c:v>7.2832937124429495E-2</c:v>
                </c:pt>
                <c:pt idx="884">
                  <c:v>7.25735959480628E-2</c:v>
                </c:pt>
                <c:pt idx="885">
                  <c:v>7.2314254771696104E-2</c:v>
                </c:pt>
                <c:pt idx="886">
                  <c:v>7.2054913595329395E-2</c:v>
                </c:pt>
                <c:pt idx="887">
                  <c:v>7.17955724189627E-2</c:v>
                </c:pt>
                <c:pt idx="888">
                  <c:v>7.1536231242596005E-2</c:v>
                </c:pt>
                <c:pt idx="889">
                  <c:v>7.1276890066229295E-2</c:v>
                </c:pt>
                <c:pt idx="890">
                  <c:v>7.10175488898626E-2</c:v>
                </c:pt>
                <c:pt idx="891">
                  <c:v>7.0758207713496002E-2</c:v>
                </c:pt>
                <c:pt idx="892">
                  <c:v>7.0498866537129307E-2</c:v>
                </c:pt>
                <c:pt idx="893">
                  <c:v>7.0289163287931999E-2</c:v>
                </c:pt>
                <c:pt idx="894">
                  <c:v>7.0131227212528499E-2</c:v>
                </c:pt>
                <c:pt idx="895">
                  <c:v>6.9973291137124902E-2</c:v>
                </c:pt>
                <c:pt idx="896">
                  <c:v>6.9815355061721401E-2</c:v>
                </c:pt>
                <c:pt idx="897">
                  <c:v>6.9657418986317901E-2</c:v>
                </c:pt>
                <c:pt idx="898">
                  <c:v>6.9499482910914304E-2</c:v>
                </c:pt>
                <c:pt idx="899">
                  <c:v>6.9341546835510803E-2</c:v>
                </c:pt>
                <c:pt idx="900">
                  <c:v>6.9183610760107303E-2</c:v>
                </c:pt>
                <c:pt idx="901">
                  <c:v>6.9025674684703706E-2</c:v>
                </c:pt>
                <c:pt idx="902">
                  <c:v>6.8766931274662796E-2</c:v>
                </c:pt>
                <c:pt idx="903">
                  <c:v>6.8482737419782197E-2</c:v>
                </c:pt>
                <c:pt idx="904">
                  <c:v>6.8198543564901598E-2</c:v>
                </c:pt>
                <c:pt idx="905">
                  <c:v>6.7914349710021096E-2</c:v>
                </c:pt>
                <c:pt idx="906">
                  <c:v>6.76301558551404E-2</c:v>
                </c:pt>
                <c:pt idx="907">
                  <c:v>6.7345962000259899E-2</c:v>
                </c:pt>
                <c:pt idx="908">
                  <c:v>6.70617681453793E-2</c:v>
                </c:pt>
                <c:pt idx="909">
                  <c:v>6.6777574290498701E-2</c:v>
                </c:pt>
                <c:pt idx="910">
                  <c:v>6.6493380435618199E-2</c:v>
                </c:pt>
                <c:pt idx="911">
                  <c:v>6.6210400236963105E-2</c:v>
                </c:pt>
                <c:pt idx="912">
                  <c:v>6.5929838861064405E-2</c:v>
                </c:pt>
                <c:pt idx="913">
                  <c:v>6.5649277485165705E-2</c:v>
                </c:pt>
                <c:pt idx="914">
                  <c:v>6.5368716109267005E-2</c:v>
                </c:pt>
                <c:pt idx="915">
                  <c:v>6.5088154733368306E-2</c:v>
                </c:pt>
                <c:pt idx="916">
                  <c:v>6.4807593357469703E-2</c:v>
                </c:pt>
                <c:pt idx="917">
                  <c:v>6.4527031981571004E-2</c:v>
                </c:pt>
                <c:pt idx="918">
                  <c:v>6.4246470605672401E-2</c:v>
                </c:pt>
                <c:pt idx="919">
                  <c:v>6.3965909229773701E-2</c:v>
                </c:pt>
                <c:pt idx="920">
                  <c:v>6.3685347853875002E-2</c:v>
                </c:pt>
                <c:pt idx="921">
                  <c:v>6.3404786477976399E-2</c:v>
                </c:pt>
                <c:pt idx="922">
                  <c:v>6.31389198266607E-2</c:v>
                </c:pt>
                <c:pt idx="923">
                  <c:v>6.2948290924211003E-2</c:v>
                </c:pt>
                <c:pt idx="924">
                  <c:v>6.2757662021761196E-2</c:v>
                </c:pt>
                <c:pt idx="925">
                  <c:v>6.2567033119311402E-2</c:v>
                </c:pt>
                <c:pt idx="926">
                  <c:v>6.2376404216861699E-2</c:v>
                </c:pt>
                <c:pt idx="927">
                  <c:v>6.2185775314412002E-2</c:v>
                </c:pt>
                <c:pt idx="928">
                  <c:v>6.1995146411962201E-2</c:v>
                </c:pt>
                <c:pt idx="929">
                  <c:v>6.1804517509512498E-2</c:v>
                </c:pt>
                <c:pt idx="930">
                  <c:v>6.1613888607062697E-2</c:v>
                </c:pt>
                <c:pt idx="931">
                  <c:v>6.1423259704613001E-2</c:v>
                </c:pt>
                <c:pt idx="932">
                  <c:v>6.12326308021632E-2</c:v>
                </c:pt>
                <c:pt idx="933">
                  <c:v>6.1040894949205303E-2</c:v>
                </c:pt>
                <c:pt idx="934">
                  <c:v>6.0794439390816399E-2</c:v>
                </c:pt>
                <c:pt idx="935">
                  <c:v>6.0547983832427502E-2</c:v>
                </c:pt>
                <c:pt idx="936">
                  <c:v>6.0301528274038597E-2</c:v>
                </c:pt>
                <c:pt idx="937">
                  <c:v>6.00550727156497E-2</c:v>
                </c:pt>
                <c:pt idx="938">
                  <c:v>5.9808617157260803E-2</c:v>
                </c:pt>
                <c:pt idx="939">
                  <c:v>5.9562161598871899E-2</c:v>
                </c:pt>
                <c:pt idx="940">
                  <c:v>5.9315706040483002E-2</c:v>
                </c:pt>
                <c:pt idx="941">
                  <c:v>5.9069250482094098E-2</c:v>
                </c:pt>
                <c:pt idx="942">
                  <c:v>5.88227949237052E-2</c:v>
                </c:pt>
                <c:pt idx="943">
                  <c:v>5.86065180577824E-2</c:v>
                </c:pt>
                <c:pt idx="944">
                  <c:v>5.8417803741003201E-2</c:v>
                </c:pt>
                <c:pt idx="945">
                  <c:v>5.8229089424223897E-2</c:v>
                </c:pt>
                <c:pt idx="946">
                  <c:v>5.8040375107444697E-2</c:v>
                </c:pt>
                <c:pt idx="947">
                  <c:v>5.78516607906654E-2</c:v>
                </c:pt>
                <c:pt idx="948">
                  <c:v>5.7662946473886201E-2</c:v>
                </c:pt>
                <c:pt idx="949">
                  <c:v>5.7474232157107001E-2</c:v>
                </c:pt>
                <c:pt idx="950">
                  <c:v>5.7285517840327697E-2</c:v>
                </c:pt>
                <c:pt idx="951">
                  <c:v>5.7027102879351102E-2</c:v>
                </c:pt>
                <c:pt idx="952">
                  <c:v>5.6763640074370597E-2</c:v>
                </c:pt>
                <c:pt idx="953">
                  <c:v>5.6500177269390203E-2</c:v>
                </c:pt>
                <c:pt idx="954">
                  <c:v>5.6236714464409698E-2</c:v>
                </c:pt>
                <c:pt idx="955">
                  <c:v>5.59732516594292E-2</c:v>
                </c:pt>
                <c:pt idx="956">
                  <c:v>5.57097888544488E-2</c:v>
                </c:pt>
                <c:pt idx="957">
                  <c:v>5.5446326049468399E-2</c:v>
                </c:pt>
                <c:pt idx="958">
                  <c:v>5.5182863244487901E-2</c:v>
                </c:pt>
                <c:pt idx="959">
                  <c:v>5.49194004395075E-2</c:v>
                </c:pt>
                <c:pt idx="960">
                  <c:v>5.4664287115849003E-2</c:v>
                </c:pt>
                <c:pt idx="961">
                  <c:v>5.45227885390515E-2</c:v>
                </c:pt>
                <c:pt idx="962">
                  <c:v>5.4381289962253998E-2</c:v>
                </c:pt>
                <c:pt idx="963">
                  <c:v>5.4239791385456398E-2</c:v>
                </c:pt>
                <c:pt idx="964">
                  <c:v>5.4098292808658903E-2</c:v>
                </c:pt>
                <c:pt idx="965">
                  <c:v>5.3956794231861401E-2</c:v>
                </c:pt>
                <c:pt idx="966">
                  <c:v>5.3815295655063898E-2</c:v>
                </c:pt>
                <c:pt idx="967">
                  <c:v>5.3673797078266403E-2</c:v>
                </c:pt>
                <c:pt idx="968">
                  <c:v>5.35322985014689E-2</c:v>
                </c:pt>
                <c:pt idx="969">
                  <c:v>5.3386092193588398E-2</c:v>
                </c:pt>
                <c:pt idx="970">
                  <c:v>5.3235885223398602E-2</c:v>
                </c:pt>
                <c:pt idx="971">
                  <c:v>5.3085678253208701E-2</c:v>
                </c:pt>
                <c:pt idx="972">
                  <c:v>5.2935471283018898E-2</c:v>
                </c:pt>
                <c:pt idx="973">
                  <c:v>5.2785264312828997E-2</c:v>
                </c:pt>
                <c:pt idx="974">
                  <c:v>5.2635057342639201E-2</c:v>
                </c:pt>
                <c:pt idx="975">
                  <c:v>5.2484850372449397E-2</c:v>
                </c:pt>
                <c:pt idx="976">
                  <c:v>5.2334643402259497E-2</c:v>
                </c:pt>
                <c:pt idx="977">
                  <c:v>5.21844364320697E-2</c:v>
                </c:pt>
                <c:pt idx="978">
                  <c:v>5.20342294618798E-2</c:v>
                </c:pt>
                <c:pt idx="979">
                  <c:v>5.1884022491690003E-2</c:v>
                </c:pt>
                <c:pt idx="980">
                  <c:v>5.1750096245532402E-2</c:v>
                </c:pt>
                <c:pt idx="981">
                  <c:v>5.1621958527118997E-2</c:v>
                </c:pt>
                <c:pt idx="982">
                  <c:v>5.1493820808705598E-2</c:v>
                </c:pt>
                <c:pt idx="983">
                  <c:v>5.13656830902922E-2</c:v>
                </c:pt>
                <c:pt idx="984">
                  <c:v>5.1237545371878801E-2</c:v>
                </c:pt>
                <c:pt idx="985">
                  <c:v>5.1109407653465298E-2</c:v>
                </c:pt>
                <c:pt idx="986">
                  <c:v>5.09812699350519E-2</c:v>
                </c:pt>
                <c:pt idx="987">
                  <c:v>5.0853132216638501E-2</c:v>
                </c:pt>
                <c:pt idx="988">
                  <c:v>5.0724994498225102E-2</c:v>
                </c:pt>
                <c:pt idx="989">
                  <c:v>5.0596856779811697E-2</c:v>
                </c:pt>
                <c:pt idx="990">
                  <c:v>5.0468719061398298E-2</c:v>
                </c:pt>
                <c:pt idx="991">
                  <c:v>5.0340581342984803E-2</c:v>
                </c:pt>
                <c:pt idx="992">
                  <c:v>5.0212443624571397E-2</c:v>
                </c:pt>
                <c:pt idx="993">
                  <c:v>5.0084305906157998E-2</c:v>
                </c:pt>
                <c:pt idx="994">
                  <c:v>4.9957831873078E-2</c:v>
                </c:pt>
                <c:pt idx="995">
                  <c:v>4.9833597918848498E-2</c:v>
                </c:pt>
                <c:pt idx="996">
                  <c:v>4.9709363964619002E-2</c:v>
                </c:pt>
                <c:pt idx="997">
                  <c:v>4.9585130010389597E-2</c:v>
                </c:pt>
                <c:pt idx="998">
                  <c:v>4.9460896056160199E-2</c:v>
                </c:pt>
                <c:pt idx="999">
                  <c:v>4.9336662101930703E-2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1C6-48F4-ADDC-72CFC957D6BA}"/>
            </c:ext>
          </c:extLst>
        </c:ser>
        <c:ser>
          <c:idx val="14"/>
          <c:order val="9"/>
          <c:tx>
            <c:strRef>
              <c:f>FLiNaK_plot_data!$N$1</c:f>
              <c:strCache>
                <c:ptCount val="1"/>
                <c:pt idx="0">
                  <c:v>S(r): K-F</c:v>
                </c:pt>
              </c:strCache>
            </c:strRef>
          </c:tx>
          <c:spPr>
            <a:ln w="25400" cap="rnd">
              <a:solidFill>
                <a:schemeClr val="accent3">
                  <a:lumMod val="80000"/>
                  <a:lumOff val="2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FLiNaK_plot_data!$N$2:$N$1001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3.4795494157165499E-2</c:v>
                </c:pt>
                <c:pt idx="531">
                  <c:v>3.4795494157165499E-2</c:v>
                </c:pt>
                <c:pt idx="532">
                  <c:v>3.4795494157165499E-2</c:v>
                </c:pt>
                <c:pt idx="533">
                  <c:v>3.4795494157165499E-2</c:v>
                </c:pt>
                <c:pt idx="534">
                  <c:v>3.4795494157165499E-2</c:v>
                </c:pt>
                <c:pt idx="535">
                  <c:v>3.4795494157165499E-2</c:v>
                </c:pt>
                <c:pt idx="536">
                  <c:v>3.4795494157165499E-2</c:v>
                </c:pt>
                <c:pt idx="537">
                  <c:v>3.4795494157165499E-2</c:v>
                </c:pt>
                <c:pt idx="538">
                  <c:v>3.4795494157165499E-2</c:v>
                </c:pt>
                <c:pt idx="539">
                  <c:v>3.4795494157165499E-2</c:v>
                </c:pt>
                <c:pt idx="540">
                  <c:v>3.4795494157165499E-2</c:v>
                </c:pt>
                <c:pt idx="541">
                  <c:v>3.4795494157165499E-2</c:v>
                </c:pt>
                <c:pt idx="542">
                  <c:v>3.4795494157165499E-2</c:v>
                </c:pt>
                <c:pt idx="543">
                  <c:v>3.4795494157165499E-2</c:v>
                </c:pt>
                <c:pt idx="544">
                  <c:v>3.4795494157165499E-2</c:v>
                </c:pt>
                <c:pt idx="545">
                  <c:v>3.4795494157165499E-2</c:v>
                </c:pt>
                <c:pt idx="546">
                  <c:v>3.4795494157165499E-2</c:v>
                </c:pt>
                <c:pt idx="547">
                  <c:v>3.4795494157165499E-2</c:v>
                </c:pt>
                <c:pt idx="548">
                  <c:v>3.4795494157165499E-2</c:v>
                </c:pt>
                <c:pt idx="549">
                  <c:v>3.4795494157165499E-2</c:v>
                </c:pt>
                <c:pt idx="550">
                  <c:v>3.4795494157165499E-2</c:v>
                </c:pt>
                <c:pt idx="551">
                  <c:v>3.4795494157165499E-2</c:v>
                </c:pt>
                <c:pt idx="552">
                  <c:v>3.4795494157165499E-2</c:v>
                </c:pt>
                <c:pt idx="553">
                  <c:v>3.4795494157165499E-2</c:v>
                </c:pt>
                <c:pt idx="554">
                  <c:v>3.4795494157165499E-2</c:v>
                </c:pt>
                <c:pt idx="555">
                  <c:v>3.4795494157165499E-2</c:v>
                </c:pt>
                <c:pt idx="556">
                  <c:v>3.4795494157165499E-2</c:v>
                </c:pt>
                <c:pt idx="557">
                  <c:v>3.4795494157165499E-2</c:v>
                </c:pt>
                <c:pt idx="558">
                  <c:v>3.4795494157165499E-2</c:v>
                </c:pt>
                <c:pt idx="559">
                  <c:v>3.4795494157165499E-2</c:v>
                </c:pt>
                <c:pt idx="560">
                  <c:v>3.4795494157165499E-2</c:v>
                </c:pt>
                <c:pt idx="561">
                  <c:v>3.4795494157165499E-2</c:v>
                </c:pt>
                <c:pt idx="562">
                  <c:v>3.4795494157165499E-2</c:v>
                </c:pt>
                <c:pt idx="563">
                  <c:v>3.4795494157165499E-2</c:v>
                </c:pt>
                <c:pt idx="564">
                  <c:v>3.4795494157165499E-2</c:v>
                </c:pt>
                <c:pt idx="565">
                  <c:v>3.4795494157165499E-2</c:v>
                </c:pt>
                <c:pt idx="566">
                  <c:v>3.4795494157165499E-2</c:v>
                </c:pt>
                <c:pt idx="567">
                  <c:v>3.4795494157165499E-2</c:v>
                </c:pt>
                <c:pt idx="568">
                  <c:v>3.4795494157165499E-2</c:v>
                </c:pt>
                <c:pt idx="569">
                  <c:v>3.4795494157165499E-2</c:v>
                </c:pt>
                <c:pt idx="570">
                  <c:v>3.4795494157165499E-2</c:v>
                </c:pt>
                <c:pt idx="571">
                  <c:v>3.4795494157165499E-2</c:v>
                </c:pt>
                <c:pt idx="572">
                  <c:v>3.4795494157165499E-2</c:v>
                </c:pt>
                <c:pt idx="573">
                  <c:v>3.4795494157165499E-2</c:v>
                </c:pt>
                <c:pt idx="574">
                  <c:v>3.4795494157165499E-2</c:v>
                </c:pt>
                <c:pt idx="575">
                  <c:v>3.4795494157165499E-2</c:v>
                </c:pt>
                <c:pt idx="576">
                  <c:v>3.4795494157165499E-2</c:v>
                </c:pt>
                <c:pt idx="577">
                  <c:v>3.4795494157165499E-2</c:v>
                </c:pt>
                <c:pt idx="578">
                  <c:v>3.4795494157165499E-2</c:v>
                </c:pt>
                <c:pt idx="579">
                  <c:v>3.4795494157165499E-2</c:v>
                </c:pt>
                <c:pt idx="580">
                  <c:v>3.4795494157165499E-2</c:v>
                </c:pt>
                <c:pt idx="581">
                  <c:v>3.4795494157165499E-2</c:v>
                </c:pt>
                <c:pt idx="582">
                  <c:v>3.4795494157165499E-2</c:v>
                </c:pt>
                <c:pt idx="583">
                  <c:v>3.4795494157165499E-2</c:v>
                </c:pt>
                <c:pt idx="584">
                  <c:v>3.4795494157165499E-2</c:v>
                </c:pt>
                <c:pt idx="585">
                  <c:v>3.4795494157165499E-2</c:v>
                </c:pt>
                <c:pt idx="586">
                  <c:v>3.4795494157165499E-2</c:v>
                </c:pt>
                <c:pt idx="587">
                  <c:v>3.4795494157165499E-2</c:v>
                </c:pt>
                <c:pt idx="588">
                  <c:v>3.4795494157165499E-2</c:v>
                </c:pt>
                <c:pt idx="589">
                  <c:v>3.4795494157165499E-2</c:v>
                </c:pt>
                <c:pt idx="590">
                  <c:v>3.4795494157165499E-2</c:v>
                </c:pt>
                <c:pt idx="591">
                  <c:v>3.4795494157165499E-2</c:v>
                </c:pt>
                <c:pt idx="592">
                  <c:v>3.4795494157165499E-2</c:v>
                </c:pt>
                <c:pt idx="593">
                  <c:v>3.4795494157165499E-2</c:v>
                </c:pt>
                <c:pt idx="594">
                  <c:v>3.4795494157165499E-2</c:v>
                </c:pt>
                <c:pt idx="595">
                  <c:v>3.4795494157165499E-2</c:v>
                </c:pt>
                <c:pt idx="596">
                  <c:v>3.4795494157165499E-2</c:v>
                </c:pt>
                <c:pt idx="597">
                  <c:v>3.4795494157165499E-2</c:v>
                </c:pt>
                <c:pt idx="598">
                  <c:v>3.4795494157165499E-2</c:v>
                </c:pt>
                <c:pt idx="599">
                  <c:v>3.4795494157165499E-2</c:v>
                </c:pt>
                <c:pt idx="600">
                  <c:v>3.4795494157165499E-2</c:v>
                </c:pt>
                <c:pt idx="601">
                  <c:v>3.4795494157165499E-2</c:v>
                </c:pt>
                <c:pt idx="602">
                  <c:v>3.4795494157165499E-2</c:v>
                </c:pt>
                <c:pt idx="603">
                  <c:v>3.4795494157165499E-2</c:v>
                </c:pt>
                <c:pt idx="604">
                  <c:v>3.4795494157165499E-2</c:v>
                </c:pt>
                <c:pt idx="605">
                  <c:v>3.4795494157165499E-2</c:v>
                </c:pt>
                <c:pt idx="606">
                  <c:v>3.4795494157165499E-2</c:v>
                </c:pt>
                <c:pt idx="607">
                  <c:v>3.4795494157165499E-2</c:v>
                </c:pt>
                <c:pt idx="608">
                  <c:v>3.4795494157165499E-2</c:v>
                </c:pt>
                <c:pt idx="609">
                  <c:v>3.4795494157165499E-2</c:v>
                </c:pt>
                <c:pt idx="610">
                  <c:v>3.4795494157165499E-2</c:v>
                </c:pt>
                <c:pt idx="611">
                  <c:v>3.4795494157165499E-2</c:v>
                </c:pt>
                <c:pt idx="612">
                  <c:v>3.4795494157165499E-2</c:v>
                </c:pt>
                <c:pt idx="613">
                  <c:v>3.4795494157165499E-2</c:v>
                </c:pt>
                <c:pt idx="614">
                  <c:v>3.4795494157165499E-2</c:v>
                </c:pt>
                <c:pt idx="615">
                  <c:v>3.4795494157165499E-2</c:v>
                </c:pt>
                <c:pt idx="616">
                  <c:v>3.4795494157165499E-2</c:v>
                </c:pt>
                <c:pt idx="617">
                  <c:v>3.4795494157165499E-2</c:v>
                </c:pt>
                <c:pt idx="618">
                  <c:v>3.4795494157165499E-2</c:v>
                </c:pt>
                <c:pt idx="619">
                  <c:v>3.4795494157165499E-2</c:v>
                </c:pt>
                <c:pt idx="620">
                  <c:v>3.4795494157165499E-2</c:v>
                </c:pt>
                <c:pt idx="621">
                  <c:v>3.4795494157165499E-2</c:v>
                </c:pt>
                <c:pt idx="622">
                  <c:v>3.4795494157165499E-2</c:v>
                </c:pt>
                <c:pt idx="623">
                  <c:v>3.4795494157165499E-2</c:v>
                </c:pt>
                <c:pt idx="624">
                  <c:v>3.4795494157165499E-2</c:v>
                </c:pt>
                <c:pt idx="625">
                  <c:v>3.4795494157165499E-2</c:v>
                </c:pt>
                <c:pt idx="626">
                  <c:v>3.4795494157165499E-2</c:v>
                </c:pt>
                <c:pt idx="627">
                  <c:v>3.4795494157165499E-2</c:v>
                </c:pt>
                <c:pt idx="628">
                  <c:v>3.4795494157165499E-2</c:v>
                </c:pt>
                <c:pt idx="629">
                  <c:v>3.4795494157165499E-2</c:v>
                </c:pt>
                <c:pt idx="630">
                  <c:v>3.4795494157165499E-2</c:v>
                </c:pt>
                <c:pt idx="631">
                  <c:v>3.4795494157165499E-2</c:v>
                </c:pt>
                <c:pt idx="632">
                  <c:v>3.4795494157165499E-2</c:v>
                </c:pt>
                <c:pt idx="633">
                  <c:v>3.4795494157165499E-2</c:v>
                </c:pt>
                <c:pt idx="634">
                  <c:v>3.4795494157165499E-2</c:v>
                </c:pt>
                <c:pt idx="635">
                  <c:v>3.4795494157165499E-2</c:v>
                </c:pt>
                <c:pt idx="636">
                  <c:v>3.4795494157165499E-2</c:v>
                </c:pt>
                <c:pt idx="637">
                  <c:v>3.4795494157165499E-2</c:v>
                </c:pt>
                <c:pt idx="638">
                  <c:v>3.4795494157165499E-2</c:v>
                </c:pt>
                <c:pt idx="639">
                  <c:v>3.4795494157165499E-2</c:v>
                </c:pt>
                <c:pt idx="640">
                  <c:v>3.4795494157165499E-2</c:v>
                </c:pt>
                <c:pt idx="641">
                  <c:v>3.4795494157165499E-2</c:v>
                </c:pt>
                <c:pt idx="642">
                  <c:v>3.4795494157165499E-2</c:v>
                </c:pt>
                <c:pt idx="643">
                  <c:v>3.4795494157165499E-2</c:v>
                </c:pt>
                <c:pt idx="644">
                  <c:v>3.4795494157165499E-2</c:v>
                </c:pt>
                <c:pt idx="645">
                  <c:v>3.4795494157165499E-2</c:v>
                </c:pt>
                <c:pt idx="646">
                  <c:v>3.4795494157165499E-2</c:v>
                </c:pt>
                <c:pt idx="647">
                  <c:v>3.4795494157165499E-2</c:v>
                </c:pt>
                <c:pt idx="648">
                  <c:v>3.4795494157165499E-2</c:v>
                </c:pt>
                <c:pt idx="649">
                  <c:v>3.4795494157165499E-2</c:v>
                </c:pt>
                <c:pt idx="650">
                  <c:v>3.4795494157165499E-2</c:v>
                </c:pt>
                <c:pt idx="651">
                  <c:v>3.4795494157165499E-2</c:v>
                </c:pt>
                <c:pt idx="652">
                  <c:v>3.4795494157165499E-2</c:v>
                </c:pt>
                <c:pt idx="653">
                  <c:v>3.4795494157165499E-2</c:v>
                </c:pt>
                <c:pt idx="654">
                  <c:v>3.4795494157165499E-2</c:v>
                </c:pt>
                <c:pt idx="655">
                  <c:v>3.4795494157165499E-2</c:v>
                </c:pt>
                <c:pt idx="656">
                  <c:v>3.4795494157165499E-2</c:v>
                </c:pt>
                <c:pt idx="657">
                  <c:v>3.4795494157165499E-2</c:v>
                </c:pt>
                <c:pt idx="658">
                  <c:v>3.4795494157165499E-2</c:v>
                </c:pt>
                <c:pt idx="659">
                  <c:v>3.4795494157165499E-2</c:v>
                </c:pt>
                <c:pt idx="660">
                  <c:v>3.4795494157165499E-2</c:v>
                </c:pt>
                <c:pt idx="661">
                  <c:v>3.4795494157165499E-2</c:v>
                </c:pt>
                <c:pt idx="662">
                  <c:v>3.4795494157165499E-2</c:v>
                </c:pt>
                <c:pt idx="663">
                  <c:v>3.4795494157165499E-2</c:v>
                </c:pt>
                <c:pt idx="664">
                  <c:v>3.4795494157165499E-2</c:v>
                </c:pt>
                <c:pt idx="665">
                  <c:v>3.4795494157165499E-2</c:v>
                </c:pt>
                <c:pt idx="666">
                  <c:v>3.4795494157165499E-2</c:v>
                </c:pt>
                <c:pt idx="667">
                  <c:v>3.4795494157165499E-2</c:v>
                </c:pt>
                <c:pt idx="668">
                  <c:v>3.4795494157165499E-2</c:v>
                </c:pt>
                <c:pt idx="669">
                  <c:v>3.4795494157165499E-2</c:v>
                </c:pt>
                <c:pt idx="670">
                  <c:v>3.4795494157165499E-2</c:v>
                </c:pt>
                <c:pt idx="671">
                  <c:v>3.4795494157165499E-2</c:v>
                </c:pt>
                <c:pt idx="672">
                  <c:v>3.4795494157165499E-2</c:v>
                </c:pt>
                <c:pt idx="673">
                  <c:v>3.4795494157165499E-2</c:v>
                </c:pt>
                <c:pt idx="674">
                  <c:v>3.4795494157165499E-2</c:v>
                </c:pt>
                <c:pt idx="675">
                  <c:v>3.4795494157165499E-2</c:v>
                </c:pt>
                <c:pt idx="676">
                  <c:v>3.4795494157165499E-2</c:v>
                </c:pt>
                <c:pt idx="677">
                  <c:v>3.4795494157165499E-2</c:v>
                </c:pt>
                <c:pt idx="678">
                  <c:v>3.4795494157165499E-2</c:v>
                </c:pt>
                <c:pt idx="679">
                  <c:v>3.4795494157165499E-2</c:v>
                </c:pt>
                <c:pt idx="680">
                  <c:v>3.4795494157165499E-2</c:v>
                </c:pt>
                <c:pt idx="681">
                  <c:v>3.4795494157165499E-2</c:v>
                </c:pt>
                <c:pt idx="682">
                  <c:v>3.4795494157165499E-2</c:v>
                </c:pt>
                <c:pt idx="683">
                  <c:v>3.4795494157165499E-2</c:v>
                </c:pt>
                <c:pt idx="684">
                  <c:v>3.4795494157165499E-2</c:v>
                </c:pt>
                <c:pt idx="685">
                  <c:v>3.4795494157165499E-2</c:v>
                </c:pt>
                <c:pt idx="686">
                  <c:v>3.4795494157165499E-2</c:v>
                </c:pt>
                <c:pt idx="687">
                  <c:v>3.4795494157165499E-2</c:v>
                </c:pt>
                <c:pt idx="688">
                  <c:v>3.4795494157165499E-2</c:v>
                </c:pt>
                <c:pt idx="689">
                  <c:v>3.4795494157165499E-2</c:v>
                </c:pt>
                <c:pt idx="690">
                  <c:v>3.4795494157165499E-2</c:v>
                </c:pt>
                <c:pt idx="691">
                  <c:v>3.4795494157165499E-2</c:v>
                </c:pt>
                <c:pt idx="692">
                  <c:v>3.4795494157165499E-2</c:v>
                </c:pt>
                <c:pt idx="693">
                  <c:v>3.4795494157165499E-2</c:v>
                </c:pt>
                <c:pt idx="694">
                  <c:v>3.4795494157165499E-2</c:v>
                </c:pt>
                <c:pt idx="695">
                  <c:v>3.4795494157165499E-2</c:v>
                </c:pt>
                <c:pt idx="696">
                  <c:v>3.4795494157165499E-2</c:v>
                </c:pt>
                <c:pt idx="697">
                  <c:v>3.4795494157165499E-2</c:v>
                </c:pt>
                <c:pt idx="698">
                  <c:v>3.4795494157165499E-2</c:v>
                </c:pt>
                <c:pt idx="699">
                  <c:v>3.4795494157165499E-2</c:v>
                </c:pt>
                <c:pt idx="700">
                  <c:v>3.4795494157165499E-2</c:v>
                </c:pt>
                <c:pt idx="701">
                  <c:v>3.4795494157165499E-2</c:v>
                </c:pt>
                <c:pt idx="702">
                  <c:v>3.4795494157165499E-2</c:v>
                </c:pt>
                <c:pt idx="703">
                  <c:v>3.4795494157165499E-2</c:v>
                </c:pt>
                <c:pt idx="704">
                  <c:v>3.4795494157165499E-2</c:v>
                </c:pt>
                <c:pt idx="705">
                  <c:v>3.4795494157165499E-2</c:v>
                </c:pt>
                <c:pt idx="706">
                  <c:v>3.4795494157165499E-2</c:v>
                </c:pt>
                <c:pt idx="707">
                  <c:v>3.4795494157165499E-2</c:v>
                </c:pt>
                <c:pt idx="708">
                  <c:v>3.4795494157165499E-2</c:v>
                </c:pt>
                <c:pt idx="709">
                  <c:v>3.4795494157165499E-2</c:v>
                </c:pt>
                <c:pt idx="710">
                  <c:v>3.4795494157165499E-2</c:v>
                </c:pt>
                <c:pt idx="711">
                  <c:v>3.4795494157165499E-2</c:v>
                </c:pt>
                <c:pt idx="712">
                  <c:v>3.4795494157165499E-2</c:v>
                </c:pt>
                <c:pt idx="713">
                  <c:v>3.4795494157165499E-2</c:v>
                </c:pt>
                <c:pt idx="714">
                  <c:v>3.4795494157165499E-2</c:v>
                </c:pt>
                <c:pt idx="715">
                  <c:v>3.4795494157165499E-2</c:v>
                </c:pt>
                <c:pt idx="716">
                  <c:v>3.4795494157165499E-2</c:v>
                </c:pt>
                <c:pt idx="717">
                  <c:v>3.4795494157165499E-2</c:v>
                </c:pt>
                <c:pt idx="718">
                  <c:v>3.4795494157165499E-2</c:v>
                </c:pt>
                <c:pt idx="719">
                  <c:v>3.4795494157165499E-2</c:v>
                </c:pt>
                <c:pt idx="720">
                  <c:v>3.4795494157165499E-2</c:v>
                </c:pt>
                <c:pt idx="721">
                  <c:v>3.4795494157165499E-2</c:v>
                </c:pt>
                <c:pt idx="722">
                  <c:v>3.4795494157165499E-2</c:v>
                </c:pt>
                <c:pt idx="723">
                  <c:v>3.4795494157165499E-2</c:v>
                </c:pt>
                <c:pt idx="724">
                  <c:v>3.4795494157165499E-2</c:v>
                </c:pt>
                <c:pt idx="725">
                  <c:v>3.4795494157165499E-2</c:v>
                </c:pt>
                <c:pt idx="726">
                  <c:v>3.4795494157165499E-2</c:v>
                </c:pt>
                <c:pt idx="727">
                  <c:v>3.4795494157165499E-2</c:v>
                </c:pt>
                <c:pt idx="728">
                  <c:v>3.4795494157165499E-2</c:v>
                </c:pt>
                <c:pt idx="729">
                  <c:v>3.4795494157165499E-2</c:v>
                </c:pt>
                <c:pt idx="730">
                  <c:v>3.4795494157165499E-2</c:v>
                </c:pt>
                <c:pt idx="731">
                  <c:v>3.4795494157165499E-2</c:v>
                </c:pt>
                <c:pt idx="732">
                  <c:v>3.4795494157165499E-2</c:v>
                </c:pt>
                <c:pt idx="733">
                  <c:v>3.4795494157165499E-2</c:v>
                </c:pt>
                <c:pt idx="734">
                  <c:v>3.4795494157165499E-2</c:v>
                </c:pt>
                <c:pt idx="735">
                  <c:v>3.4795494157165499E-2</c:v>
                </c:pt>
                <c:pt idx="736">
                  <c:v>3.4795494157165499E-2</c:v>
                </c:pt>
                <c:pt idx="737">
                  <c:v>3.4795494157165499E-2</c:v>
                </c:pt>
                <c:pt idx="738">
                  <c:v>3.4795494157165499E-2</c:v>
                </c:pt>
                <c:pt idx="739">
                  <c:v>3.4795494157165499E-2</c:v>
                </c:pt>
                <c:pt idx="740">
                  <c:v>3.4795494157165499E-2</c:v>
                </c:pt>
                <c:pt idx="741">
                  <c:v>3.4795494157165499E-2</c:v>
                </c:pt>
                <c:pt idx="742">
                  <c:v>3.4795494157165499E-2</c:v>
                </c:pt>
                <c:pt idx="743">
                  <c:v>3.4795494157165499E-2</c:v>
                </c:pt>
                <c:pt idx="744">
                  <c:v>3.4795494157165499E-2</c:v>
                </c:pt>
                <c:pt idx="745">
                  <c:v>3.4795494157165499E-2</c:v>
                </c:pt>
                <c:pt idx="746">
                  <c:v>3.4795494157165499E-2</c:v>
                </c:pt>
                <c:pt idx="747">
                  <c:v>3.4795494157165499E-2</c:v>
                </c:pt>
                <c:pt idx="748">
                  <c:v>3.4795494157165499E-2</c:v>
                </c:pt>
                <c:pt idx="749">
                  <c:v>3.4795494157165499E-2</c:v>
                </c:pt>
                <c:pt idx="750">
                  <c:v>3.4795494157165499E-2</c:v>
                </c:pt>
                <c:pt idx="751">
                  <c:v>3.4795494157165499E-2</c:v>
                </c:pt>
                <c:pt idx="752">
                  <c:v>3.4795494157165499E-2</c:v>
                </c:pt>
                <c:pt idx="753">
                  <c:v>3.4795494157165499E-2</c:v>
                </c:pt>
                <c:pt idx="754">
                  <c:v>3.4795494157165499E-2</c:v>
                </c:pt>
                <c:pt idx="755">
                  <c:v>3.4795494157165499E-2</c:v>
                </c:pt>
                <c:pt idx="756">
                  <c:v>3.4795494157165499E-2</c:v>
                </c:pt>
                <c:pt idx="757">
                  <c:v>3.4795494157165499E-2</c:v>
                </c:pt>
                <c:pt idx="758">
                  <c:v>3.4795494157165499E-2</c:v>
                </c:pt>
                <c:pt idx="759">
                  <c:v>3.4795494157165499E-2</c:v>
                </c:pt>
                <c:pt idx="760">
                  <c:v>3.4795494157165499E-2</c:v>
                </c:pt>
                <c:pt idx="761">
                  <c:v>3.4795494157165499E-2</c:v>
                </c:pt>
                <c:pt idx="762">
                  <c:v>3.4795494157165499E-2</c:v>
                </c:pt>
                <c:pt idx="763">
                  <c:v>3.4795494157165499E-2</c:v>
                </c:pt>
                <c:pt idx="764">
                  <c:v>3.4795494157165499E-2</c:v>
                </c:pt>
                <c:pt idx="765">
                  <c:v>3.4795494157165499E-2</c:v>
                </c:pt>
                <c:pt idx="766">
                  <c:v>3.4795494157165499E-2</c:v>
                </c:pt>
                <c:pt idx="767">
                  <c:v>3.4795494157165499E-2</c:v>
                </c:pt>
                <c:pt idx="768">
                  <c:v>3.4795494157165499E-2</c:v>
                </c:pt>
                <c:pt idx="769">
                  <c:v>3.4795494157165499E-2</c:v>
                </c:pt>
                <c:pt idx="770">
                  <c:v>3.4795494157165499E-2</c:v>
                </c:pt>
                <c:pt idx="771">
                  <c:v>3.4795494157165499E-2</c:v>
                </c:pt>
                <c:pt idx="772">
                  <c:v>3.4795494157165499E-2</c:v>
                </c:pt>
                <c:pt idx="773">
                  <c:v>3.4795494157165499E-2</c:v>
                </c:pt>
                <c:pt idx="774">
                  <c:v>3.4795494157165499E-2</c:v>
                </c:pt>
                <c:pt idx="775">
                  <c:v>3.4795494157165499E-2</c:v>
                </c:pt>
                <c:pt idx="776">
                  <c:v>3.4795494157165499E-2</c:v>
                </c:pt>
                <c:pt idx="777">
                  <c:v>3.4795494157165499E-2</c:v>
                </c:pt>
                <c:pt idx="778">
                  <c:v>3.4795494157165499E-2</c:v>
                </c:pt>
                <c:pt idx="779">
                  <c:v>3.4795494157165499E-2</c:v>
                </c:pt>
                <c:pt idx="780">
                  <c:v>3.4795494157165499E-2</c:v>
                </c:pt>
                <c:pt idx="781">
                  <c:v>3.4795494157165499E-2</c:v>
                </c:pt>
                <c:pt idx="782">
                  <c:v>3.4795494157165499E-2</c:v>
                </c:pt>
                <c:pt idx="783">
                  <c:v>3.4795494157165499E-2</c:v>
                </c:pt>
                <c:pt idx="784">
                  <c:v>3.4795494157165499E-2</c:v>
                </c:pt>
                <c:pt idx="785">
                  <c:v>3.4795494157165499E-2</c:v>
                </c:pt>
                <c:pt idx="786">
                  <c:v>3.4795494157165499E-2</c:v>
                </c:pt>
                <c:pt idx="787">
                  <c:v>3.4795494157165499E-2</c:v>
                </c:pt>
                <c:pt idx="788">
                  <c:v>3.4795494157165499E-2</c:v>
                </c:pt>
                <c:pt idx="789">
                  <c:v>3.4795494157165499E-2</c:v>
                </c:pt>
                <c:pt idx="790">
                  <c:v>3.4795494157165499E-2</c:v>
                </c:pt>
                <c:pt idx="791">
                  <c:v>3.4795494157165499E-2</c:v>
                </c:pt>
                <c:pt idx="792">
                  <c:v>3.4795494157165499E-2</c:v>
                </c:pt>
                <c:pt idx="793">
                  <c:v>3.4795494157165499E-2</c:v>
                </c:pt>
                <c:pt idx="794">
                  <c:v>3.4795494157165499E-2</c:v>
                </c:pt>
                <c:pt idx="795">
                  <c:v>3.4795494157165499E-2</c:v>
                </c:pt>
                <c:pt idx="796">
                  <c:v>3.4795494157165499E-2</c:v>
                </c:pt>
                <c:pt idx="797">
                  <c:v>3.4795494157165499E-2</c:v>
                </c:pt>
                <c:pt idx="798">
                  <c:v>3.4795494157165499E-2</c:v>
                </c:pt>
                <c:pt idx="799">
                  <c:v>3.4795494157165499E-2</c:v>
                </c:pt>
                <c:pt idx="800">
                  <c:v>3.4795494157165499E-2</c:v>
                </c:pt>
                <c:pt idx="801">
                  <c:v>3.4795494157165499E-2</c:v>
                </c:pt>
                <c:pt idx="802">
                  <c:v>3.4795494157165499E-2</c:v>
                </c:pt>
                <c:pt idx="803">
                  <c:v>3.4795494157165499E-2</c:v>
                </c:pt>
                <c:pt idx="804">
                  <c:v>3.4795494157165499E-2</c:v>
                </c:pt>
                <c:pt idx="805">
                  <c:v>3.4795494157165499E-2</c:v>
                </c:pt>
                <c:pt idx="806">
                  <c:v>3.4795494157165499E-2</c:v>
                </c:pt>
                <c:pt idx="807">
                  <c:v>3.4795494157165499E-2</c:v>
                </c:pt>
                <c:pt idx="808">
                  <c:v>3.4795494157165499E-2</c:v>
                </c:pt>
                <c:pt idx="809">
                  <c:v>3.4795494157165499E-2</c:v>
                </c:pt>
                <c:pt idx="810">
                  <c:v>3.4795494157165499E-2</c:v>
                </c:pt>
                <c:pt idx="811">
                  <c:v>3.4795494157165499E-2</c:v>
                </c:pt>
                <c:pt idx="812">
                  <c:v>3.4795494157165499E-2</c:v>
                </c:pt>
                <c:pt idx="813">
                  <c:v>3.4795494157165499E-2</c:v>
                </c:pt>
                <c:pt idx="814">
                  <c:v>3.4795494157165499E-2</c:v>
                </c:pt>
                <c:pt idx="815">
                  <c:v>3.4795494157165499E-2</c:v>
                </c:pt>
                <c:pt idx="816">
                  <c:v>3.4795494157165499E-2</c:v>
                </c:pt>
                <c:pt idx="817">
                  <c:v>3.4795494157165499E-2</c:v>
                </c:pt>
                <c:pt idx="818">
                  <c:v>3.4795494157165499E-2</c:v>
                </c:pt>
                <c:pt idx="819">
                  <c:v>3.4795494157165499E-2</c:v>
                </c:pt>
                <c:pt idx="820">
                  <c:v>3.4795494157165499E-2</c:v>
                </c:pt>
                <c:pt idx="821">
                  <c:v>3.4795494157165499E-2</c:v>
                </c:pt>
                <c:pt idx="822">
                  <c:v>3.4795494157165499E-2</c:v>
                </c:pt>
                <c:pt idx="823">
                  <c:v>3.4795494157165499E-2</c:v>
                </c:pt>
                <c:pt idx="824">
                  <c:v>3.4795494157165499E-2</c:v>
                </c:pt>
                <c:pt idx="825">
                  <c:v>3.4795494157165499E-2</c:v>
                </c:pt>
                <c:pt idx="826">
                  <c:v>3.4795494157165499E-2</c:v>
                </c:pt>
                <c:pt idx="827">
                  <c:v>3.4795494157165499E-2</c:v>
                </c:pt>
                <c:pt idx="828">
                  <c:v>3.4795494157165499E-2</c:v>
                </c:pt>
                <c:pt idx="829">
                  <c:v>3.4795494157165499E-2</c:v>
                </c:pt>
                <c:pt idx="830">
                  <c:v>3.4795494157165499E-2</c:v>
                </c:pt>
                <c:pt idx="831">
                  <c:v>3.4795494157165499E-2</c:v>
                </c:pt>
                <c:pt idx="832">
                  <c:v>3.4795494157165499E-2</c:v>
                </c:pt>
                <c:pt idx="833">
                  <c:v>3.4795494157165499E-2</c:v>
                </c:pt>
                <c:pt idx="834">
                  <c:v>3.4795494157165499E-2</c:v>
                </c:pt>
                <c:pt idx="835">
                  <c:v>3.4795494157165499E-2</c:v>
                </c:pt>
                <c:pt idx="836">
                  <c:v>3.4795494157165499E-2</c:v>
                </c:pt>
                <c:pt idx="837">
                  <c:v>3.4795494157165499E-2</c:v>
                </c:pt>
                <c:pt idx="838">
                  <c:v>3.4795494157165499E-2</c:v>
                </c:pt>
                <c:pt idx="839">
                  <c:v>3.4795494157165499E-2</c:v>
                </c:pt>
                <c:pt idx="840">
                  <c:v>3.4795494157165499E-2</c:v>
                </c:pt>
                <c:pt idx="841">
                  <c:v>3.4795494157165499E-2</c:v>
                </c:pt>
                <c:pt idx="842">
                  <c:v>3.4795494157165499E-2</c:v>
                </c:pt>
                <c:pt idx="843">
                  <c:v>3.4795494157165499E-2</c:v>
                </c:pt>
                <c:pt idx="844">
                  <c:v>3.4795494157165499E-2</c:v>
                </c:pt>
                <c:pt idx="845">
                  <c:v>3.4795494157165499E-2</c:v>
                </c:pt>
                <c:pt idx="846">
                  <c:v>3.4795494157165499E-2</c:v>
                </c:pt>
                <c:pt idx="847">
                  <c:v>3.4795494157165499E-2</c:v>
                </c:pt>
                <c:pt idx="848">
                  <c:v>3.4795494157165499E-2</c:v>
                </c:pt>
                <c:pt idx="849">
                  <c:v>3.4795494157165499E-2</c:v>
                </c:pt>
                <c:pt idx="850">
                  <c:v>3.4795494157165499E-2</c:v>
                </c:pt>
                <c:pt idx="851">
                  <c:v>3.4795494157165499E-2</c:v>
                </c:pt>
                <c:pt idx="852">
                  <c:v>3.4795494157165499E-2</c:v>
                </c:pt>
                <c:pt idx="853">
                  <c:v>3.4795494157165499E-2</c:v>
                </c:pt>
                <c:pt idx="854">
                  <c:v>3.4795494157165499E-2</c:v>
                </c:pt>
                <c:pt idx="855">
                  <c:v>3.4795494157165499E-2</c:v>
                </c:pt>
                <c:pt idx="856">
                  <c:v>3.4795494157165499E-2</c:v>
                </c:pt>
                <c:pt idx="857">
                  <c:v>3.4795494157165499E-2</c:v>
                </c:pt>
                <c:pt idx="858">
                  <c:v>3.4795494157165499E-2</c:v>
                </c:pt>
                <c:pt idx="859">
                  <c:v>3.4795494157165499E-2</c:v>
                </c:pt>
                <c:pt idx="860">
                  <c:v>3.4795494157165499E-2</c:v>
                </c:pt>
                <c:pt idx="861">
                  <c:v>3.4795494157165499E-2</c:v>
                </c:pt>
                <c:pt idx="862">
                  <c:v>3.4795494157165499E-2</c:v>
                </c:pt>
                <c:pt idx="863">
                  <c:v>3.4795494157165499E-2</c:v>
                </c:pt>
                <c:pt idx="864">
                  <c:v>3.4795494157165499E-2</c:v>
                </c:pt>
                <c:pt idx="865">
                  <c:v>3.4795494157165499E-2</c:v>
                </c:pt>
                <c:pt idx="866">
                  <c:v>3.4795494157165499E-2</c:v>
                </c:pt>
                <c:pt idx="867">
                  <c:v>3.4795494157165499E-2</c:v>
                </c:pt>
                <c:pt idx="868">
                  <c:v>3.4795494157165499E-2</c:v>
                </c:pt>
                <c:pt idx="869">
                  <c:v>3.4795494157165499E-2</c:v>
                </c:pt>
                <c:pt idx="870">
                  <c:v>3.4795494157165499E-2</c:v>
                </c:pt>
                <c:pt idx="871">
                  <c:v>3.4795494157165499E-2</c:v>
                </c:pt>
                <c:pt idx="872">
                  <c:v>3.4795494157165499E-2</c:v>
                </c:pt>
                <c:pt idx="873">
                  <c:v>3.4795494157165499E-2</c:v>
                </c:pt>
                <c:pt idx="874">
                  <c:v>3.4795494157165499E-2</c:v>
                </c:pt>
                <c:pt idx="875">
                  <c:v>3.4795494157165499E-2</c:v>
                </c:pt>
                <c:pt idx="876">
                  <c:v>3.4795494157165499E-2</c:v>
                </c:pt>
                <c:pt idx="877">
                  <c:v>3.4795494157165499E-2</c:v>
                </c:pt>
                <c:pt idx="878">
                  <c:v>3.4795494157165499E-2</c:v>
                </c:pt>
                <c:pt idx="879">
                  <c:v>3.4795494157165499E-2</c:v>
                </c:pt>
                <c:pt idx="880">
                  <c:v>3.4795494157165499E-2</c:v>
                </c:pt>
                <c:pt idx="881">
                  <c:v>3.4795494157165499E-2</c:v>
                </c:pt>
                <c:pt idx="882">
                  <c:v>3.4795494157165499E-2</c:v>
                </c:pt>
                <c:pt idx="883">
                  <c:v>3.4795494157165499E-2</c:v>
                </c:pt>
                <c:pt idx="884">
                  <c:v>3.4795494157165499E-2</c:v>
                </c:pt>
                <c:pt idx="885">
                  <c:v>3.4795494157165499E-2</c:v>
                </c:pt>
                <c:pt idx="886">
                  <c:v>3.4795494157165499E-2</c:v>
                </c:pt>
                <c:pt idx="887">
                  <c:v>3.4795494157165499E-2</c:v>
                </c:pt>
                <c:pt idx="888">
                  <c:v>3.4795494157165499E-2</c:v>
                </c:pt>
                <c:pt idx="889">
                  <c:v>3.4795494157165499E-2</c:v>
                </c:pt>
                <c:pt idx="890">
                  <c:v>3.4795494157165499E-2</c:v>
                </c:pt>
                <c:pt idx="891">
                  <c:v>3.4795494157165499E-2</c:v>
                </c:pt>
                <c:pt idx="892">
                  <c:v>3.4795494157165499E-2</c:v>
                </c:pt>
                <c:pt idx="893">
                  <c:v>3.4795494157165499E-2</c:v>
                </c:pt>
                <c:pt idx="894">
                  <c:v>3.4795494157165499E-2</c:v>
                </c:pt>
                <c:pt idx="895">
                  <c:v>3.4795494157165499E-2</c:v>
                </c:pt>
                <c:pt idx="896">
                  <c:v>3.4795494157165499E-2</c:v>
                </c:pt>
                <c:pt idx="897">
                  <c:v>3.4795494157165499E-2</c:v>
                </c:pt>
                <c:pt idx="898">
                  <c:v>3.4795494157165499E-2</c:v>
                </c:pt>
                <c:pt idx="899">
                  <c:v>3.4795494157165499E-2</c:v>
                </c:pt>
                <c:pt idx="900">
                  <c:v>3.4795494157165499E-2</c:v>
                </c:pt>
                <c:pt idx="901">
                  <c:v>3.4795494157165499E-2</c:v>
                </c:pt>
                <c:pt idx="902">
                  <c:v>3.4795494157165499E-2</c:v>
                </c:pt>
                <c:pt idx="903">
                  <c:v>3.4795494157165499E-2</c:v>
                </c:pt>
                <c:pt idx="904">
                  <c:v>3.4795494157165499E-2</c:v>
                </c:pt>
                <c:pt idx="905">
                  <c:v>3.4795494157165499E-2</c:v>
                </c:pt>
                <c:pt idx="906">
                  <c:v>3.4795494157165499E-2</c:v>
                </c:pt>
                <c:pt idx="907">
                  <c:v>3.4795494157165499E-2</c:v>
                </c:pt>
                <c:pt idx="908">
                  <c:v>3.4795494157165499E-2</c:v>
                </c:pt>
                <c:pt idx="909">
                  <c:v>3.4795494157165499E-2</c:v>
                </c:pt>
                <c:pt idx="910">
                  <c:v>3.4795494157165499E-2</c:v>
                </c:pt>
                <c:pt idx="911">
                  <c:v>3.4795494157165499E-2</c:v>
                </c:pt>
                <c:pt idx="912">
                  <c:v>3.4795494157165499E-2</c:v>
                </c:pt>
                <c:pt idx="913">
                  <c:v>3.4795494157165499E-2</c:v>
                </c:pt>
                <c:pt idx="914">
                  <c:v>3.4795494157165499E-2</c:v>
                </c:pt>
                <c:pt idx="915">
                  <c:v>3.4795494157165499E-2</c:v>
                </c:pt>
                <c:pt idx="916">
                  <c:v>3.4795494157165499E-2</c:v>
                </c:pt>
                <c:pt idx="917">
                  <c:v>3.4795494157165499E-2</c:v>
                </c:pt>
                <c:pt idx="918">
                  <c:v>3.4795494157165499E-2</c:v>
                </c:pt>
                <c:pt idx="919">
                  <c:v>3.4795494157165499E-2</c:v>
                </c:pt>
                <c:pt idx="920">
                  <c:v>3.4795494157165499E-2</c:v>
                </c:pt>
                <c:pt idx="921">
                  <c:v>3.4795494157165499E-2</c:v>
                </c:pt>
                <c:pt idx="922">
                  <c:v>3.4795494157165499E-2</c:v>
                </c:pt>
                <c:pt idx="923">
                  <c:v>3.4795494157165499E-2</c:v>
                </c:pt>
                <c:pt idx="924">
                  <c:v>3.4795494157165499E-2</c:v>
                </c:pt>
                <c:pt idx="925">
                  <c:v>3.4795494157165499E-2</c:v>
                </c:pt>
                <c:pt idx="926">
                  <c:v>3.4795494157165499E-2</c:v>
                </c:pt>
                <c:pt idx="927">
                  <c:v>3.4795494157165499E-2</c:v>
                </c:pt>
                <c:pt idx="928">
                  <c:v>3.4795494157165499E-2</c:v>
                </c:pt>
                <c:pt idx="929">
                  <c:v>3.4795494157165499E-2</c:v>
                </c:pt>
                <c:pt idx="930">
                  <c:v>3.4795494157165499E-2</c:v>
                </c:pt>
                <c:pt idx="931">
                  <c:v>3.4795494157165499E-2</c:v>
                </c:pt>
                <c:pt idx="932">
                  <c:v>3.4795494157165499E-2</c:v>
                </c:pt>
                <c:pt idx="933">
                  <c:v>3.4795494157165499E-2</c:v>
                </c:pt>
                <c:pt idx="934">
                  <c:v>3.4795494157165499E-2</c:v>
                </c:pt>
                <c:pt idx="935">
                  <c:v>3.4795494157165499E-2</c:v>
                </c:pt>
                <c:pt idx="936">
                  <c:v>3.4795494157165499E-2</c:v>
                </c:pt>
                <c:pt idx="937">
                  <c:v>3.4795494157165499E-2</c:v>
                </c:pt>
                <c:pt idx="938">
                  <c:v>3.4795494157165499E-2</c:v>
                </c:pt>
                <c:pt idx="939">
                  <c:v>3.4795494157165499E-2</c:v>
                </c:pt>
                <c:pt idx="940">
                  <c:v>3.4795494157165499E-2</c:v>
                </c:pt>
                <c:pt idx="941">
                  <c:v>3.4795494157165499E-2</c:v>
                </c:pt>
                <c:pt idx="942">
                  <c:v>3.4795494157165499E-2</c:v>
                </c:pt>
                <c:pt idx="943">
                  <c:v>3.4795494157165499E-2</c:v>
                </c:pt>
                <c:pt idx="944">
                  <c:v>3.4795494157165499E-2</c:v>
                </c:pt>
                <c:pt idx="945">
                  <c:v>3.4795494157165499E-2</c:v>
                </c:pt>
                <c:pt idx="946">
                  <c:v>3.4795494157165499E-2</c:v>
                </c:pt>
                <c:pt idx="947">
                  <c:v>3.4795494157165499E-2</c:v>
                </c:pt>
                <c:pt idx="948">
                  <c:v>3.4795494157165499E-2</c:v>
                </c:pt>
                <c:pt idx="949">
                  <c:v>3.4795494157165499E-2</c:v>
                </c:pt>
                <c:pt idx="950">
                  <c:v>3.4795494157165499E-2</c:v>
                </c:pt>
                <c:pt idx="951">
                  <c:v>3.4795494157165499E-2</c:v>
                </c:pt>
                <c:pt idx="952">
                  <c:v>3.4795494157165499E-2</c:v>
                </c:pt>
                <c:pt idx="953">
                  <c:v>3.4795494157165499E-2</c:v>
                </c:pt>
                <c:pt idx="954">
                  <c:v>3.4795494157165499E-2</c:v>
                </c:pt>
                <c:pt idx="955">
                  <c:v>3.4795494157165499E-2</c:v>
                </c:pt>
                <c:pt idx="956">
                  <c:v>3.4795494157165499E-2</c:v>
                </c:pt>
                <c:pt idx="957">
                  <c:v>3.4795494157165499E-2</c:v>
                </c:pt>
                <c:pt idx="958">
                  <c:v>3.4795494157165499E-2</c:v>
                </c:pt>
                <c:pt idx="959">
                  <c:v>3.4795494157165499E-2</c:v>
                </c:pt>
                <c:pt idx="960">
                  <c:v>3.4795494157165499E-2</c:v>
                </c:pt>
                <c:pt idx="961">
                  <c:v>3.4795494157165499E-2</c:v>
                </c:pt>
                <c:pt idx="962">
                  <c:v>3.4795494157165499E-2</c:v>
                </c:pt>
                <c:pt idx="963">
                  <c:v>3.4795494157165499E-2</c:v>
                </c:pt>
                <c:pt idx="964">
                  <c:v>3.4795494157165499E-2</c:v>
                </c:pt>
                <c:pt idx="965">
                  <c:v>3.4795494157165499E-2</c:v>
                </c:pt>
                <c:pt idx="966">
                  <c:v>3.4795494157165499E-2</c:v>
                </c:pt>
                <c:pt idx="967">
                  <c:v>3.4795494157165499E-2</c:v>
                </c:pt>
                <c:pt idx="968">
                  <c:v>3.4795494157165499E-2</c:v>
                </c:pt>
                <c:pt idx="969">
                  <c:v>3.4795494157165499E-2</c:v>
                </c:pt>
                <c:pt idx="970">
                  <c:v>3.4795494157165499E-2</c:v>
                </c:pt>
                <c:pt idx="971">
                  <c:v>3.4795494157165499E-2</c:v>
                </c:pt>
                <c:pt idx="972">
                  <c:v>3.4795494157165499E-2</c:v>
                </c:pt>
                <c:pt idx="973">
                  <c:v>3.4795494157165499E-2</c:v>
                </c:pt>
                <c:pt idx="974">
                  <c:v>3.4795494157165499E-2</c:v>
                </c:pt>
                <c:pt idx="975">
                  <c:v>3.4795494157165499E-2</c:v>
                </c:pt>
                <c:pt idx="976">
                  <c:v>3.4795494157165499E-2</c:v>
                </c:pt>
                <c:pt idx="977">
                  <c:v>3.4795494157165499E-2</c:v>
                </c:pt>
                <c:pt idx="978">
                  <c:v>3.4795494157165499E-2</c:v>
                </c:pt>
                <c:pt idx="979">
                  <c:v>3.4795494157165499E-2</c:v>
                </c:pt>
                <c:pt idx="980">
                  <c:v>3.4795494157165499E-2</c:v>
                </c:pt>
                <c:pt idx="981">
                  <c:v>3.4795494157165499E-2</c:v>
                </c:pt>
                <c:pt idx="982">
                  <c:v>3.4795494157165499E-2</c:v>
                </c:pt>
                <c:pt idx="983">
                  <c:v>3.4795494157165499E-2</c:v>
                </c:pt>
                <c:pt idx="984">
                  <c:v>3.4795494157165499E-2</c:v>
                </c:pt>
                <c:pt idx="985">
                  <c:v>3.4795494157165499E-2</c:v>
                </c:pt>
                <c:pt idx="986">
                  <c:v>3.4795494157165499E-2</c:v>
                </c:pt>
                <c:pt idx="987">
                  <c:v>3.4795494157165499E-2</c:v>
                </c:pt>
                <c:pt idx="988">
                  <c:v>3.4795494157165499E-2</c:v>
                </c:pt>
                <c:pt idx="989">
                  <c:v>3.4795494157165499E-2</c:v>
                </c:pt>
                <c:pt idx="990">
                  <c:v>3.4795494157165499E-2</c:v>
                </c:pt>
                <c:pt idx="991">
                  <c:v>3.4795494157165499E-2</c:v>
                </c:pt>
                <c:pt idx="992">
                  <c:v>3.4795494157165499E-2</c:v>
                </c:pt>
                <c:pt idx="993">
                  <c:v>3.4795494157165499E-2</c:v>
                </c:pt>
                <c:pt idx="994">
                  <c:v>3.4795494157165499E-2</c:v>
                </c:pt>
                <c:pt idx="995">
                  <c:v>3.4795494157165499E-2</c:v>
                </c:pt>
                <c:pt idx="996">
                  <c:v>3.4795494157165499E-2</c:v>
                </c:pt>
                <c:pt idx="997">
                  <c:v>3.4795494157165499E-2</c:v>
                </c:pt>
                <c:pt idx="998">
                  <c:v>3.4795494157165499E-2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1C6-48F4-ADDC-72CFC957D6BA}"/>
            </c:ext>
          </c:extLst>
        </c:ser>
        <c:ser>
          <c:idx val="12"/>
          <c:order val="10"/>
          <c:tx>
            <c:strRef>
              <c:f>FLiNaK_plot_data!$J$1</c:f>
              <c:strCache>
                <c:ptCount val="1"/>
                <c:pt idx="0">
                  <c:v>Na-K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FLiNaK_plot_data!$J$2:$J$1001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1.2329213503450699E-3</c:v>
                </c:pt>
                <c:pt idx="534">
                  <c:v>1.2740644235312E-3</c:v>
                </c:pt>
                <c:pt idx="535">
                  <c:v>1.3152074967173299E-3</c:v>
                </c:pt>
                <c:pt idx="536">
                  <c:v>1.35635056990346E-3</c:v>
                </c:pt>
                <c:pt idx="537">
                  <c:v>1.3974936430895799E-3</c:v>
                </c:pt>
                <c:pt idx="538">
                  <c:v>1.43863671627571E-3</c:v>
                </c:pt>
                <c:pt idx="539">
                  <c:v>1.4797797894618399E-3</c:v>
                </c:pt>
                <c:pt idx="540">
                  <c:v>1.5209228626479701E-3</c:v>
                </c:pt>
                <c:pt idx="541">
                  <c:v>1.5620659358341E-3</c:v>
                </c:pt>
                <c:pt idx="542">
                  <c:v>1.6032090090202301E-3</c:v>
                </c:pt>
                <c:pt idx="543">
                  <c:v>1.64435208220636E-3</c:v>
                </c:pt>
                <c:pt idx="544">
                  <c:v>1.6854951553924901E-3</c:v>
                </c:pt>
                <c:pt idx="545">
                  <c:v>1.72663822857862E-3</c:v>
                </c:pt>
                <c:pt idx="546">
                  <c:v>1.7677813017647401E-3</c:v>
                </c:pt>
                <c:pt idx="547">
                  <c:v>1.80892437495087E-3</c:v>
                </c:pt>
                <c:pt idx="548">
                  <c:v>1.8893947419922499E-3</c:v>
                </c:pt>
                <c:pt idx="549">
                  <c:v>1.9844809529433898E-3</c:v>
                </c:pt>
                <c:pt idx="550">
                  <c:v>2.0795671638945499E-3</c:v>
                </c:pt>
                <c:pt idx="551">
                  <c:v>2.1746533748457E-3</c:v>
                </c:pt>
                <c:pt idx="552">
                  <c:v>2.26973958579685E-3</c:v>
                </c:pt>
                <c:pt idx="553">
                  <c:v>2.3648257967480001E-3</c:v>
                </c:pt>
                <c:pt idx="554">
                  <c:v>2.4599120076991602E-3</c:v>
                </c:pt>
                <c:pt idx="555">
                  <c:v>2.5549982186503098E-3</c:v>
                </c:pt>
                <c:pt idx="556">
                  <c:v>2.6500844296014599E-3</c:v>
                </c:pt>
                <c:pt idx="557">
                  <c:v>2.74517064055261E-3</c:v>
                </c:pt>
                <c:pt idx="558">
                  <c:v>2.84025685150377E-3</c:v>
                </c:pt>
                <c:pt idx="559">
                  <c:v>2.9353430624549201E-3</c:v>
                </c:pt>
                <c:pt idx="560">
                  <c:v>3.0304292734060702E-3</c:v>
                </c:pt>
                <c:pt idx="561">
                  <c:v>3.1255154843572198E-3</c:v>
                </c:pt>
                <c:pt idx="562">
                  <c:v>3.2206016953083799E-3</c:v>
                </c:pt>
                <c:pt idx="563">
                  <c:v>3.3429900844326099E-3</c:v>
                </c:pt>
                <c:pt idx="564">
                  <c:v>3.4719050449269202E-3</c:v>
                </c:pt>
                <c:pt idx="565">
                  <c:v>3.6008200054212301E-3</c:v>
                </c:pt>
                <c:pt idx="566">
                  <c:v>3.72973496591555E-3</c:v>
                </c:pt>
                <c:pt idx="567">
                  <c:v>3.8586499264098599E-3</c:v>
                </c:pt>
                <c:pt idx="568">
                  <c:v>3.9875648869041698E-3</c:v>
                </c:pt>
                <c:pt idx="569">
                  <c:v>4.1164798473984901E-3</c:v>
                </c:pt>
                <c:pt idx="570">
                  <c:v>4.2453948078928104E-3</c:v>
                </c:pt>
                <c:pt idx="571">
                  <c:v>4.3743097683871099E-3</c:v>
                </c:pt>
                <c:pt idx="572">
                  <c:v>4.5032247288814302E-3</c:v>
                </c:pt>
                <c:pt idx="573">
                  <c:v>4.6321396893757496E-3</c:v>
                </c:pt>
                <c:pt idx="574">
                  <c:v>4.7610546498700699E-3</c:v>
                </c:pt>
                <c:pt idx="575">
                  <c:v>4.8899696103643702E-3</c:v>
                </c:pt>
                <c:pt idx="576">
                  <c:v>5.0188845708586897E-3</c:v>
                </c:pt>
                <c:pt idx="577">
                  <c:v>5.1477995313529996E-3</c:v>
                </c:pt>
                <c:pt idx="578">
                  <c:v>5.31474825696923E-3</c:v>
                </c:pt>
                <c:pt idx="579">
                  <c:v>5.4866348709616403E-3</c:v>
                </c:pt>
                <c:pt idx="580">
                  <c:v>5.6585214849540696E-3</c:v>
                </c:pt>
                <c:pt idx="581">
                  <c:v>5.8304080989464904E-3</c:v>
                </c:pt>
                <c:pt idx="582">
                  <c:v>6.0022947129389102E-3</c:v>
                </c:pt>
                <c:pt idx="583">
                  <c:v>6.1741813269313196E-3</c:v>
                </c:pt>
                <c:pt idx="584">
                  <c:v>6.3460679409237499E-3</c:v>
                </c:pt>
                <c:pt idx="585">
                  <c:v>6.5179545549161697E-3</c:v>
                </c:pt>
                <c:pt idx="586">
                  <c:v>6.68984116890858E-3</c:v>
                </c:pt>
                <c:pt idx="587">
                  <c:v>6.8617277829009999E-3</c:v>
                </c:pt>
                <c:pt idx="588">
                  <c:v>7.0336143968934301E-3</c:v>
                </c:pt>
                <c:pt idx="589">
                  <c:v>7.20550101088585E-3</c:v>
                </c:pt>
                <c:pt idx="590">
                  <c:v>7.3773876248782603E-3</c:v>
                </c:pt>
                <c:pt idx="591">
                  <c:v>7.5492742388706801E-3</c:v>
                </c:pt>
                <c:pt idx="592">
                  <c:v>7.7211608528630999E-3</c:v>
                </c:pt>
                <c:pt idx="593">
                  <c:v>7.9466862355123593E-3</c:v>
                </c:pt>
                <c:pt idx="594">
                  <c:v>8.1742662018309108E-3</c:v>
                </c:pt>
                <c:pt idx="595">
                  <c:v>8.4018461681494797E-3</c:v>
                </c:pt>
                <c:pt idx="596">
                  <c:v>8.6294261344680503E-3</c:v>
                </c:pt>
                <c:pt idx="597">
                  <c:v>8.8570061007866296E-3</c:v>
                </c:pt>
                <c:pt idx="598">
                  <c:v>9.0845860671051794E-3</c:v>
                </c:pt>
                <c:pt idx="599">
                  <c:v>9.3121660334237501E-3</c:v>
                </c:pt>
                <c:pt idx="600">
                  <c:v>9.5397459997423207E-3</c:v>
                </c:pt>
                <c:pt idx="601">
                  <c:v>9.7673259660608896E-3</c:v>
                </c:pt>
                <c:pt idx="602">
                  <c:v>9.9949059323794394E-3</c:v>
                </c:pt>
                <c:pt idx="603">
                  <c:v>1.0222485898698E-2</c:v>
                </c:pt>
                <c:pt idx="604">
                  <c:v>1.0450065865016501E-2</c:v>
                </c:pt>
                <c:pt idx="605">
                  <c:v>1.0677645831335099E-2</c:v>
                </c:pt>
                <c:pt idx="606">
                  <c:v>1.0905225797653699E-2</c:v>
                </c:pt>
                <c:pt idx="607">
                  <c:v>1.11386042166399E-2</c:v>
                </c:pt>
                <c:pt idx="608">
                  <c:v>1.13742443038174E-2</c:v>
                </c:pt>
                <c:pt idx="609">
                  <c:v>1.1609884390994901E-2</c:v>
                </c:pt>
                <c:pt idx="610">
                  <c:v>1.1845524478172401E-2</c:v>
                </c:pt>
                <c:pt idx="611">
                  <c:v>1.2081164565349901E-2</c:v>
                </c:pt>
                <c:pt idx="612">
                  <c:v>1.2316804652527401E-2</c:v>
                </c:pt>
                <c:pt idx="613">
                  <c:v>1.2552444739704899E-2</c:v>
                </c:pt>
                <c:pt idx="614">
                  <c:v>1.27880848268823E-2</c:v>
                </c:pt>
                <c:pt idx="615">
                  <c:v>1.30237249140598E-2</c:v>
                </c:pt>
                <c:pt idx="616">
                  <c:v>1.3259365001237301E-2</c:v>
                </c:pt>
                <c:pt idx="617">
                  <c:v>1.3495005088414801E-2</c:v>
                </c:pt>
                <c:pt idx="618">
                  <c:v>1.3730645175592301E-2</c:v>
                </c:pt>
                <c:pt idx="619">
                  <c:v>1.3966285262769799E-2</c:v>
                </c:pt>
                <c:pt idx="620">
                  <c:v>1.4202095678385001E-2</c:v>
                </c:pt>
                <c:pt idx="621">
                  <c:v>1.44388420595589E-2</c:v>
                </c:pt>
                <c:pt idx="622">
                  <c:v>1.46755884407329E-2</c:v>
                </c:pt>
                <c:pt idx="623">
                  <c:v>1.4912334821906899E-2</c:v>
                </c:pt>
                <c:pt idx="624">
                  <c:v>1.51490812030808E-2</c:v>
                </c:pt>
                <c:pt idx="625">
                  <c:v>1.53858275842548E-2</c:v>
                </c:pt>
                <c:pt idx="626">
                  <c:v>1.56225739654288E-2</c:v>
                </c:pt>
                <c:pt idx="627">
                  <c:v>1.5859320346602701E-2</c:v>
                </c:pt>
                <c:pt idx="628">
                  <c:v>1.6096066727776699E-2</c:v>
                </c:pt>
                <c:pt idx="629">
                  <c:v>1.6332813108950701E-2</c:v>
                </c:pt>
                <c:pt idx="630">
                  <c:v>1.6569559490124699E-2</c:v>
                </c:pt>
                <c:pt idx="631">
                  <c:v>1.68063058712986E-2</c:v>
                </c:pt>
                <c:pt idx="632">
                  <c:v>1.7043052252472601E-2</c:v>
                </c:pt>
                <c:pt idx="633">
                  <c:v>1.7279798633646599E-2</c:v>
                </c:pt>
                <c:pt idx="634">
                  <c:v>1.75100342004142E-2</c:v>
                </c:pt>
                <c:pt idx="635">
                  <c:v>1.7735717667392601E-2</c:v>
                </c:pt>
                <c:pt idx="636">
                  <c:v>1.7961401134370999E-2</c:v>
                </c:pt>
                <c:pt idx="637">
                  <c:v>1.8187084601349299E-2</c:v>
                </c:pt>
                <c:pt idx="638">
                  <c:v>1.8412768068327701E-2</c:v>
                </c:pt>
                <c:pt idx="639">
                  <c:v>1.8638451535306098E-2</c:v>
                </c:pt>
                <c:pt idx="640">
                  <c:v>1.88641350022845E-2</c:v>
                </c:pt>
                <c:pt idx="641">
                  <c:v>1.90898184692628E-2</c:v>
                </c:pt>
                <c:pt idx="642">
                  <c:v>1.9315501936241201E-2</c:v>
                </c:pt>
                <c:pt idx="643">
                  <c:v>1.9541185403219599E-2</c:v>
                </c:pt>
                <c:pt idx="644">
                  <c:v>1.97668688701979E-2</c:v>
                </c:pt>
                <c:pt idx="645">
                  <c:v>1.9992552337176301E-2</c:v>
                </c:pt>
                <c:pt idx="646">
                  <c:v>2.0218235804154699E-2</c:v>
                </c:pt>
                <c:pt idx="647">
                  <c:v>2.04445053507895E-2</c:v>
                </c:pt>
                <c:pt idx="648">
                  <c:v>2.06955720622394E-2</c:v>
                </c:pt>
                <c:pt idx="649">
                  <c:v>2.09466387736892E-2</c:v>
                </c:pt>
                <c:pt idx="650">
                  <c:v>2.11977054851391E-2</c:v>
                </c:pt>
                <c:pt idx="651">
                  <c:v>2.1448772196588899E-2</c:v>
                </c:pt>
                <c:pt idx="652">
                  <c:v>2.1699838908038799E-2</c:v>
                </c:pt>
                <c:pt idx="653">
                  <c:v>2.1950905619488599E-2</c:v>
                </c:pt>
                <c:pt idx="654">
                  <c:v>2.2201972330938499E-2</c:v>
                </c:pt>
                <c:pt idx="655">
                  <c:v>2.2453039042388299E-2</c:v>
                </c:pt>
                <c:pt idx="656">
                  <c:v>2.2704105753838199E-2</c:v>
                </c:pt>
                <c:pt idx="657">
                  <c:v>2.2955172465287998E-2</c:v>
                </c:pt>
                <c:pt idx="658">
                  <c:v>2.3206239176737899E-2</c:v>
                </c:pt>
                <c:pt idx="659">
                  <c:v>2.3457305888187702E-2</c:v>
                </c:pt>
                <c:pt idx="660">
                  <c:v>2.3724886128447701E-2</c:v>
                </c:pt>
                <c:pt idx="661">
                  <c:v>2.3996234846203199E-2</c:v>
                </c:pt>
                <c:pt idx="662">
                  <c:v>2.4267583563958601E-2</c:v>
                </c:pt>
                <c:pt idx="663">
                  <c:v>2.4538932281713999E-2</c:v>
                </c:pt>
                <c:pt idx="664">
                  <c:v>2.4810280999469501E-2</c:v>
                </c:pt>
                <c:pt idx="665">
                  <c:v>2.5081629717224899E-2</c:v>
                </c:pt>
                <c:pt idx="666">
                  <c:v>2.53529784349803E-2</c:v>
                </c:pt>
                <c:pt idx="667">
                  <c:v>2.5624327152735799E-2</c:v>
                </c:pt>
                <c:pt idx="668">
                  <c:v>2.58956758704912E-2</c:v>
                </c:pt>
                <c:pt idx="669">
                  <c:v>2.6167024588246698E-2</c:v>
                </c:pt>
                <c:pt idx="670">
                  <c:v>2.64383733060021E-2</c:v>
                </c:pt>
                <c:pt idx="671">
                  <c:v>2.6709722023757501E-2</c:v>
                </c:pt>
                <c:pt idx="672">
                  <c:v>2.6943677615887202E-2</c:v>
                </c:pt>
                <c:pt idx="673">
                  <c:v>2.7153250413109301E-2</c:v>
                </c:pt>
                <c:pt idx="674">
                  <c:v>2.7362823210331299E-2</c:v>
                </c:pt>
                <c:pt idx="675">
                  <c:v>2.7572396007553401E-2</c:v>
                </c:pt>
                <c:pt idx="676">
                  <c:v>2.77819688047755E-2</c:v>
                </c:pt>
                <c:pt idx="677">
                  <c:v>2.7991541601997599E-2</c:v>
                </c:pt>
                <c:pt idx="678">
                  <c:v>2.8201114399219601E-2</c:v>
                </c:pt>
                <c:pt idx="679">
                  <c:v>2.84106871964417E-2</c:v>
                </c:pt>
                <c:pt idx="680">
                  <c:v>2.8620259993663799E-2</c:v>
                </c:pt>
                <c:pt idx="681">
                  <c:v>2.8829832790885801E-2</c:v>
                </c:pt>
                <c:pt idx="682">
                  <c:v>2.90394055881079E-2</c:v>
                </c:pt>
                <c:pt idx="683">
                  <c:v>2.9248978385329999E-2</c:v>
                </c:pt>
                <c:pt idx="684">
                  <c:v>2.9458551182552101E-2</c:v>
                </c:pt>
                <c:pt idx="685">
                  <c:v>2.96681239797741E-2</c:v>
                </c:pt>
                <c:pt idx="686">
                  <c:v>2.98534904281091E-2</c:v>
                </c:pt>
                <c:pt idx="687">
                  <c:v>2.9996119745134601E-2</c:v>
                </c:pt>
                <c:pt idx="688">
                  <c:v>3.0138749062160099E-2</c:v>
                </c:pt>
                <c:pt idx="689">
                  <c:v>3.0281378379185601E-2</c:v>
                </c:pt>
                <c:pt idx="690">
                  <c:v>3.0424007696211099E-2</c:v>
                </c:pt>
                <c:pt idx="691">
                  <c:v>3.05666370132366E-2</c:v>
                </c:pt>
                <c:pt idx="692">
                  <c:v>3.0709266330262101E-2</c:v>
                </c:pt>
                <c:pt idx="693">
                  <c:v>3.0851895647287599E-2</c:v>
                </c:pt>
                <c:pt idx="694">
                  <c:v>3.0994524964313101E-2</c:v>
                </c:pt>
                <c:pt idx="695">
                  <c:v>3.1137154281338598E-2</c:v>
                </c:pt>
                <c:pt idx="696">
                  <c:v>3.12797835983641E-2</c:v>
                </c:pt>
                <c:pt idx="697">
                  <c:v>3.1422412915389601E-2</c:v>
                </c:pt>
                <c:pt idx="698">
                  <c:v>3.1565042232415103E-2</c:v>
                </c:pt>
                <c:pt idx="699">
                  <c:v>3.1707671549440597E-2</c:v>
                </c:pt>
                <c:pt idx="700">
                  <c:v>3.1850300866466098E-2</c:v>
                </c:pt>
                <c:pt idx="701">
                  <c:v>3.1966402529620998E-2</c:v>
                </c:pt>
                <c:pt idx="702">
                  <c:v>3.2048688674795801E-2</c:v>
                </c:pt>
                <c:pt idx="703">
                  <c:v>3.2130974819970501E-2</c:v>
                </c:pt>
                <c:pt idx="704">
                  <c:v>3.22132609651452E-2</c:v>
                </c:pt>
                <c:pt idx="705">
                  <c:v>3.22955471103199E-2</c:v>
                </c:pt>
                <c:pt idx="706">
                  <c:v>3.2377833255494697E-2</c:v>
                </c:pt>
                <c:pt idx="707">
                  <c:v>3.2460119400669403E-2</c:v>
                </c:pt>
                <c:pt idx="708">
                  <c:v>3.2542405545844102E-2</c:v>
                </c:pt>
                <c:pt idx="709">
                  <c:v>3.2624691691018899E-2</c:v>
                </c:pt>
                <c:pt idx="710">
                  <c:v>3.2706977836193599E-2</c:v>
                </c:pt>
                <c:pt idx="711">
                  <c:v>3.2789263981368298E-2</c:v>
                </c:pt>
                <c:pt idx="712">
                  <c:v>3.2871550126542998E-2</c:v>
                </c:pt>
                <c:pt idx="713">
                  <c:v>3.2953836271717801E-2</c:v>
                </c:pt>
                <c:pt idx="714">
                  <c:v>3.3036122416892501E-2</c:v>
                </c:pt>
                <c:pt idx="715">
                  <c:v>3.31184085620672E-2</c:v>
                </c:pt>
                <c:pt idx="716">
                  <c:v>3.3169459117044497E-2</c:v>
                </c:pt>
                <c:pt idx="717">
                  <c:v>3.3191402089170902E-2</c:v>
                </c:pt>
                <c:pt idx="718">
                  <c:v>3.3213345061297299E-2</c:v>
                </c:pt>
                <c:pt idx="719">
                  <c:v>3.32352880334238E-2</c:v>
                </c:pt>
                <c:pt idx="720">
                  <c:v>3.3257231005550197E-2</c:v>
                </c:pt>
                <c:pt idx="721">
                  <c:v>3.3279173977676602E-2</c:v>
                </c:pt>
                <c:pt idx="722">
                  <c:v>3.3301116949803103E-2</c:v>
                </c:pt>
                <c:pt idx="723">
                  <c:v>3.33230599219295E-2</c:v>
                </c:pt>
                <c:pt idx="724">
                  <c:v>3.3345002894055897E-2</c:v>
                </c:pt>
                <c:pt idx="725">
                  <c:v>3.3366945866182302E-2</c:v>
                </c:pt>
                <c:pt idx="726">
                  <c:v>3.3388888838308803E-2</c:v>
                </c:pt>
                <c:pt idx="727">
                  <c:v>3.34108318104352E-2</c:v>
                </c:pt>
                <c:pt idx="728">
                  <c:v>3.3432774782561597E-2</c:v>
                </c:pt>
                <c:pt idx="729">
                  <c:v>3.3454717754688099E-2</c:v>
                </c:pt>
                <c:pt idx="730">
                  <c:v>3.3476660726814503E-2</c:v>
                </c:pt>
                <c:pt idx="731">
                  <c:v>3.3473380990410598E-2</c:v>
                </c:pt>
                <c:pt idx="732">
                  <c:v>3.3452979250288201E-2</c:v>
                </c:pt>
                <c:pt idx="733">
                  <c:v>3.3432577510165797E-2</c:v>
                </c:pt>
                <c:pt idx="734">
                  <c:v>3.3412175770043399E-2</c:v>
                </c:pt>
                <c:pt idx="735">
                  <c:v>3.3391774029921099E-2</c:v>
                </c:pt>
                <c:pt idx="736">
                  <c:v>3.3371372289798702E-2</c:v>
                </c:pt>
                <c:pt idx="737">
                  <c:v>3.3350970549676298E-2</c:v>
                </c:pt>
                <c:pt idx="738">
                  <c:v>3.3330568809553901E-2</c:v>
                </c:pt>
                <c:pt idx="739">
                  <c:v>3.3310167069431497E-2</c:v>
                </c:pt>
                <c:pt idx="740">
                  <c:v>3.32897653293091E-2</c:v>
                </c:pt>
                <c:pt idx="741">
                  <c:v>3.3269363589186703E-2</c:v>
                </c:pt>
                <c:pt idx="742">
                  <c:v>3.3248961849064299E-2</c:v>
                </c:pt>
                <c:pt idx="743">
                  <c:v>3.3228560108941901E-2</c:v>
                </c:pt>
                <c:pt idx="744">
                  <c:v>3.3208158368819601E-2</c:v>
                </c:pt>
                <c:pt idx="745">
                  <c:v>3.3156211464185799E-2</c:v>
                </c:pt>
                <c:pt idx="746">
                  <c:v>3.30461782964818E-2</c:v>
                </c:pt>
                <c:pt idx="747">
                  <c:v>3.2936145128777801E-2</c:v>
                </c:pt>
                <c:pt idx="748">
                  <c:v>3.2826111961073802E-2</c:v>
                </c:pt>
                <c:pt idx="749">
                  <c:v>3.2716078793369803E-2</c:v>
                </c:pt>
                <c:pt idx="750">
                  <c:v>3.2606045625665901E-2</c:v>
                </c:pt>
                <c:pt idx="751">
                  <c:v>3.2496012457961902E-2</c:v>
                </c:pt>
                <c:pt idx="752">
                  <c:v>3.2385979290257903E-2</c:v>
                </c:pt>
                <c:pt idx="753">
                  <c:v>3.2275946122553897E-2</c:v>
                </c:pt>
                <c:pt idx="754">
                  <c:v>3.2165912954849898E-2</c:v>
                </c:pt>
                <c:pt idx="755">
                  <c:v>3.2055879787145997E-2</c:v>
                </c:pt>
                <c:pt idx="756">
                  <c:v>3.1945846619441998E-2</c:v>
                </c:pt>
                <c:pt idx="757">
                  <c:v>3.1835813451737999E-2</c:v>
                </c:pt>
                <c:pt idx="758">
                  <c:v>3.1725780284034E-2</c:v>
                </c:pt>
                <c:pt idx="759">
                  <c:v>3.1615747116330001E-2</c:v>
                </c:pt>
                <c:pt idx="760">
                  <c:v>3.1505713948626002E-2</c:v>
                </c:pt>
                <c:pt idx="761">
                  <c:v>3.13956807809221E-2</c:v>
                </c:pt>
                <c:pt idx="762">
                  <c:v>3.1285647613218101E-2</c:v>
                </c:pt>
                <c:pt idx="763">
                  <c:v>3.1175944384093799E-2</c:v>
                </c:pt>
                <c:pt idx="764">
                  <c:v>3.1074458139056901E-2</c:v>
                </c:pt>
                <c:pt idx="765">
                  <c:v>3.0972971894019999E-2</c:v>
                </c:pt>
                <c:pt idx="766">
                  <c:v>3.08714856489831E-2</c:v>
                </c:pt>
                <c:pt idx="767">
                  <c:v>3.0769999403946199E-2</c:v>
                </c:pt>
                <c:pt idx="768">
                  <c:v>3.06685131589093E-2</c:v>
                </c:pt>
                <c:pt idx="769">
                  <c:v>3.0567026913872499E-2</c:v>
                </c:pt>
                <c:pt idx="770">
                  <c:v>3.0465540668835601E-2</c:v>
                </c:pt>
                <c:pt idx="771">
                  <c:v>3.0364054423798699E-2</c:v>
                </c:pt>
                <c:pt idx="772">
                  <c:v>3.0262568178761801E-2</c:v>
                </c:pt>
                <c:pt idx="773">
                  <c:v>3.0161081933724899E-2</c:v>
                </c:pt>
                <c:pt idx="774">
                  <c:v>3.0059595688688E-2</c:v>
                </c:pt>
                <c:pt idx="775">
                  <c:v>2.9958109443651099E-2</c:v>
                </c:pt>
                <c:pt idx="776">
                  <c:v>2.98566231986142E-2</c:v>
                </c:pt>
                <c:pt idx="777">
                  <c:v>2.9755136953577298E-2</c:v>
                </c:pt>
                <c:pt idx="778">
                  <c:v>2.9653437454678699E-2</c:v>
                </c:pt>
                <c:pt idx="779">
                  <c:v>2.9550122628132301E-2</c:v>
                </c:pt>
                <c:pt idx="780">
                  <c:v>2.94468078015859E-2</c:v>
                </c:pt>
                <c:pt idx="781">
                  <c:v>2.9343492975039499E-2</c:v>
                </c:pt>
                <c:pt idx="782">
                  <c:v>2.9240178148493098E-2</c:v>
                </c:pt>
                <c:pt idx="783">
                  <c:v>2.9136863321946701E-2</c:v>
                </c:pt>
                <c:pt idx="784">
                  <c:v>2.90335484954003E-2</c:v>
                </c:pt>
                <c:pt idx="785">
                  <c:v>2.8930233668853899E-2</c:v>
                </c:pt>
                <c:pt idx="786">
                  <c:v>2.8826918842307502E-2</c:v>
                </c:pt>
                <c:pt idx="787">
                  <c:v>2.8723604015761101E-2</c:v>
                </c:pt>
                <c:pt idx="788">
                  <c:v>2.86202891892147E-2</c:v>
                </c:pt>
                <c:pt idx="789">
                  <c:v>2.8516974362668202E-2</c:v>
                </c:pt>
                <c:pt idx="790">
                  <c:v>2.8413659536121801E-2</c:v>
                </c:pt>
                <c:pt idx="791">
                  <c:v>2.83103447095754E-2</c:v>
                </c:pt>
                <c:pt idx="792">
                  <c:v>2.8207029883028999E-2</c:v>
                </c:pt>
                <c:pt idx="793">
                  <c:v>2.8095173012491301E-2</c:v>
                </c:pt>
                <c:pt idx="794">
                  <c:v>2.79479722448766E-2</c:v>
                </c:pt>
                <c:pt idx="795">
                  <c:v>2.7800771477261999E-2</c:v>
                </c:pt>
                <c:pt idx="796">
                  <c:v>2.7653570709647302E-2</c:v>
                </c:pt>
                <c:pt idx="797">
                  <c:v>2.7506369942032701E-2</c:v>
                </c:pt>
                <c:pt idx="798">
                  <c:v>2.7359169174418E-2</c:v>
                </c:pt>
                <c:pt idx="799">
                  <c:v>2.72119684068034E-2</c:v>
                </c:pt>
                <c:pt idx="800">
                  <c:v>2.7064767639188698E-2</c:v>
                </c:pt>
                <c:pt idx="801">
                  <c:v>2.6917566871574001E-2</c:v>
                </c:pt>
                <c:pt idx="802">
                  <c:v>2.67703661039594E-2</c:v>
                </c:pt>
                <c:pt idx="803">
                  <c:v>2.6623165336344699E-2</c:v>
                </c:pt>
                <c:pt idx="804">
                  <c:v>2.6475964568730099E-2</c:v>
                </c:pt>
                <c:pt idx="805">
                  <c:v>2.6328763801115401E-2</c:v>
                </c:pt>
                <c:pt idx="806">
                  <c:v>2.6181563033500801E-2</c:v>
                </c:pt>
                <c:pt idx="807">
                  <c:v>2.60343622658861E-2</c:v>
                </c:pt>
                <c:pt idx="808">
                  <c:v>2.58866629147146E-2</c:v>
                </c:pt>
                <c:pt idx="809">
                  <c:v>2.5737633563603299E-2</c:v>
                </c:pt>
                <c:pt idx="810">
                  <c:v>2.5588604212492101E-2</c:v>
                </c:pt>
                <c:pt idx="811">
                  <c:v>2.54395748613808E-2</c:v>
                </c:pt>
                <c:pt idx="812">
                  <c:v>2.5290545510269598E-2</c:v>
                </c:pt>
                <c:pt idx="813">
                  <c:v>2.5141516159158401E-2</c:v>
                </c:pt>
                <c:pt idx="814">
                  <c:v>2.4992486808047099E-2</c:v>
                </c:pt>
                <c:pt idx="815">
                  <c:v>2.4843457456935902E-2</c:v>
                </c:pt>
                <c:pt idx="816">
                  <c:v>2.4694428105824701E-2</c:v>
                </c:pt>
                <c:pt idx="817">
                  <c:v>2.4545398754713399E-2</c:v>
                </c:pt>
                <c:pt idx="818">
                  <c:v>2.4396369403602201E-2</c:v>
                </c:pt>
                <c:pt idx="819">
                  <c:v>2.42473400524909E-2</c:v>
                </c:pt>
                <c:pt idx="820">
                  <c:v>2.4098310701379699E-2</c:v>
                </c:pt>
                <c:pt idx="821">
                  <c:v>2.3949281350268501E-2</c:v>
                </c:pt>
                <c:pt idx="822">
                  <c:v>2.3800251999157199E-2</c:v>
                </c:pt>
                <c:pt idx="823">
                  <c:v>2.3662123856877999E-2</c:v>
                </c:pt>
                <c:pt idx="824">
                  <c:v>2.35441803818482E-2</c:v>
                </c:pt>
                <c:pt idx="825">
                  <c:v>2.3426236906818301E-2</c:v>
                </c:pt>
                <c:pt idx="826">
                  <c:v>2.3308293431788401E-2</c:v>
                </c:pt>
                <c:pt idx="827">
                  <c:v>2.3190349956758598E-2</c:v>
                </c:pt>
                <c:pt idx="828">
                  <c:v>2.3072406481728699E-2</c:v>
                </c:pt>
                <c:pt idx="829">
                  <c:v>2.29544630066989E-2</c:v>
                </c:pt>
                <c:pt idx="830">
                  <c:v>2.2836519531669E-2</c:v>
                </c:pt>
                <c:pt idx="831">
                  <c:v>2.27185760566391E-2</c:v>
                </c:pt>
                <c:pt idx="832">
                  <c:v>2.2600632581609301E-2</c:v>
                </c:pt>
                <c:pt idx="833">
                  <c:v>2.2482689106579402E-2</c:v>
                </c:pt>
                <c:pt idx="834">
                  <c:v>2.2364745631549499E-2</c:v>
                </c:pt>
                <c:pt idx="835">
                  <c:v>2.22468021565197E-2</c:v>
                </c:pt>
                <c:pt idx="836">
                  <c:v>2.21288586814898E-2</c:v>
                </c:pt>
                <c:pt idx="837">
                  <c:v>2.20109152064599E-2</c:v>
                </c:pt>
                <c:pt idx="838">
                  <c:v>2.1899634986453101E-2</c:v>
                </c:pt>
                <c:pt idx="839">
                  <c:v>2.1797234450661399E-2</c:v>
                </c:pt>
                <c:pt idx="840">
                  <c:v>2.1694833914869802E-2</c:v>
                </c:pt>
                <c:pt idx="841">
                  <c:v>2.15924333790781E-2</c:v>
                </c:pt>
                <c:pt idx="842">
                  <c:v>2.1490032843286499E-2</c:v>
                </c:pt>
                <c:pt idx="843">
                  <c:v>2.1387632307494801E-2</c:v>
                </c:pt>
                <c:pt idx="844">
                  <c:v>2.12852317717032E-2</c:v>
                </c:pt>
                <c:pt idx="845">
                  <c:v>2.1182831235911598E-2</c:v>
                </c:pt>
                <c:pt idx="846">
                  <c:v>2.10804307001199E-2</c:v>
                </c:pt>
                <c:pt idx="847">
                  <c:v>2.0978030164328199E-2</c:v>
                </c:pt>
                <c:pt idx="848">
                  <c:v>2.0875629628536601E-2</c:v>
                </c:pt>
                <c:pt idx="849">
                  <c:v>2.0773229092744899E-2</c:v>
                </c:pt>
                <c:pt idx="850">
                  <c:v>2.0670828556953302E-2</c:v>
                </c:pt>
                <c:pt idx="851">
                  <c:v>2.0568428021161701E-2</c:v>
                </c:pt>
                <c:pt idx="852">
                  <c:v>2.0466027485369999E-2</c:v>
                </c:pt>
                <c:pt idx="853">
                  <c:v>2.0372429431479301E-2</c:v>
                </c:pt>
                <c:pt idx="854">
                  <c:v>2.02874004152379E-2</c:v>
                </c:pt>
                <c:pt idx="855">
                  <c:v>2.0202371398996399E-2</c:v>
                </c:pt>
                <c:pt idx="856">
                  <c:v>2.0117342382755001E-2</c:v>
                </c:pt>
                <c:pt idx="857">
                  <c:v>2.00323133665135E-2</c:v>
                </c:pt>
                <c:pt idx="858">
                  <c:v>1.9947284350272099E-2</c:v>
                </c:pt>
                <c:pt idx="859">
                  <c:v>1.9862255334030601E-2</c:v>
                </c:pt>
                <c:pt idx="860">
                  <c:v>1.9777226317789099E-2</c:v>
                </c:pt>
                <c:pt idx="861">
                  <c:v>1.9692197301547702E-2</c:v>
                </c:pt>
                <c:pt idx="862">
                  <c:v>1.96071682853062E-2</c:v>
                </c:pt>
                <c:pt idx="863">
                  <c:v>1.9522139269064799E-2</c:v>
                </c:pt>
                <c:pt idx="864">
                  <c:v>1.9437110252823301E-2</c:v>
                </c:pt>
                <c:pt idx="865">
                  <c:v>1.93520812365819E-2</c:v>
                </c:pt>
                <c:pt idx="866">
                  <c:v>1.9267052220340398E-2</c:v>
                </c:pt>
                <c:pt idx="867">
                  <c:v>1.91820232040989E-2</c:v>
                </c:pt>
                <c:pt idx="868">
                  <c:v>1.9113032814534602E-2</c:v>
                </c:pt>
                <c:pt idx="869">
                  <c:v>1.9055432513750602E-2</c:v>
                </c:pt>
                <c:pt idx="870">
                  <c:v>1.8997832212966501E-2</c:v>
                </c:pt>
                <c:pt idx="871">
                  <c:v>1.8940231912182501E-2</c:v>
                </c:pt>
                <c:pt idx="872">
                  <c:v>1.8882631611398502E-2</c:v>
                </c:pt>
                <c:pt idx="873">
                  <c:v>1.8825031310614401E-2</c:v>
                </c:pt>
                <c:pt idx="874">
                  <c:v>1.8767431009830401E-2</c:v>
                </c:pt>
                <c:pt idx="875">
                  <c:v>1.8709830709046402E-2</c:v>
                </c:pt>
                <c:pt idx="876">
                  <c:v>1.8652230408262301E-2</c:v>
                </c:pt>
                <c:pt idx="877">
                  <c:v>1.8594630107478301E-2</c:v>
                </c:pt>
                <c:pt idx="878">
                  <c:v>1.8537029806694201E-2</c:v>
                </c:pt>
                <c:pt idx="879">
                  <c:v>1.8479429505910201E-2</c:v>
                </c:pt>
                <c:pt idx="880">
                  <c:v>1.8421829205126201E-2</c:v>
                </c:pt>
                <c:pt idx="881">
                  <c:v>1.8364228904342101E-2</c:v>
                </c:pt>
                <c:pt idx="882">
                  <c:v>1.8306628603558101E-2</c:v>
                </c:pt>
                <c:pt idx="883">
                  <c:v>1.8256299741309701E-2</c:v>
                </c:pt>
                <c:pt idx="884">
                  <c:v>1.8209670925990101E-2</c:v>
                </c:pt>
                <c:pt idx="885">
                  <c:v>1.8163042110670501E-2</c:v>
                </c:pt>
                <c:pt idx="886">
                  <c:v>1.8116413295350901E-2</c:v>
                </c:pt>
                <c:pt idx="887">
                  <c:v>1.8069784480031301E-2</c:v>
                </c:pt>
                <c:pt idx="888">
                  <c:v>1.8023155664711701E-2</c:v>
                </c:pt>
                <c:pt idx="889">
                  <c:v>1.7976526849392101E-2</c:v>
                </c:pt>
                <c:pt idx="890">
                  <c:v>1.7929898034072501E-2</c:v>
                </c:pt>
                <c:pt idx="891">
                  <c:v>1.7883269218752999E-2</c:v>
                </c:pt>
                <c:pt idx="892">
                  <c:v>1.7836640403433399E-2</c:v>
                </c:pt>
                <c:pt idx="893">
                  <c:v>1.7790011588113799E-2</c:v>
                </c:pt>
                <c:pt idx="894">
                  <c:v>1.7743382772794199E-2</c:v>
                </c:pt>
                <c:pt idx="895">
                  <c:v>1.7696753957474599E-2</c:v>
                </c:pt>
                <c:pt idx="896">
                  <c:v>1.7650125142154999E-2</c:v>
                </c:pt>
                <c:pt idx="897">
                  <c:v>1.7603496326835399E-2</c:v>
                </c:pt>
                <c:pt idx="898">
                  <c:v>1.7575831508317399E-2</c:v>
                </c:pt>
                <c:pt idx="899">
                  <c:v>1.7554802826945701E-2</c:v>
                </c:pt>
                <c:pt idx="900">
                  <c:v>1.75337741455741E-2</c:v>
                </c:pt>
                <c:pt idx="901">
                  <c:v>1.7512745464202398E-2</c:v>
                </c:pt>
                <c:pt idx="902">
                  <c:v>1.74917167828307E-2</c:v>
                </c:pt>
                <c:pt idx="903">
                  <c:v>1.7470688101458999E-2</c:v>
                </c:pt>
                <c:pt idx="904">
                  <c:v>1.7449659420087402E-2</c:v>
                </c:pt>
                <c:pt idx="905">
                  <c:v>1.74286307387157E-2</c:v>
                </c:pt>
                <c:pt idx="906">
                  <c:v>1.7407602057343999E-2</c:v>
                </c:pt>
                <c:pt idx="907">
                  <c:v>1.7386573375972301E-2</c:v>
                </c:pt>
                <c:pt idx="908">
                  <c:v>1.73655446946007E-2</c:v>
                </c:pt>
                <c:pt idx="909">
                  <c:v>1.7344516013228999E-2</c:v>
                </c:pt>
                <c:pt idx="910">
                  <c:v>1.7323487331857301E-2</c:v>
                </c:pt>
                <c:pt idx="911">
                  <c:v>1.7302458650485599E-2</c:v>
                </c:pt>
                <c:pt idx="912">
                  <c:v>1.7281429969113998E-2</c:v>
                </c:pt>
                <c:pt idx="913">
                  <c:v>1.7269384702958801E-2</c:v>
                </c:pt>
                <c:pt idx="914">
                  <c:v>1.7259327507187401E-2</c:v>
                </c:pt>
                <c:pt idx="915">
                  <c:v>1.7249270311415901E-2</c:v>
                </c:pt>
                <c:pt idx="916">
                  <c:v>1.72392131156444E-2</c:v>
                </c:pt>
                <c:pt idx="917">
                  <c:v>1.7229155919873E-2</c:v>
                </c:pt>
                <c:pt idx="918">
                  <c:v>1.72190987241015E-2</c:v>
                </c:pt>
                <c:pt idx="919">
                  <c:v>1.72090415283301E-2</c:v>
                </c:pt>
                <c:pt idx="920">
                  <c:v>1.7198984332558599E-2</c:v>
                </c:pt>
                <c:pt idx="921">
                  <c:v>1.7188927136787099E-2</c:v>
                </c:pt>
                <c:pt idx="922">
                  <c:v>1.7178869941015699E-2</c:v>
                </c:pt>
                <c:pt idx="923">
                  <c:v>1.7168812745244202E-2</c:v>
                </c:pt>
                <c:pt idx="924">
                  <c:v>1.7158755549472701E-2</c:v>
                </c:pt>
                <c:pt idx="925">
                  <c:v>1.7148698353701301E-2</c:v>
                </c:pt>
                <c:pt idx="926">
                  <c:v>1.7138641157929801E-2</c:v>
                </c:pt>
                <c:pt idx="927">
                  <c:v>1.71285839621583E-2</c:v>
                </c:pt>
                <c:pt idx="928">
                  <c:v>1.7117706816972202E-2</c:v>
                </c:pt>
                <c:pt idx="929">
                  <c:v>1.7106735331507798E-2</c:v>
                </c:pt>
                <c:pt idx="930">
                  <c:v>1.7095763846043301E-2</c:v>
                </c:pt>
                <c:pt idx="931">
                  <c:v>1.7084792360578901E-2</c:v>
                </c:pt>
                <c:pt idx="932">
                  <c:v>1.7073820875114401E-2</c:v>
                </c:pt>
                <c:pt idx="933">
                  <c:v>1.7062849389650001E-2</c:v>
                </c:pt>
                <c:pt idx="934">
                  <c:v>1.7051877904185601E-2</c:v>
                </c:pt>
                <c:pt idx="935">
                  <c:v>1.7040906418721101E-2</c:v>
                </c:pt>
                <c:pt idx="936">
                  <c:v>1.7029934933256601E-2</c:v>
                </c:pt>
                <c:pt idx="937">
                  <c:v>1.7018963447792201E-2</c:v>
                </c:pt>
                <c:pt idx="938">
                  <c:v>1.7007991962327801E-2</c:v>
                </c:pt>
                <c:pt idx="939">
                  <c:v>1.69970204768633E-2</c:v>
                </c:pt>
                <c:pt idx="940">
                  <c:v>1.6986048991398901E-2</c:v>
                </c:pt>
                <c:pt idx="941">
                  <c:v>1.69750775059344E-2</c:v>
                </c:pt>
                <c:pt idx="942">
                  <c:v>1.696410602047E-2</c:v>
                </c:pt>
                <c:pt idx="943">
                  <c:v>1.6945112991447402E-2</c:v>
                </c:pt>
                <c:pt idx="944">
                  <c:v>1.6925912890387699E-2</c:v>
                </c:pt>
                <c:pt idx="945">
                  <c:v>1.6906712789328E-2</c:v>
                </c:pt>
                <c:pt idx="946">
                  <c:v>1.68875126882683E-2</c:v>
                </c:pt>
                <c:pt idx="947">
                  <c:v>1.6868312587208601E-2</c:v>
                </c:pt>
                <c:pt idx="948">
                  <c:v>1.6849112486148898E-2</c:v>
                </c:pt>
                <c:pt idx="949">
                  <c:v>1.6829912385089199E-2</c:v>
                </c:pt>
                <c:pt idx="950">
                  <c:v>1.68107122840295E-2</c:v>
                </c:pt>
                <c:pt idx="951">
                  <c:v>1.6791512182969801E-2</c:v>
                </c:pt>
                <c:pt idx="952">
                  <c:v>1.6772312081910101E-2</c:v>
                </c:pt>
                <c:pt idx="953">
                  <c:v>1.6753111980850399E-2</c:v>
                </c:pt>
                <c:pt idx="954">
                  <c:v>1.6733911879790699E-2</c:v>
                </c:pt>
                <c:pt idx="955">
                  <c:v>1.6714711778731E-2</c:v>
                </c:pt>
                <c:pt idx="956">
                  <c:v>1.6695511677671301E-2</c:v>
                </c:pt>
                <c:pt idx="957">
                  <c:v>1.6675683359953002E-2</c:v>
                </c:pt>
                <c:pt idx="958">
                  <c:v>1.6644597482674099E-2</c:v>
                </c:pt>
                <c:pt idx="959">
                  <c:v>1.66135116053952E-2</c:v>
                </c:pt>
                <c:pt idx="960">
                  <c:v>1.6582425728116301E-2</c:v>
                </c:pt>
                <c:pt idx="961">
                  <c:v>1.6551339850837399E-2</c:v>
                </c:pt>
                <c:pt idx="962">
                  <c:v>1.65202539735585E-2</c:v>
                </c:pt>
                <c:pt idx="963">
                  <c:v>1.6489168096279601E-2</c:v>
                </c:pt>
                <c:pt idx="964">
                  <c:v>1.6458082219000698E-2</c:v>
                </c:pt>
                <c:pt idx="965">
                  <c:v>1.6426996341721799E-2</c:v>
                </c:pt>
                <c:pt idx="966">
                  <c:v>1.63959104644429E-2</c:v>
                </c:pt>
                <c:pt idx="967">
                  <c:v>1.6364824587164001E-2</c:v>
                </c:pt>
                <c:pt idx="968">
                  <c:v>1.6333738709885099E-2</c:v>
                </c:pt>
                <c:pt idx="969">
                  <c:v>1.63026528326062E-2</c:v>
                </c:pt>
                <c:pt idx="970">
                  <c:v>1.6271566955327301E-2</c:v>
                </c:pt>
                <c:pt idx="971">
                  <c:v>1.6240481078048399E-2</c:v>
                </c:pt>
                <c:pt idx="972">
                  <c:v>1.6210711424743299E-2</c:v>
                </c:pt>
                <c:pt idx="973">
                  <c:v>1.6189682743371701E-2</c:v>
                </c:pt>
                <c:pt idx="974">
                  <c:v>1.6168654062E-2</c:v>
                </c:pt>
                <c:pt idx="975">
                  <c:v>1.6147625380628298E-2</c:v>
                </c:pt>
                <c:pt idx="976">
                  <c:v>1.6126596699256601E-2</c:v>
                </c:pt>
                <c:pt idx="977">
                  <c:v>1.6105568017885E-2</c:v>
                </c:pt>
                <c:pt idx="978">
                  <c:v>1.6084539336513302E-2</c:v>
                </c:pt>
                <c:pt idx="979">
                  <c:v>1.60635106551416E-2</c:v>
                </c:pt>
                <c:pt idx="980">
                  <c:v>1.6042481973769899E-2</c:v>
                </c:pt>
                <c:pt idx="981">
                  <c:v>1.6021453292398301E-2</c:v>
                </c:pt>
                <c:pt idx="982">
                  <c:v>1.60004246110266E-2</c:v>
                </c:pt>
                <c:pt idx="983">
                  <c:v>1.5979395929654899E-2</c:v>
                </c:pt>
                <c:pt idx="984">
                  <c:v>1.5958367248283201E-2</c:v>
                </c:pt>
                <c:pt idx="985">
                  <c:v>1.59373385669116E-2</c:v>
                </c:pt>
                <c:pt idx="986">
                  <c:v>1.5916309885539898E-2</c:v>
                </c:pt>
                <c:pt idx="987">
                  <c:v>1.5896135629140901E-2</c:v>
                </c:pt>
                <c:pt idx="988">
                  <c:v>1.5879197195405301E-2</c:v>
                </c:pt>
                <c:pt idx="989">
                  <c:v>1.58622587616697E-2</c:v>
                </c:pt>
                <c:pt idx="990">
                  <c:v>1.58453203279341E-2</c:v>
                </c:pt>
                <c:pt idx="991">
                  <c:v>1.5828381894198398E-2</c:v>
                </c:pt>
                <c:pt idx="992">
                  <c:v>1.5811443460462801E-2</c:v>
                </c:pt>
                <c:pt idx="993">
                  <c:v>1.5794505026727201E-2</c:v>
                </c:pt>
                <c:pt idx="994">
                  <c:v>1.57775665929916E-2</c:v>
                </c:pt>
                <c:pt idx="995">
                  <c:v>1.5760628159255999E-2</c:v>
                </c:pt>
                <c:pt idx="996">
                  <c:v>1.5743689725520399E-2</c:v>
                </c:pt>
                <c:pt idx="997">
                  <c:v>1.5726751291784798E-2</c:v>
                </c:pt>
                <c:pt idx="998">
                  <c:v>1.5709812858049201E-2</c:v>
                </c:pt>
                <c:pt idx="999">
                  <c:v>1.5692874424313601E-2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1C6-48F4-ADDC-72CFC957D6BA}"/>
            </c:ext>
          </c:extLst>
        </c:ser>
        <c:ser>
          <c:idx val="7"/>
          <c:order val="11"/>
          <c:tx>
            <c:strRef>
              <c:f>FLiNaK_plot_data!$P$1</c:f>
              <c:strCache>
                <c:ptCount val="1"/>
                <c:pt idx="0">
                  <c:v>l_BC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(FLiNaK_plot_data!$P$2,FLiNaK_plot_data!$P$3)</c:f>
              <c:numCache>
                <c:formatCode>General</c:formatCode>
                <c:ptCount val="2"/>
                <c:pt idx="0">
                  <c:v>2.2501706049328498</c:v>
                </c:pt>
                <c:pt idx="1">
                  <c:v>2.2501706049328498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B-91C6-48F4-ADDC-72CFC957D6BA}"/>
            </c:ext>
          </c:extLst>
        </c:ser>
        <c:ser>
          <c:idx val="1"/>
          <c:order val="12"/>
          <c:tx>
            <c:strRef>
              <c:f>FLiNaK_plot_data!$E$1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FLiNaK_plot_data!$E$2:$E$1001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3.3076236114885798E-3</c:v>
                </c:pt>
                <c:pt idx="405">
                  <c:v>3.4741090869802901E-3</c:v>
                </c:pt>
                <c:pt idx="406">
                  <c:v>3.640594562472E-3</c:v>
                </c:pt>
                <c:pt idx="407">
                  <c:v>3.8070800379636999E-3</c:v>
                </c:pt>
                <c:pt idx="408">
                  <c:v>3.9735655134553903E-3</c:v>
                </c:pt>
                <c:pt idx="409">
                  <c:v>4.1400509889470997E-3</c:v>
                </c:pt>
                <c:pt idx="410">
                  <c:v>4.3065364644387996E-3</c:v>
                </c:pt>
                <c:pt idx="411">
                  <c:v>4.4730219399305099E-3</c:v>
                </c:pt>
                <c:pt idx="412">
                  <c:v>4.6395074154222003E-3</c:v>
                </c:pt>
                <c:pt idx="413">
                  <c:v>4.8059928909139097E-3</c:v>
                </c:pt>
                <c:pt idx="414">
                  <c:v>4.9724783664056096E-3</c:v>
                </c:pt>
                <c:pt idx="415">
                  <c:v>5.13896384189732E-3</c:v>
                </c:pt>
                <c:pt idx="416">
                  <c:v>5.3054493173890103E-3</c:v>
                </c:pt>
                <c:pt idx="417">
                  <c:v>5.4719347928807102E-3</c:v>
                </c:pt>
                <c:pt idx="418">
                  <c:v>5.6384202683724197E-3</c:v>
                </c:pt>
                <c:pt idx="419">
                  <c:v>5.9114267325554798E-3</c:v>
                </c:pt>
                <c:pt idx="420">
                  <c:v>6.2552397116167804E-3</c:v>
                </c:pt>
                <c:pt idx="421">
                  <c:v>6.5990526906781199E-3</c:v>
                </c:pt>
                <c:pt idx="422">
                  <c:v>6.94286566973945E-3</c:v>
                </c:pt>
                <c:pt idx="423">
                  <c:v>7.2866786488007497E-3</c:v>
                </c:pt>
                <c:pt idx="424">
                  <c:v>7.6304916278620797E-3</c:v>
                </c:pt>
                <c:pt idx="425">
                  <c:v>7.9743046069234193E-3</c:v>
                </c:pt>
                <c:pt idx="426">
                  <c:v>8.3181175859847502E-3</c:v>
                </c:pt>
                <c:pt idx="427">
                  <c:v>8.6619305650460499E-3</c:v>
                </c:pt>
                <c:pt idx="428">
                  <c:v>9.0057435441073894E-3</c:v>
                </c:pt>
                <c:pt idx="429">
                  <c:v>9.3495565231687203E-3</c:v>
                </c:pt>
                <c:pt idx="430">
                  <c:v>9.6933695022300495E-3</c:v>
                </c:pt>
                <c:pt idx="431">
                  <c:v>1.0037182481291301E-2</c:v>
                </c:pt>
                <c:pt idx="432">
                  <c:v>1.03809954603526E-2</c:v>
                </c:pt>
                <c:pt idx="433">
                  <c:v>1.0724808439414001E-2</c:v>
                </c:pt>
                <c:pt idx="434">
                  <c:v>1.12746669629904E-2</c:v>
                </c:pt>
                <c:pt idx="435">
                  <c:v>1.19220589242951E-2</c:v>
                </c:pt>
                <c:pt idx="436">
                  <c:v>1.2569450885599799E-2</c:v>
                </c:pt>
                <c:pt idx="437">
                  <c:v>1.3216842846904499E-2</c:v>
                </c:pt>
                <c:pt idx="438">
                  <c:v>1.3864234808209201E-2</c:v>
                </c:pt>
                <c:pt idx="439">
                  <c:v>1.45116267695139E-2</c:v>
                </c:pt>
                <c:pt idx="440">
                  <c:v>1.51590187308186E-2</c:v>
                </c:pt>
                <c:pt idx="441">
                  <c:v>1.58064106921234E-2</c:v>
                </c:pt>
                <c:pt idx="442">
                  <c:v>1.6453802653427999E-2</c:v>
                </c:pt>
                <c:pt idx="443">
                  <c:v>1.71011946147328E-2</c:v>
                </c:pt>
                <c:pt idx="444">
                  <c:v>1.7748586576037499E-2</c:v>
                </c:pt>
                <c:pt idx="445">
                  <c:v>1.8395978537342199E-2</c:v>
                </c:pt>
                <c:pt idx="446">
                  <c:v>1.9043370498646899E-2</c:v>
                </c:pt>
                <c:pt idx="447">
                  <c:v>1.9690762459951602E-2</c:v>
                </c:pt>
                <c:pt idx="448">
                  <c:v>2.0338154421256398E-2</c:v>
                </c:pt>
                <c:pt idx="449">
                  <c:v>2.12858746888786E-2</c:v>
                </c:pt>
                <c:pt idx="450">
                  <c:v>2.25352489306168E-2</c:v>
                </c:pt>
                <c:pt idx="451">
                  <c:v>2.3784623172355201E-2</c:v>
                </c:pt>
                <c:pt idx="452">
                  <c:v>2.5033997414093501E-2</c:v>
                </c:pt>
                <c:pt idx="453">
                  <c:v>2.6283371655831899E-2</c:v>
                </c:pt>
                <c:pt idx="454">
                  <c:v>2.7532745897570099E-2</c:v>
                </c:pt>
                <c:pt idx="455">
                  <c:v>2.87821201393085E-2</c:v>
                </c:pt>
                <c:pt idx="456">
                  <c:v>3.0031494381046801E-2</c:v>
                </c:pt>
                <c:pt idx="457">
                  <c:v>3.1280868622785202E-2</c:v>
                </c:pt>
                <c:pt idx="458">
                  <c:v>3.2530242864523398E-2</c:v>
                </c:pt>
                <c:pt idx="459">
                  <c:v>3.3779617106261699E-2</c:v>
                </c:pt>
                <c:pt idx="460">
                  <c:v>3.5028991348000103E-2</c:v>
                </c:pt>
                <c:pt idx="461">
                  <c:v>3.62783655897383E-2</c:v>
                </c:pt>
                <c:pt idx="462">
                  <c:v>3.76054454111013E-2</c:v>
                </c:pt>
                <c:pt idx="463">
                  <c:v>3.8944179995562198E-2</c:v>
                </c:pt>
                <c:pt idx="464">
                  <c:v>4.0282914580023102E-2</c:v>
                </c:pt>
                <c:pt idx="465">
                  <c:v>4.1621649164483902E-2</c:v>
                </c:pt>
                <c:pt idx="466">
                  <c:v>4.29603837489448E-2</c:v>
                </c:pt>
                <c:pt idx="467">
                  <c:v>4.4299118333405801E-2</c:v>
                </c:pt>
                <c:pt idx="468">
                  <c:v>4.5637852917866699E-2</c:v>
                </c:pt>
                <c:pt idx="469">
                  <c:v>4.6976587502327499E-2</c:v>
                </c:pt>
                <c:pt idx="470">
                  <c:v>4.8315322086788397E-2</c:v>
                </c:pt>
                <c:pt idx="471">
                  <c:v>4.9654056671249301E-2</c:v>
                </c:pt>
                <c:pt idx="472">
                  <c:v>5.0993857672165001E-2</c:v>
                </c:pt>
                <c:pt idx="473">
                  <c:v>5.2394499034863498E-2</c:v>
                </c:pt>
                <c:pt idx="474">
                  <c:v>5.37951403975621E-2</c:v>
                </c:pt>
                <c:pt idx="475">
                  <c:v>5.5195781760260701E-2</c:v>
                </c:pt>
                <c:pt idx="476">
                  <c:v>5.6596423122959198E-2</c:v>
                </c:pt>
                <c:pt idx="477">
                  <c:v>5.79970644856578E-2</c:v>
                </c:pt>
                <c:pt idx="478">
                  <c:v>5.9397705848356401E-2</c:v>
                </c:pt>
                <c:pt idx="479">
                  <c:v>6.07983472110551E-2</c:v>
                </c:pt>
                <c:pt idx="480">
                  <c:v>6.2198988573753597E-2</c:v>
                </c:pt>
                <c:pt idx="481">
                  <c:v>6.3599629936452198E-2</c:v>
                </c:pt>
                <c:pt idx="482">
                  <c:v>6.50002712991508E-2</c:v>
                </c:pt>
                <c:pt idx="483">
                  <c:v>6.6406016152413899E-2</c:v>
                </c:pt>
                <c:pt idx="484">
                  <c:v>6.7837610935856302E-2</c:v>
                </c:pt>
                <c:pt idx="485">
                  <c:v>6.9269205719298801E-2</c:v>
                </c:pt>
                <c:pt idx="486">
                  <c:v>7.0700800502741398E-2</c:v>
                </c:pt>
                <c:pt idx="487">
                  <c:v>7.2132395286183898E-2</c:v>
                </c:pt>
                <c:pt idx="488">
                  <c:v>7.35639900696263E-2</c:v>
                </c:pt>
                <c:pt idx="489">
                  <c:v>7.4995584853068897E-2</c:v>
                </c:pt>
                <c:pt idx="490">
                  <c:v>7.6427179636511397E-2</c:v>
                </c:pt>
                <c:pt idx="491">
                  <c:v>7.7858774419953994E-2</c:v>
                </c:pt>
                <c:pt idx="492">
                  <c:v>7.9290369203396396E-2</c:v>
                </c:pt>
                <c:pt idx="493">
                  <c:v>8.0721963986838993E-2</c:v>
                </c:pt>
                <c:pt idx="494">
                  <c:v>8.2169382289885698E-2</c:v>
                </c:pt>
                <c:pt idx="495">
                  <c:v>8.3651607967482902E-2</c:v>
                </c:pt>
                <c:pt idx="496">
                  <c:v>8.5133833645080301E-2</c:v>
                </c:pt>
                <c:pt idx="497">
                  <c:v>8.6616059322677699E-2</c:v>
                </c:pt>
                <c:pt idx="498">
                  <c:v>8.8098285000275098E-2</c:v>
                </c:pt>
                <c:pt idx="499">
                  <c:v>8.9580510677872302E-2</c:v>
                </c:pt>
                <c:pt idx="500">
                  <c:v>9.1062736355469701E-2</c:v>
                </c:pt>
                <c:pt idx="501">
                  <c:v>9.2544962033067099E-2</c:v>
                </c:pt>
                <c:pt idx="502">
                  <c:v>9.4027187710664498E-2</c:v>
                </c:pt>
                <c:pt idx="503">
                  <c:v>9.5509413388261702E-2</c:v>
                </c:pt>
                <c:pt idx="504">
                  <c:v>9.6976225779536004E-2</c:v>
                </c:pt>
                <c:pt idx="505">
                  <c:v>9.8347123291327596E-2</c:v>
                </c:pt>
                <c:pt idx="506">
                  <c:v>9.9718020803119201E-2</c:v>
                </c:pt>
                <c:pt idx="507">
                  <c:v>0.10108891831491</c:v>
                </c:pt>
                <c:pt idx="508">
                  <c:v>0.10245981582670199</c:v>
                </c:pt>
                <c:pt idx="509">
                  <c:v>0.103830713338493</c:v>
                </c:pt>
                <c:pt idx="510">
                  <c:v>0.105201610850285</c:v>
                </c:pt>
                <c:pt idx="511">
                  <c:v>0.106572508362076</c:v>
                </c:pt>
                <c:pt idx="512">
                  <c:v>0.107943405873868</c:v>
                </c:pt>
                <c:pt idx="513">
                  <c:v>0.10931430338565901</c:v>
                </c:pt>
                <c:pt idx="514">
                  <c:v>0.110685200897451</c:v>
                </c:pt>
                <c:pt idx="515">
                  <c:v>0.11205609840924299</c:v>
                </c:pt>
                <c:pt idx="516">
                  <c:v>0.113161971663344</c:v>
                </c:pt>
                <c:pt idx="517">
                  <c:v>0.11409685049533699</c:v>
                </c:pt>
                <c:pt idx="518">
                  <c:v>0.11503172932733</c:v>
                </c:pt>
                <c:pt idx="519">
                  <c:v>0.115966608159323</c:v>
                </c:pt>
                <c:pt idx="520">
                  <c:v>0.116901486991316</c:v>
                </c:pt>
                <c:pt idx="521">
                  <c:v>0.117836365823309</c:v>
                </c:pt>
                <c:pt idx="522">
                  <c:v>0.11877124465530201</c:v>
                </c:pt>
                <c:pt idx="523">
                  <c:v>0.11970612348729499</c:v>
                </c:pt>
                <c:pt idx="524">
                  <c:v>0.120641002319288</c:v>
                </c:pt>
                <c:pt idx="525">
                  <c:v>0.121575881151281</c:v>
                </c:pt>
                <c:pt idx="526">
                  <c:v>0.122510759983274</c:v>
                </c:pt>
                <c:pt idx="527">
                  <c:v>0.123445638815267</c:v>
                </c:pt>
                <c:pt idx="528">
                  <c:v>0.12438051764726001</c:v>
                </c:pt>
                <c:pt idx="529">
                  <c:v>0.12531539647925299</c:v>
                </c:pt>
                <c:pt idx="530">
                  <c:v>0.126014997717425</c:v>
                </c:pt>
                <c:pt idx="531">
                  <c:v>0.126649140156744</c:v>
                </c:pt>
                <c:pt idx="532">
                  <c:v>0.127283282596064</c:v>
                </c:pt>
                <c:pt idx="533">
                  <c:v>0.127917425035383</c:v>
                </c:pt>
                <c:pt idx="534">
                  <c:v>0.12855156747470201</c:v>
                </c:pt>
                <c:pt idx="535">
                  <c:v>0.12918570991402201</c:v>
                </c:pt>
                <c:pt idx="536">
                  <c:v>0.12981985235334101</c:v>
                </c:pt>
                <c:pt idx="537">
                  <c:v>0.13045399479266001</c:v>
                </c:pt>
                <c:pt idx="538">
                  <c:v>0.13108813723198001</c:v>
                </c:pt>
                <c:pt idx="539">
                  <c:v>0.13172227967129899</c:v>
                </c:pt>
                <c:pt idx="540">
                  <c:v>0.13235642211061799</c:v>
                </c:pt>
                <c:pt idx="541">
                  <c:v>0.13299056454993799</c:v>
                </c:pt>
                <c:pt idx="542">
                  <c:v>0.13362470698925699</c:v>
                </c:pt>
                <c:pt idx="543">
                  <c:v>0.13425884942857599</c:v>
                </c:pt>
                <c:pt idx="544">
                  <c:v>0.13489299186789599</c:v>
                </c:pt>
                <c:pt idx="545">
                  <c:v>0.13533308033187599</c:v>
                </c:pt>
                <c:pt idx="546">
                  <c:v>0.13552832399612499</c:v>
                </c:pt>
                <c:pt idx="547">
                  <c:v>0.135723567660373</c:v>
                </c:pt>
                <c:pt idx="548">
                  <c:v>0.135918811324622</c:v>
                </c:pt>
                <c:pt idx="549">
                  <c:v>0.13611405498887</c:v>
                </c:pt>
                <c:pt idx="550">
                  <c:v>0.136309298653118</c:v>
                </c:pt>
                <c:pt idx="551">
                  <c:v>0.136504542317367</c:v>
                </c:pt>
                <c:pt idx="552">
                  <c:v>0.136699785981615</c:v>
                </c:pt>
                <c:pt idx="553">
                  <c:v>0.136895029645864</c:v>
                </c:pt>
                <c:pt idx="554">
                  <c:v>0.137090273310112</c:v>
                </c:pt>
                <c:pt idx="555">
                  <c:v>0.137285516974361</c:v>
                </c:pt>
                <c:pt idx="556">
                  <c:v>0.13748076063860901</c:v>
                </c:pt>
                <c:pt idx="557">
                  <c:v>0.13767600430285701</c:v>
                </c:pt>
                <c:pt idx="558">
                  <c:v>0.13787124796710601</c:v>
                </c:pt>
                <c:pt idx="559">
                  <c:v>0.13806649163135401</c:v>
                </c:pt>
                <c:pt idx="560">
                  <c:v>0.13826173529560301</c:v>
                </c:pt>
                <c:pt idx="561">
                  <c:v>0.13845697895985101</c:v>
                </c:pt>
                <c:pt idx="562">
                  <c:v>0.13865222262410001</c:v>
                </c:pt>
                <c:pt idx="563">
                  <c:v>0.13884746628834799</c:v>
                </c:pt>
                <c:pt idx="564">
                  <c:v>0.13904270995259599</c:v>
                </c:pt>
                <c:pt idx="565">
                  <c:v>0.13923795361684499</c:v>
                </c:pt>
                <c:pt idx="566">
                  <c:v>0.13943319728109299</c:v>
                </c:pt>
                <c:pt idx="567">
                  <c:v>0.13962844094534199</c:v>
                </c:pt>
                <c:pt idx="568">
                  <c:v>0.13982368460958999</c:v>
                </c:pt>
                <c:pt idx="569">
                  <c:v>0.14001892827383899</c:v>
                </c:pt>
                <c:pt idx="570">
                  <c:v>0.140214171938087</c:v>
                </c:pt>
                <c:pt idx="571">
                  <c:v>0.140409415602335</c:v>
                </c:pt>
                <c:pt idx="572">
                  <c:v>0.140604659266584</c:v>
                </c:pt>
                <c:pt idx="573">
                  <c:v>0.140799902930832</c:v>
                </c:pt>
                <c:pt idx="574">
                  <c:v>0.140995146595081</c:v>
                </c:pt>
                <c:pt idx="575">
                  <c:v>0.141190390259329</c:v>
                </c:pt>
                <c:pt idx="576">
                  <c:v>0.141082943001374</c:v>
                </c:pt>
                <c:pt idx="577">
                  <c:v>0.14089235944584999</c:v>
                </c:pt>
                <c:pt idx="578">
                  <c:v>0.14070177589032501</c:v>
                </c:pt>
                <c:pt idx="579">
                  <c:v>0.140511192334801</c:v>
                </c:pt>
                <c:pt idx="580">
                  <c:v>0.14032060877927699</c:v>
                </c:pt>
                <c:pt idx="581">
                  <c:v>0.14013002522375201</c:v>
                </c:pt>
                <c:pt idx="582">
                  <c:v>0.139939441668228</c:v>
                </c:pt>
                <c:pt idx="583">
                  <c:v>0.13974885811270399</c:v>
                </c:pt>
                <c:pt idx="584">
                  <c:v>0.13955827455717901</c:v>
                </c:pt>
                <c:pt idx="585">
                  <c:v>0.139367691001655</c:v>
                </c:pt>
                <c:pt idx="586">
                  <c:v>0.13917710744612999</c:v>
                </c:pt>
                <c:pt idx="587">
                  <c:v>0.13898652389060601</c:v>
                </c:pt>
                <c:pt idx="588">
                  <c:v>0.138795940335082</c:v>
                </c:pt>
                <c:pt idx="589">
                  <c:v>0.138539117843055</c:v>
                </c:pt>
                <c:pt idx="590">
                  <c:v>0.13826154162580601</c:v>
                </c:pt>
                <c:pt idx="591">
                  <c:v>0.13798396540855701</c:v>
                </c:pt>
                <c:pt idx="592">
                  <c:v>0.13770638919130801</c:v>
                </c:pt>
                <c:pt idx="593">
                  <c:v>0.13742881297405801</c:v>
                </c:pt>
                <c:pt idx="594">
                  <c:v>0.13715123675680899</c:v>
                </c:pt>
                <c:pt idx="595">
                  <c:v>0.13687366053955999</c:v>
                </c:pt>
                <c:pt idx="596">
                  <c:v>0.13659608432231099</c:v>
                </c:pt>
                <c:pt idx="597">
                  <c:v>0.13631850810506199</c:v>
                </c:pt>
                <c:pt idx="598">
                  <c:v>0.13604093188781299</c:v>
                </c:pt>
                <c:pt idx="599">
                  <c:v>0.135763355670563</c:v>
                </c:pt>
                <c:pt idx="600">
                  <c:v>0.135485779453314</c:v>
                </c:pt>
                <c:pt idx="601">
                  <c:v>0.135208203236065</c:v>
                </c:pt>
                <c:pt idx="602">
                  <c:v>0.134930627018816</c:v>
                </c:pt>
                <c:pt idx="603">
                  <c:v>0.134653050801567</c:v>
                </c:pt>
                <c:pt idx="604">
                  <c:v>0.13439618771025</c:v>
                </c:pt>
                <c:pt idx="605">
                  <c:v>0.13416650450473999</c:v>
                </c:pt>
                <c:pt idx="606">
                  <c:v>0.13393682129923101</c:v>
                </c:pt>
                <c:pt idx="607">
                  <c:v>0.13370713809372201</c:v>
                </c:pt>
                <c:pt idx="608">
                  <c:v>0.133477454888212</c:v>
                </c:pt>
                <c:pt idx="609">
                  <c:v>0.13324777168270299</c:v>
                </c:pt>
                <c:pt idx="610">
                  <c:v>0.13301808847719401</c:v>
                </c:pt>
                <c:pt idx="611">
                  <c:v>0.13278840527168401</c:v>
                </c:pt>
                <c:pt idx="612">
                  <c:v>0.132558722066175</c:v>
                </c:pt>
                <c:pt idx="613">
                  <c:v>0.13232903886066599</c:v>
                </c:pt>
                <c:pt idx="614">
                  <c:v>0.13209935565515599</c:v>
                </c:pt>
                <c:pt idx="615">
                  <c:v>0.13186967244964701</c:v>
                </c:pt>
                <c:pt idx="616">
                  <c:v>0.131639989244138</c:v>
                </c:pt>
                <c:pt idx="617">
                  <c:v>0.13141030603862899</c:v>
                </c:pt>
                <c:pt idx="618">
                  <c:v>0.13118062283311899</c:v>
                </c:pt>
                <c:pt idx="619">
                  <c:v>0.13095093962761001</c:v>
                </c:pt>
                <c:pt idx="620">
                  <c:v>0.130721256422101</c:v>
                </c:pt>
                <c:pt idx="621">
                  <c:v>0.13049157321659099</c:v>
                </c:pt>
                <c:pt idx="622">
                  <c:v>0.13026189001108199</c:v>
                </c:pt>
                <c:pt idx="623">
                  <c:v>0.130084006420847</c:v>
                </c:pt>
                <c:pt idx="624">
                  <c:v>0.12992705663831</c:v>
                </c:pt>
                <c:pt idx="625">
                  <c:v>0.129770106855774</c:v>
                </c:pt>
                <c:pt idx="626">
                  <c:v>0.12961315707323701</c:v>
                </c:pt>
                <c:pt idx="627">
                  <c:v>0.12945620729070101</c:v>
                </c:pt>
                <c:pt idx="628">
                  <c:v>0.12929925750816401</c:v>
                </c:pt>
                <c:pt idx="629">
                  <c:v>0.12914230772562801</c:v>
                </c:pt>
                <c:pt idx="630">
                  <c:v>0.12898535794309099</c:v>
                </c:pt>
                <c:pt idx="631">
                  <c:v>0.12882840816055499</c:v>
                </c:pt>
                <c:pt idx="632">
                  <c:v>0.12867145837801799</c:v>
                </c:pt>
                <c:pt idx="633">
                  <c:v>0.128514508595482</c:v>
                </c:pt>
                <c:pt idx="634">
                  <c:v>0.128357558812945</c:v>
                </c:pt>
                <c:pt idx="635">
                  <c:v>0.128200609030409</c:v>
                </c:pt>
                <c:pt idx="636">
                  <c:v>0.128043659247872</c:v>
                </c:pt>
                <c:pt idx="637">
                  <c:v>0.127881339479508</c:v>
                </c:pt>
                <c:pt idx="638">
                  <c:v>0.12769715395692499</c:v>
                </c:pt>
                <c:pt idx="639">
                  <c:v>0.12751296843434301</c:v>
                </c:pt>
                <c:pt idx="640">
                  <c:v>0.12732878291176</c:v>
                </c:pt>
                <c:pt idx="641">
                  <c:v>0.12714459738917799</c:v>
                </c:pt>
                <c:pt idx="642">
                  <c:v>0.12696041186659501</c:v>
                </c:pt>
                <c:pt idx="643">
                  <c:v>0.126776226344013</c:v>
                </c:pt>
                <c:pt idx="644">
                  <c:v>0.12659204082143</c:v>
                </c:pt>
                <c:pt idx="645">
                  <c:v>0.12640785529884799</c:v>
                </c:pt>
                <c:pt idx="646">
                  <c:v>0.12622366977626501</c:v>
                </c:pt>
                <c:pt idx="647">
                  <c:v>0.126039484253683</c:v>
                </c:pt>
                <c:pt idx="648">
                  <c:v>0.12585529873109999</c:v>
                </c:pt>
                <c:pt idx="649">
                  <c:v>0.12567111320851801</c:v>
                </c:pt>
                <c:pt idx="650">
                  <c:v>0.125486927685935</c:v>
                </c:pt>
                <c:pt idx="651">
                  <c:v>0.12530274216335299</c:v>
                </c:pt>
                <c:pt idx="652">
                  <c:v>0.12511115041941601</c:v>
                </c:pt>
                <c:pt idx="653">
                  <c:v>0.124900051409486</c:v>
                </c:pt>
                <c:pt idx="654">
                  <c:v>0.12468895239955601</c:v>
                </c:pt>
                <c:pt idx="655">
                  <c:v>0.124477853389626</c:v>
                </c:pt>
                <c:pt idx="656">
                  <c:v>0.124266754379696</c:v>
                </c:pt>
                <c:pt idx="657">
                  <c:v>0.124055655369766</c:v>
                </c:pt>
                <c:pt idx="658">
                  <c:v>0.123844556359836</c:v>
                </c:pt>
                <c:pt idx="659">
                  <c:v>0.123633457349905</c:v>
                </c:pt>
                <c:pt idx="660">
                  <c:v>0.123422358339975</c:v>
                </c:pt>
                <c:pt idx="661">
                  <c:v>0.12321125933004499</c:v>
                </c:pt>
                <c:pt idx="662">
                  <c:v>0.123000160320115</c:v>
                </c:pt>
                <c:pt idx="663">
                  <c:v>0.12278906131018499</c:v>
                </c:pt>
                <c:pt idx="664">
                  <c:v>0.122577962300255</c:v>
                </c:pt>
                <c:pt idx="665">
                  <c:v>0.12236686329032501</c:v>
                </c:pt>
                <c:pt idx="666">
                  <c:v>0.122155764280395</c:v>
                </c:pt>
                <c:pt idx="667">
                  <c:v>0.121909819696327</c:v>
                </c:pt>
                <c:pt idx="668">
                  <c:v>0.121659822854564</c:v>
                </c:pt>
                <c:pt idx="669">
                  <c:v>0.1214098260128</c:v>
                </c:pt>
                <c:pt idx="670">
                  <c:v>0.121159829171037</c:v>
                </c:pt>
                <c:pt idx="671">
                  <c:v>0.12090983232927401</c:v>
                </c:pt>
                <c:pt idx="672">
                  <c:v>0.120659835487511</c:v>
                </c:pt>
                <c:pt idx="673">
                  <c:v>0.120409838645748</c:v>
                </c:pt>
                <c:pt idx="674">
                  <c:v>0.12015984180398501</c:v>
                </c:pt>
                <c:pt idx="675">
                  <c:v>0.119909844962222</c:v>
                </c:pt>
                <c:pt idx="676">
                  <c:v>0.119659848120459</c:v>
                </c:pt>
                <c:pt idx="677">
                  <c:v>0.11940985127869599</c:v>
                </c:pt>
                <c:pt idx="678">
                  <c:v>0.119159854436933</c:v>
                </c:pt>
                <c:pt idx="679">
                  <c:v>0.11890985759517</c:v>
                </c:pt>
                <c:pt idx="680">
                  <c:v>0.118659860753407</c:v>
                </c:pt>
                <c:pt idx="681">
                  <c:v>0.118409863911644</c:v>
                </c:pt>
                <c:pt idx="682">
                  <c:v>0.118186635022202</c:v>
                </c:pt>
                <c:pt idx="683">
                  <c:v>0.11799871239868299</c:v>
                </c:pt>
                <c:pt idx="684">
                  <c:v>0.117810789775163</c:v>
                </c:pt>
                <c:pt idx="685">
                  <c:v>0.11762286715164399</c:v>
                </c:pt>
                <c:pt idx="686">
                  <c:v>0.117434944528125</c:v>
                </c:pt>
                <c:pt idx="687">
                  <c:v>0.11724702190460599</c:v>
                </c:pt>
                <c:pt idx="688">
                  <c:v>0.117059099281087</c:v>
                </c:pt>
                <c:pt idx="689">
                  <c:v>0.11687117665756699</c:v>
                </c:pt>
                <c:pt idx="690">
                  <c:v>0.116683254034048</c:v>
                </c:pt>
                <c:pt idx="691">
                  <c:v>0.11649533141052899</c:v>
                </c:pt>
                <c:pt idx="692">
                  <c:v>0.11630740878701</c:v>
                </c:pt>
                <c:pt idx="693">
                  <c:v>0.11611948616349101</c:v>
                </c:pt>
                <c:pt idx="694">
                  <c:v>0.115931563539972</c:v>
                </c:pt>
                <c:pt idx="695">
                  <c:v>0.11574364091645201</c:v>
                </c:pt>
                <c:pt idx="696">
                  <c:v>0.115412962033813</c:v>
                </c:pt>
                <c:pt idx="697">
                  <c:v>0.11497207517495001</c:v>
                </c:pt>
                <c:pt idx="698">
                  <c:v>0.114531188316086</c:v>
                </c:pt>
                <c:pt idx="699">
                  <c:v>0.114090301457223</c:v>
                </c:pt>
                <c:pt idx="700">
                  <c:v>0.11364941459835901</c:v>
                </c:pt>
                <c:pt idx="701">
                  <c:v>0.113208527739496</c:v>
                </c:pt>
                <c:pt idx="702">
                  <c:v>0.112767640880632</c:v>
                </c:pt>
                <c:pt idx="703">
                  <c:v>0.112326754021769</c:v>
                </c:pt>
                <c:pt idx="704">
                  <c:v>0.111885867162905</c:v>
                </c:pt>
                <c:pt idx="705">
                  <c:v>0.111444980304042</c:v>
                </c:pt>
                <c:pt idx="706">
                  <c:v>0.111004093445178</c:v>
                </c:pt>
                <c:pt idx="707">
                  <c:v>0.11056320658631499</c:v>
                </c:pt>
                <c:pt idx="708">
                  <c:v>0.110122319727451</c:v>
                </c:pt>
                <c:pt idx="709">
                  <c:v>0.109681432868588</c:v>
                </c:pt>
                <c:pt idx="710">
                  <c:v>0.10924054600972399</c:v>
                </c:pt>
                <c:pt idx="711">
                  <c:v>0.108799659150861</c:v>
                </c:pt>
                <c:pt idx="712">
                  <c:v>0.108354195346027</c:v>
                </c:pt>
                <c:pt idx="713">
                  <c:v>0.10790551480588299</c:v>
                </c:pt>
                <c:pt idx="714">
                  <c:v>0.107456834265738</c:v>
                </c:pt>
                <c:pt idx="715">
                  <c:v>0.107008153725594</c:v>
                </c:pt>
                <c:pt idx="716">
                  <c:v>0.10655947318545</c:v>
                </c:pt>
                <c:pt idx="717">
                  <c:v>0.106110792645305</c:v>
                </c:pt>
                <c:pt idx="718">
                  <c:v>0.10566211210516099</c:v>
                </c:pt>
                <c:pt idx="719">
                  <c:v>0.105213431565017</c:v>
                </c:pt>
                <c:pt idx="720">
                  <c:v>0.104764751024872</c:v>
                </c:pt>
                <c:pt idx="721">
                  <c:v>0.104316070484728</c:v>
                </c:pt>
                <c:pt idx="722">
                  <c:v>0.103867389944583</c:v>
                </c:pt>
                <c:pt idx="723">
                  <c:v>0.103392275729645</c:v>
                </c:pt>
                <c:pt idx="724">
                  <c:v>0.102907626796607</c:v>
                </c:pt>
                <c:pt idx="725">
                  <c:v>0.10242297786356799</c:v>
                </c:pt>
                <c:pt idx="726">
                  <c:v>0.101938328930529</c:v>
                </c:pt>
                <c:pt idx="727">
                  <c:v>0.10145367999749</c:v>
                </c:pt>
                <c:pt idx="728">
                  <c:v>0.100969031064451</c:v>
                </c:pt>
                <c:pt idx="729">
                  <c:v>0.100484382131412</c:v>
                </c:pt>
                <c:pt idx="730">
                  <c:v>9.9999733198373505E-2</c:v>
                </c:pt>
                <c:pt idx="731">
                  <c:v>9.9515084265334605E-2</c:v>
                </c:pt>
                <c:pt idx="732">
                  <c:v>9.9030435332295594E-2</c:v>
                </c:pt>
                <c:pt idx="733">
                  <c:v>9.8545786399256693E-2</c:v>
                </c:pt>
                <c:pt idx="734">
                  <c:v>9.8061137466217793E-2</c:v>
                </c:pt>
                <c:pt idx="735">
                  <c:v>9.7576488533178907E-2</c:v>
                </c:pt>
                <c:pt idx="736">
                  <c:v>9.7091839600140006E-2</c:v>
                </c:pt>
                <c:pt idx="737">
                  <c:v>9.6607190667101106E-2</c:v>
                </c:pt>
                <c:pt idx="738">
                  <c:v>9.6122541734062206E-2</c:v>
                </c:pt>
                <c:pt idx="739">
                  <c:v>9.5637892801023194E-2</c:v>
                </c:pt>
                <c:pt idx="740">
                  <c:v>9.5153243867984294E-2</c:v>
                </c:pt>
                <c:pt idx="741">
                  <c:v>9.4668594934945394E-2</c:v>
                </c:pt>
                <c:pt idx="742">
                  <c:v>9.4183946001906493E-2</c:v>
                </c:pt>
                <c:pt idx="743">
                  <c:v>9.3506400352896604E-2</c:v>
                </c:pt>
                <c:pt idx="744">
                  <c:v>9.2756014891916497E-2</c:v>
                </c:pt>
                <c:pt idx="745">
                  <c:v>9.2005629430936403E-2</c:v>
                </c:pt>
                <c:pt idx="746">
                  <c:v>9.1255243969956407E-2</c:v>
                </c:pt>
                <c:pt idx="747">
                  <c:v>9.0504858508976299E-2</c:v>
                </c:pt>
                <c:pt idx="748">
                  <c:v>8.9754473047996303E-2</c:v>
                </c:pt>
                <c:pt idx="749">
                  <c:v>8.9004087587016195E-2</c:v>
                </c:pt>
                <c:pt idx="750">
                  <c:v>8.8253702126036199E-2</c:v>
                </c:pt>
                <c:pt idx="751">
                  <c:v>8.7503316665056105E-2</c:v>
                </c:pt>
                <c:pt idx="752">
                  <c:v>8.6752931204075998E-2</c:v>
                </c:pt>
                <c:pt idx="753">
                  <c:v>8.6002545743096001E-2</c:v>
                </c:pt>
                <c:pt idx="754">
                  <c:v>8.5252160282115894E-2</c:v>
                </c:pt>
                <c:pt idx="755">
                  <c:v>8.4501774821135897E-2</c:v>
                </c:pt>
                <c:pt idx="756">
                  <c:v>8.3751389360155803E-2</c:v>
                </c:pt>
                <c:pt idx="757">
                  <c:v>8.3001003899175793E-2</c:v>
                </c:pt>
                <c:pt idx="758">
                  <c:v>8.2323541511652498E-2</c:v>
                </c:pt>
                <c:pt idx="759">
                  <c:v>8.1730054821223197E-2</c:v>
                </c:pt>
                <c:pt idx="760">
                  <c:v>8.1136568130793896E-2</c:v>
                </c:pt>
                <c:pt idx="761">
                  <c:v>8.0543081440364706E-2</c:v>
                </c:pt>
                <c:pt idx="762">
                  <c:v>7.9949594749935404E-2</c:v>
                </c:pt>
                <c:pt idx="763">
                  <c:v>7.93561080595062E-2</c:v>
                </c:pt>
                <c:pt idx="764">
                  <c:v>7.8762621369076899E-2</c:v>
                </c:pt>
                <c:pt idx="765">
                  <c:v>7.8169134678647695E-2</c:v>
                </c:pt>
                <c:pt idx="766">
                  <c:v>7.7575647988218394E-2</c:v>
                </c:pt>
                <c:pt idx="767">
                  <c:v>7.6982161297789106E-2</c:v>
                </c:pt>
                <c:pt idx="768">
                  <c:v>7.6388674607359805E-2</c:v>
                </c:pt>
                <c:pt idx="769">
                  <c:v>7.5795187916930601E-2</c:v>
                </c:pt>
                <c:pt idx="770">
                  <c:v>7.52017012265013E-2</c:v>
                </c:pt>
                <c:pt idx="771">
                  <c:v>7.4608214536072096E-2</c:v>
                </c:pt>
                <c:pt idx="772">
                  <c:v>7.4014727845642794E-2</c:v>
                </c:pt>
                <c:pt idx="773">
                  <c:v>7.3354167720314806E-2</c:v>
                </c:pt>
                <c:pt idx="774">
                  <c:v>7.2637111060521301E-2</c:v>
                </c:pt>
                <c:pt idx="775">
                  <c:v>7.1920054400727698E-2</c:v>
                </c:pt>
                <c:pt idx="776">
                  <c:v>7.1202997740934207E-2</c:v>
                </c:pt>
                <c:pt idx="777">
                  <c:v>7.0485941081140605E-2</c:v>
                </c:pt>
                <c:pt idx="778">
                  <c:v>6.9768884421347099E-2</c:v>
                </c:pt>
                <c:pt idx="779">
                  <c:v>6.9051827761553497E-2</c:v>
                </c:pt>
                <c:pt idx="780">
                  <c:v>6.8334771101760006E-2</c:v>
                </c:pt>
                <c:pt idx="781">
                  <c:v>6.7617714441966403E-2</c:v>
                </c:pt>
                <c:pt idx="782">
                  <c:v>6.6900657782172801E-2</c:v>
                </c:pt>
                <c:pt idx="783">
                  <c:v>6.6183601122379296E-2</c:v>
                </c:pt>
                <c:pt idx="784">
                  <c:v>6.5466544462585805E-2</c:v>
                </c:pt>
                <c:pt idx="785">
                  <c:v>6.4749487802792202E-2</c:v>
                </c:pt>
                <c:pt idx="786">
                  <c:v>6.40324311429986E-2</c:v>
                </c:pt>
                <c:pt idx="787">
                  <c:v>6.3315374483205095E-2</c:v>
                </c:pt>
                <c:pt idx="788">
                  <c:v>6.2757423332419598E-2</c:v>
                </c:pt>
                <c:pt idx="789">
                  <c:v>6.2296650921225397E-2</c:v>
                </c:pt>
                <c:pt idx="790">
                  <c:v>6.1835878510031299E-2</c:v>
                </c:pt>
                <c:pt idx="791">
                  <c:v>6.1375106098837298E-2</c:v>
                </c:pt>
                <c:pt idx="792">
                  <c:v>6.09143336876432E-2</c:v>
                </c:pt>
                <c:pt idx="793">
                  <c:v>6.0453561276449103E-2</c:v>
                </c:pt>
                <c:pt idx="794">
                  <c:v>5.9992788865254998E-2</c:v>
                </c:pt>
                <c:pt idx="795">
                  <c:v>5.95320164540609E-2</c:v>
                </c:pt>
                <c:pt idx="796">
                  <c:v>5.9071244042866802E-2</c:v>
                </c:pt>
                <c:pt idx="797">
                  <c:v>5.8610471631672698E-2</c:v>
                </c:pt>
                <c:pt idx="798">
                  <c:v>5.81496992204786E-2</c:v>
                </c:pt>
                <c:pt idx="799">
                  <c:v>5.7688926809284502E-2</c:v>
                </c:pt>
                <c:pt idx="800">
                  <c:v>5.7228154398090397E-2</c:v>
                </c:pt>
                <c:pt idx="801">
                  <c:v>5.6767381986896299E-2</c:v>
                </c:pt>
                <c:pt idx="802">
                  <c:v>5.6306609575702202E-2</c:v>
                </c:pt>
                <c:pt idx="803">
                  <c:v>5.5845837164508097E-2</c:v>
                </c:pt>
                <c:pt idx="804">
                  <c:v>5.5418017386111698E-2</c:v>
                </c:pt>
                <c:pt idx="805">
                  <c:v>5.50535154442027E-2</c:v>
                </c:pt>
                <c:pt idx="806">
                  <c:v>5.4689013502293597E-2</c:v>
                </c:pt>
                <c:pt idx="807">
                  <c:v>5.4324511560384599E-2</c:v>
                </c:pt>
                <c:pt idx="808">
                  <c:v>5.3960009618475503E-2</c:v>
                </c:pt>
                <c:pt idx="809">
                  <c:v>5.3595507676566401E-2</c:v>
                </c:pt>
                <c:pt idx="810">
                  <c:v>5.3231005734657402E-2</c:v>
                </c:pt>
                <c:pt idx="811">
                  <c:v>5.28665037927483E-2</c:v>
                </c:pt>
                <c:pt idx="812">
                  <c:v>5.2502001850839197E-2</c:v>
                </c:pt>
                <c:pt idx="813">
                  <c:v>5.2137499908930199E-2</c:v>
                </c:pt>
                <c:pt idx="814">
                  <c:v>5.1772997967021103E-2</c:v>
                </c:pt>
                <c:pt idx="815">
                  <c:v>5.1408496025112001E-2</c:v>
                </c:pt>
                <c:pt idx="816">
                  <c:v>5.1043994083203002E-2</c:v>
                </c:pt>
                <c:pt idx="817">
                  <c:v>5.06794921412939E-2</c:v>
                </c:pt>
                <c:pt idx="818">
                  <c:v>5.03675468466682E-2</c:v>
                </c:pt>
                <c:pt idx="819">
                  <c:v>5.0063924984652702E-2</c:v>
                </c:pt>
                <c:pt idx="820">
                  <c:v>4.9760303122637101E-2</c:v>
                </c:pt>
                <c:pt idx="821">
                  <c:v>4.9456681260621603E-2</c:v>
                </c:pt>
                <c:pt idx="822">
                  <c:v>4.9153059398606001E-2</c:v>
                </c:pt>
                <c:pt idx="823">
                  <c:v>4.8849437536590497E-2</c:v>
                </c:pt>
                <c:pt idx="824">
                  <c:v>4.8545815674574999E-2</c:v>
                </c:pt>
                <c:pt idx="825">
                  <c:v>4.8242193812559397E-2</c:v>
                </c:pt>
                <c:pt idx="826">
                  <c:v>4.79385719505439E-2</c:v>
                </c:pt>
                <c:pt idx="827">
                  <c:v>4.7634950088528298E-2</c:v>
                </c:pt>
                <c:pt idx="828">
                  <c:v>4.7331328226512703E-2</c:v>
                </c:pt>
                <c:pt idx="829">
                  <c:v>4.7027706364497199E-2</c:v>
                </c:pt>
                <c:pt idx="830">
                  <c:v>4.6724084502481597E-2</c:v>
                </c:pt>
                <c:pt idx="831">
                  <c:v>4.6420462640466099E-2</c:v>
                </c:pt>
                <c:pt idx="832">
                  <c:v>4.6116840778450602E-2</c:v>
                </c:pt>
                <c:pt idx="833">
                  <c:v>4.5813180950877198E-2</c:v>
                </c:pt>
                <c:pt idx="834">
                  <c:v>4.5509472305800498E-2</c:v>
                </c:pt>
                <c:pt idx="835">
                  <c:v>4.5205763660723701E-2</c:v>
                </c:pt>
                <c:pt idx="836">
                  <c:v>4.4902055015646897E-2</c:v>
                </c:pt>
                <c:pt idx="837">
                  <c:v>4.4598346370570099E-2</c:v>
                </c:pt>
                <c:pt idx="838">
                  <c:v>4.4294637725493302E-2</c:v>
                </c:pt>
                <c:pt idx="839">
                  <c:v>4.3990929080416498E-2</c:v>
                </c:pt>
                <c:pt idx="840">
                  <c:v>4.3687220435339798E-2</c:v>
                </c:pt>
                <c:pt idx="841">
                  <c:v>4.3383511790262903E-2</c:v>
                </c:pt>
                <c:pt idx="842">
                  <c:v>4.3079803145186203E-2</c:v>
                </c:pt>
                <c:pt idx="843">
                  <c:v>4.2776094500109399E-2</c:v>
                </c:pt>
                <c:pt idx="844">
                  <c:v>4.2472385855032602E-2</c:v>
                </c:pt>
                <c:pt idx="845">
                  <c:v>4.2168677209955797E-2</c:v>
                </c:pt>
                <c:pt idx="846">
                  <c:v>4.1864968564879097E-2</c:v>
                </c:pt>
                <c:pt idx="847">
                  <c:v>4.1561259919802203E-2</c:v>
                </c:pt>
                <c:pt idx="848">
                  <c:v>4.1257551274725503E-2</c:v>
                </c:pt>
                <c:pt idx="849">
                  <c:v>4.1048678909350801E-2</c:v>
                </c:pt>
                <c:pt idx="850">
                  <c:v>4.0909516511532303E-2</c:v>
                </c:pt>
                <c:pt idx="851">
                  <c:v>4.0770354113713901E-2</c:v>
                </c:pt>
                <c:pt idx="852">
                  <c:v>4.0631191715895403E-2</c:v>
                </c:pt>
                <c:pt idx="853">
                  <c:v>4.0492029318077001E-2</c:v>
                </c:pt>
                <c:pt idx="854">
                  <c:v>4.03528669202586E-2</c:v>
                </c:pt>
                <c:pt idx="855">
                  <c:v>4.0213704522440101E-2</c:v>
                </c:pt>
                <c:pt idx="856">
                  <c:v>4.00745421246217E-2</c:v>
                </c:pt>
                <c:pt idx="857">
                  <c:v>3.9935379726803201E-2</c:v>
                </c:pt>
                <c:pt idx="858">
                  <c:v>3.97962173289848E-2</c:v>
                </c:pt>
                <c:pt idx="859">
                  <c:v>3.9657054931166398E-2</c:v>
                </c:pt>
                <c:pt idx="860">
                  <c:v>3.9517892533347899E-2</c:v>
                </c:pt>
                <c:pt idx="861">
                  <c:v>3.9378730135529498E-2</c:v>
                </c:pt>
                <c:pt idx="862">
                  <c:v>3.9239567737711097E-2</c:v>
                </c:pt>
                <c:pt idx="863">
                  <c:v>3.9100405339892598E-2</c:v>
                </c:pt>
                <c:pt idx="864">
                  <c:v>3.9033558196854501E-2</c:v>
                </c:pt>
                <c:pt idx="865">
                  <c:v>3.9004907117946602E-2</c:v>
                </c:pt>
                <c:pt idx="866">
                  <c:v>3.89762560390386E-2</c:v>
                </c:pt>
                <c:pt idx="867">
                  <c:v>3.8947604960130701E-2</c:v>
                </c:pt>
                <c:pt idx="868">
                  <c:v>3.8918953881222698E-2</c:v>
                </c:pt>
                <c:pt idx="869">
                  <c:v>3.88903028023148E-2</c:v>
                </c:pt>
                <c:pt idx="870">
                  <c:v>3.8861651723406797E-2</c:v>
                </c:pt>
                <c:pt idx="871">
                  <c:v>3.8833000644498898E-2</c:v>
                </c:pt>
                <c:pt idx="872">
                  <c:v>3.8804349565591E-2</c:v>
                </c:pt>
                <c:pt idx="873">
                  <c:v>3.8775698486682997E-2</c:v>
                </c:pt>
                <c:pt idx="874">
                  <c:v>3.8747047407775098E-2</c:v>
                </c:pt>
                <c:pt idx="875">
                  <c:v>3.8718396328867102E-2</c:v>
                </c:pt>
                <c:pt idx="876">
                  <c:v>3.8689745249959197E-2</c:v>
                </c:pt>
                <c:pt idx="877">
                  <c:v>3.8661094171051201E-2</c:v>
                </c:pt>
                <c:pt idx="878">
                  <c:v>3.8632443092143302E-2</c:v>
                </c:pt>
                <c:pt idx="879">
                  <c:v>3.8659405185776499E-2</c:v>
                </c:pt>
                <c:pt idx="880">
                  <c:v>3.8706688030694401E-2</c:v>
                </c:pt>
                <c:pt idx="881">
                  <c:v>3.8753970875612401E-2</c:v>
                </c:pt>
                <c:pt idx="882">
                  <c:v>3.88012537205304E-2</c:v>
                </c:pt>
                <c:pt idx="883">
                  <c:v>3.8848536565448302E-2</c:v>
                </c:pt>
                <c:pt idx="884">
                  <c:v>3.8895819410366302E-2</c:v>
                </c:pt>
                <c:pt idx="885">
                  <c:v>3.8943102255284301E-2</c:v>
                </c:pt>
                <c:pt idx="886">
                  <c:v>3.8990385100202203E-2</c:v>
                </c:pt>
                <c:pt idx="887">
                  <c:v>3.9037667945120202E-2</c:v>
                </c:pt>
                <c:pt idx="888">
                  <c:v>3.9084950790038202E-2</c:v>
                </c:pt>
                <c:pt idx="889">
                  <c:v>3.9132233634956097E-2</c:v>
                </c:pt>
                <c:pt idx="890">
                  <c:v>3.9179516479874103E-2</c:v>
                </c:pt>
                <c:pt idx="891">
                  <c:v>3.9226799324792103E-2</c:v>
                </c:pt>
                <c:pt idx="892">
                  <c:v>3.9274082169709998E-2</c:v>
                </c:pt>
                <c:pt idx="893">
                  <c:v>3.9321365014627997E-2</c:v>
                </c:pt>
                <c:pt idx="894">
                  <c:v>3.9368647859545997E-2</c:v>
                </c:pt>
                <c:pt idx="895">
                  <c:v>3.94792314089875E-2</c:v>
                </c:pt>
                <c:pt idx="896">
                  <c:v>3.9629700953621699E-2</c:v>
                </c:pt>
                <c:pt idx="897">
                  <c:v>3.9780170498255898E-2</c:v>
                </c:pt>
                <c:pt idx="898">
                  <c:v>3.9930640042890202E-2</c:v>
                </c:pt>
                <c:pt idx="899">
                  <c:v>4.0081109587524401E-2</c:v>
                </c:pt>
                <c:pt idx="900">
                  <c:v>4.0231579132158697E-2</c:v>
                </c:pt>
                <c:pt idx="901">
                  <c:v>4.0382048676792903E-2</c:v>
                </c:pt>
                <c:pt idx="902">
                  <c:v>4.05325182214272E-2</c:v>
                </c:pt>
                <c:pt idx="903">
                  <c:v>4.0682987766061399E-2</c:v>
                </c:pt>
                <c:pt idx="904">
                  <c:v>4.0833457310695702E-2</c:v>
                </c:pt>
                <c:pt idx="905">
                  <c:v>4.0983926855329901E-2</c:v>
                </c:pt>
                <c:pt idx="906">
                  <c:v>4.1134396399964197E-2</c:v>
                </c:pt>
                <c:pt idx="907">
                  <c:v>4.1284865944598403E-2</c:v>
                </c:pt>
                <c:pt idx="908">
                  <c:v>4.1435335489232603E-2</c:v>
                </c:pt>
                <c:pt idx="909">
                  <c:v>4.1521564128871001E-2</c:v>
                </c:pt>
                <c:pt idx="910">
                  <c:v>4.1599725126545799E-2</c:v>
                </c:pt>
                <c:pt idx="911">
                  <c:v>4.16778861242207E-2</c:v>
                </c:pt>
                <c:pt idx="912">
                  <c:v>4.1756047121895602E-2</c:v>
                </c:pt>
                <c:pt idx="913">
                  <c:v>4.1834208119570497E-2</c:v>
                </c:pt>
                <c:pt idx="914">
                  <c:v>4.1912369117245399E-2</c:v>
                </c:pt>
                <c:pt idx="915">
                  <c:v>4.1990530114920301E-2</c:v>
                </c:pt>
                <c:pt idx="916">
                  <c:v>4.2068691112595202E-2</c:v>
                </c:pt>
                <c:pt idx="917">
                  <c:v>4.2146852110270097E-2</c:v>
                </c:pt>
                <c:pt idx="918">
                  <c:v>4.2225013107944902E-2</c:v>
                </c:pt>
                <c:pt idx="919">
                  <c:v>4.2303174105619797E-2</c:v>
                </c:pt>
                <c:pt idx="920">
                  <c:v>4.2381335103294698E-2</c:v>
                </c:pt>
                <c:pt idx="921">
                  <c:v>4.24594961009696E-2</c:v>
                </c:pt>
                <c:pt idx="922">
                  <c:v>4.2537657098644502E-2</c:v>
                </c:pt>
                <c:pt idx="923">
                  <c:v>4.2615818096319397E-2</c:v>
                </c:pt>
                <c:pt idx="924">
                  <c:v>4.2676492376945201E-2</c:v>
                </c:pt>
                <c:pt idx="925">
                  <c:v>4.2736559553939103E-2</c:v>
                </c:pt>
                <c:pt idx="926">
                  <c:v>4.2796626730932999E-2</c:v>
                </c:pt>
                <c:pt idx="927">
                  <c:v>4.2856693907926902E-2</c:v>
                </c:pt>
                <c:pt idx="928">
                  <c:v>4.29167610849207E-2</c:v>
                </c:pt>
                <c:pt idx="929">
                  <c:v>4.2976828261914603E-2</c:v>
                </c:pt>
                <c:pt idx="930">
                  <c:v>4.3036895438908498E-2</c:v>
                </c:pt>
                <c:pt idx="931">
                  <c:v>4.3096962615902401E-2</c:v>
                </c:pt>
                <c:pt idx="932">
                  <c:v>4.3157029792896297E-2</c:v>
                </c:pt>
                <c:pt idx="933">
                  <c:v>4.3217096969890102E-2</c:v>
                </c:pt>
                <c:pt idx="934">
                  <c:v>4.3277164146883998E-2</c:v>
                </c:pt>
                <c:pt idx="935">
                  <c:v>4.3337231323877901E-2</c:v>
                </c:pt>
                <c:pt idx="936">
                  <c:v>4.3397298500871803E-2</c:v>
                </c:pt>
                <c:pt idx="937">
                  <c:v>4.3457365677865699E-2</c:v>
                </c:pt>
                <c:pt idx="938">
                  <c:v>4.3522755832003802E-2</c:v>
                </c:pt>
                <c:pt idx="939">
                  <c:v>4.3702531212096399E-2</c:v>
                </c:pt>
                <c:pt idx="940">
                  <c:v>4.3882306592188898E-2</c:v>
                </c:pt>
                <c:pt idx="941">
                  <c:v>4.4062081972281397E-2</c:v>
                </c:pt>
                <c:pt idx="942">
                  <c:v>4.4241857352373903E-2</c:v>
                </c:pt>
                <c:pt idx="943">
                  <c:v>4.44216327324665E-2</c:v>
                </c:pt>
                <c:pt idx="944">
                  <c:v>4.4601408112558999E-2</c:v>
                </c:pt>
                <c:pt idx="945">
                  <c:v>4.4781183492651498E-2</c:v>
                </c:pt>
                <c:pt idx="946">
                  <c:v>4.4960958872743997E-2</c:v>
                </c:pt>
                <c:pt idx="947">
                  <c:v>4.5140734252836601E-2</c:v>
                </c:pt>
                <c:pt idx="948">
                  <c:v>4.53205096329291E-2</c:v>
                </c:pt>
                <c:pt idx="949">
                  <c:v>4.5500285013021599E-2</c:v>
                </c:pt>
                <c:pt idx="950">
                  <c:v>4.5680060393114098E-2</c:v>
                </c:pt>
                <c:pt idx="951">
                  <c:v>4.5859835773206598E-2</c:v>
                </c:pt>
                <c:pt idx="952">
                  <c:v>4.6039611153299201E-2</c:v>
                </c:pt>
                <c:pt idx="953">
                  <c:v>4.6241497474584899E-2</c:v>
                </c:pt>
                <c:pt idx="954">
                  <c:v>4.6601791509983802E-2</c:v>
                </c:pt>
                <c:pt idx="955">
                  <c:v>4.6962085545382698E-2</c:v>
                </c:pt>
                <c:pt idx="956">
                  <c:v>4.7322379580781497E-2</c:v>
                </c:pt>
                <c:pt idx="957">
                  <c:v>4.7682673616180303E-2</c:v>
                </c:pt>
                <c:pt idx="958">
                  <c:v>4.8042967651579199E-2</c:v>
                </c:pt>
                <c:pt idx="959">
                  <c:v>4.8403261686978102E-2</c:v>
                </c:pt>
                <c:pt idx="960">
                  <c:v>4.8763555722376901E-2</c:v>
                </c:pt>
                <c:pt idx="961">
                  <c:v>4.9123849757775798E-2</c:v>
                </c:pt>
                <c:pt idx="962">
                  <c:v>4.9484143793174701E-2</c:v>
                </c:pt>
                <c:pt idx="963">
                  <c:v>4.9844437828573597E-2</c:v>
                </c:pt>
                <c:pt idx="964">
                  <c:v>5.0204731863972403E-2</c:v>
                </c:pt>
                <c:pt idx="965">
                  <c:v>5.0565025899371299E-2</c:v>
                </c:pt>
                <c:pt idx="966">
                  <c:v>5.0925319934770202E-2</c:v>
                </c:pt>
                <c:pt idx="967">
                  <c:v>5.1285613970169001E-2</c:v>
                </c:pt>
                <c:pt idx="968">
                  <c:v>5.1637691217611303E-2</c:v>
                </c:pt>
                <c:pt idx="969">
                  <c:v>5.1957004787022198E-2</c:v>
                </c:pt>
                <c:pt idx="970">
                  <c:v>5.22763183564331E-2</c:v>
                </c:pt>
                <c:pt idx="971">
                  <c:v>5.2595631925844002E-2</c:v>
                </c:pt>
                <c:pt idx="972">
                  <c:v>5.2914945495255002E-2</c:v>
                </c:pt>
                <c:pt idx="973">
                  <c:v>5.3234259064665897E-2</c:v>
                </c:pt>
                <c:pt idx="974">
                  <c:v>5.3553572634076903E-2</c:v>
                </c:pt>
                <c:pt idx="975">
                  <c:v>5.3872886203487798E-2</c:v>
                </c:pt>
                <c:pt idx="976">
                  <c:v>5.41921997728987E-2</c:v>
                </c:pt>
                <c:pt idx="977">
                  <c:v>5.4511513342309602E-2</c:v>
                </c:pt>
                <c:pt idx="978">
                  <c:v>5.4830826911720497E-2</c:v>
                </c:pt>
                <c:pt idx="979">
                  <c:v>5.5150140481131399E-2</c:v>
                </c:pt>
                <c:pt idx="980">
                  <c:v>5.5469454050542398E-2</c:v>
                </c:pt>
                <c:pt idx="981">
                  <c:v>5.57887676199533E-2</c:v>
                </c:pt>
                <c:pt idx="982">
                  <c:v>5.6108081189364202E-2</c:v>
                </c:pt>
                <c:pt idx="983">
                  <c:v>5.64414813365453E-2</c:v>
                </c:pt>
                <c:pt idx="984">
                  <c:v>5.6780065738454101E-2</c:v>
                </c:pt>
                <c:pt idx="985">
                  <c:v>5.7118650140362999E-2</c:v>
                </c:pt>
                <c:pt idx="986">
                  <c:v>5.7457234542271897E-2</c:v>
                </c:pt>
                <c:pt idx="987">
                  <c:v>5.7795818944180698E-2</c:v>
                </c:pt>
                <c:pt idx="988">
                  <c:v>5.81344033460897E-2</c:v>
                </c:pt>
                <c:pt idx="989">
                  <c:v>5.8472987747998501E-2</c:v>
                </c:pt>
                <c:pt idx="990">
                  <c:v>5.8811572149907301E-2</c:v>
                </c:pt>
                <c:pt idx="991">
                  <c:v>5.9150156551816199E-2</c:v>
                </c:pt>
                <c:pt idx="992">
                  <c:v>5.9488740953725097E-2</c:v>
                </c:pt>
                <c:pt idx="993">
                  <c:v>5.9827325355634002E-2</c:v>
                </c:pt>
                <c:pt idx="994">
                  <c:v>6.01659097575429E-2</c:v>
                </c:pt>
                <c:pt idx="995">
                  <c:v>6.0452196433597602E-2</c:v>
                </c:pt>
                <c:pt idx="996">
                  <c:v>6.0699331063035399E-2</c:v>
                </c:pt>
                <c:pt idx="997">
                  <c:v>6.0946465692473202E-2</c:v>
                </c:pt>
                <c:pt idx="998">
                  <c:v>6.1193600321910999E-2</c:v>
                </c:pt>
                <c:pt idx="999">
                  <c:v>6.1440734951348899E-2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1C6-48F4-ADDC-72CFC957D6BA}"/>
            </c:ext>
          </c:extLst>
        </c:ser>
        <c:ser>
          <c:idx val="6"/>
          <c:order val="13"/>
          <c:tx>
            <c:strRef>
              <c:f>FLiNaK_plot_data!$O$1</c:f>
              <c:strCache>
                <c:ptCount val="1"/>
                <c:pt idx="0">
                  <c:v>l_scl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(FLiNaK_plot_data!$O$2,FLiNaK_plot_data!$O$3)</c:f>
              <c:numCache>
                <c:formatCode>General</c:formatCode>
                <c:ptCount val="2"/>
                <c:pt idx="0">
                  <c:v>2.44692</c:v>
                </c:pt>
                <c:pt idx="1">
                  <c:v>2.44692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D-91C6-48F4-ADDC-72CFC957D6BA}"/>
            </c:ext>
          </c:extLst>
        </c:ser>
        <c:ser>
          <c:idx val="13"/>
          <c:order val="14"/>
          <c:tx>
            <c:strRef>
              <c:f>FLiNaK_plot_data!$K$1</c:f>
              <c:strCache>
                <c:ptCount val="1"/>
                <c:pt idx="0">
                  <c:v>K-K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FLiNaK_plot_data!$K$2:$K$1001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7.7074492124253003E-4</c:v>
                </c:pt>
                <c:pt idx="499">
                  <c:v>7.7408407008597703E-4</c:v>
                </c:pt>
                <c:pt idx="500">
                  <c:v>7.7742321892942403E-4</c:v>
                </c:pt>
                <c:pt idx="501">
                  <c:v>7.80762367772872E-4</c:v>
                </c:pt>
                <c:pt idx="502">
                  <c:v>7.84101516616319E-4</c:v>
                </c:pt>
                <c:pt idx="503">
                  <c:v>7.87440665459766E-4</c:v>
                </c:pt>
                <c:pt idx="504">
                  <c:v>7.9077981430321397E-4</c:v>
                </c:pt>
                <c:pt idx="505">
                  <c:v>7.9411896314666097E-4</c:v>
                </c:pt>
                <c:pt idx="506">
                  <c:v>7.9745811199010905E-4</c:v>
                </c:pt>
                <c:pt idx="507">
                  <c:v>8.0079726083355604E-4</c:v>
                </c:pt>
                <c:pt idx="508">
                  <c:v>8.0413640967700304E-4</c:v>
                </c:pt>
                <c:pt idx="509">
                  <c:v>8.0747555852045102E-4</c:v>
                </c:pt>
                <c:pt idx="510">
                  <c:v>8.1081470736389801E-4</c:v>
                </c:pt>
                <c:pt idx="511">
                  <c:v>8.1415385620734501E-4</c:v>
                </c:pt>
                <c:pt idx="512">
                  <c:v>8.1749300505079298E-4</c:v>
                </c:pt>
                <c:pt idx="513">
                  <c:v>8.1749571963705904E-4</c:v>
                </c:pt>
                <c:pt idx="514">
                  <c:v>8.1749571963705904E-4</c:v>
                </c:pt>
                <c:pt idx="515">
                  <c:v>8.1749571963705904E-4</c:v>
                </c:pt>
                <c:pt idx="516">
                  <c:v>8.1749571963705904E-4</c:v>
                </c:pt>
                <c:pt idx="517">
                  <c:v>8.1749571963705904E-4</c:v>
                </c:pt>
                <c:pt idx="518">
                  <c:v>8.1749571963705904E-4</c:v>
                </c:pt>
                <c:pt idx="519">
                  <c:v>8.1749571963705904E-4</c:v>
                </c:pt>
                <c:pt idx="520">
                  <c:v>8.1749571963705904E-4</c:v>
                </c:pt>
                <c:pt idx="521">
                  <c:v>8.1749571963705904E-4</c:v>
                </c:pt>
                <c:pt idx="522">
                  <c:v>8.1749571963705904E-4</c:v>
                </c:pt>
                <c:pt idx="523">
                  <c:v>8.1749571963705904E-4</c:v>
                </c:pt>
                <c:pt idx="524">
                  <c:v>8.1749571963705904E-4</c:v>
                </c:pt>
                <c:pt idx="525">
                  <c:v>8.1749571963705904E-4</c:v>
                </c:pt>
                <c:pt idx="526">
                  <c:v>8.1749571963705904E-4</c:v>
                </c:pt>
                <c:pt idx="527">
                  <c:v>8.1955814834334495E-4</c:v>
                </c:pt>
                <c:pt idx="528">
                  <c:v>8.4627133034374303E-4</c:v>
                </c:pt>
                <c:pt idx="529">
                  <c:v>8.7298451234414198E-4</c:v>
                </c:pt>
                <c:pt idx="530">
                  <c:v>8.9969769434453898E-4</c:v>
                </c:pt>
                <c:pt idx="531">
                  <c:v>9.2641087634493695E-4</c:v>
                </c:pt>
                <c:pt idx="532">
                  <c:v>9.5312405834533601E-4</c:v>
                </c:pt>
                <c:pt idx="533">
                  <c:v>9.7983724034573193E-4</c:v>
                </c:pt>
                <c:pt idx="534">
                  <c:v>1.00655042234613E-3</c:v>
                </c:pt>
                <c:pt idx="535">
                  <c:v>1.03326360434653E-3</c:v>
                </c:pt>
                <c:pt idx="536">
                  <c:v>1.0599767863469201E-3</c:v>
                </c:pt>
                <c:pt idx="537">
                  <c:v>1.0866899683473199E-3</c:v>
                </c:pt>
                <c:pt idx="538">
                  <c:v>1.11340315034772E-3</c:v>
                </c:pt>
                <c:pt idx="539">
                  <c:v>1.14011633234812E-3</c:v>
                </c:pt>
                <c:pt idx="540">
                  <c:v>1.16682951434852E-3</c:v>
                </c:pt>
                <c:pt idx="541">
                  <c:v>1.1935426963489101E-3</c:v>
                </c:pt>
                <c:pt idx="542">
                  <c:v>1.22543909630825E-3</c:v>
                </c:pt>
                <c:pt idx="543">
                  <c:v>1.28554375799594E-3</c:v>
                </c:pt>
                <c:pt idx="544">
                  <c:v>1.3456484196836299E-3</c:v>
                </c:pt>
                <c:pt idx="545">
                  <c:v>1.4057530813713201E-3</c:v>
                </c:pt>
                <c:pt idx="546">
                  <c:v>1.46585774305901E-3</c:v>
                </c:pt>
                <c:pt idx="547">
                  <c:v>1.52596240474671E-3</c:v>
                </c:pt>
                <c:pt idx="548">
                  <c:v>1.5860670664343999E-3</c:v>
                </c:pt>
                <c:pt idx="549">
                  <c:v>1.6461717281220801E-3</c:v>
                </c:pt>
                <c:pt idx="550">
                  <c:v>1.70627638980978E-3</c:v>
                </c:pt>
                <c:pt idx="551">
                  <c:v>1.7663810514974699E-3</c:v>
                </c:pt>
                <c:pt idx="552">
                  <c:v>1.8264857131851601E-3</c:v>
                </c:pt>
                <c:pt idx="553">
                  <c:v>1.88659037487285E-3</c:v>
                </c:pt>
                <c:pt idx="554">
                  <c:v>1.94669503656054E-3</c:v>
                </c:pt>
                <c:pt idx="555">
                  <c:v>2.0067996982482302E-3</c:v>
                </c:pt>
                <c:pt idx="556">
                  <c:v>2.0669043599359201E-3</c:v>
                </c:pt>
                <c:pt idx="557">
                  <c:v>2.1573837802984202E-3</c:v>
                </c:pt>
                <c:pt idx="558">
                  <c:v>2.34771520932254E-3</c:v>
                </c:pt>
                <c:pt idx="559">
                  <c:v>2.5380466383466702E-3</c:v>
                </c:pt>
                <c:pt idx="560">
                  <c:v>2.72837806737077E-3</c:v>
                </c:pt>
                <c:pt idx="561">
                  <c:v>2.9187094963948898E-3</c:v>
                </c:pt>
                <c:pt idx="562">
                  <c:v>3.1090409254190101E-3</c:v>
                </c:pt>
                <c:pt idx="563">
                  <c:v>3.2993723544431299E-3</c:v>
                </c:pt>
                <c:pt idx="564">
                  <c:v>3.4897037834672401E-3</c:v>
                </c:pt>
                <c:pt idx="565">
                  <c:v>3.6800352124913599E-3</c:v>
                </c:pt>
                <c:pt idx="566">
                  <c:v>3.8703666415154801E-3</c:v>
                </c:pt>
                <c:pt idx="567">
                  <c:v>4.06069807053958E-3</c:v>
                </c:pt>
                <c:pt idx="568">
                  <c:v>4.2510294995637098E-3</c:v>
                </c:pt>
                <c:pt idx="569">
                  <c:v>4.44136092858783E-3</c:v>
                </c:pt>
                <c:pt idx="570">
                  <c:v>4.6316923576119502E-3</c:v>
                </c:pt>
                <c:pt idx="571">
                  <c:v>4.8220237866360496E-3</c:v>
                </c:pt>
                <c:pt idx="572">
                  <c:v>5.0414572260477604E-3</c:v>
                </c:pt>
                <c:pt idx="573">
                  <c:v>5.3252847990161601E-3</c:v>
                </c:pt>
                <c:pt idx="574">
                  <c:v>5.6091123719845702E-3</c:v>
                </c:pt>
                <c:pt idx="575">
                  <c:v>5.8929399449529499E-3</c:v>
                </c:pt>
                <c:pt idx="576">
                  <c:v>6.17676751792136E-3</c:v>
                </c:pt>
                <c:pt idx="577">
                  <c:v>6.4605950908897597E-3</c:v>
                </c:pt>
                <c:pt idx="578">
                  <c:v>6.7444226638581697E-3</c:v>
                </c:pt>
                <c:pt idx="579">
                  <c:v>7.0282502368265503E-3</c:v>
                </c:pt>
                <c:pt idx="580">
                  <c:v>7.31207780979495E-3</c:v>
                </c:pt>
                <c:pt idx="581">
                  <c:v>7.5959053827633601E-3</c:v>
                </c:pt>
                <c:pt idx="582">
                  <c:v>7.8797329557317702E-3</c:v>
                </c:pt>
                <c:pt idx="583">
                  <c:v>8.1635605287001499E-3</c:v>
                </c:pt>
                <c:pt idx="584">
                  <c:v>8.4473881016685504E-3</c:v>
                </c:pt>
                <c:pt idx="585">
                  <c:v>8.7312156746369596E-3</c:v>
                </c:pt>
                <c:pt idx="586">
                  <c:v>9.0150432476053394E-3</c:v>
                </c:pt>
                <c:pt idx="587">
                  <c:v>9.3664643540131796E-3</c:v>
                </c:pt>
                <c:pt idx="588">
                  <c:v>9.8239276143577692E-3</c:v>
                </c:pt>
                <c:pt idx="589">
                  <c:v>1.02813908747023E-2</c:v>
                </c:pt>
                <c:pt idx="590">
                  <c:v>1.07388541350469E-2</c:v>
                </c:pt>
                <c:pt idx="591">
                  <c:v>1.1196317395391399E-2</c:v>
                </c:pt>
                <c:pt idx="592">
                  <c:v>1.1653780655735999E-2</c:v>
                </c:pt>
                <c:pt idx="593">
                  <c:v>1.2111243916080599E-2</c:v>
                </c:pt>
                <c:pt idx="594">
                  <c:v>1.2568707176425199E-2</c:v>
                </c:pt>
                <c:pt idx="595">
                  <c:v>1.30261704367697E-2</c:v>
                </c:pt>
                <c:pt idx="596">
                  <c:v>1.34836336971143E-2</c:v>
                </c:pt>
                <c:pt idx="597">
                  <c:v>1.39410969574589E-2</c:v>
                </c:pt>
                <c:pt idx="598">
                  <c:v>1.43985602178035E-2</c:v>
                </c:pt>
                <c:pt idx="599">
                  <c:v>1.4856023478148E-2</c:v>
                </c:pt>
                <c:pt idx="600">
                  <c:v>1.53134867384926E-2</c:v>
                </c:pt>
                <c:pt idx="601">
                  <c:v>1.57709499988372E-2</c:v>
                </c:pt>
                <c:pt idx="602">
                  <c:v>1.62674231063362E-2</c:v>
                </c:pt>
                <c:pt idx="603">
                  <c:v>1.6808365065899E-2</c:v>
                </c:pt>
                <c:pt idx="604">
                  <c:v>1.7349307025461801E-2</c:v>
                </c:pt>
                <c:pt idx="605">
                  <c:v>1.7890248985024601E-2</c:v>
                </c:pt>
                <c:pt idx="606">
                  <c:v>1.8431190944587401E-2</c:v>
                </c:pt>
                <c:pt idx="607">
                  <c:v>1.8972132904150198E-2</c:v>
                </c:pt>
                <c:pt idx="608">
                  <c:v>1.9513074863713099E-2</c:v>
                </c:pt>
                <c:pt idx="609">
                  <c:v>2.0054016823275799E-2</c:v>
                </c:pt>
                <c:pt idx="610">
                  <c:v>2.05949587828387E-2</c:v>
                </c:pt>
                <c:pt idx="611">
                  <c:v>2.1135900742401501E-2</c:v>
                </c:pt>
                <c:pt idx="612">
                  <c:v>2.1676842701964301E-2</c:v>
                </c:pt>
                <c:pt idx="613">
                  <c:v>2.2217784661527101E-2</c:v>
                </c:pt>
                <c:pt idx="614">
                  <c:v>2.2758726621089902E-2</c:v>
                </c:pt>
                <c:pt idx="615">
                  <c:v>2.3299668580652699E-2</c:v>
                </c:pt>
                <c:pt idx="616">
                  <c:v>2.3840610540215499E-2</c:v>
                </c:pt>
                <c:pt idx="617">
                  <c:v>2.4498090872222999E-2</c:v>
                </c:pt>
                <c:pt idx="618">
                  <c:v>2.5252738300909801E-2</c:v>
                </c:pt>
                <c:pt idx="619">
                  <c:v>2.6007385729596599E-2</c:v>
                </c:pt>
                <c:pt idx="620">
                  <c:v>2.6762033158283401E-2</c:v>
                </c:pt>
                <c:pt idx="621">
                  <c:v>2.7516680586970099E-2</c:v>
                </c:pt>
                <c:pt idx="622">
                  <c:v>2.8271328015656901E-2</c:v>
                </c:pt>
                <c:pt idx="623">
                  <c:v>2.90259754443437E-2</c:v>
                </c:pt>
                <c:pt idx="624">
                  <c:v>2.9780622873030401E-2</c:v>
                </c:pt>
                <c:pt idx="625">
                  <c:v>3.05352703017172E-2</c:v>
                </c:pt>
                <c:pt idx="626">
                  <c:v>3.1289917730403898E-2</c:v>
                </c:pt>
                <c:pt idx="627">
                  <c:v>3.2044565159090703E-2</c:v>
                </c:pt>
                <c:pt idx="628">
                  <c:v>3.2799212587777397E-2</c:v>
                </c:pt>
                <c:pt idx="629">
                  <c:v>3.3553860016464203E-2</c:v>
                </c:pt>
                <c:pt idx="630">
                  <c:v>3.4308507445151001E-2</c:v>
                </c:pt>
                <c:pt idx="631">
                  <c:v>3.50631548738378E-2</c:v>
                </c:pt>
                <c:pt idx="632">
                  <c:v>3.5870293990846701E-2</c:v>
                </c:pt>
                <c:pt idx="633">
                  <c:v>3.6709151550020303E-2</c:v>
                </c:pt>
                <c:pt idx="634">
                  <c:v>3.7548009109194001E-2</c:v>
                </c:pt>
                <c:pt idx="635">
                  <c:v>3.8386866668367603E-2</c:v>
                </c:pt>
                <c:pt idx="636">
                  <c:v>3.9225724227541198E-2</c:v>
                </c:pt>
                <c:pt idx="637">
                  <c:v>4.0064581786714903E-2</c:v>
                </c:pt>
                <c:pt idx="638">
                  <c:v>4.0903439345888498E-2</c:v>
                </c:pt>
                <c:pt idx="639">
                  <c:v>4.1742296905062197E-2</c:v>
                </c:pt>
                <c:pt idx="640">
                  <c:v>4.2581154464235799E-2</c:v>
                </c:pt>
                <c:pt idx="641">
                  <c:v>4.34200120234094E-2</c:v>
                </c:pt>
                <c:pt idx="642">
                  <c:v>4.4258869582583099E-2</c:v>
                </c:pt>
                <c:pt idx="643">
                  <c:v>4.5097727141756701E-2</c:v>
                </c:pt>
                <c:pt idx="644">
                  <c:v>4.5936584700930302E-2</c:v>
                </c:pt>
                <c:pt idx="645">
                  <c:v>4.6775442260104001E-2</c:v>
                </c:pt>
                <c:pt idx="646">
                  <c:v>4.7625621145023903E-2</c:v>
                </c:pt>
                <c:pt idx="647">
                  <c:v>4.8494300472460901E-2</c:v>
                </c:pt>
                <c:pt idx="648">
                  <c:v>4.9362979799897899E-2</c:v>
                </c:pt>
                <c:pt idx="649">
                  <c:v>5.0231659127335002E-2</c:v>
                </c:pt>
                <c:pt idx="650">
                  <c:v>5.1100338454772097E-2</c:v>
                </c:pt>
                <c:pt idx="651">
                  <c:v>5.1969017782209102E-2</c:v>
                </c:pt>
                <c:pt idx="652">
                  <c:v>5.2837697109646101E-2</c:v>
                </c:pt>
                <c:pt idx="653">
                  <c:v>5.3706376437083203E-2</c:v>
                </c:pt>
                <c:pt idx="654">
                  <c:v>5.4575055764520299E-2</c:v>
                </c:pt>
                <c:pt idx="655">
                  <c:v>5.5443735091957297E-2</c:v>
                </c:pt>
                <c:pt idx="656">
                  <c:v>5.6312414419394302E-2</c:v>
                </c:pt>
                <c:pt idx="657">
                  <c:v>5.7181093746831398E-2</c:v>
                </c:pt>
                <c:pt idx="658">
                  <c:v>5.80497730742685E-2</c:v>
                </c:pt>
                <c:pt idx="659">
                  <c:v>5.8918452401705401E-2</c:v>
                </c:pt>
                <c:pt idx="660">
                  <c:v>5.9793711025061203E-2</c:v>
                </c:pt>
                <c:pt idx="661">
                  <c:v>6.0670471079691299E-2</c:v>
                </c:pt>
                <c:pt idx="662">
                  <c:v>6.1547231134321402E-2</c:v>
                </c:pt>
                <c:pt idx="663">
                  <c:v>6.2423991188951498E-2</c:v>
                </c:pt>
                <c:pt idx="664">
                  <c:v>6.3300751243581602E-2</c:v>
                </c:pt>
                <c:pt idx="665">
                  <c:v>6.4177511298211795E-2</c:v>
                </c:pt>
                <c:pt idx="666">
                  <c:v>6.5054271352841794E-2</c:v>
                </c:pt>
                <c:pt idx="667">
                  <c:v>6.5931031407471904E-2</c:v>
                </c:pt>
                <c:pt idx="668">
                  <c:v>6.6807791462102001E-2</c:v>
                </c:pt>
                <c:pt idx="669">
                  <c:v>6.7684551516732194E-2</c:v>
                </c:pt>
                <c:pt idx="670">
                  <c:v>6.8561311571362193E-2</c:v>
                </c:pt>
                <c:pt idx="671">
                  <c:v>6.9438071625992304E-2</c:v>
                </c:pt>
                <c:pt idx="672">
                  <c:v>7.0314831680622497E-2</c:v>
                </c:pt>
                <c:pt idx="673">
                  <c:v>7.1181466993414003E-2</c:v>
                </c:pt>
                <c:pt idx="674">
                  <c:v>7.2017526023258893E-2</c:v>
                </c:pt>
                <c:pt idx="675">
                  <c:v>7.2853585053103895E-2</c:v>
                </c:pt>
                <c:pt idx="676">
                  <c:v>7.3689644082948896E-2</c:v>
                </c:pt>
                <c:pt idx="677">
                  <c:v>7.4525703112793898E-2</c:v>
                </c:pt>
                <c:pt idx="678">
                  <c:v>7.5361762142638899E-2</c:v>
                </c:pt>
                <c:pt idx="679">
                  <c:v>7.6197821172483901E-2</c:v>
                </c:pt>
                <c:pt idx="680">
                  <c:v>7.7033880202328903E-2</c:v>
                </c:pt>
                <c:pt idx="681">
                  <c:v>7.7869939232173904E-2</c:v>
                </c:pt>
                <c:pt idx="682">
                  <c:v>7.8705998262018906E-2</c:v>
                </c:pt>
                <c:pt idx="683">
                  <c:v>7.9542057291863894E-2</c:v>
                </c:pt>
                <c:pt idx="684">
                  <c:v>8.0378116321708895E-2</c:v>
                </c:pt>
                <c:pt idx="685">
                  <c:v>8.12141753515538E-2</c:v>
                </c:pt>
                <c:pt idx="686">
                  <c:v>8.2050234381398898E-2</c:v>
                </c:pt>
                <c:pt idx="687">
                  <c:v>8.2885646190854603E-2</c:v>
                </c:pt>
                <c:pt idx="688">
                  <c:v>8.3593545548853898E-2</c:v>
                </c:pt>
                <c:pt idx="689">
                  <c:v>8.4301444906853096E-2</c:v>
                </c:pt>
                <c:pt idx="690">
                  <c:v>8.5009344264852404E-2</c:v>
                </c:pt>
                <c:pt idx="691">
                  <c:v>8.5717243622851699E-2</c:v>
                </c:pt>
                <c:pt idx="692">
                  <c:v>8.6425142980850994E-2</c:v>
                </c:pt>
                <c:pt idx="693">
                  <c:v>8.7133042338850206E-2</c:v>
                </c:pt>
                <c:pt idx="694">
                  <c:v>8.78409416968495E-2</c:v>
                </c:pt>
                <c:pt idx="695">
                  <c:v>8.8548841054848795E-2</c:v>
                </c:pt>
                <c:pt idx="696">
                  <c:v>8.9256740412848007E-2</c:v>
                </c:pt>
                <c:pt idx="697">
                  <c:v>8.9964639770847302E-2</c:v>
                </c:pt>
                <c:pt idx="698">
                  <c:v>9.0672539128846597E-2</c:v>
                </c:pt>
                <c:pt idx="699">
                  <c:v>9.1380438486845905E-2</c:v>
                </c:pt>
                <c:pt idx="700">
                  <c:v>9.2088337844845103E-2</c:v>
                </c:pt>
                <c:pt idx="701">
                  <c:v>9.2796237202844398E-2</c:v>
                </c:pt>
                <c:pt idx="702">
                  <c:v>9.3496369885878602E-2</c:v>
                </c:pt>
                <c:pt idx="703">
                  <c:v>9.4110773102502904E-2</c:v>
                </c:pt>
                <c:pt idx="704">
                  <c:v>9.4725176319127205E-2</c:v>
                </c:pt>
                <c:pt idx="705">
                  <c:v>9.5339579535751506E-2</c:v>
                </c:pt>
                <c:pt idx="706">
                  <c:v>9.5953982752375794E-2</c:v>
                </c:pt>
                <c:pt idx="707">
                  <c:v>9.6568385969000095E-2</c:v>
                </c:pt>
                <c:pt idx="708">
                  <c:v>9.7182789185624396E-2</c:v>
                </c:pt>
                <c:pt idx="709">
                  <c:v>9.7797192402248698E-2</c:v>
                </c:pt>
                <c:pt idx="710">
                  <c:v>9.8411595618872999E-2</c:v>
                </c:pt>
                <c:pt idx="711">
                  <c:v>9.90259988354973E-2</c:v>
                </c:pt>
                <c:pt idx="712">
                  <c:v>9.9640402052121504E-2</c:v>
                </c:pt>
                <c:pt idx="713">
                  <c:v>0.100254805268745</c:v>
                </c:pt>
                <c:pt idx="714">
                  <c:v>0.10086920848537</c:v>
                </c:pt>
                <c:pt idx="715">
                  <c:v>0.10148361170199401</c:v>
                </c:pt>
                <c:pt idx="716">
                  <c:v>0.102098014918618</c:v>
                </c:pt>
                <c:pt idx="717">
                  <c:v>0.102701122246764</c:v>
                </c:pt>
                <c:pt idx="718">
                  <c:v>0.10324540335517</c:v>
                </c:pt>
                <c:pt idx="719">
                  <c:v>0.103789684463576</c:v>
                </c:pt>
                <c:pt idx="720">
                  <c:v>0.104333965571982</c:v>
                </c:pt>
                <c:pt idx="721">
                  <c:v>0.104878246680389</c:v>
                </c:pt>
                <c:pt idx="722">
                  <c:v>0.105422527788795</c:v>
                </c:pt>
                <c:pt idx="723">
                  <c:v>0.105966808897201</c:v>
                </c:pt>
                <c:pt idx="724">
                  <c:v>0.106511090005607</c:v>
                </c:pt>
                <c:pt idx="725">
                  <c:v>0.107055371114014</c:v>
                </c:pt>
                <c:pt idx="726">
                  <c:v>0.10759965222242</c:v>
                </c:pt>
                <c:pt idx="727">
                  <c:v>0.108143933330826</c:v>
                </c:pt>
                <c:pt idx="728">
                  <c:v>0.108688214439232</c:v>
                </c:pt>
                <c:pt idx="729">
                  <c:v>0.109232495547639</c:v>
                </c:pt>
                <c:pt idx="730">
                  <c:v>0.109776776656045</c:v>
                </c:pt>
                <c:pt idx="731">
                  <c:v>0.110321057764451</c:v>
                </c:pt>
                <c:pt idx="732">
                  <c:v>0.110823821156445</c:v>
                </c:pt>
                <c:pt idx="733">
                  <c:v>0.111194466573101</c:v>
                </c:pt>
                <c:pt idx="734">
                  <c:v>0.11156511198975801</c:v>
                </c:pt>
                <c:pt idx="735">
                  <c:v>0.111935757406414</c:v>
                </c:pt>
                <c:pt idx="736">
                  <c:v>0.112306402823071</c:v>
                </c:pt>
                <c:pt idx="737">
                  <c:v>0.112677048239727</c:v>
                </c:pt>
                <c:pt idx="738">
                  <c:v>0.11304769365638399</c:v>
                </c:pt>
                <c:pt idx="739">
                  <c:v>0.11341833907304</c:v>
                </c:pt>
                <c:pt idx="740">
                  <c:v>0.113788984489697</c:v>
                </c:pt>
                <c:pt idx="741">
                  <c:v>0.11415962990635301</c:v>
                </c:pt>
                <c:pt idx="742">
                  <c:v>0.114530275323009</c:v>
                </c:pt>
                <c:pt idx="743">
                  <c:v>0.114900920739666</c:v>
                </c:pt>
                <c:pt idx="744">
                  <c:v>0.115271566156322</c:v>
                </c:pt>
                <c:pt idx="745">
                  <c:v>0.11564221157297901</c:v>
                </c:pt>
                <c:pt idx="746">
                  <c:v>0.116012856989635</c:v>
                </c:pt>
                <c:pt idx="747">
                  <c:v>0.11631678945118799</c:v>
                </c:pt>
                <c:pt idx="748">
                  <c:v>0.116477068551938</c:v>
                </c:pt>
                <c:pt idx="749">
                  <c:v>0.116637347652688</c:v>
                </c:pt>
                <c:pt idx="750">
                  <c:v>0.11679762675343699</c:v>
                </c:pt>
                <c:pt idx="751">
                  <c:v>0.116957905854187</c:v>
                </c:pt>
                <c:pt idx="752">
                  <c:v>0.11711818495493601</c:v>
                </c:pt>
                <c:pt idx="753">
                  <c:v>0.117278464055686</c:v>
                </c:pt>
                <c:pt idx="754">
                  <c:v>0.117438743156435</c:v>
                </c:pt>
                <c:pt idx="755">
                  <c:v>0.11759902225718501</c:v>
                </c:pt>
                <c:pt idx="756">
                  <c:v>0.117759301357935</c:v>
                </c:pt>
                <c:pt idx="757">
                  <c:v>0.117919580458684</c:v>
                </c:pt>
                <c:pt idx="758">
                  <c:v>0.11807985955943399</c:v>
                </c:pt>
                <c:pt idx="759">
                  <c:v>0.118240138660183</c:v>
                </c:pt>
                <c:pt idx="760">
                  <c:v>0.118400417760933</c:v>
                </c:pt>
                <c:pt idx="761">
                  <c:v>0.118560696861682</c:v>
                </c:pt>
                <c:pt idx="762">
                  <c:v>0.118647086537143</c:v>
                </c:pt>
                <c:pt idx="763">
                  <c:v>0.118620373350769</c:v>
                </c:pt>
                <c:pt idx="764">
                  <c:v>0.118593660164395</c:v>
                </c:pt>
                <c:pt idx="765">
                  <c:v>0.118566946978021</c:v>
                </c:pt>
                <c:pt idx="766">
                  <c:v>0.11854023379164701</c:v>
                </c:pt>
                <c:pt idx="767">
                  <c:v>0.118513520605273</c:v>
                </c:pt>
                <c:pt idx="768">
                  <c:v>0.118486807418899</c:v>
                </c:pt>
                <c:pt idx="769">
                  <c:v>0.118460094232525</c:v>
                </c:pt>
                <c:pt idx="770">
                  <c:v>0.118433381046151</c:v>
                </c:pt>
                <c:pt idx="771">
                  <c:v>0.11840666785977701</c:v>
                </c:pt>
                <c:pt idx="772">
                  <c:v>0.118379954673403</c:v>
                </c:pt>
                <c:pt idx="773">
                  <c:v>0.118353241487029</c:v>
                </c:pt>
                <c:pt idx="774">
                  <c:v>0.118326528300655</c:v>
                </c:pt>
                <c:pt idx="775">
                  <c:v>0.118299815114281</c:v>
                </c:pt>
                <c:pt idx="776">
                  <c:v>0.11827310192790701</c:v>
                </c:pt>
                <c:pt idx="777">
                  <c:v>0.118180029913193</c:v>
                </c:pt>
                <c:pt idx="778">
                  <c:v>0.118013072521384</c:v>
                </c:pt>
                <c:pt idx="779">
                  <c:v>0.117846115129575</c:v>
                </c:pt>
                <c:pt idx="780">
                  <c:v>0.11767915773776599</c:v>
                </c:pt>
                <c:pt idx="781">
                  <c:v>0.117512200345957</c:v>
                </c:pt>
                <c:pt idx="782">
                  <c:v>0.117345242954148</c:v>
                </c:pt>
                <c:pt idx="783">
                  <c:v>0.117178285562339</c:v>
                </c:pt>
                <c:pt idx="784">
                  <c:v>0.11701132817053</c:v>
                </c:pt>
                <c:pt idx="785">
                  <c:v>0.11684437077871999</c:v>
                </c:pt>
                <c:pt idx="786">
                  <c:v>0.116677413386911</c:v>
                </c:pt>
                <c:pt idx="787">
                  <c:v>0.116510455995102</c:v>
                </c:pt>
                <c:pt idx="788">
                  <c:v>0.116343498603293</c:v>
                </c:pt>
                <c:pt idx="789">
                  <c:v>0.11617654121148401</c:v>
                </c:pt>
                <c:pt idx="790">
                  <c:v>0.11600958381967499</c:v>
                </c:pt>
                <c:pt idx="791">
                  <c:v>0.115842626427866</c:v>
                </c:pt>
                <c:pt idx="792">
                  <c:v>0.11564806168892899</c:v>
                </c:pt>
                <c:pt idx="793">
                  <c:v>0.115431017075336</c:v>
                </c:pt>
                <c:pt idx="794">
                  <c:v>0.115213972461742</c:v>
                </c:pt>
                <c:pt idx="795">
                  <c:v>0.114996927848148</c:v>
                </c:pt>
                <c:pt idx="796">
                  <c:v>0.114779883234554</c:v>
                </c:pt>
                <c:pt idx="797">
                  <c:v>0.11456283862096001</c:v>
                </c:pt>
                <c:pt idx="798">
                  <c:v>0.114345794007367</c:v>
                </c:pt>
                <c:pt idx="799">
                  <c:v>0.114128749393773</c:v>
                </c:pt>
                <c:pt idx="800">
                  <c:v>0.11391170478017899</c:v>
                </c:pt>
                <c:pt idx="801">
                  <c:v>0.113694660166585</c:v>
                </c:pt>
                <c:pt idx="802">
                  <c:v>0.113477615552991</c:v>
                </c:pt>
                <c:pt idx="803">
                  <c:v>0.113260570939397</c:v>
                </c:pt>
                <c:pt idx="804">
                  <c:v>0.113043526325804</c:v>
                </c:pt>
                <c:pt idx="805">
                  <c:v>0.11282648171221001</c:v>
                </c:pt>
                <c:pt idx="806">
                  <c:v>0.112609437098616</c:v>
                </c:pt>
                <c:pt idx="807">
                  <c:v>0.112358776357809</c:v>
                </c:pt>
                <c:pt idx="808">
                  <c:v>0.112088305375841</c:v>
                </c:pt>
                <c:pt idx="809">
                  <c:v>0.11181783439387299</c:v>
                </c:pt>
                <c:pt idx="810">
                  <c:v>0.11154736341190501</c:v>
                </c:pt>
                <c:pt idx="811">
                  <c:v>0.111276892429937</c:v>
                </c:pt>
                <c:pt idx="812">
                  <c:v>0.111006421447968</c:v>
                </c:pt>
                <c:pt idx="813">
                  <c:v>0.110735950466</c:v>
                </c:pt>
                <c:pt idx="814">
                  <c:v>0.110465479484032</c:v>
                </c:pt>
                <c:pt idx="815">
                  <c:v>0.110195008502064</c:v>
                </c:pt>
                <c:pt idx="816">
                  <c:v>0.109924537520096</c:v>
                </c:pt>
                <c:pt idx="817">
                  <c:v>0.109654066538127</c:v>
                </c:pt>
                <c:pt idx="818">
                  <c:v>0.10938359555615899</c:v>
                </c:pt>
                <c:pt idx="819">
                  <c:v>0.10911312457419101</c:v>
                </c:pt>
                <c:pt idx="820">
                  <c:v>0.108842653592223</c:v>
                </c:pt>
                <c:pt idx="821">
                  <c:v>0.108572182610255</c:v>
                </c:pt>
                <c:pt idx="822">
                  <c:v>0.10822850432144</c:v>
                </c:pt>
                <c:pt idx="823">
                  <c:v>0.10785451975594</c:v>
                </c:pt>
                <c:pt idx="824">
                  <c:v>0.10748053519044</c:v>
                </c:pt>
                <c:pt idx="825">
                  <c:v>0.10710655062494</c:v>
                </c:pt>
                <c:pt idx="826">
                  <c:v>0.10673256605944</c:v>
                </c:pt>
                <c:pt idx="827">
                  <c:v>0.10635858149393999</c:v>
                </c:pt>
                <c:pt idx="828">
                  <c:v>0.10598459692844001</c:v>
                </c:pt>
                <c:pt idx="829">
                  <c:v>0.105610612362941</c:v>
                </c:pt>
                <c:pt idx="830">
                  <c:v>0.105236627797441</c:v>
                </c:pt>
                <c:pt idx="831">
                  <c:v>0.104862643231941</c:v>
                </c:pt>
                <c:pt idx="832">
                  <c:v>0.104488658666441</c:v>
                </c:pt>
                <c:pt idx="833">
                  <c:v>0.104114674100941</c:v>
                </c:pt>
                <c:pt idx="834">
                  <c:v>0.10374068953544099</c:v>
                </c:pt>
                <c:pt idx="835">
                  <c:v>0.10336670496994101</c:v>
                </c:pt>
                <c:pt idx="836">
                  <c:v>0.102992720404441</c:v>
                </c:pt>
                <c:pt idx="837">
                  <c:v>0.10264495628192</c:v>
                </c:pt>
                <c:pt idx="838">
                  <c:v>0.102304363196107</c:v>
                </c:pt>
                <c:pt idx="839">
                  <c:v>0.10196377011029401</c:v>
                </c:pt>
                <c:pt idx="840">
                  <c:v>0.10162317702448199</c:v>
                </c:pt>
                <c:pt idx="841">
                  <c:v>0.101282583938669</c:v>
                </c:pt>
                <c:pt idx="842">
                  <c:v>0.100941990852856</c:v>
                </c:pt>
                <c:pt idx="843">
                  <c:v>0.10060139776704401</c:v>
                </c:pt>
                <c:pt idx="844">
                  <c:v>0.100260804681231</c:v>
                </c:pt>
                <c:pt idx="845">
                  <c:v>9.9920211595418904E-2</c:v>
                </c:pt>
                <c:pt idx="846">
                  <c:v>9.9579618509606296E-2</c:v>
                </c:pt>
                <c:pt idx="847">
                  <c:v>9.9239025423793606E-2</c:v>
                </c:pt>
                <c:pt idx="848">
                  <c:v>9.8898432337980999E-2</c:v>
                </c:pt>
                <c:pt idx="849">
                  <c:v>9.8557839252168294E-2</c:v>
                </c:pt>
                <c:pt idx="850">
                  <c:v>9.8217246166355701E-2</c:v>
                </c:pt>
                <c:pt idx="851">
                  <c:v>9.7876653080542997E-2</c:v>
                </c:pt>
                <c:pt idx="852">
                  <c:v>9.7466878495759704E-2</c:v>
                </c:pt>
                <c:pt idx="853">
                  <c:v>9.7046145859572303E-2</c:v>
                </c:pt>
                <c:pt idx="854">
                  <c:v>9.6625413223384901E-2</c:v>
                </c:pt>
                <c:pt idx="855">
                  <c:v>9.6204680587197403E-2</c:v>
                </c:pt>
                <c:pt idx="856">
                  <c:v>9.5783947951010001E-2</c:v>
                </c:pt>
                <c:pt idx="857">
                  <c:v>9.53632153148226E-2</c:v>
                </c:pt>
                <c:pt idx="858">
                  <c:v>9.4942482678635198E-2</c:v>
                </c:pt>
                <c:pt idx="859">
                  <c:v>9.4521750042447797E-2</c:v>
                </c:pt>
                <c:pt idx="860">
                  <c:v>9.4101017406260298E-2</c:v>
                </c:pt>
                <c:pt idx="861">
                  <c:v>9.3680284770072897E-2</c:v>
                </c:pt>
                <c:pt idx="862">
                  <c:v>9.3259552133885495E-2</c:v>
                </c:pt>
                <c:pt idx="863">
                  <c:v>9.2838819497697997E-2</c:v>
                </c:pt>
                <c:pt idx="864">
                  <c:v>9.2418086861510595E-2</c:v>
                </c:pt>
                <c:pt idx="865">
                  <c:v>9.1997354225323194E-2</c:v>
                </c:pt>
                <c:pt idx="866">
                  <c:v>9.1576621589135696E-2</c:v>
                </c:pt>
                <c:pt idx="867">
                  <c:v>9.1137030468049204E-2</c:v>
                </c:pt>
                <c:pt idx="868">
                  <c:v>9.0696262943174594E-2</c:v>
                </c:pt>
                <c:pt idx="869">
                  <c:v>9.0255495418300094E-2</c:v>
                </c:pt>
                <c:pt idx="870">
                  <c:v>8.9814727893425594E-2</c:v>
                </c:pt>
                <c:pt idx="871">
                  <c:v>8.9373960368551095E-2</c:v>
                </c:pt>
                <c:pt idx="872">
                  <c:v>8.8933192843676595E-2</c:v>
                </c:pt>
                <c:pt idx="873">
                  <c:v>8.8492425318802095E-2</c:v>
                </c:pt>
                <c:pt idx="874">
                  <c:v>8.8051657793927499E-2</c:v>
                </c:pt>
                <c:pt idx="875">
                  <c:v>8.7610890269052999E-2</c:v>
                </c:pt>
                <c:pt idx="876">
                  <c:v>8.7170122744178499E-2</c:v>
                </c:pt>
                <c:pt idx="877">
                  <c:v>8.6729355219304E-2</c:v>
                </c:pt>
                <c:pt idx="878">
                  <c:v>8.62885876944295E-2</c:v>
                </c:pt>
                <c:pt idx="879">
                  <c:v>8.5847820169554903E-2</c:v>
                </c:pt>
                <c:pt idx="880">
                  <c:v>8.5407052644680403E-2</c:v>
                </c:pt>
                <c:pt idx="881">
                  <c:v>8.4968540901351197E-2</c:v>
                </c:pt>
                <c:pt idx="882">
                  <c:v>8.4644643555382093E-2</c:v>
                </c:pt>
                <c:pt idx="883">
                  <c:v>8.43207462094131E-2</c:v>
                </c:pt>
                <c:pt idx="884">
                  <c:v>8.3996848863444204E-2</c:v>
                </c:pt>
                <c:pt idx="885">
                  <c:v>8.36729515174751E-2</c:v>
                </c:pt>
                <c:pt idx="886">
                  <c:v>8.3349054171506204E-2</c:v>
                </c:pt>
                <c:pt idx="887">
                  <c:v>8.30251568255371E-2</c:v>
                </c:pt>
                <c:pt idx="888">
                  <c:v>8.2701259479568107E-2</c:v>
                </c:pt>
                <c:pt idx="889">
                  <c:v>8.2377362133599197E-2</c:v>
                </c:pt>
                <c:pt idx="890">
                  <c:v>8.2053464787630107E-2</c:v>
                </c:pt>
                <c:pt idx="891">
                  <c:v>8.1729567441661197E-2</c:v>
                </c:pt>
                <c:pt idx="892">
                  <c:v>8.1405670095692204E-2</c:v>
                </c:pt>
                <c:pt idx="893">
                  <c:v>8.1081772749723197E-2</c:v>
                </c:pt>
                <c:pt idx="894">
                  <c:v>8.0757875403754203E-2</c:v>
                </c:pt>
                <c:pt idx="895">
                  <c:v>8.0433978057785099E-2</c:v>
                </c:pt>
                <c:pt idx="896">
                  <c:v>8.0107805928427395E-2</c:v>
                </c:pt>
                <c:pt idx="897">
                  <c:v>7.9760534549301501E-2</c:v>
                </c:pt>
                <c:pt idx="898">
                  <c:v>7.9413263170175497E-2</c:v>
                </c:pt>
                <c:pt idx="899">
                  <c:v>7.9065991791049603E-2</c:v>
                </c:pt>
                <c:pt idx="900">
                  <c:v>7.8718720411923696E-2</c:v>
                </c:pt>
                <c:pt idx="901">
                  <c:v>7.8371449032797705E-2</c:v>
                </c:pt>
                <c:pt idx="902">
                  <c:v>7.8024177653671797E-2</c:v>
                </c:pt>
                <c:pt idx="903">
                  <c:v>7.7676906274545904E-2</c:v>
                </c:pt>
                <c:pt idx="904">
                  <c:v>7.7329634895419899E-2</c:v>
                </c:pt>
                <c:pt idx="905">
                  <c:v>7.6982363516293895E-2</c:v>
                </c:pt>
                <c:pt idx="906">
                  <c:v>7.6635092137168001E-2</c:v>
                </c:pt>
                <c:pt idx="907">
                  <c:v>7.6287820758041996E-2</c:v>
                </c:pt>
                <c:pt idx="908">
                  <c:v>7.5940549378916103E-2</c:v>
                </c:pt>
                <c:pt idx="909">
                  <c:v>7.5593277999790098E-2</c:v>
                </c:pt>
                <c:pt idx="910">
                  <c:v>7.5246006620664205E-2</c:v>
                </c:pt>
                <c:pt idx="911">
                  <c:v>7.4919227295445798E-2</c:v>
                </c:pt>
                <c:pt idx="912">
                  <c:v>7.4688826089588406E-2</c:v>
                </c:pt>
                <c:pt idx="913">
                  <c:v>7.4458424883731E-2</c:v>
                </c:pt>
                <c:pt idx="914">
                  <c:v>7.4228023677873595E-2</c:v>
                </c:pt>
                <c:pt idx="915">
                  <c:v>7.3997622472016203E-2</c:v>
                </c:pt>
                <c:pt idx="916">
                  <c:v>7.3767221266158797E-2</c:v>
                </c:pt>
                <c:pt idx="917">
                  <c:v>7.3536820060301405E-2</c:v>
                </c:pt>
                <c:pt idx="918">
                  <c:v>7.3306418854444E-2</c:v>
                </c:pt>
                <c:pt idx="919">
                  <c:v>7.3076017648586594E-2</c:v>
                </c:pt>
                <c:pt idx="920">
                  <c:v>7.2845616442729202E-2</c:v>
                </c:pt>
                <c:pt idx="921">
                  <c:v>7.2615215236871797E-2</c:v>
                </c:pt>
                <c:pt idx="922">
                  <c:v>7.2384814031014405E-2</c:v>
                </c:pt>
                <c:pt idx="923">
                  <c:v>7.2154412825156999E-2</c:v>
                </c:pt>
                <c:pt idx="924">
                  <c:v>7.1924011619299594E-2</c:v>
                </c:pt>
                <c:pt idx="925">
                  <c:v>7.1693610413442202E-2</c:v>
                </c:pt>
                <c:pt idx="926">
                  <c:v>7.1469977245868496E-2</c:v>
                </c:pt>
                <c:pt idx="927">
                  <c:v>7.1266289223274895E-2</c:v>
                </c:pt>
                <c:pt idx="928">
                  <c:v>7.1062601200681294E-2</c:v>
                </c:pt>
                <c:pt idx="929">
                  <c:v>7.0858913178087596E-2</c:v>
                </c:pt>
                <c:pt idx="930">
                  <c:v>7.0655225155493995E-2</c:v>
                </c:pt>
                <c:pt idx="931">
                  <c:v>7.0451537132900394E-2</c:v>
                </c:pt>
                <c:pt idx="932">
                  <c:v>7.0247849110306806E-2</c:v>
                </c:pt>
                <c:pt idx="933">
                  <c:v>7.0044161087713205E-2</c:v>
                </c:pt>
                <c:pt idx="934">
                  <c:v>6.9840473065119604E-2</c:v>
                </c:pt>
                <c:pt idx="935">
                  <c:v>6.9636785042526003E-2</c:v>
                </c:pt>
                <c:pt idx="936">
                  <c:v>6.9433097019932305E-2</c:v>
                </c:pt>
                <c:pt idx="937">
                  <c:v>6.9229408997338704E-2</c:v>
                </c:pt>
                <c:pt idx="938">
                  <c:v>6.9025720974745103E-2</c:v>
                </c:pt>
                <c:pt idx="939">
                  <c:v>6.8822032952151502E-2</c:v>
                </c:pt>
                <c:pt idx="940">
                  <c:v>6.8618344929557901E-2</c:v>
                </c:pt>
                <c:pt idx="941">
                  <c:v>6.8425722136880002E-2</c:v>
                </c:pt>
                <c:pt idx="942">
                  <c:v>6.8255425593973698E-2</c:v>
                </c:pt>
                <c:pt idx="943">
                  <c:v>6.8085129051067395E-2</c:v>
                </c:pt>
                <c:pt idx="944">
                  <c:v>6.7914832508161105E-2</c:v>
                </c:pt>
                <c:pt idx="945">
                  <c:v>6.7744535965254704E-2</c:v>
                </c:pt>
                <c:pt idx="946">
                  <c:v>6.7574239422348401E-2</c:v>
                </c:pt>
                <c:pt idx="947">
                  <c:v>6.7403942879442097E-2</c:v>
                </c:pt>
                <c:pt idx="948">
                  <c:v>6.7233646336535793E-2</c:v>
                </c:pt>
                <c:pt idx="949">
                  <c:v>6.7063349793629504E-2</c:v>
                </c:pt>
                <c:pt idx="950">
                  <c:v>6.6893053250723103E-2</c:v>
                </c:pt>
                <c:pt idx="951">
                  <c:v>6.6722756707816799E-2</c:v>
                </c:pt>
                <c:pt idx="952">
                  <c:v>6.6552460164910496E-2</c:v>
                </c:pt>
                <c:pt idx="953">
                  <c:v>6.6382163622004206E-2</c:v>
                </c:pt>
                <c:pt idx="954">
                  <c:v>6.6211867079097902E-2</c:v>
                </c:pt>
                <c:pt idx="955">
                  <c:v>6.6041570536191502E-2</c:v>
                </c:pt>
                <c:pt idx="956">
                  <c:v>6.5889045529729406E-2</c:v>
                </c:pt>
                <c:pt idx="957">
                  <c:v>6.5762157913040797E-2</c:v>
                </c:pt>
                <c:pt idx="958">
                  <c:v>6.5635270296352105E-2</c:v>
                </c:pt>
                <c:pt idx="959">
                  <c:v>6.5508382679663399E-2</c:v>
                </c:pt>
                <c:pt idx="960">
                  <c:v>6.5381495062974707E-2</c:v>
                </c:pt>
                <c:pt idx="961">
                  <c:v>6.5254607446286E-2</c:v>
                </c:pt>
                <c:pt idx="962">
                  <c:v>6.5127719829597294E-2</c:v>
                </c:pt>
                <c:pt idx="963">
                  <c:v>6.5000832212908602E-2</c:v>
                </c:pt>
                <c:pt idx="964">
                  <c:v>6.4873944596219896E-2</c:v>
                </c:pt>
                <c:pt idx="965">
                  <c:v>6.4747056979531301E-2</c:v>
                </c:pt>
                <c:pt idx="966">
                  <c:v>6.4620169362842594E-2</c:v>
                </c:pt>
                <c:pt idx="967">
                  <c:v>6.4493281746153902E-2</c:v>
                </c:pt>
                <c:pt idx="968">
                  <c:v>6.4366394129465196E-2</c:v>
                </c:pt>
                <c:pt idx="969">
                  <c:v>6.4239506512776504E-2</c:v>
                </c:pt>
                <c:pt idx="970">
                  <c:v>6.4112618896087797E-2</c:v>
                </c:pt>
                <c:pt idx="971">
                  <c:v>6.4016654904928499E-2</c:v>
                </c:pt>
                <c:pt idx="972">
                  <c:v>6.3953211094397402E-2</c:v>
                </c:pt>
                <c:pt idx="973">
                  <c:v>6.3889767283866195E-2</c:v>
                </c:pt>
                <c:pt idx="974">
                  <c:v>6.3826323473335098E-2</c:v>
                </c:pt>
                <c:pt idx="975">
                  <c:v>6.3762879662804001E-2</c:v>
                </c:pt>
                <c:pt idx="976">
                  <c:v>6.3699435852272807E-2</c:v>
                </c:pt>
                <c:pt idx="977">
                  <c:v>6.3635992041741696E-2</c:v>
                </c:pt>
                <c:pt idx="978">
                  <c:v>6.3572548231210599E-2</c:v>
                </c:pt>
                <c:pt idx="979">
                  <c:v>6.3509104420679405E-2</c:v>
                </c:pt>
                <c:pt idx="980">
                  <c:v>6.3445660610148294E-2</c:v>
                </c:pt>
                <c:pt idx="981">
                  <c:v>6.33822167996171E-2</c:v>
                </c:pt>
                <c:pt idx="982">
                  <c:v>6.3318772989086003E-2</c:v>
                </c:pt>
                <c:pt idx="983">
                  <c:v>6.3255329178554906E-2</c:v>
                </c:pt>
                <c:pt idx="984">
                  <c:v>6.3191885368023698E-2</c:v>
                </c:pt>
                <c:pt idx="985">
                  <c:v>6.3128441557492601E-2</c:v>
                </c:pt>
                <c:pt idx="986">
                  <c:v>6.3060948867278102E-2</c:v>
                </c:pt>
                <c:pt idx="987">
                  <c:v>6.2990344435472703E-2</c:v>
                </c:pt>
                <c:pt idx="988">
                  <c:v>6.2919740003667304E-2</c:v>
                </c:pt>
                <c:pt idx="989">
                  <c:v>6.2849135571862003E-2</c:v>
                </c:pt>
                <c:pt idx="990">
                  <c:v>6.2778531140056604E-2</c:v>
                </c:pt>
                <c:pt idx="991">
                  <c:v>6.2707926708251205E-2</c:v>
                </c:pt>
                <c:pt idx="992">
                  <c:v>6.2637322276445903E-2</c:v>
                </c:pt>
                <c:pt idx="993">
                  <c:v>6.2566717844640504E-2</c:v>
                </c:pt>
                <c:pt idx="994">
                  <c:v>6.2496113412835098E-2</c:v>
                </c:pt>
                <c:pt idx="995">
                  <c:v>6.2425508981029797E-2</c:v>
                </c:pt>
                <c:pt idx="996">
                  <c:v>6.2354904549224398E-2</c:v>
                </c:pt>
                <c:pt idx="997">
                  <c:v>6.2284300117419103E-2</c:v>
                </c:pt>
                <c:pt idx="998">
                  <c:v>6.2213695685613697E-2</c:v>
                </c:pt>
                <c:pt idx="999">
                  <c:v>6.2143091253808298E-2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1C6-48F4-ADDC-72CFC957D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4.9000000000000004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  <c:minorUnit val="0.5"/>
      </c:valAx>
      <c:valAx>
        <c:axId val="741413264"/>
        <c:scaling>
          <c:orientation val="minMax"/>
          <c:max val="1.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1329085034777877"/>
          <c:y val="4.8818218148761347E-2"/>
          <c:w val="0.4356879584403256"/>
          <c:h val="0.3350671037781007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'1.0LiF_plot_data'!$B$1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'1.0LiF_plot_data'!$B$2:$B$1001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1.8700996892958999E-2</c:v>
                </c:pt>
                <c:pt idx="148">
                  <c:v>2.8763997731168001E-2</c:v>
                </c:pt>
                <c:pt idx="149">
                  <c:v>3.8826998569376998E-2</c:v>
                </c:pt>
                <c:pt idx="150">
                  <c:v>4.8889999407586197E-2</c:v>
                </c:pt>
                <c:pt idx="151">
                  <c:v>5.8953000245795202E-2</c:v>
                </c:pt>
                <c:pt idx="152">
                  <c:v>7.2081183224565498E-2</c:v>
                </c:pt>
                <c:pt idx="153">
                  <c:v>0.10304426302003999</c:v>
                </c:pt>
                <c:pt idx="154">
                  <c:v>0.13118822978311101</c:v>
                </c:pt>
                <c:pt idx="155">
                  <c:v>0.156345731978971</c:v>
                </c:pt>
                <c:pt idx="156">
                  <c:v>0.181503234174831</c:v>
                </c:pt>
                <c:pt idx="157">
                  <c:v>0.21292336069291601</c:v>
                </c:pt>
                <c:pt idx="158">
                  <c:v>0.27639767404286297</c:v>
                </c:pt>
                <c:pt idx="159">
                  <c:v>0.33397406258043499</c:v>
                </c:pt>
                <c:pt idx="160">
                  <c:v>0.38570820710894899</c:v>
                </c:pt>
                <c:pt idx="161">
                  <c:v>0.43744235163746398</c:v>
                </c:pt>
                <c:pt idx="162">
                  <c:v>0.48917649616597902</c:v>
                </c:pt>
                <c:pt idx="163">
                  <c:v>0.54091064069449302</c:v>
                </c:pt>
                <c:pt idx="164">
                  <c:v>0.59585971740731303</c:v>
                </c:pt>
                <c:pt idx="165">
                  <c:v>0.65378647898482001</c:v>
                </c:pt>
                <c:pt idx="166">
                  <c:v>0.71171324056232599</c:v>
                </c:pt>
                <c:pt idx="167">
                  <c:v>0.76964000213983097</c:v>
                </c:pt>
                <c:pt idx="168">
                  <c:v>0.82756676371733795</c:v>
                </c:pt>
                <c:pt idx="169">
                  <c:v>0.879754644507452</c:v>
                </c:pt>
                <c:pt idx="170">
                  <c:v>0.92697334097982498</c:v>
                </c:pt>
                <c:pt idx="171">
                  <c:v>0.97419203745219995</c:v>
                </c:pt>
                <c:pt idx="172">
                  <c:v>1.0214107339245699</c:v>
                </c:pt>
                <c:pt idx="173">
                  <c:v>1.0686294303969399</c:v>
                </c:pt>
                <c:pt idx="174">
                  <c:v>1.10486661146954</c:v>
                </c:pt>
                <c:pt idx="175">
                  <c:v>1.1322173318251001</c:v>
                </c:pt>
                <c:pt idx="176">
                  <c:v>1.1595680521806699</c:v>
                </c:pt>
                <c:pt idx="177">
                  <c:v>1.18691877253623</c:v>
                </c:pt>
                <c:pt idx="178">
                  <c:v>1.2142694928918001</c:v>
                </c:pt>
                <c:pt idx="179">
                  <c:v>1.2282479559111501</c:v>
                </c:pt>
                <c:pt idx="180">
                  <c:v>1.2321183408705401</c:v>
                </c:pt>
                <c:pt idx="181">
                  <c:v>1.23598872582992</c:v>
                </c:pt>
                <c:pt idx="182">
                  <c:v>1.23985911078931</c:v>
                </c:pt>
                <c:pt idx="183">
                  <c:v>1.2370919635140201</c:v>
                </c:pt>
                <c:pt idx="184">
                  <c:v>1.2250384788987001</c:v>
                </c:pt>
                <c:pt idx="185">
                  <c:v>1.2129849942833899</c:v>
                </c:pt>
                <c:pt idx="186">
                  <c:v>1.2009315096680699</c:v>
                </c:pt>
                <c:pt idx="187">
                  <c:v>1.18887802505276</c:v>
                </c:pt>
                <c:pt idx="188">
                  <c:v>1.17682454043744</c:v>
                </c:pt>
                <c:pt idx="189">
                  <c:v>1.15725734083197</c:v>
                </c:pt>
                <c:pt idx="190">
                  <c:v>1.13274490276926</c:v>
                </c:pt>
                <c:pt idx="191">
                  <c:v>1.10823246470654</c:v>
                </c:pt>
                <c:pt idx="192">
                  <c:v>1.0837200266438201</c:v>
                </c:pt>
                <c:pt idx="193">
                  <c:v>1.0592075885811001</c:v>
                </c:pt>
                <c:pt idx="194">
                  <c:v>1.03373550915446</c:v>
                </c:pt>
                <c:pt idx="195">
                  <c:v>1.0076749176406601</c:v>
                </c:pt>
                <c:pt idx="196">
                  <c:v>0.98161432612686605</c:v>
                </c:pt>
                <c:pt idx="197">
                  <c:v>0.95555373461306503</c:v>
                </c:pt>
                <c:pt idx="198">
                  <c:v>0.92949314309926401</c:v>
                </c:pt>
                <c:pt idx="199">
                  <c:v>0.89489045634270203</c:v>
                </c:pt>
                <c:pt idx="200">
                  <c:v>0.855412529869365</c:v>
                </c:pt>
                <c:pt idx="201">
                  <c:v>0.82877248708764895</c:v>
                </c:pt>
                <c:pt idx="202">
                  <c:v>0.80245386937186702</c:v>
                </c:pt>
                <c:pt idx="203">
                  <c:v>0.77613525165608499</c:v>
                </c:pt>
                <c:pt idx="204">
                  <c:v>0.74981663394030296</c:v>
                </c:pt>
                <c:pt idx="205">
                  <c:v>0.72349801622452103</c:v>
                </c:pt>
                <c:pt idx="206">
                  <c:v>0.70076415467938402</c:v>
                </c:pt>
                <c:pt idx="207">
                  <c:v>0.67805789626972801</c:v>
                </c:pt>
                <c:pt idx="208">
                  <c:v>0.655351637860073</c:v>
                </c:pt>
                <c:pt idx="209">
                  <c:v>0.63264537945041799</c:v>
                </c:pt>
                <c:pt idx="210">
                  <c:v>0.60997686739704404</c:v>
                </c:pt>
                <c:pt idx="211">
                  <c:v>0.59139901961340702</c:v>
                </c:pt>
                <c:pt idx="212">
                  <c:v>0.57282117182977099</c:v>
                </c:pt>
                <c:pt idx="213">
                  <c:v>0.55424332404613397</c:v>
                </c:pt>
                <c:pt idx="214">
                  <c:v>0.53566547626249705</c:v>
                </c:pt>
                <c:pt idx="215">
                  <c:v>0.51715452794842598</c:v>
                </c:pt>
                <c:pt idx="216">
                  <c:v>0.501156936764243</c:v>
                </c:pt>
                <c:pt idx="217">
                  <c:v>0.48515934558006102</c:v>
                </c:pt>
                <c:pt idx="218">
                  <c:v>0.46916175439587898</c:v>
                </c:pt>
                <c:pt idx="219">
                  <c:v>0.453164163211696</c:v>
                </c:pt>
                <c:pt idx="220">
                  <c:v>0.437276779497208</c:v>
                </c:pt>
                <c:pt idx="221">
                  <c:v>0.423859444979371</c:v>
                </c:pt>
                <c:pt idx="222">
                  <c:v>0.410442110461535</c:v>
                </c:pt>
                <c:pt idx="223">
                  <c:v>0.39702477594369801</c:v>
                </c:pt>
                <c:pt idx="224">
                  <c:v>0.38360744142586201</c:v>
                </c:pt>
                <c:pt idx="225">
                  <c:v>0.370405028573142</c:v>
                </c:pt>
                <c:pt idx="226">
                  <c:v>0.36060005355278402</c:v>
                </c:pt>
                <c:pt idx="227">
                  <c:v>0.35079507853242498</c:v>
                </c:pt>
                <c:pt idx="228">
                  <c:v>0.34099010351206699</c:v>
                </c:pt>
                <c:pt idx="229">
                  <c:v>0.331185128491709</c:v>
                </c:pt>
                <c:pt idx="230">
                  <c:v>0.321629462860058</c:v>
                </c:pt>
                <c:pt idx="231">
                  <c:v>0.31509281271891798</c:v>
                </c:pt>
                <c:pt idx="232">
                  <c:v>0.30855616257777901</c:v>
                </c:pt>
                <c:pt idx="233">
                  <c:v>0.30201951243663899</c:v>
                </c:pt>
                <c:pt idx="234">
                  <c:v>0.29548286229550003</c:v>
                </c:pt>
                <c:pt idx="235">
                  <c:v>0.288946212154361</c:v>
                </c:pt>
                <c:pt idx="236">
                  <c:v>0.28240956201322098</c:v>
                </c:pt>
                <c:pt idx="237">
                  <c:v>0.27587291187208102</c:v>
                </c:pt>
                <c:pt idx="238">
                  <c:v>0.26933626173094199</c:v>
                </c:pt>
                <c:pt idx="239">
                  <c:v>0.26279961158980197</c:v>
                </c:pt>
                <c:pt idx="240">
                  <c:v>0.25626296144866301</c:v>
                </c:pt>
                <c:pt idx="241">
                  <c:v>0.24972631130752401</c:v>
                </c:pt>
                <c:pt idx="242">
                  <c:v>0.24318966116638399</c:v>
                </c:pt>
                <c:pt idx="243">
                  <c:v>0.236653011025244</c:v>
                </c:pt>
                <c:pt idx="244">
                  <c:v>0.230116360884105</c:v>
                </c:pt>
                <c:pt idx="245">
                  <c:v>0.22395935987725099</c:v>
                </c:pt>
                <c:pt idx="246">
                  <c:v>0.22042072219780601</c:v>
                </c:pt>
                <c:pt idx="247">
                  <c:v>0.21688208451836199</c:v>
                </c:pt>
                <c:pt idx="248">
                  <c:v>0.21334344683891801</c:v>
                </c:pt>
                <c:pt idx="249">
                  <c:v>0.209804809159474</c:v>
                </c:pt>
                <c:pt idx="250">
                  <c:v>0.20626617148002899</c:v>
                </c:pt>
                <c:pt idx="251">
                  <c:v>0.202727533800585</c:v>
                </c:pt>
                <c:pt idx="252">
                  <c:v>0.19918889612114099</c:v>
                </c:pt>
                <c:pt idx="253">
                  <c:v>0.19565025844169701</c:v>
                </c:pt>
                <c:pt idx="254">
                  <c:v>0.19211162076225199</c:v>
                </c:pt>
                <c:pt idx="255">
                  <c:v>0.18857298308280801</c:v>
                </c:pt>
                <c:pt idx="256">
                  <c:v>0.185034345403364</c:v>
                </c:pt>
                <c:pt idx="257">
                  <c:v>0.18248921882313299</c:v>
                </c:pt>
                <c:pt idx="258">
                  <c:v>0.18094106485123401</c:v>
                </c:pt>
                <c:pt idx="259">
                  <c:v>0.17939291087933501</c:v>
                </c:pt>
                <c:pt idx="260">
                  <c:v>0.17784475690743701</c:v>
                </c:pt>
                <c:pt idx="261">
                  <c:v>0.176296602935538</c:v>
                </c:pt>
                <c:pt idx="262">
                  <c:v>0.174748448963639</c:v>
                </c:pt>
                <c:pt idx="263">
                  <c:v>0.173200294991741</c:v>
                </c:pt>
                <c:pt idx="264">
                  <c:v>0.171652141019842</c:v>
                </c:pt>
                <c:pt idx="265">
                  <c:v>0.17010398704794299</c:v>
                </c:pt>
                <c:pt idx="266">
                  <c:v>0.16855583307604499</c:v>
                </c:pt>
                <c:pt idx="267">
                  <c:v>0.16700767910414599</c:v>
                </c:pt>
                <c:pt idx="268">
                  <c:v>0.16545952513224799</c:v>
                </c:pt>
                <c:pt idx="269">
                  <c:v>0.16391137116034901</c:v>
                </c:pt>
                <c:pt idx="270">
                  <c:v>0.16236321718845001</c:v>
                </c:pt>
                <c:pt idx="271">
                  <c:v>0.16081506321655201</c:v>
                </c:pt>
                <c:pt idx="272">
                  <c:v>0.160117594333333</c:v>
                </c:pt>
                <c:pt idx="273">
                  <c:v>0.160117594333333</c:v>
                </c:pt>
                <c:pt idx="274">
                  <c:v>0.160117594333333</c:v>
                </c:pt>
                <c:pt idx="275">
                  <c:v>0.160117594333333</c:v>
                </c:pt>
                <c:pt idx="276">
                  <c:v>0.160117594333333</c:v>
                </c:pt>
                <c:pt idx="277">
                  <c:v>0.160117594333333</c:v>
                </c:pt>
                <c:pt idx="278">
                  <c:v>0.160117594333333</c:v>
                </c:pt>
                <c:pt idx="279">
                  <c:v>0.160117594333333</c:v>
                </c:pt>
                <c:pt idx="280">
                  <c:v>0.160117594333333</c:v>
                </c:pt>
                <c:pt idx="281">
                  <c:v>0.160117594333333</c:v>
                </c:pt>
                <c:pt idx="282">
                  <c:v>0.160117594333333</c:v>
                </c:pt>
                <c:pt idx="283">
                  <c:v>0.160117594333333</c:v>
                </c:pt>
                <c:pt idx="284">
                  <c:v>0.160117594333333</c:v>
                </c:pt>
                <c:pt idx="285">
                  <c:v>0.160117594333333</c:v>
                </c:pt>
                <c:pt idx="286">
                  <c:v>0.160117594333333</c:v>
                </c:pt>
                <c:pt idx="287">
                  <c:v>0.160117594333333</c:v>
                </c:pt>
                <c:pt idx="288">
                  <c:v>0.160117594333333</c:v>
                </c:pt>
                <c:pt idx="289">
                  <c:v>0.160117594333333</c:v>
                </c:pt>
                <c:pt idx="290">
                  <c:v>0.160117594333333</c:v>
                </c:pt>
                <c:pt idx="291">
                  <c:v>0.160117594333333</c:v>
                </c:pt>
                <c:pt idx="292">
                  <c:v>0.160117594333333</c:v>
                </c:pt>
                <c:pt idx="293">
                  <c:v>0.160117594333333</c:v>
                </c:pt>
                <c:pt idx="294">
                  <c:v>0.160117594333333</c:v>
                </c:pt>
                <c:pt idx="295">
                  <c:v>0.160117594333333</c:v>
                </c:pt>
                <c:pt idx="296">
                  <c:v>0.160117594333333</c:v>
                </c:pt>
                <c:pt idx="297">
                  <c:v>0.160117594333333</c:v>
                </c:pt>
                <c:pt idx="298">
                  <c:v>0.160117594333333</c:v>
                </c:pt>
                <c:pt idx="299">
                  <c:v>0.161984193437156</c:v>
                </c:pt>
                <c:pt idx="300">
                  <c:v>0.16390390436673499</c:v>
                </c:pt>
                <c:pt idx="301">
                  <c:v>0.16582361529631401</c:v>
                </c:pt>
                <c:pt idx="302">
                  <c:v>0.167743326225893</c:v>
                </c:pt>
                <c:pt idx="303">
                  <c:v>0.16966303715547201</c:v>
                </c:pt>
                <c:pt idx="304">
                  <c:v>0.171582748085052</c:v>
                </c:pt>
                <c:pt idx="305">
                  <c:v>0.17350245901463099</c:v>
                </c:pt>
                <c:pt idx="306">
                  <c:v>0.17542216994421</c:v>
                </c:pt>
                <c:pt idx="307">
                  <c:v>0.17734188087378899</c:v>
                </c:pt>
                <c:pt idx="308">
                  <c:v>0.17926159180336801</c:v>
                </c:pt>
                <c:pt idx="309">
                  <c:v>0.181181302732948</c:v>
                </c:pt>
                <c:pt idx="310">
                  <c:v>0.18310101366252701</c:v>
                </c:pt>
                <c:pt idx="311">
                  <c:v>0.185020724592106</c:v>
                </c:pt>
                <c:pt idx="312">
                  <c:v>0.18694043552168499</c:v>
                </c:pt>
                <c:pt idx="313">
                  <c:v>0.188860146451264</c:v>
                </c:pt>
                <c:pt idx="314">
                  <c:v>0.19077985738084399</c:v>
                </c:pt>
                <c:pt idx="315">
                  <c:v>0.19269956831042301</c:v>
                </c:pt>
                <c:pt idx="316">
                  <c:v>0.194619279240002</c:v>
                </c:pt>
                <c:pt idx="317">
                  <c:v>0.19653899016958101</c:v>
                </c:pt>
                <c:pt idx="318">
                  <c:v>0.19845870109916</c:v>
                </c:pt>
                <c:pt idx="319">
                  <c:v>0.20037841202873999</c:v>
                </c:pt>
                <c:pt idx="320">
                  <c:v>0.202298122958319</c:v>
                </c:pt>
                <c:pt idx="321">
                  <c:v>0.20421783388789799</c:v>
                </c:pt>
                <c:pt idx="322">
                  <c:v>0.20613754481747701</c:v>
                </c:pt>
                <c:pt idx="323">
                  <c:v>0.208057255747056</c:v>
                </c:pt>
                <c:pt idx="324">
                  <c:v>0.20997696667663601</c:v>
                </c:pt>
                <c:pt idx="325">
                  <c:v>0.211896677606215</c:v>
                </c:pt>
                <c:pt idx="326">
                  <c:v>0.21381638853579399</c:v>
                </c:pt>
                <c:pt idx="327">
                  <c:v>0.215736099465373</c:v>
                </c:pt>
                <c:pt idx="328">
                  <c:v>0.21765581039495199</c:v>
                </c:pt>
                <c:pt idx="329">
                  <c:v>0.21957552132453201</c:v>
                </c:pt>
                <c:pt idx="330">
                  <c:v>0.221495232254111</c:v>
                </c:pt>
                <c:pt idx="331">
                  <c:v>0.22341494318369001</c:v>
                </c:pt>
                <c:pt idx="332">
                  <c:v>0.225334654113269</c:v>
                </c:pt>
                <c:pt idx="333">
                  <c:v>0.22725436504284799</c:v>
                </c:pt>
                <c:pt idx="334">
                  <c:v>0.229174075972427</c:v>
                </c:pt>
                <c:pt idx="335">
                  <c:v>0.23109378690200699</c:v>
                </c:pt>
                <c:pt idx="336">
                  <c:v>0.23301349783158601</c:v>
                </c:pt>
                <c:pt idx="337">
                  <c:v>0.234933208761165</c:v>
                </c:pt>
                <c:pt idx="338">
                  <c:v>0.23685291969074401</c:v>
                </c:pt>
                <c:pt idx="339">
                  <c:v>0.238772630620323</c:v>
                </c:pt>
                <c:pt idx="340">
                  <c:v>0.24121655844030301</c:v>
                </c:pt>
                <c:pt idx="341">
                  <c:v>0.24431286642653899</c:v>
                </c:pt>
                <c:pt idx="342">
                  <c:v>0.24740917441277599</c:v>
                </c:pt>
                <c:pt idx="343">
                  <c:v>0.25050548239901199</c:v>
                </c:pt>
                <c:pt idx="344">
                  <c:v>0.25360179038524899</c:v>
                </c:pt>
                <c:pt idx="345">
                  <c:v>0.256698098371485</c:v>
                </c:pt>
                <c:pt idx="346">
                  <c:v>0.259794406357722</c:v>
                </c:pt>
                <c:pt idx="347">
                  <c:v>0.262890714343959</c:v>
                </c:pt>
                <c:pt idx="348">
                  <c:v>0.265987022330195</c:v>
                </c:pt>
                <c:pt idx="349">
                  <c:v>0.269083330316432</c:v>
                </c:pt>
                <c:pt idx="350">
                  <c:v>0.27242688111528102</c:v>
                </c:pt>
                <c:pt idx="351">
                  <c:v>0.27603924028401999</c:v>
                </c:pt>
                <c:pt idx="352">
                  <c:v>0.27965159945275803</c:v>
                </c:pt>
                <c:pt idx="353">
                  <c:v>0.283263958621497</c:v>
                </c:pt>
                <c:pt idx="354">
                  <c:v>0.28687631779023498</c:v>
                </c:pt>
                <c:pt idx="355">
                  <c:v>0.29051194105512601</c:v>
                </c:pt>
                <c:pt idx="356">
                  <c:v>0.29417121409570701</c:v>
                </c:pt>
                <c:pt idx="357">
                  <c:v>0.29783048713628801</c:v>
                </c:pt>
                <c:pt idx="358">
                  <c:v>0.30148976017686901</c:v>
                </c:pt>
                <c:pt idx="359">
                  <c:v>0.30514903321745002</c:v>
                </c:pt>
                <c:pt idx="360">
                  <c:v>0.30880830625803002</c:v>
                </c:pt>
                <c:pt idx="361">
                  <c:v>0.31246757929861102</c:v>
                </c:pt>
                <c:pt idx="362">
                  <c:v>0.31612685233919202</c:v>
                </c:pt>
                <c:pt idx="363">
                  <c:v>0.31978612537977302</c:v>
                </c:pt>
                <c:pt idx="364">
                  <c:v>0.32344539842035402</c:v>
                </c:pt>
                <c:pt idx="365">
                  <c:v>0.32710467146093503</c:v>
                </c:pt>
                <c:pt idx="366">
                  <c:v>0.33076394450151603</c:v>
                </c:pt>
                <c:pt idx="367">
                  <c:v>0.33442321754209697</c:v>
                </c:pt>
                <c:pt idx="368">
                  <c:v>0.33808249058267797</c:v>
                </c:pt>
                <c:pt idx="369">
                  <c:v>0.34174176362325898</c:v>
                </c:pt>
                <c:pt idx="370">
                  <c:v>0.34540103666383998</c:v>
                </c:pt>
                <c:pt idx="371">
                  <c:v>0.34906030970442098</c:v>
                </c:pt>
                <c:pt idx="372">
                  <c:v>0.35271958274500098</c:v>
                </c:pt>
                <c:pt idx="373">
                  <c:v>0.35637885578558198</c:v>
                </c:pt>
                <c:pt idx="374">
                  <c:v>0.36003812882616298</c:v>
                </c:pt>
                <c:pt idx="375">
                  <c:v>0.36369740186674399</c:v>
                </c:pt>
                <c:pt idx="376">
                  <c:v>0.36735667490732499</c:v>
                </c:pt>
                <c:pt idx="377">
                  <c:v>0.37101594794790599</c:v>
                </c:pt>
                <c:pt idx="378">
                  <c:v>0.37467522098848699</c:v>
                </c:pt>
                <c:pt idx="379">
                  <c:v>0.37833449402906799</c:v>
                </c:pt>
                <c:pt idx="380">
                  <c:v>0.38199376706964899</c:v>
                </c:pt>
                <c:pt idx="381">
                  <c:v>0.38565304011022999</c:v>
                </c:pt>
                <c:pt idx="382">
                  <c:v>0.389312313150811</c:v>
                </c:pt>
                <c:pt idx="383">
                  <c:v>0.392971586191392</c:v>
                </c:pt>
                <c:pt idx="384">
                  <c:v>0.396630859231973</c:v>
                </c:pt>
                <c:pt idx="385">
                  <c:v>0.400290132272553</c:v>
                </c:pt>
                <c:pt idx="386">
                  <c:v>0.403949405313134</c:v>
                </c:pt>
                <c:pt idx="387">
                  <c:v>0.407608678353715</c:v>
                </c:pt>
                <c:pt idx="388">
                  <c:v>0.41126795139429601</c:v>
                </c:pt>
                <c:pt idx="389">
                  <c:v>0.41492722443487701</c:v>
                </c:pt>
                <c:pt idx="390">
                  <c:v>0.41858649747545801</c:v>
                </c:pt>
                <c:pt idx="391">
                  <c:v>0.42224577051603901</c:v>
                </c:pt>
                <c:pt idx="392">
                  <c:v>0.42315744783563197</c:v>
                </c:pt>
                <c:pt idx="393">
                  <c:v>0.42393152483165197</c:v>
                </c:pt>
                <c:pt idx="394">
                  <c:v>0.42470560182767098</c:v>
                </c:pt>
                <c:pt idx="395">
                  <c:v>0.42547967882369098</c:v>
                </c:pt>
                <c:pt idx="396">
                  <c:v>0.42625375581970998</c:v>
                </c:pt>
                <c:pt idx="397">
                  <c:v>0.42702783281572898</c:v>
                </c:pt>
                <c:pt idx="398">
                  <c:v>0.42780190981174898</c:v>
                </c:pt>
                <c:pt idx="399">
                  <c:v>0.42857598680776798</c:v>
                </c:pt>
                <c:pt idx="400">
                  <c:v>0.42935006380378798</c:v>
                </c:pt>
                <c:pt idx="401">
                  <c:v>0.43012414079980699</c:v>
                </c:pt>
                <c:pt idx="402">
                  <c:v>0.43089821779582599</c:v>
                </c:pt>
                <c:pt idx="403">
                  <c:v>0.43167229479184599</c:v>
                </c:pt>
                <c:pt idx="404">
                  <c:v>0.43244637178786499</c:v>
                </c:pt>
                <c:pt idx="405">
                  <c:v>0.43322044878388399</c:v>
                </c:pt>
                <c:pt idx="406">
                  <c:v>0.43399452577990399</c:v>
                </c:pt>
                <c:pt idx="407">
                  <c:v>0.434768602775923</c:v>
                </c:pt>
                <c:pt idx="408">
                  <c:v>0.435542679771943</c:v>
                </c:pt>
                <c:pt idx="409">
                  <c:v>0.436316756767962</c:v>
                </c:pt>
                <c:pt idx="410">
                  <c:v>0.437090833763981</c:v>
                </c:pt>
                <c:pt idx="411">
                  <c:v>0.437864910760001</c:v>
                </c:pt>
                <c:pt idx="412">
                  <c:v>0.43863898775602</c:v>
                </c:pt>
                <c:pt idx="413">
                  <c:v>0.43941306475204001</c:v>
                </c:pt>
                <c:pt idx="414">
                  <c:v>0.44018714174805901</c:v>
                </c:pt>
                <c:pt idx="415">
                  <c:v>0.44096121874407801</c:v>
                </c:pt>
                <c:pt idx="416">
                  <c:v>0.44173529574009801</c:v>
                </c:pt>
                <c:pt idx="417">
                  <c:v>0.44250937273611701</c:v>
                </c:pt>
                <c:pt idx="418">
                  <c:v>0.44328344973213701</c:v>
                </c:pt>
                <c:pt idx="419">
                  <c:v>0.44405752672815602</c:v>
                </c:pt>
                <c:pt idx="420">
                  <c:v>0.44483160372417502</c:v>
                </c:pt>
                <c:pt idx="421">
                  <c:v>0.44560568072019502</c:v>
                </c:pt>
                <c:pt idx="422">
                  <c:v>0.44637975771621402</c:v>
                </c:pt>
                <c:pt idx="423">
                  <c:v>0.44715383471223302</c:v>
                </c:pt>
                <c:pt idx="424">
                  <c:v>0.44792791170825302</c:v>
                </c:pt>
                <c:pt idx="425">
                  <c:v>0.44870198870427203</c:v>
                </c:pt>
                <c:pt idx="426">
                  <c:v>0.44947606570029203</c:v>
                </c:pt>
                <c:pt idx="427">
                  <c:v>0.45025014269631097</c:v>
                </c:pt>
                <c:pt idx="428">
                  <c:v>0.45007506160122601</c:v>
                </c:pt>
                <c:pt idx="429">
                  <c:v>0.44852690757466201</c:v>
                </c:pt>
                <c:pt idx="430">
                  <c:v>0.44697875354809902</c:v>
                </c:pt>
                <c:pt idx="431">
                  <c:v>0.44543059952153502</c:v>
                </c:pt>
                <c:pt idx="432">
                  <c:v>0.44388244549497102</c:v>
                </c:pt>
                <c:pt idx="433">
                  <c:v>0.44233429149686998</c:v>
                </c:pt>
                <c:pt idx="434">
                  <c:v>0.44078613753719698</c:v>
                </c:pt>
                <c:pt idx="435">
                  <c:v>0.43923798357752503</c:v>
                </c:pt>
                <c:pt idx="436">
                  <c:v>0.43768982961785202</c:v>
                </c:pt>
                <c:pt idx="437">
                  <c:v>0.43614167565817902</c:v>
                </c:pt>
                <c:pt idx="438">
                  <c:v>0.43436527445731199</c:v>
                </c:pt>
                <c:pt idx="439">
                  <c:v>0.43230106911085803</c:v>
                </c:pt>
                <c:pt idx="440">
                  <c:v>0.43023686376440301</c:v>
                </c:pt>
                <c:pt idx="441">
                  <c:v>0.42817265841794799</c:v>
                </c:pt>
                <c:pt idx="442">
                  <c:v>0.42610845307149298</c:v>
                </c:pt>
                <c:pt idx="443">
                  <c:v>0.42392579334526398</c:v>
                </c:pt>
                <c:pt idx="444">
                  <c:v>0.42160356239496899</c:v>
                </c:pt>
                <c:pt idx="445">
                  <c:v>0.419281331444675</c:v>
                </c:pt>
                <c:pt idx="446">
                  <c:v>0.41695910049438001</c:v>
                </c:pt>
                <c:pt idx="447">
                  <c:v>0.41463686954408502</c:v>
                </c:pt>
                <c:pt idx="448">
                  <c:v>0.41231463859379103</c:v>
                </c:pt>
                <c:pt idx="449">
                  <c:v>0.40999240764349598</c:v>
                </c:pt>
                <c:pt idx="450">
                  <c:v>0.40767017669320099</c:v>
                </c:pt>
                <c:pt idx="451">
                  <c:v>0.405347945742907</c:v>
                </c:pt>
                <c:pt idx="452">
                  <c:v>0.40302571479261201</c:v>
                </c:pt>
                <c:pt idx="453">
                  <c:v>0.40062721424980902</c:v>
                </c:pt>
                <c:pt idx="454">
                  <c:v>0.39815016789426599</c:v>
                </c:pt>
                <c:pt idx="455">
                  <c:v>0.39567312153872197</c:v>
                </c:pt>
                <c:pt idx="456">
                  <c:v>0.39319607518317801</c:v>
                </c:pt>
                <c:pt idx="457">
                  <c:v>0.39071902882763498</c:v>
                </c:pt>
                <c:pt idx="458">
                  <c:v>0.38824198247209102</c:v>
                </c:pt>
                <c:pt idx="459">
                  <c:v>0.385764936116548</c:v>
                </c:pt>
                <c:pt idx="460">
                  <c:v>0.38328788976100397</c:v>
                </c:pt>
                <c:pt idx="461">
                  <c:v>0.38081084340546001</c:v>
                </c:pt>
                <c:pt idx="462">
                  <c:v>0.37833379704991699</c:v>
                </c:pt>
                <c:pt idx="463">
                  <c:v>0.37585675069437302</c:v>
                </c:pt>
                <c:pt idx="464">
                  <c:v>0.37337970433883</c:v>
                </c:pt>
                <c:pt idx="465">
                  <c:v>0.37090265798328598</c:v>
                </c:pt>
                <c:pt idx="466">
                  <c:v>0.36842561162774201</c:v>
                </c:pt>
                <c:pt idx="467">
                  <c:v>0.36594856527219899</c:v>
                </c:pt>
                <c:pt idx="468">
                  <c:v>0.36347151891665502</c:v>
                </c:pt>
                <c:pt idx="469">
                  <c:v>0.360994472561112</c:v>
                </c:pt>
                <c:pt idx="470">
                  <c:v>0.35897254725921801</c:v>
                </c:pt>
                <c:pt idx="471">
                  <c:v>0.35701155221115199</c:v>
                </c:pt>
                <c:pt idx="472">
                  <c:v>0.35505055716308498</c:v>
                </c:pt>
                <c:pt idx="473">
                  <c:v>0.35308956211501902</c:v>
                </c:pt>
                <c:pt idx="474">
                  <c:v>0.351128567066953</c:v>
                </c:pt>
                <c:pt idx="475">
                  <c:v>0.34916757201888698</c:v>
                </c:pt>
                <c:pt idx="476">
                  <c:v>0.34720657697082102</c:v>
                </c:pt>
                <c:pt idx="477">
                  <c:v>0.34524558192275501</c:v>
                </c:pt>
                <c:pt idx="478">
                  <c:v>0.34328458687468899</c:v>
                </c:pt>
                <c:pt idx="479">
                  <c:v>0.34132359182662297</c:v>
                </c:pt>
                <c:pt idx="480">
                  <c:v>0.33936259677855701</c:v>
                </c:pt>
                <c:pt idx="481">
                  <c:v>0.337401601730491</c:v>
                </c:pt>
                <c:pt idx="482">
                  <c:v>0.33544060668242498</c:v>
                </c:pt>
                <c:pt idx="483">
                  <c:v>0.33347961163435902</c:v>
                </c:pt>
                <c:pt idx="484">
                  <c:v>0.331518616586293</c:v>
                </c:pt>
                <c:pt idx="485">
                  <c:v>0.32955762153822699</c:v>
                </c:pt>
                <c:pt idx="486">
                  <c:v>0.32759662649016102</c:v>
                </c:pt>
                <c:pt idx="487">
                  <c:v>0.32563563144209401</c:v>
                </c:pt>
                <c:pt idx="488">
                  <c:v>0.32367463639402799</c:v>
                </c:pt>
                <c:pt idx="489">
                  <c:v>0.32171364134596198</c:v>
                </c:pt>
                <c:pt idx="490">
                  <c:v>0.31975264629789601</c:v>
                </c:pt>
                <c:pt idx="491">
                  <c:v>0.31779165124983</c:v>
                </c:pt>
                <c:pt idx="492">
                  <c:v>0.31583065620176398</c:v>
                </c:pt>
                <c:pt idx="493">
                  <c:v>0.31386966115369802</c:v>
                </c:pt>
                <c:pt idx="494">
                  <c:v>0.311908666105632</c:v>
                </c:pt>
                <c:pt idx="495">
                  <c:v>0.31049594298240701</c:v>
                </c:pt>
                <c:pt idx="496">
                  <c:v>0.30910260439863402</c:v>
                </c:pt>
                <c:pt idx="497">
                  <c:v>0.30770926581486102</c:v>
                </c:pt>
                <c:pt idx="498">
                  <c:v>0.30631592723108803</c:v>
                </c:pt>
                <c:pt idx="499">
                  <c:v>0.30492258864731597</c:v>
                </c:pt>
                <c:pt idx="500">
                  <c:v>0.30352925006354298</c:v>
                </c:pt>
                <c:pt idx="501">
                  <c:v>0.30213591147976998</c:v>
                </c:pt>
                <c:pt idx="502">
                  <c:v>0.30074257289599698</c:v>
                </c:pt>
                <c:pt idx="503">
                  <c:v>0.29934923431222499</c:v>
                </c:pt>
                <c:pt idx="504">
                  <c:v>0.29795589572845199</c:v>
                </c:pt>
                <c:pt idx="505">
                  <c:v>0.296562557144679</c:v>
                </c:pt>
                <c:pt idx="506">
                  <c:v>0.295169218560906</c:v>
                </c:pt>
                <c:pt idx="507">
                  <c:v>0.293775879977134</c:v>
                </c:pt>
                <c:pt idx="508">
                  <c:v>0.29238254139336101</c:v>
                </c:pt>
                <c:pt idx="509">
                  <c:v>0.29098920280958801</c:v>
                </c:pt>
                <c:pt idx="510">
                  <c:v>0.28959586422581501</c:v>
                </c:pt>
                <c:pt idx="511">
                  <c:v>0.28844359197621799</c:v>
                </c:pt>
                <c:pt idx="512">
                  <c:v>0.287729059385882</c:v>
                </c:pt>
                <c:pt idx="513">
                  <c:v>0.28701452679554601</c:v>
                </c:pt>
                <c:pt idx="514">
                  <c:v>0.28629999420521002</c:v>
                </c:pt>
                <c:pt idx="515">
                  <c:v>0.28558546161487403</c:v>
                </c:pt>
                <c:pt idx="516">
                  <c:v>0.28487092902453798</c:v>
                </c:pt>
                <c:pt idx="517">
                  <c:v>0.28415639643420199</c:v>
                </c:pt>
                <c:pt idx="518">
                  <c:v>0.28344186384386599</c:v>
                </c:pt>
                <c:pt idx="519">
                  <c:v>0.28272733125353</c:v>
                </c:pt>
                <c:pt idx="520">
                  <c:v>0.28201279866319401</c:v>
                </c:pt>
                <c:pt idx="521">
                  <c:v>0.28129826607285802</c:v>
                </c:pt>
                <c:pt idx="522">
                  <c:v>0.28098256099999902</c:v>
                </c:pt>
                <c:pt idx="523">
                  <c:v>0.28098256099999902</c:v>
                </c:pt>
                <c:pt idx="524">
                  <c:v>0.28098256099999902</c:v>
                </c:pt>
                <c:pt idx="525">
                  <c:v>0.28098256099999902</c:v>
                </c:pt>
                <c:pt idx="526">
                  <c:v>0.28098256099999902</c:v>
                </c:pt>
                <c:pt idx="527">
                  <c:v>0.28098256099999902</c:v>
                </c:pt>
                <c:pt idx="528">
                  <c:v>0.28098256099999902</c:v>
                </c:pt>
                <c:pt idx="529">
                  <c:v>0.28098256099999902</c:v>
                </c:pt>
                <c:pt idx="530">
                  <c:v>0.28098256099999902</c:v>
                </c:pt>
                <c:pt idx="531">
                  <c:v>0.28098256099999902</c:v>
                </c:pt>
                <c:pt idx="532">
                  <c:v>0.28098256099999902</c:v>
                </c:pt>
                <c:pt idx="533">
                  <c:v>0.28098256099999902</c:v>
                </c:pt>
                <c:pt idx="534">
                  <c:v>0.28098256099999902</c:v>
                </c:pt>
                <c:pt idx="535">
                  <c:v>0.28098256099999902</c:v>
                </c:pt>
                <c:pt idx="536">
                  <c:v>0.28098256099999902</c:v>
                </c:pt>
                <c:pt idx="537">
                  <c:v>0.28098256099999902</c:v>
                </c:pt>
                <c:pt idx="538">
                  <c:v>0.28098256099999902</c:v>
                </c:pt>
                <c:pt idx="539">
                  <c:v>0.28098256099999902</c:v>
                </c:pt>
                <c:pt idx="540">
                  <c:v>0.28098256099999902</c:v>
                </c:pt>
                <c:pt idx="541">
                  <c:v>0.28098256099999902</c:v>
                </c:pt>
                <c:pt idx="542">
                  <c:v>0.28098256099999902</c:v>
                </c:pt>
                <c:pt idx="543">
                  <c:v>0.28098256099999902</c:v>
                </c:pt>
                <c:pt idx="544">
                  <c:v>0.28098256099999902</c:v>
                </c:pt>
                <c:pt idx="545">
                  <c:v>0.28098256099999902</c:v>
                </c:pt>
                <c:pt idx="546">
                  <c:v>0.28098256099999902</c:v>
                </c:pt>
                <c:pt idx="547">
                  <c:v>0.28098256099999902</c:v>
                </c:pt>
                <c:pt idx="548">
                  <c:v>0.28098256099999902</c:v>
                </c:pt>
                <c:pt idx="549">
                  <c:v>0.28098256099999902</c:v>
                </c:pt>
                <c:pt idx="550">
                  <c:v>0.28098256099999902</c:v>
                </c:pt>
                <c:pt idx="551">
                  <c:v>0.28098256099999902</c:v>
                </c:pt>
                <c:pt idx="552">
                  <c:v>0.28098256099999902</c:v>
                </c:pt>
                <c:pt idx="553">
                  <c:v>0.28098256099999902</c:v>
                </c:pt>
                <c:pt idx="554">
                  <c:v>0.28098256099999902</c:v>
                </c:pt>
                <c:pt idx="555">
                  <c:v>0.28098256099999902</c:v>
                </c:pt>
                <c:pt idx="556">
                  <c:v>0.28098256099999902</c:v>
                </c:pt>
                <c:pt idx="557">
                  <c:v>0.28098256099999902</c:v>
                </c:pt>
                <c:pt idx="558">
                  <c:v>0.28098256099999902</c:v>
                </c:pt>
                <c:pt idx="559">
                  <c:v>0.28098256099999902</c:v>
                </c:pt>
                <c:pt idx="560">
                  <c:v>0.28098256099999902</c:v>
                </c:pt>
                <c:pt idx="561">
                  <c:v>0.28098256099999902</c:v>
                </c:pt>
                <c:pt idx="562">
                  <c:v>0.28163279325979701</c:v>
                </c:pt>
                <c:pt idx="563">
                  <c:v>0.28257183746872</c:v>
                </c:pt>
                <c:pt idx="564">
                  <c:v>0.28351088167764299</c:v>
                </c:pt>
                <c:pt idx="565">
                  <c:v>0.28444992588656598</c:v>
                </c:pt>
                <c:pt idx="566">
                  <c:v>0.28538897009548903</c:v>
                </c:pt>
                <c:pt idx="567">
                  <c:v>0.28632801430441202</c:v>
                </c:pt>
                <c:pt idx="568">
                  <c:v>0.28726705851333501</c:v>
                </c:pt>
                <c:pt idx="569">
                  <c:v>0.288206102722258</c:v>
                </c:pt>
                <c:pt idx="570">
                  <c:v>0.28914514693118099</c:v>
                </c:pt>
                <c:pt idx="571">
                  <c:v>0.29008419114010298</c:v>
                </c:pt>
                <c:pt idx="572">
                  <c:v>0.29102323534902602</c:v>
                </c:pt>
                <c:pt idx="573">
                  <c:v>0.29196227955794901</c:v>
                </c:pt>
                <c:pt idx="574">
                  <c:v>0.292901323766872</c:v>
                </c:pt>
                <c:pt idx="575">
                  <c:v>0.29384036797579499</c:v>
                </c:pt>
                <c:pt idx="576">
                  <c:v>0.29477941218471798</c:v>
                </c:pt>
                <c:pt idx="577">
                  <c:v>0.29571845639364103</c:v>
                </c:pt>
                <c:pt idx="578">
                  <c:v>0.29665750060256402</c:v>
                </c:pt>
                <c:pt idx="579">
                  <c:v>0.29759654481148701</c:v>
                </c:pt>
                <c:pt idx="580">
                  <c:v>0.29853558902041</c:v>
                </c:pt>
                <c:pt idx="581">
                  <c:v>0.29947463322933299</c:v>
                </c:pt>
                <c:pt idx="582">
                  <c:v>0.30041367743825598</c:v>
                </c:pt>
                <c:pt idx="583">
                  <c:v>0.30135272164717902</c:v>
                </c:pt>
                <c:pt idx="584">
                  <c:v>0.30229176585610201</c:v>
                </c:pt>
                <c:pt idx="585">
                  <c:v>0.303230810065025</c:v>
                </c:pt>
                <c:pt idx="586">
                  <c:v>0.30416985427394799</c:v>
                </c:pt>
                <c:pt idx="587">
                  <c:v>0.30510889848287098</c:v>
                </c:pt>
                <c:pt idx="588">
                  <c:v>0.30604794269179397</c:v>
                </c:pt>
                <c:pt idx="589">
                  <c:v>0.30698698690071702</c:v>
                </c:pt>
                <c:pt idx="590">
                  <c:v>0.30792603110964001</c:v>
                </c:pt>
                <c:pt idx="591">
                  <c:v>0.308865075318563</c:v>
                </c:pt>
                <c:pt idx="592">
                  <c:v>0.30980411952748599</c:v>
                </c:pt>
                <c:pt idx="593">
                  <c:v>0.31074316373640898</c:v>
                </c:pt>
                <c:pt idx="594">
                  <c:v>0.31168220794533202</c:v>
                </c:pt>
                <c:pt idx="595">
                  <c:v>0.31262125215425501</c:v>
                </c:pt>
                <c:pt idx="596">
                  <c:v>0.313560296363177</c:v>
                </c:pt>
                <c:pt idx="597">
                  <c:v>0.31449934057209999</c:v>
                </c:pt>
                <c:pt idx="598">
                  <c:v>0.31543838478102298</c:v>
                </c:pt>
                <c:pt idx="599">
                  <c:v>0.31637742898994597</c:v>
                </c:pt>
                <c:pt idx="600">
                  <c:v>0.31731647319886902</c:v>
                </c:pt>
                <c:pt idx="601">
                  <c:v>0.31825551740779201</c:v>
                </c:pt>
                <c:pt idx="602">
                  <c:v>0.319194561616715</c:v>
                </c:pt>
                <c:pt idx="603">
                  <c:v>0.32013360582563799</c:v>
                </c:pt>
                <c:pt idx="604">
                  <c:v>0.32107265003456098</c:v>
                </c:pt>
                <c:pt idx="605">
                  <c:v>0.32201169424348403</c:v>
                </c:pt>
                <c:pt idx="606">
                  <c:v>0.32295073845240702</c:v>
                </c:pt>
                <c:pt idx="607">
                  <c:v>0.32388978266133001</c:v>
                </c:pt>
                <c:pt idx="608">
                  <c:v>0.324828826870253</c:v>
                </c:pt>
                <c:pt idx="609">
                  <c:v>0.32576787107917599</c:v>
                </c:pt>
                <c:pt idx="610">
                  <c:v>0.32670691528809898</c:v>
                </c:pt>
                <c:pt idx="611">
                  <c:v>0.32764595949702202</c:v>
                </c:pt>
                <c:pt idx="612">
                  <c:v>0.32858500370594501</c:v>
                </c:pt>
                <c:pt idx="613">
                  <c:v>0.329524047914868</c:v>
                </c:pt>
                <c:pt idx="614">
                  <c:v>0.33046309212379099</c:v>
                </c:pt>
                <c:pt idx="615">
                  <c:v>0.33140213633271398</c:v>
                </c:pt>
                <c:pt idx="616">
                  <c:v>0.33234118054163703</c:v>
                </c:pt>
                <c:pt idx="617">
                  <c:v>0.33328022475056002</c:v>
                </c:pt>
                <c:pt idx="618">
                  <c:v>0.33421926895948301</c:v>
                </c:pt>
                <c:pt idx="619">
                  <c:v>0.335158313168406</c:v>
                </c:pt>
                <c:pt idx="620">
                  <c:v>0.33609735737732899</c:v>
                </c:pt>
                <c:pt idx="621">
                  <c:v>0.33703640158625198</c:v>
                </c:pt>
                <c:pt idx="622">
                  <c:v>0.33797544579517402</c:v>
                </c:pt>
                <c:pt idx="623">
                  <c:v>0.33891449000409801</c:v>
                </c:pt>
                <c:pt idx="624">
                  <c:v>0.33985353421302</c:v>
                </c:pt>
                <c:pt idx="625">
                  <c:v>0.34079257842194299</c:v>
                </c:pt>
                <c:pt idx="626">
                  <c:v>0.34173162263086598</c:v>
                </c:pt>
                <c:pt idx="627">
                  <c:v>0.34267066683978897</c:v>
                </c:pt>
                <c:pt idx="628">
                  <c:v>0.34360971104871202</c:v>
                </c:pt>
                <c:pt idx="629">
                  <c:v>0.34454875525763501</c:v>
                </c:pt>
                <c:pt idx="630">
                  <c:v>0.345487799466558</c:v>
                </c:pt>
                <c:pt idx="631">
                  <c:v>0.34642684367548099</c:v>
                </c:pt>
                <c:pt idx="632">
                  <c:v>0.34736588788440398</c:v>
                </c:pt>
                <c:pt idx="633">
                  <c:v>0.34830493209332702</c:v>
                </c:pt>
                <c:pt idx="634">
                  <c:v>0.34924397630225001</c:v>
                </c:pt>
                <c:pt idx="635">
                  <c:v>0.350183020511173</c:v>
                </c:pt>
                <c:pt idx="636">
                  <c:v>0.35112206472009599</c:v>
                </c:pt>
                <c:pt idx="637">
                  <c:v>0.35206110892901898</c:v>
                </c:pt>
                <c:pt idx="638">
                  <c:v>0.35300015313794197</c:v>
                </c:pt>
                <c:pt idx="639">
                  <c:v>0.35393919734686502</c:v>
                </c:pt>
                <c:pt idx="640">
                  <c:v>0.35487824155578801</c:v>
                </c:pt>
                <c:pt idx="641">
                  <c:v>0.355817285764711</c:v>
                </c:pt>
                <c:pt idx="642">
                  <c:v>0.35675632997363399</c:v>
                </c:pt>
                <c:pt idx="643">
                  <c:v>0.35769537418255698</c:v>
                </c:pt>
                <c:pt idx="644">
                  <c:v>0.35863441839148003</c:v>
                </c:pt>
                <c:pt idx="645">
                  <c:v>0.35957346260040302</c:v>
                </c:pt>
                <c:pt idx="646">
                  <c:v>0.36051250680932601</c:v>
                </c:pt>
                <c:pt idx="647">
                  <c:v>0.361451551018249</c:v>
                </c:pt>
                <c:pt idx="648">
                  <c:v>0.36239059522717199</c:v>
                </c:pt>
                <c:pt idx="649">
                  <c:v>0.36332963943609498</c:v>
                </c:pt>
                <c:pt idx="650">
                  <c:v>0.36426868364501702</c:v>
                </c:pt>
                <c:pt idx="651">
                  <c:v>0.36520772785394001</c:v>
                </c:pt>
                <c:pt idx="652">
                  <c:v>0.366146772062863</c:v>
                </c:pt>
                <c:pt idx="653">
                  <c:v>0.36708581627178599</c:v>
                </c:pt>
                <c:pt idx="654">
                  <c:v>0.36802486048070898</c:v>
                </c:pt>
                <c:pt idx="655">
                  <c:v>0.36896390468963203</c:v>
                </c:pt>
                <c:pt idx="656">
                  <c:v>0.36990294889855502</c:v>
                </c:pt>
                <c:pt idx="657">
                  <c:v>0.37084199310747801</c:v>
                </c:pt>
                <c:pt idx="658">
                  <c:v>0.371781037316401</c:v>
                </c:pt>
                <c:pt idx="659">
                  <c:v>0.37272008152532399</c:v>
                </c:pt>
                <c:pt idx="660">
                  <c:v>0.37365912573424698</c:v>
                </c:pt>
                <c:pt idx="661">
                  <c:v>0.37459816994317002</c:v>
                </c:pt>
                <c:pt idx="662">
                  <c:v>0.37553721415209301</c:v>
                </c:pt>
                <c:pt idx="663">
                  <c:v>0.376131576725593</c:v>
                </c:pt>
                <c:pt idx="664">
                  <c:v>0.37613157688613202</c:v>
                </c:pt>
                <c:pt idx="665">
                  <c:v>0.376131577046671</c:v>
                </c:pt>
                <c:pt idx="666">
                  <c:v>0.37613157720721002</c:v>
                </c:pt>
                <c:pt idx="667">
                  <c:v>0.37601669325090598</c:v>
                </c:pt>
                <c:pt idx="668">
                  <c:v>0.37548079379802202</c:v>
                </c:pt>
                <c:pt idx="669">
                  <c:v>0.374944894345138</c:v>
                </c:pt>
                <c:pt idx="670">
                  <c:v>0.37440899489225399</c:v>
                </c:pt>
                <c:pt idx="671">
                  <c:v>0.37387309543937097</c:v>
                </c:pt>
                <c:pt idx="672">
                  <c:v>0.37333719598648701</c:v>
                </c:pt>
                <c:pt idx="673">
                  <c:v>0.372801296533603</c:v>
                </c:pt>
                <c:pt idx="674">
                  <c:v>0.37226539708071998</c:v>
                </c:pt>
                <c:pt idx="675">
                  <c:v>0.37172949762783603</c:v>
                </c:pt>
                <c:pt idx="676">
                  <c:v>0.37119359817495201</c:v>
                </c:pt>
                <c:pt idx="677">
                  <c:v>0.370657698722068</c:v>
                </c:pt>
                <c:pt idx="678">
                  <c:v>0.37012179926918498</c:v>
                </c:pt>
                <c:pt idx="679">
                  <c:v>0.36958589981630102</c:v>
                </c:pt>
                <c:pt idx="680">
                  <c:v>0.36905000036341701</c:v>
                </c:pt>
                <c:pt idx="681">
                  <c:v>0.36851410091053299</c:v>
                </c:pt>
                <c:pt idx="682">
                  <c:v>0.36797820145764998</c:v>
                </c:pt>
                <c:pt idx="683">
                  <c:v>0.36744230200476602</c:v>
                </c:pt>
                <c:pt idx="684">
                  <c:v>0.366906402551882</c:v>
                </c:pt>
                <c:pt idx="685">
                  <c:v>0.36637050309899899</c:v>
                </c:pt>
                <c:pt idx="686">
                  <c:v>0.36583460364611498</c:v>
                </c:pt>
                <c:pt idx="687">
                  <c:v>0.36529870419323102</c:v>
                </c:pt>
                <c:pt idx="688">
                  <c:v>0.364762804740347</c:v>
                </c:pt>
                <c:pt idx="689">
                  <c:v>0.36422690528746399</c:v>
                </c:pt>
                <c:pt idx="690">
                  <c:v>0.36369100583457997</c:v>
                </c:pt>
                <c:pt idx="691">
                  <c:v>0.36315510638169601</c:v>
                </c:pt>
                <c:pt idx="692">
                  <c:v>0.362619206928812</c:v>
                </c:pt>
                <c:pt idx="693">
                  <c:v>0.36208330747592898</c:v>
                </c:pt>
                <c:pt idx="694">
                  <c:v>0.36154740802304502</c:v>
                </c:pt>
                <c:pt idx="695">
                  <c:v>0.36101150857016101</c:v>
                </c:pt>
                <c:pt idx="696">
                  <c:v>0.360475609117278</c:v>
                </c:pt>
                <c:pt idx="697">
                  <c:v>0.35993970966439398</c:v>
                </c:pt>
                <c:pt idx="698">
                  <c:v>0.35940381021151002</c:v>
                </c:pt>
                <c:pt idx="699">
                  <c:v>0.35886791075862601</c:v>
                </c:pt>
                <c:pt idx="700">
                  <c:v>0.35833201130574299</c:v>
                </c:pt>
                <c:pt idx="701">
                  <c:v>0.35779611185285898</c:v>
                </c:pt>
                <c:pt idx="702">
                  <c:v>0.35726021239997502</c:v>
                </c:pt>
                <c:pt idx="703">
                  <c:v>0.356724312947091</c:v>
                </c:pt>
                <c:pt idx="704">
                  <c:v>0.35618841349420799</c:v>
                </c:pt>
                <c:pt idx="705">
                  <c:v>0.35565251404132397</c:v>
                </c:pt>
                <c:pt idx="706">
                  <c:v>0.35511661458844002</c:v>
                </c:pt>
                <c:pt idx="707">
                  <c:v>0.354580715135557</c:v>
                </c:pt>
                <c:pt idx="708">
                  <c:v>0.35404481568267299</c:v>
                </c:pt>
                <c:pt idx="709">
                  <c:v>0.35350891622978903</c:v>
                </c:pt>
                <c:pt idx="710">
                  <c:v>0.35296483801134798</c:v>
                </c:pt>
                <c:pt idx="711">
                  <c:v>0.35212039036049497</c:v>
                </c:pt>
                <c:pt idx="712">
                  <c:v>0.35127594270964202</c:v>
                </c:pt>
                <c:pt idx="713">
                  <c:v>0.35043149505878901</c:v>
                </c:pt>
                <c:pt idx="714">
                  <c:v>0.349587047407936</c:v>
                </c:pt>
                <c:pt idx="715">
                  <c:v>0.34874259975708299</c:v>
                </c:pt>
                <c:pt idx="716">
                  <c:v>0.34789815210622999</c:v>
                </c:pt>
                <c:pt idx="717">
                  <c:v>0.34705370445537698</c:v>
                </c:pt>
                <c:pt idx="718">
                  <c:v>0.34620925680452402</c:v>
                </c:pt>
                <c:pt idx="719">
                  <c:v>0.34536480915367102</c:v>
                </c:pt>
                <c:pt idx="720">
                  <c:v>0.34452036156780802</c:v>
                </c:pt>
                <c:pt idx="721">
                  <c:v>0.34367591398992697</c:v>
                </c:pt>
                <c:pt idx="722">
                  <c:v>0.34283146641204598</c:v>
                </c:pt>
                <c:pt idx="723">
                  <c:v>0.34198701883416499</c:v>
                </c:pt>
                <c:pt idx="724">
                  <c:v>0.341142571256285</c:v>
                </c:pt>
                <c:pt idx="725">
                  <c:v>0.34029812367840401</c:v>
                </c:pt>
                <c:pt idx="726">
                  <c:v>0.33945367610052302</c:v>
                </c:pt>
                <c:pt idx="727">
                  <c:v>0.33860922852264203</c:v>
                </c:pt>
                <c:pt idx="728">
                  <c:v>0.33776478094476098</c:v>
                </c:pt>
                <c:pt idx="729">
                  <c:v>0.336973443208191</c:v>
                </c:pt>
                <c:pt idx="730">
                  <c:v>0.33619936620246199</c:v>
                </c:pt>
                <c:pt idx="731">
                  <c:v>0.33542528919673298</c:v>
                </c:pt>
                <c:pt idx="732">
                  <c:v>0.33465121219100502</c:v>
                </c:pt>
                <c:pt idx="733">
                  <c:v>0.33387713518527601</c:v>
                </c:pt>
                <c:pt idx="734">
                  <c:v>0.333103058179548</c:v>
                </c:pt>
                <c:pt idx="735">
                  <c:v>0.33232898117381898</c:v>
                </c:pt>
                <c:pt idx="736">
                  <c:v>0.33155490416809003</c:v>
                </c:pt>
                <c:pt idx="737">
                  <c:v>0.33078082716236201</c:v>
                </c:pt>
                <c:pt idx="738">
                  <c:v>0.330006750156633</c:v>
                </c:pt>
                <c:pt idx="739">
                  <c:v>0.32927961113249599</c:v>
                </c:pt>
                <c:pt idx="740">
                  <c:v>0.32856507853572398</c:v>
                </c:pt>
                <c:pt idx="741">
                  <c:v>0.32785054593895202</c:v>
                </c:pt>
                <c:pt idx="742">
                  <c:v>0.32713601334218001</c:v>
                </c:pt>
                <c:pt idx="743">
                  <c:v>0.326421480745408</c:v>
                </c:pt>
                <c:pt idx="744">
                  <c:v>0.32570694814863599</c:v>
                </c:pt>
                <c:pt idx="745">
                  <c:v>0.32499241555186398</c:v>
                </c:pt>
                <c:pt idx="746">
                  <c:v>0.32427788295509202</c:v>
                </c:pt>
                <c:pt idx="747">
                  <c:v>0.32356335035832001</c:v>
                </c:pt>
                <c:pt idx="748">
                  <c:v>0.322848817761548</c:v>
                </c:pt>
                <c:pt idx="749">
                  <c:v>0.32213428516477599</c:v>
                </c:pt>
                <c:pt idx="750">
                  <c:v>0.32174440339386201</c:v>
                </c:pt>
                <c:pt idx="751">
                  <c:v>0.32135736489281702</c:v>
                </c:pt>
                <c:pt idx="752">
                  <c:v>0.32097032639177298</c:v>
                </c:pt>
                <c:pt idx="753">
                  <c:v>0.32058328789072899</c:v>
                </c:pt>
                <c:pt idx="754">
                  <c:v>0.32019624938968499</c:v>
                </c:pt>
                <c:pt idx="755">
                  <c:v>0.319809210888641</c:v>
                </c:pt>
                <c:pt idx="756">
                  <c:v>0.31942217238759701</c:v>
                </c:pt>
                <c:pt idx="757">
                  <c:v>0.31903513388655302</c:v>
                </c:pt>
                <c:pt idx="758">
                  <c:v>0.31864809538550898</c:v>
                </c:pt>
                <c:pt idx="759">
                  <c:v>0.31826105688446499</c:v>
                </c:pt>
                <c:pt idx="760">
                  <c:v>0.317874018383421</c:v>
                </c:pt>
                <c:pt idx="761">
                  <c:v>0.31748697988237701</c:v>
                </c:pt>
                <c:pt idx="762">
                  <c:v>0.31709994138133302</c:v>
                </c:pt>
                <c:pt idx="763">
                  <c:v>0.31671290288028903</c:v>
                </c:pt>
                <c:pt idx="764">
                  <c:v>0.31632586437924498</c:v>
                </c:pt>
                <c:pt idx="765">
                  <c:v>0.31593882587820099</c:v>
                </c:pt>
                <c:pt idx="766">
                  <c:v>0.315551787377157</c:v>
                </c:pt>
                <c:pt idx="767">
                  <c:v>0.31516474887611301</c:v>
                </c:pt>
                <c:pt idx="768">
                  <c:v>0.31477771037506902</c:v>
                </c:pt>
                <c:pt idx="769">
                  <c:v>0.31439067187402497</c:v>
                </c:pt>
                <c:pt idx="770">
                  <c:v>0.31400363337298098</c:v>
                </c:pt>
                <c:pt idx="771">
                  <c:v>0.31361659487193699</c:v>
                </c:pt>
                <c:pt idx="772">
                  <c:v>0.313229556370893</c:v>
                </c:pt>
                <c:pt idx="773">
                  <c:v>0.31284251786984901</c:v>
                </c:pt>
                <c:pt idx="774">
                  <c:v>0.31245547936880502</c:v>
                </c:pt>
                <c:pt idx="775">
                  <c:v>0.31206844086776098</c:v>
                </c:pt>
                <c:pt idx="776">
                  <c:v>0.311841701333333</c:v>
                </c:pt>
                <c:pt idx="777">
                  <c:v>0.311841701333333</c:v>
                </c:pt>
                <c:pt idx="778">
                  <c:v>0.311841701333333</c:v>
                </c:pt>
                <c:pt idx="779">
                  <c:v>0.311841701333333</c:v>
                </c:pt>
                <c:pt idx="780">
                  <c:v>0.311841701333333</c:v>
                </c:pt>
                <c:pt idx="781">
                  <c:v>0.311841701333333</c:v>
                </c:pt>
                <c:pt idx="782">
                  <c:v>0.311841701333333</c:v>
                </c:pt>
                <c:pt idx="783">
                  <c:v>0.311841701333333</c:v>
                </c:pt>
                <c:pt idx="784">
                  <c:v>0.311841701333333</c:v>
                </c:pt>
                <c:pt idx="785">
                  <c:v>0.311841701333333</c:v>
                </c:pt>
                <c:pt idx="786">
                  <c:v>0.311841701333333</c:v>
                </c:pt>
                <c:pt idx="787">
                  <c:v>0.311841701333333</c:v>
                </c:pt>
                <c:pt idx="788">
                  <c:v>0.311841701333333</c:v>
                </c:pt>
                <c:pt idx="789">
                  <c:v>0.311841701333333</c:v>
                </c:pt>
                <c:pt idx="790">
                  <c:v>0.311841701333333</c:v>
                </c:pt>
                <c:pt idx="791">
                  <c:v>0.311841701333333</c:v>
                </c:pt>
                <c:pt idx="792">
                  <c:v>0.311841701333333</c:v>
                </c:pt>
                <c:pt idx="793">
                  <c:v>0.311841701333333</c:v>
                </c:pt>
                <c:pt idx="794">
                  <c:v>0.311841701333333</c:v>
                </c:pt>
                <c:pt idx="795">
                  <c:v>0.311841701333333</c:v>
                </c:pt>
                <c:pt idx="796">
                  <c:v>0.311841701333333</c:v>
                </c:pt>
                <c:pt idx="797">
                  <c:v>0.311841701333333</c:v>
                </c:pt>
                <c:pt idx="798">
                  <c:v>0.311841701333333</c:v>
                </c:pt>
                <c:pt idx="799">
                  <c:v>0.311841701333333</c:v>
                </c:pt>
                <c:pt idx="800">
                  <c:v>0.311841701333333</c:v>
                </c:pt>
                <c:pt idx="801">
                  <c:v>0.311841701333333</c:v>
                </c:pt>
                <c:pt idx="802">
                  <c:v>0.311841701333333</c:v>
                </c:pt>
                <c:pt idx="803">
                  <c:v>0.311841701333333</c:v>
                </c:pt>
                <c:pt idx="804">
                  <c:v>0.311841701333333</c:v>
                </c:pt>
                <c:pt idx="805">
                  <c:v>0.311841701333333</c:v>
                </c:pt>
                <c:pt idx="806">
                  <c:v>0.311841701333333</c:v>
                </c:pt>
                <c:pt idx="807">
                  <c:v>0.311841701333333</c:v>
                </c:pt>
                <c:pt idx="808">
                  <c:v>0.311841701333333</c:v>
                </c:pt>
                <c:pt idx="809">
                  <c:v>0.311841701333333</c:v>
                </c:pt>
                <c:pt idx="810">
                  <c:v>0.311841701333333</c:v>
                </c:pt>
                <c:pt idx="811">
                  <c:v>0.31208378642289702</c:v>
                </c:pt>
                <c:pt idx="812">
                  <c:v>0.312539125833037</c:v>
                </c:pt>
                <c:pt idx="813">
                  <c:v>0.31299446524317698</c:v>
                </c:pt>
                <c:pt idx="814">
                  <c:v>0.31344980465331701</c:v>
                </c:pt>
                <c:pt idx="815">
                  <c:v>0.31390514406345699</c:v>
                </c:pt>
                <c:pt idx="816">
                  <c:v>0.31436048347359702</c:v>
                </c:pt>
                <c:pt idx="817">
                  <c:v>0.314815822883736</c:v>
                </c:pt>
                <c:pt idx="818">
                  <c:v>0.31527116229387597</c:v>
                </c:pt>
                <c:pt idx="819">
                  <c:v>0.315726501704016</c:v>
                </c:pt>
                <c:pt idx="820">
                  <c:v>0.31618184111415598</c:v>
                </c:pt>
                <c:pt idx="821">
                  <c:v>0.31663718052429601</c:v>
                </c:pt>
                <c:pt idx="822">
                  <c:v>0.31709251993443599</c:v>
                </c:pt>
                <c:pt idx="823">
                  <c:v>0.31754785934457602</c:v>
                </c:pt>
                <c:pt idx="824">
                  <c:v>0.318003198754716</c:v>
                </c:pt>
                <c:pt idx="825">
                  <c:v>0.31845853816485598</c:v>
                </c:pt>
                <c:pt idx="826">
                  <c:v>0.31891387757499501</c:v>
                </c:pt>
                <c:pt idx="827">
                  <c:v>0.31936921698513498</c:v>
                </c:pt>
                <c:pt idx="828">
                  <c:v>0.31982455639527502</c:v>
                </c:pt>
                <c:pt idx="829">
                  <c:v>0.32027989580541499</c:v>
                </c:pt>
                <c:pt idx="830">
                  <c:v>0.32073523521555503</c:v>
                </c:pt>
                <c:pt idx="831">
                  <c:v>0.321190574625695</c:v>
                </c:pt>
                <c:pt idx="832">
                  <c:v>0.32164591403583498</c:v>
                </c:pt>
                <c:pt idx="833">
                  <c:v>0.32210125344597501</c:v>
                </c:pt>
                <c:pt idx="834">
                  <c:v>0.32255659285611499</c:v>
                </c:pt>
                <c:pt idx="835">
                  <c:v>0.32301193226625402</c:v>
                </c:pt>
                <c:pt idx="836">
                  <c:v>0.323467271676394</c:v>
                </c:pt>
                <c:pt idx="837">
                  <c:v>0.32392261108653397</c:v>
                </c:pt>
                <c:pt idx="838">
                  <c:v>0.32437795049667401</c:v>
                </c:pt>
                <c:pt idx="839">
                  <c:v>0.32483328990681398</c:v>
                </c:pt>
                <c:pt idx="840">
                  <c:v>0.32528862931695401</c:v>
                </c:pt>
                <c:pt idx="841">
                  <c:v>0.32574396872709399</c:v>
                </c:pt>
                <c:pt idx="842">
                  <c:v>0.32619930813723402</c:v>
                </c:pt>
                <c:pt idx="843">
                  <c:v>0.326654647547374</c:v>
                </c:pt>
                <c:pt idx="844">
                  <c:v>0.32710998695751298</c:v>
                </c:pt>
                <c:pt idx="845">
                  <c:v>0.32756532636765301</c:v>
                </c:pt>
                <c:pt idx="846">
                  <c:v>0.32802066577779299</c:v>
                </c:pt>
                <c:pt idx="847">
                  <c:v>0.32847600518793302</c:v>
                </c:pt>
                <c:pt idx="848">
                  <c:v>0.32893134459807299</c:v>
                </c:pt>
                <c:pt idx="849">
                  <c:v>0.32938668400821303</c:v>
                </c:pt>
                <c:pt idx="850">
                  <c:v>0.329842023418353</c:v>
                </c:pt>
                <c:pt idx="851">
                  <c:v>0.33029736282849298</c:v>
                </c:pt>
                <c:pt idx="852">
                  <c:v>0.33075270223863301</c:v>
                </c:pt>
                <c:pt idx="853">
                  <c:v>0.33120804164877299</c:v>
                </c:pt>
                <c:pt idx="854">
                  <c:v>0.33166338105891202</c:v>
                </c:pt>
                <c:pt idx="855">
                  <c:v>0.332118720469052</c:v>
                </c:pt>
                <c:pt idx="856">
                  <c:v>0.33257405987919197</c:v>
                </c:pt>
                <c:pt idx="857">
                  <c:v>0.33302939928933201</c:v>
                </c:pt>
                <c:pt idx="858">
                  <c:v>0.33348473869947198</c:v>
                </c:pt>
                <c:pt idx="859">
                  <c:v>0.33394007810961202</c:v>
                </c:pt>
                <c:pt idx="860">
                  <c:v>0.33439541751975199</c:v>
                </c:pt>
                <c:pt idx="861">
                  <c:v>0.33485075692989202</c:v>
                </c:pt>
                <c:pt idx="862">
                  <c:v>0.335306096340031</c:v>
                </c:pt>
                <c:pt idx="863">
                  <c:v>0.33576143575017098</c:v>
                </c:pt>
                <c:pt idx="864">
                  <c:v>0.33621677516031101</c:v>
                </c:pt>
                <c:pt idx="865">
                  <c:v>0.33667211457045099</c:v>
                </c:pt>
                <c:pt idx="866">
                  <c:v>0.33712745398059102</c:v>
                </c:pt>
                <c:pt idx="867">
                  <c:v>0.33758329620578098</c:v>
                </c:pt>
                <c:pt idx="868">
                  <c:v>0.33804774217294198</c:v>
                </c:pt>
                <c:pt idx="869">
                  <c:v>0.33851218814010298</c:v>
                </c:pt>
                <c:pt idx="870">
                  <c:v>0.33897663410726298</c:v>
                </c:pt>
                <c:pt idx="871">
                  <c:v>0.33944108007442397</c:v>
                </c:pt>
                <c:pt idx="872">
                  <c:v>0.33990552604158503</c:v>
                </c:pt>
                <c:pt idx="873">
                  <c:v>0.34036997200874602</c:v>
                </c:pt>
                <c:pt idx="874">
                  <c:v>0.34083441797590602</c:v>
                </c:pt>
                <c:pt idx="875">
                  <c:v>0.34129886394306702</c:v>
                </c:pt>
                <c:pt idx="876">
                  <c:v>0.34176330991022802</c:v>
                </c:pt>
                <c:pt idx="877">
                  <c:v>0.34222775587738902</c:v>
                </c:pt>
                <c:pt idx="878">
                  <c:v>0.34269220184455002</c:v>
                </c:pt>
                <c:pt idx="879">
                  <c:v>0.34315664781171001</c:v>
                </c:pt>
                <c:pt idx="880">
                  <c:v>0.34362109377887101</c:v>
                </c:pt>
                <c:pt idx="881">
                  <c:v>0.34408553974603201</c:v>
                </c:pt>
                <c:pt idx="882">
                  <c:v>0.34454998571319301</c:v>
                </c:pt>
                <c:pt idx="883">
                  <c:v>0.34501443168035401</c:v>
                </c:pt>
                <c:pt idx="884">
                  <c:v>0.34527243335786201</c:v>
                </c:pt>
                <c:pt idx="885">
                  <c:v>0.34527243341304797</c:v>
                </c:pt>
                <c:pt idx="886">
                  <c:v>0.345272433468233</c:v>
                </c:pt>
                <c:pt idx="887">
                  <c:v>0.34527243352341802</c:v>
                </c:pt>
                <c:pt idx="888">
                  <c:v>0.34527243357860299</c:v>
                </c:pt>
                <c:pt idx="889">
                  <c:v>0.34527243363378901</c:v>
                </c:pt>
                <c:pt idx="890">
                  <c:v>0.34527243368897398</c:v>
                </c:pt>
                <c:pt idx="891">
                  <c:v>0.345272433744159</c:v>
                </c:pt>
                <c:pt idx="892">
                  <c:v>0.34527243379934403</c:v>
                </c:pt>
                <c:pt idx="893">
                  <c:v>0.34527243385452999</c:v>
                </c:pt>
                <c:pt idx="894">
                  <c:v>0.34527243390971502</c:v>
                </c:pt>
                <c:pt idx="895">
                  <c:v>0.34527243396489998</c:v>
                </c:pt>
                <c:pt idx="896">
                  <c:v>0.34527243402008501</c:v>
                </c:pt>
                <c:pt idx="897">
                  <c:v>0.34527243407527097</c:v>
                </c:pt>
                <c:pt idx="898">
                  <c:v>0.345272434130456</c:v>
                </c:pt>
                <c:pt idx="899">
                  <c:v>0.34527243418564102</c:v>
                </c:pt>
                <c:pt idx="900">
                  <c:v>0.34527243424082599</c:v>
                </c:pt>
                <c:pt idx="901">
                  <c:v>0.34527243429601201</c:v>
                </c:pt>
                <c:pt idx="902">
                  <c:v>0.34527243435119698</c:v>
                </c:pt>
                <c:pt idx="903">
                  <c:v>0.345272434406382</c:v>
                </c:pt>
                <c:pt idx="904">
                  <c:v>0.34527243446156702</c:v>
                </c:pt>
                <c:pt idx="905">
                  <c:v>0.34527243451675299</c:v>
                </c:pt>
                <c:pt idx="906">
                  <c:v>0.34527243457193801</c:v>
                </c:pt>
                <c:pt idx="907">
                  <c:v>0.34527243462712298</c:v>
                </c:pt>
                <c:pt idx="908">
                  <c:v>0.345272434682308</c:v>
                </c:pt>
                <c:pt idx="909">
                  <c:v>0.34527243473749403</c:v>
                </c:pt>
                <c:pt idx="910">
                  <c:v>0.34527243479267899</c:v>
                </c:pt>
                <c:pt idx="911">
                  <c:v>0.34527243484786402</c:v>
                </c:pt>
                <c:pt idx="912">
                  <c:v>0.34527243490304899</c:v>
                </c:pt>
                <c:pt idx="913">
                  <c:v>0.34527243495823501</c:v>
                </c:pt>
                <c:pt idx="914">
                  <c:v>0.34527243501341998</c:v>
                </c:pt>
                <c:pt idx="915">
                  <c:v>0.345272435068605</c:v>
                </c:pt>
                <c:pt idx="916">
                  <c:v>0.34527243512379002</c:v>
                </c:pt>
                <c:pt idx="917">
                  <c:v>0.34527243517897599</c:v>
                </c:pt>
                <c:pt idx="918">
                  <c:v>0.34527243523416101</c:v>
                </c:pt>
                <c:pt idx="919">
                  <c:v>0.34527243528934598</c:v>
                </c:pt>
                <c:pt idx="920">
                  <c:v>0.345272435344531</c:v>
                </c:pt>
                <c:pt idx="921">
                  <c:v>0.34527243539971703</c:v>
                </c:pt>
                <c:pt idx="922">
                  <c:v>0.34527243545490199</c:v>
                </c:pt>
                <c:pt idx="923">
                  <c:v>0.34527243551008702</c:v>
                </c:pt>
                <c:pt idx="924">
                  <c:v>0.34527243556527198</c:v>
                </c:pt>
                <c:pt idx="925">
                  <c:v>0.34527243562045801</c:v>
                </c:pt>
                <c:pt idx="926">
                  <c:v>0.34527243567564297</c:v>
                </c:pt>
                <c:pt idx="927">
                  <c:v>0.345272435730828</c:v>
                </c:pt>
                <c:pt idx="928">
                  <c:v>0.34527243578601302</c:v>
                </c:pt>
                <c:pt idx="929">
                  <c:v>0.34527243584119899</c:v>
                </c:pt>
                <c:pt idx="930">
                  <c:v>0.34527243589638401</c:v>
                </c:pt>
                <c:pt idx="931">
                  <c:v>0.34527243595156898</c:v>
                </c:pt>
                <c:pt idx="932">
                  <c:v>0.345272436006754</c:v>
                </c:pt>
                <c:pt idx="933">
                  <c:v>0.34527243606194002</c:v>
                </c:pt>
                <c:pt idx="934">
                  <c:v>0.34527243611712499</c:v>
                </c:pt>
                <c:pt idx="935">
                  <c:v>0.34527243617231002</c:v>
                </c:pt>
                <c:pt idx="936">
                  <c:v>0.34527243622749498</c:v>
                </c:pt>
                <c:pt idx="937">
                  <c:v>0.34527243628268101</c:v>
                </c:pt>
                <c:pt idx="938">
                  <c:v>0.34527243633786597</c:v>
                </c:pt>
                <c:pt idx="939">
                  <c:v>0.345272436393051</c:v>
                </c:pt>
                <c:pt idx="940">
                  <c:v>0.34527243644823602</c:v>
                </c:pt>
                <c:pt idx="941">
                  <c:v>0.34527243650342199</c:v>
                </c:pt>
                <c:pt idx="942">
                  <c:v>0.34527243655860701</c:v>
                </c:pt>
                <c:pt idx="943">
                  <c:v>0.34527243661379198</c:v>
                </c:pt>
                <c:pt idx="944">
                  <c:v>0.345272436668977</c:v>
                </c:pt>
                <c:pt idx="945">
                  <c:v>0.34527243672416302</c:v>
                </c:pt>
                <c:pt idx="946">
                  <c:v>0.34527243677934799</c:v>
                </c:pt>
                <c:pt idx="947">
                  <c:v>0.34527243683453301</c:v>
                </c:pt>
                <c:pt idx="948">
                  <c:v>0.34527243688971798</c:v>
                </c:pt>
                <c:pt idx="949">
                  <c:v>0.345272436944904</c:v>
                </c:pt>
                <c:pt idx="950">
                  <c:v>0.34527243699761401</c:v>
                </c:pt>
                <c:pt idx="951">
                  <c:v>0.345272435526008</c:v>
                </c:pt>
                <c:pt idx="952">
                  <c:v>0.345272434054401</c:v>
                </c:pt>
                <c:pt idx="953">
                  <c:v>0.34506645644341799</c:v>
                </c:pt>
                <c:pt idx="954">
                  <c:v>0.34466259038707397</c:v>
                </c:pt>
                <c:pt idx="955">
                  <c:v>0.34425872433072902</c:v>
                </c:pt>
                <c:pt idx="956">
                  <c:v>0.343854858274384</c:v>
                </c:pt>
                <c:pt idx="957">
                  <c:v>0.34345099221803999</c:v>
                </c:pt>
                <c:pt idx="958">
                  <c:v>0.34304712616169503</c:v>
                </c:pt>
                <c:pt idx="959">
                  <c:v>0.34264326010535101</c:v>
                </c:pt>
                <c:pt idx="960">
                  <c:v>0.342239394049006</c:v>
                </c:pt>
                <c:pt idx="961">
                  <c:v>0.34183552799266198</c:v>
                </c:pt>
                <c:pt idx="962">
                  <c:v>0.34143166193631702</c:v>
                </c:pt>
                <c:pt idx="963">
                  <c:v>0.34102779587997201</c:v>
                </c:pt>
                <c:pt idx="964">
                  <c:v>0.34062392982362799</c:v>
                </c:pt>
                <c:pt idx="965">
                  <c:v>0.34022006376728298</c:v>
                </c:pt>
                <c:pt idx="966">
                  <c:v>0.33981619771093802</c:v>
                </c:pt>
                <c:pt idx="967">
                  <c:v>0.339412331654594</c:v>
                </c:pt>
                <c:pt idx="968">
                  <c:v>0.33900846559824899</c:v>
                </c:pt>
                <c:pt idx="969">
                  <c:v>0.33860459954190503</c:v>
                </c:pt>
                <c:pt idx="970">
                  <c:v>0.33820073348556001</c:v>
                </c:pt>
                <c:pt idx="971">
                  <c:v>0.337796867429216</c:v>
                </c:pt>
                <c:pt idx="972">
                  <c:v>0.33755765199999999</c:v>
                </c:pt>
                <c:pt idx="973">
                  <c:v>0.33755765199999999</c:v>
                </c:pt>
                <c:pt idx="974">
                  <c:v>0.33755765199999999</c:v>
                </c:pt>
                <c:pt idx="975">
                  <c:v>0.33721727678503599</c:v>
                </c:pt>
                <c:pt idx="976">
                  <c:v>0.33684571980995998</c:v>
                </c:pt>
                <c:pt idx="977">
                  <c:v>0.33647416283488302</c:v>
                </c:pt>
                <c:pt idx="978">
                  <c:v>0.336102605859806</c:v>
                </c:pt>
                <c:pt idx="979">
                  <c:v>0.33573104888472899</c:v>
                </c:pt>
                <c:pt idx="980">
                  <c:v>0.33535949190965297</c:v>
                </c:pt>
                <c:pt idx="981">
                  <c:v>0.33498793493457601</c:v>
                </c:pt>
                <c:pt idx="982">
                  <c:v>0.334616377959499</c:v>
                </c:pt>
                <c:pt idx="983">
                  <c:v>0.33424482098442199</c:v>
                </c:pt>
                <c:pt idx="984">
                  <c:v>0.33387326400934503</c:v>
                </c:pt>
                <c:pt idx="985">
                  <c:v>0.33350170703426901</c:v>
                </c:pt>
                <c:pt idx="986">
                  <c:v>0.333130150059192</c:v>
                </c:pt>
                <c:pt idx="987">
                  <c:v>0.33275859308411498</c:v>
                </c:pt>
                <c:pt idx="988">
                  <c:v>0.33238703610903803</c:v>
                </c:pt>
                <c:pt idx="989">
                  <c:v>0.33201547913396201</c:v>
                </c:pt>
                <c:pt idx="990">
                  <c:v>0.331643922158885</c:v>
                </c:pt>
                <c:pt idx="991">
                  <c:v>0.33127236518380798</c:v>
                </c:pt>
                <c:pt idx="992">
                  <c:v>0.33090080820873102</c:v>
                </c:pt>
                <c:pt idx="993">
                  <c:v>0.33052925123365501</c:v>
                </c:pt>
                <c:pt idx="994">
                  <c:v>0.33015769425857799</c:v>
                </c:pt>
                <c:pt idx="995">
                  <c:v>0.32984286666666601</c:v>
                </c:pt>
                <c:pt idx="996">
                  <c:v>0.32984286666666601</c:v>
                </c:pt>
                <c:pt idx="997">
                  <c:v>0.32984286666666601</c:v>
                </c:pt>
                <c:pt idx="998">
                  <c:v>0.32970640789966299</c:v>
                </c:pt>
                <c:pt idx="999">
                  <c:v>0.32949998736902097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5B-43B8-97DE-BA11ACBD3707}"/>
            </c:ext>
          </c:extLst>
        </c:ser>
        <c:ser>
          <c:idx val="0"/>
          <c:order val="1"/>
          <c:tx>
            <c:strRef>
              <c:f>'1.0LiF_plot_data'!$C$1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2.0614983274151E-3</c:v>
                </c:pt>
                <c:pt idx="181">
                  <c:v>2.5775496428140101E-3</c:v>
                </c:pt>
                <c:pt idx="182">
                  <c:v>3.0936009582129202E-3</c:v>
                </c:pt>
                <c:pt idx="183">
                  <c:v>3.6096522736118299E-3</c:v>
                </c:pt>
                <c:pt idx="184">
                  <c:v>4.1257035890107296E-3</c:v>
                </c:pt>
                <c:pt idx="185">
                  <c:v>4.6417549044096501E-3</c:v>
                </c:pt>
                <c:pt idx="186">
                  <c:v>5.1578062198085499E-3</c:v>
                </c:pt>
                <c:pt idx="187">
                  <c:v>5.67385753520746E-3</c:v>
                </c:pt>
                <c:pt idx="188">
                  <c:v>6.1899088506063701E-3</c:v>
                </c:pt>
                <c:pt idx="189">
                  <c:v>6.7059601660052802E-3</c:v>
                </c:pt>
                <c:pt idx="190">
                  <c:v>7.2220114814041799E-3</c:v>
                </c:pt>
                <c:pt idx="191">
                  <c:v>7.7380627968030996E-3</c:v>
                </c:pt>
                <c:pt idx="192">
                  <c:v>9.3096818730584608E-3</c:v>
                </c:pt>
                <c:pt idx="193">
                  <c:v>1.11100536877134E-2</c:v>
                </c:pt>
                <c:pt idx="194">
                  <c:v>1.29104255023684E-2</c:v>
                </c:pt>
                <c:pt idx="195">
                  <c:v>1.4710797317023501E-2</c:v>
                </c:pt>
                <c:pt idx="196">
                  <c:v>1.6511169131678501E-2</c:v>
                </c:pt>
                <c:pt idx="197">
                  <c:v>1.8311540946333499E-2</c:v>
                </c:pt>
                <c:pt idx="198">
                  <c:v>2.01119127609884E-2</c:v>
                </c:pt>
                <c:pt idx="199">
                  <c:v>2.1912284575643402E-2</c:v>
                </c:pt>
                <c:pt idx="200">
                  <c:v>2.37126563902984E-2</c:v>
                </c:pt>
                <c:pt idx="201">
                  <c:v>2.5513028204953499E-2</c:v>
                </c:pt>
                <c:pt idx="202">
                  <c:v>2.73134000196085E-2</c:v>
                </c:pt>
                <c:pt idx="203">
                  <c:v>2.9113771834263499E-2</c:v>
                </c:pt>
                <c:pt idx="204">
                  <c:v>3.2485935956069703E-2</c:v>
                </c:pt>
                <c:pt idx="205">
                  <c:v>3.6691754313517198E-2</c:v>
                </c:pt>
                <c:pt idx="206">
                  <c:v>4.0897572670964701E-2</c:v>
                </c:pt>
                <c:pt idx="207">
                  <c:v>4.5103391028412397E-2</c:v>
                </c:pt>
                <c:pt idx="208">
                  <c:v>4.9309209385859899E-2</c:v>
                </c:pt>
                <c:pt idx="209">
                  <c:v>5.3515027743307401E-2</c:v>
                </c:pt>
                <c:pt idx="210">
                  <c:v>5.7752254174679898E-2</c:v>
                </c:pt>
                <c:pt idx="211">
                  <c:v>6.5393249829023406E-2</c:v>
                </c:pt>
                <c:pt idx="212">
                  <c:v>7.30342454833669E-2</c:v>
                </c:pt>
                <c:pt idx="213">
                  <c:v>8.0675241137710699E-2</c:v>
                </c:pt>
                <c:pt idx="214">
                  <c:v>8.7954913211253302E-2</c:v>
                </c:pt>
                <c:pt idx="215">
                  <c:v>9.5179631615621596E-2</c:v>
                </c:pt>
                <c:pt idx="216">
                  <c:v>0.102404350019989</c:v>
                </c:pt>
                <c:pt idx="217">
                  <c:v>0.109629068424358</c:v>
                </c:pt>
                <c:pt idx="218">
                  <c:v>0.11685378682872601</c:v>
                </c:pt>
                <c:pt idx="219">
                  <c:v>0.125676562771283</c:v>
                </c:pt>
                <c:pt idx="220">
                  <c:v>0.134707461036602</c:v>
                </c:pt>
                <c:pt idx="221">
                  <c:v>0.14373835930192</c:v>
                </c:pt>
                <c:pt idx="222">
                  <c:v>0.152769257567239</c:v>
                </c:pt>
                <c:pt idx="223">
                  <c:v>0.161800155832557</c:v>
                </c:pt>
                <c:pt idx="224">
                  <c:v>0.172658819627725</c:v>
                </c:pt>
                <c:pt idx="225">
                  <c:v>0.18371706236882199</c:v>
                </c:pt>
                <c:pt idx="226">
                  <c:v>0.194775305109918</c:v>
                </c:pt>
                <c:pt idx="227">
                  <c:v>0.20583354785101399</c:v>
                </c:pt>
                <c:pt idx="228">
                  <c:v>0.216891790592111</c:v>
                </c:pt>
                <c:pt idx="229">
                  <c:v>0.22829300844296899</c:v>
                </c:pt>
                <c:pt idx="230">
                  <c:v>0.24325735521467201</c:v>
                </c:pt>
                <c:pt idx="231">
                  <c:v>0.25822170198637401</c:v>
                </c:pt>
                <c:pt idx="232">
                  <c:v>0.27151021830678002</c:v>
                </c:pt>
                <c:pt idx="233">
                  <c:v>0.28183124480729399</c:v>
                </c:pt>
                <c:pt idx="234">
                  <c:v>0.29215227130780802</c:v>
                </c:pt>
                <c:pt idx="235">
                  <c:v>0.30213648255422698</c:v>
                </c:pt>
                <c:pt idx="236">
                  <c:v>0.31142540638447602</c:v>
                </c:pt>
                <c:pt idx="237">
                  <c:v>0.32071433021472401</c:v>
                </c:pt>
                <c:pt idx="238">
                  <c:v>0.33000325404497299</c:v>
                </c:pt>
                <c:pt idx="239">
                  <c:v>0.33929217787522098</c:v>
                </c:pt>
                <c:pt idx="240">
                  <c:v>0.35003715449669198</c:v>
                </c:pt>
                <c:pt idx="241">
                  <c:v>0.36474461750383302</c:v>
                </c:pt>
                <c:pt idx="242">
                  <c:v>0.37945208051097501</c:v>
                </c:pt>
                <c:pt idx="243">
                  <c:v>0.394159543518116</c:v>
                </c:pt>
                <c:pt idx="244">
                  <c:v>0.40789050093043899</c:v>
                </c:pt>
                <c:pt idx="245">
                  <c:v>0.41821152721003402</c:v>
                </c:pt>
                <c:pt idx="246">
                  <c:v>0.42853255348962899</c:v>
                </c:pt>
                <c:pt idx="247">
                  <c:v>0.43980715513431501</c:v>
                </c:pt>
                <c:pt idx="248">
                  <c:v>0.45519914900227998</c:v>
                </c:pt>
                <c:pt idx="249">
                  <c:v>0.46822258334629202</c:v>
                </c:pt>
                <c:pt idx="250">
                  <c:v>0.47981577314941098</c:v>
                </c:pt>
                <c:pt idx="251">
                  <c:v>0.49038121944081497</c:v>
                </c:pt>
                <c:pt idx="252">
                  <c:v>0.49868964579139502</c:v>
                </c:pt>
                <c:pt idx="253">
                  <c:v>0.50699807214197501</c:v>
                </c:pt>
                <c:pt idx="254">
                  <c:v>0.51530649849255505</c:v>
                </c:pt>
                <c:pt idx="255">
                  <c:v>0.52333206629636098</c:v>
                </c:pt>
                <c:pt idx="256">
                  <c:v>0.52987485981446403</c:v>
                </c:pt>
                <c:pt idx="257">
                  <c:v>0.53641765333256697</c:v>
                </c:pt>
                <c:pt idx="258">
                  <c:v>0.54296044685067002</c:v>
                </c:pt>
                <c:pt idx="259">
                  <c:v>0.54950324036877296</c:v>
                </c:pt>
                <c:pt idx="260">
                  <c:v>0.55604603388687601</c:v>
                </c:pt>
                <c:pt idx="261">
                  <c:v>0.56129633032926596</c:v>
                </c:pt>
                <c:pt idx="262">
                  <c:v>0.56410844277319405</c:v>
                </c:pt>
                <c:pt idx="263">
                  <c:v>0.56692055521712204</c:v>
                </c:pt>
                <c:pt idx="264">
                  <c:v>0.56973266766105002</c:v>
                </c:pt>
                <c:pt idx="265">
                  <c:v>0.572544780104978</c:v>
                </c:pt>
                <c:pt idx="266">
                  <c:v>0.57535689254890598</c:v>
                </c:pt>
                <c:pt idx="267">
                  <c:v>0.57816900499283397</c:v>
                </c:pt>
                <c:pt idx="268">
                  <c:v>0.58098111743676195</c:v>
                </c:pt>
                <c:pt idx="269">
                  <c:v>0.58379322988069005</c:v>
                </c:pt>
                <c:pt idx="270">
                  <c:v>0.58660534232461803</c:v>
                </c:pt>
                <c:pt idx="271">
                  <c:v>0.58941745476854601</c:v>
                </c:pt>
                <c:pt idx="272">
                  <c:v>0.592229567212474</c:v>
                </c:pt>
                <c:pt idx="273">
                  <c:v>0.59504167965640198</c:v>
                </c:pt>
                <c:pt idx="274">
                  <c:v>0.59403430574438998</c:v>
                </c:pt>
                <c:pt idx="275">
                  <c:v>0.59254718776901905</c:v>
                </c:pt>
                <c:pt idx="276">
                  <c:v>0.591060069793647</c:v>
                </c:pt>
                <c:pt idx="277">
                  <c:v>0.58957295181827596</c:v>
                </c:pt>
                <c:pt idx="278">
                  <c:v>0.58808583384290403</c:v>
                </c:pt>
                <c:pt idx="279">
                  <c:v>0.58659871586753298</c:v>
                </c:pt>
                <c:pt idx="280">
                  <c:v>0.58511159789216205</c:v>
                </c:pt>
                <c:pt idx="281">
                  <c:v>0.58362447991679001</c:v>
                </c:pt>
                <c:pt idx="282">
                  <c:v>0.58213736194141896</c:v>
                </c:pt>
                <c:pt idx="283">
                  <c:v>0.58065024396604703</c:v>
                </c:pt>
                <c:pt idx="284">
                  <c:v>0.57916312599067599</c:v>
                </c:pt>
                <c:pt idx="285">
                  <c:v>0.57767600801530405</c:v>
                </c:pt>
                <c:pt idx="286">
                  <c:v>0.57618889003993301</c:v>
                </c:pt>
                <c:pt idx="287">
                  <c:v>0.57470177206456197</c:v>
                </c:pt>
                <c:pt idx="288">
                  <c:v>0.57147504118326398</c:v>
                </c:pt>
                <c:pt idx="289">
                  <c:v>0.56772663202665297</c:v>
                </c:pt>
                <c:pt idx="290">
                  <c:v>0.56397822287004196</c:v>
                </c:pt>
                <c:pt idx="291">
                  <c:v>0.56022981371343095</c:v>
                </c:pt>
                <c:pt idx="292">
                  <c:v>0.55648140455681905</c:v>
                </c:pt>
                <c:pt idx="293">
                  <c:v>0.55273299540020804</c:v>
                </c:pt>
                <c:pt idx="294">
                  <c:v>0.54898458624359703</c:v>
                </c:pt>
                <c:pt idx="295">
                  <c:v>0.54523617708698602</c:v>
                </c:pt>
                <c:pt idx="296">
                  <c:v>0.54148776793037501</c:v>
                </c:pt>
                <c:pt idx="297">
                  <c:v>0.53773836823249999</c:v>
                </c:pt>
                <c:pt idx="298">
                  <c:v>0.533988395241068</c:v>
                </c:pt>
                <c:pt idx="299">
                  <c:v>0.53023842224963702</c:v>
                </c:pt>
                <c:pt idx="300">
                  <c:v>0.52648844925820504</c:v>
                </c:pt>
                <c:pt idx="301">
                  <c:v>0.52273847626677294</c:v>
                </c:pt>
                <c:pt idx="302">
                  <c:v>0.51769492277426798</c:v>
                </c:pt>
                <c:pt idx="303">
                  <c:v>0.51195540650241</c:v>
                </c:pt>
                <c:pt idx="304">
                  <c:v>0.50621589023055302</c:v>
                </c:pt>
                <c:pt idx="305">
                  <c:v>0.50047637395869504</c:v>
                </c:pt>
                <c:pt idx="306">
                  <c:v>0.49473685768683701</c:v>
                </c:pt>
                <c:pt idx="307">
                  <c:v>0.48899734141498002</c:v>
                </c:pt>
                <c:pt idx="308">
                  <c:v>0.48325782514312199</c:v>
                </c:pt>
                <c:pt idx="309">
                  <c:v>0.47751830887126401</c:v>
                </c:pt>
                <c:pt idx="310">
                  <c:v>0.47250262093054701</c:v>
                </c:pt>
                <c:pt idx="311">
                  <c:v>0.46829167387118797</c:v>
                </c:pt>
                <c:pt idx="312">
                  <c:v>0.46408072681182799</c:v>
                </c:pt>
                <c:pt idx="313">
                  <c:v>0.45986977975246801</c:v>
                </c:pt>
                <c:pt idx="314">
                  <c:v>0.45565883269310797</c:v>
                </c:pt>
                <c:pt idx="315">
                  <c:v>0.45144788563374799</c:v>
                </c:pt>
                <c:pt idx="316">
                  <c:v>0.44723693857438901</c:v>
                </c:pt>
                <c:pt idx="317">
                  <c:v>0.44302599151502903</c:v>
                </c:pt>
                <c:pt idx="318">
                  <c:v>0.43881504445566899</c:v>
                </c:pt>
                <c:pt idx="319">
                  <c:v>0.43460409739630901</c:v>
                </c:pt>
                <c:pt idx="320">
                  <c:v>0.43039315033694903</c:v>
                </c:pt>
                <c:pt idx="321">
                  <c:v>0.42618220327758999</c:v>
                </c:pt>
                <c:pt idx="322">
                  <c:v>0.42280446969270402</c:v>
                </c:pt>
                <c:pt idx="323">
                  <c:v>0.41975507554392999</c:v>
                </c:pt>
                <c:pt idx="324">
                  <c:v>0.41670568139515601</c:v>
                </c:pt>
                <c:pt idx="325">
                  <c:v>0.41365628724638198</c:v>
                </c:pt>
                <c:pt idx="326">
                  <c:v>0.41060689309760801</c:v>
                </c:pt>
                <c:pt idx="327">
                  <c:v>0.40755749894883397</c:v>
                </c:pt>
                <c:pt idx="328">
                  <c:v>0.40450810480006</c:v>
                </c:pt>
                <c:pt idx="329">
                  <c:v>0.40145871065128602</c:v>
                </c:pt>
                <c:pt idx="330">
                  <c:v>0.39840931650251199</c:v>
                </c:pt>
                <c:pt idx="331">
                  <c:v>0.39548761533840898</c:v>
                </c:pt>
                <c:pt idx="332">
                  <c:v>0.39265783936431697</c:v>
                </c:pt>
                <c:pt idx="333">
                  <c:v>0.38982806339022402</c:v>
                </c:pt>
                <c:pt idx="334">
                  <c:v>0.38699828741613201</c:v>
                </c:pt>
                <c:pt idx="335">
                  <c:v>0.38416851144204001</c:v>
                </c:pt>
                <c:pt idx="336">
                  <c:v>0.381338735467948</c:v>
                </c:pt>
                <c:pt idx="337">
                  <c:v>0.37850895949385499</c:v>
                </c:pt>
                <c:pt idx="338">
                  <c:v>0.37567918351976298</c:v>
                </c:pt>
                <c:pt idx="339">
                  <c:v>0.37284940754567097</c:v>
                </c:pt>
                <c:pt idx="340">
                  <c:v>0.37001963157157902</c:v>
                </c:pt>
                <c:pt idx="341">
                  <c:v>0.36718985559748601</c:v>
                </c:pt>
                <c:pt idx="342">
                  <c:v>0.36485365349835602</c:v>
                </c:pt>
                <c:pt idx="343">
                  <c:v>0.362653063191272</c:v>
                </c:pt>
                <c:pt idx="344">
                  <c:v>0.36045247288418902</c:v>
                </c:pt>
                <c:pt idx="345">
                  <c:v>0.358251882577105</c:v>
                </c:pt>
                <c:pt idx="346">
                  <c:v>0.35605129227002202</c:v>
                </c:pt>
                <c:pt idx="347">
                  <c:v>0.353850701962938</c:v>
                </c:pt>
                <c:pt idx="348">
                  <c:v>0.35165011165585502</c:v>
                </c:pt>
                <c:pt idx="349">
                  <c:v>0.349449521348771</c:v>
                </c:pt>
                <c:pt idx="350">
                  <c:v>0.34724893104168703</c:v>
                </c:pt>
                <c:pt idx="351">
                  <c:v>0.345048340734604</c:v>
                </c:pt>
                <c:pt idx="352">
                  <c:v>0.34284775042752003</c:v>
                </c:pt>
                <c:pt idx="353">
                  <c:v>0.340647160120437</c:v>
                </c:pt>
                <c:pt idx="354">
                  <c:v>0.33848784990001601</c:v>
                </c:pt>
                <c:pt idx="355">
                  <c:v>0.336413720555995</c:v>
                </c:pt>
                <c:pt idx="356">
                  <c:v>0.33433959121197399</c:v>
                </c:pt>
                <c:pt idx="357">
                  <c:v>0.33226546186795303</c:v>
                </c:pt>
                <c:pt idx="358">
                  <c:v>0.33019133252393201</c:v>
                </c:pt>
                <c:pt idx="359">
                  <c:v>0.328117203179911</c:v>
                </c:pt>
                <c:pt idx="360">
                  <c:v>0.32604307383588998</c:v>
                </c:pt>
                <c:pt idx="361">
                  <c:v>0.32396894449186903</c:v>
                </c:pt>
                <c:pt idx="362">
                  <c:v>0.32189481514784801</c:v>
                </c:pt>
                <c:pt idx="363">
                  <c:v>0.319820685803827</c:v>
                </c:pt>
                <c:pt idx="364">
                  <c:v>0.31774655645980598</c:v>
                </c:pt>
                <c:pt idx="365">
                  <c:v>0.31567242711578503</c:v>
                </c:pt>
                <c:pt idx="366">
                  <c:v>0.31359829777176401</c:v>
                </c:pt>
                <c:pt idx="367">
                  <c:v>0.311524168427744</c:v>
                </c:pt>
                <c:pt idx="368">
                  <c:v>0.30939548271359801</c:v>
                </c:pt>
                <c:pt idx="369">
                  <c:v>0.30719864736928099</c:v>
                </c:pt>
                <c:pt idx="370">
                  <c:v>0.30500181202496401</c:v>
                </c:pt>
                <c:pt idx="371">
                  <c:v>0.30280497668064599</c:v>
                </c:pt>
                <c:pt idx="372">
                  <c:v>0.30060814133632902</c:v>
                </c:pt>
                <c:pt idx="373">
                  <c:v>0.29841130599201199</c:v>
                </c:pt>
                <c:pt idx="374">
                  <c:v>0.29621447064769502</c:v>
                </c:pt>
                <c:pt idx="375">
                  <c:v>0.29401763530337699</c:v>
                </c:pt>
                <c:pt idx="376">
                  <c:v>0.29182079995906002</c:v>
                </c:pt>
                <c:pt idx="377">
                  <c:v>0.28962396461474299</c:v>
                </c:pt>
                <c:pt idx="378">
                  <c:v>0.28742712927042502</c:v>
                </c:pt>
                <c:pt idx="379">
                  <c:v>0.28523029392610799</c:v>
                </c:pt>
                <c:pt idx="380">
                  <c:v>0.28303345858179102</c:v>
                </c:pt>
                <c:pt idx="381">
                  <c:v>0.28142577615312397</c:v>
                </c:pt>
                <c:pt idx="382">
                  <c:v>0.28001523765852998</c:v>
                </c:pt>
                <c:pt idx="383">
                  <c:v>0.27860469916393499</c:v>
                </c:pt>
                <c:pt idx="384">
                  <c:v>0.27719416066934099</c:v>
                </c:pt>
                <c:pt idx="385">
                  <c:v>0.275783622174746</c:v>
                </c:pt>
                <c:pt idx="386">
                  <c:v>0.27437308368015201</c:v>
                </c:pt>
                <c:pt idx="387">
                  <c:v>0.27296254518555702</c:v>
                </c:pt>
                <c:pt idx="388">
                  <c:v>0.27155200669096302</c:v>
                </c:pt>
                <c:pt idx="389">
                  <c:v>0.27014146819636797</c:v>
                </c:pt>
                <c:pt idx="390">
                  <c:v>0.26873092970177398</c:v>
                </c:pt>
                <c:pt idx="391">
                  <c:v>0.26732039120717899</c:v>
                </c:pt>
                <c:pt idx="392">
                  <c:v>0.26590985271258499</c:v>
                </c:pt>
                <c:pt idx="393">
                  <c:v>0.26449931421799</c:v>
                </c:pt>
                <c:pt idx="394">
                  <c:v>0.26308877572339601</c:v>
                </c:pt>
                <c:pt idx="395">
                  <c:v>0.26167823722880101</c:v>
                </c:pt>
                <c:pt idx="396">
                  <c:v>0.26026769873420702</c:v>
                </c:pt>
                <c:pt idx="397">
                  <c:v>0.25885716023961203</c:v>
                </c:pt>
                <c:pt idx="398">
                  <c:v>0.25744662174501798</c:v>
                </c:pt>
                <c:pt idx="399">
                  <c:v>0.25603608325042299</c:v>
                </c:pt>
                <c:pt idx="400">
                  <c:v>0.25481604247436901</c:v>
                </c:pt>
                <c:pt idx="401">
                  <c:v>0.253830853582385</c:v>
                </c:pt>
                <c:pt idx="402">
                  <c:v>0.25284566469040098</c:v>
                </c:pt>
                <c:pt idx="403">
                  <c:v>0.25186047579841703</c:v>
                </c:pt>
                <c:pt idx="404">
                  <c:v>0.25087528690643301</c:v>
                </c:pt>
                <c:pt idx="405">
                  <c:v>0.249890098014449</c:v>
                </c:pt>
                <c:pt idx="406">
                  <c:v>0.24890490912246499</c:v>
                </c:pt>
                <c:pt idx="407">
                  <c:v>0.24791972023048101</c:v>
                </c:pt>
                <c:pt idx="408">
                  <c:v>0.24693453133849699</c:v>
                </c:pt>
                <c:pt idx="409">
                  <c:v>0.24594934244651301</c:v>
                </c:pt>
                <c:pt idx="410">
                  <c:v>0.244964153554529</c:v>
                </c:pt>
                <c:pt idx="411">
                  <c:v>0.24397896466254401</c:v>
                </c:pt>
                <c:pt idx="412">
                  <c:v>0.24299377577056</c:v>
                </c:pt>
                <c:pt idx="413">
                  <c:v>0.24200858687857599</c:v>
                </c:pt>
                <c:pt idx="414">
                  <c:v>0.241023397986592</c:v>
                </c:pt>
                <c:pt idx="415">
                  <c:v>0.24003820909460799</c:v>
                </c:pt>
                <c:pt idx="416">
                  <c:v>0.23905302020262401</c:v>
                </c:pt>
                <c:pt idx="417">
                  <c:v>0.23806783131063999</c:v>
                </c:pt>
                <c:pt idx="418">
                  <c:v>0.23708264241865601</c:v>
                </c:pt>
                <c:pt idx="419">
                  <c:v>0.236097453526672</c:v>
                </c:pt>
                <c:pt idx="420">
                  <c:v>0.23511226463468801</c:v>
                </c:pt>
                <c:pt idx="421">
                  <c:v>0.234127075742704</c:v>
                </c:pt>
                <c:pt idx="422">
                  <c:v>0.23343862889904601</c:v>
                </c:pt>
                <c:pt idx="423">
                  <c:v>0.23398048279105799</c:v>
                </c:pt>
                <c:pt idx="424">
                  <c:v>0.23452233668306999</c:v>
                </c:pt>
                <c:pt idx="425">
                  <c:v>0.23506419057508199</c:v>
                </c:pt>
                <c:pt idx="426">
                  <c:v>0.23560604446709399</c:v>
                </c:pt>
                <c:pt idx="427">
                  <c:v>0.23614789835910599</c:v>
                </c:pt>
                <c:pt idx="428">
                  <c:v>0.23668975225111799</c:v>
                </c:pt>
                <c:pt idx="429">
                  <c:v>0.23723160614312999</c:v>
                </c:pt>
                <c:pt idx="430">
                  <c:v>0.23777346003514199</c:v>
                </c:pt>
                <c:pt idx="431">
                  <c:v>0.23831531392715399</c:v>
                </c:pt>
                <c:pt idx="432">
                  <c:v>0.23885716781916599</c:v>
                </c:pt>
                <c:pt idx="433">
                  <c:v>0.239399021711178</c:v>
                </c:pt>
                <c:pt idx="434">
                  <c:v>0.23994087560319</c:v>
                </c:pt>
                <c:pt idx="435">
                  <c:v>0.240482729495202</c:v>
                </c:pt>
                <c:pt idx="436">
                  <c:v>0.241024583387214</c:v>
                </c:pt>
                <c:pt idx="437">
                  <c:v>0.241566437279226</c:v>
                </c:pt>
                <c:pt idx="438">
                  <c:v>0.242108291171238</c:v>
                </c:pt>
                <c:pt idx="439">
                  <c:v>0.24265014506325</c:v>
                </c:pt>
                <c:pt idx="440">
                  <c:v>0.243191998955262</c:v>
                </c:pt>
                <c:pt idx="441">
                  <c:v>0.243733852847274</c:v>
                </c:pt>
                <c:pt idx="442">
                  <c:v>0.244275706739286</c:v>
                </c:pt>
                <c:pt idx="443">
                  <c:v>0.24555790527841101</c:v>
                </c:pt>
                <c:pt idx="444">
                  <c:v>0.246867881714364</c:v>
                </c:pt>
                <c:pt idx="445">
                  <c:v>0.24817785815031801</c:v>
                </c:pt>
                <c:pt idx="446">
                  <c:v>0.249487834586271</c:v>
                </c:pt>
                <c:pt idx="447">
                  <c:v>0.25079781102222398</c:v>
                </c:pt>
                <c:pt idx="448">
                  <c:v>0.25210778745817702</c:v>
                </c:pt>
                <c:pt idx="449">
                  <c:v>0.25341776389413001</c:v>
                </c:pt>
                <c:pt idx="450">
                  <c:v>0.254727740330083</c:v>
                </c:pt>
                <c:pt idx="451">
                  <c:v>0.25603771676603598</c:v>
                </c:pt>
                <c:pt idx="452">
                  <c:v>0.25734769320198903</c:v>
                </c:pt>
                <c:pt idx="453">
                  <c:v>0.25865766963794301</c:v>
                </c:pt>
                <c:pt idx="454">
                  <c:v>0.259967646073896</c:v>
                </c:pt>
                <c:pt idx="455">
                  <c:v>0.26127762250984898</c:v>
                </c:pt>
                <c:pt idx="456">
                  <c:v>0.26398224314499802</c:v>
                </c:pt>
                <c:pt idx="457">
                  <c:v>0.26700550078540902</c:v>
                </c:pt>
                <c:pt idx="458">
                  <c:v>0.27002875842581903</c:v>
                </c:pt>
                <c:pt idx="459">
                  <c:v>0.27305201606622997</c:v>
                </c:pt>
                <c:pt idx="460">
                  <c:v>0.27607527370664098</c:v>
                </c:pt>
                <c:pt idx="461">
                  <c:v>0.27909853134705098</c:v>
                </c:pt>
                <c:pt idx="462">
                  <c:v>0.28212178898746199</c:v>
                </c:pt>
                <c:pt idx="463">
                  <c:v>0.284694687682711</c:v>
                </c:pt>
                <c:pt idx="464">
                  <c:v>0.28686210325702799</c:v>
                </c:pt>
                <c:pt idx="465">
                  <c:v>0.28902951883134498</c:v>
                </c:pt>
                <c:pt idx="466">
                  <c:v>0.29119693440566302</c:v>
                </c:pt>
                <c:pt idx="467">
                  <c:v>0.29336434997998001</c:v>
                </c:pt>
                <c:pt idx="468">
                  <c:v>0.295531765554297</c:v>
                </c:pt>
                <c:pt idx="469">
                  <c:v>0.29769918112861399</c:v>
                </c:pt>
                <c:pt idx="470">
                  <c:v>0.29986659670293198</c:v>
                </c:pt>
                <c:pt idx="471">
                  <c:v>0.30203401227724902</c:v>
                </c:pt>
                <c:pt idx="472">
                  <c:v>0.30420142785156701</c:v>
                </c:pt>
                <c:pt idx="473">
                  <c:v>0.306368843425884</c:v>
                </c:pt>
                <c:pt idx="474">
                  <c:v>0.30853625900020099</c:v>
                </c:pt>
                <c:pt idx="475">
                  <c:v>0.31070367457451897</c:v>
                </c:pt>
                <c:pt idx="476">
                  <c:v>0.31287109014883602</c:v>
                </c:pt>
                <c:pt idx="477">
                  <c:v>0.31503850572315301</c:v>
                </c:pt>
                <c:pt idx="478">
                  <c:v>0.31720592129746999</c:v>
                </c:pt>
                <c:pt idx="479">
                  <c:v>0.31937333687178798</c:v>
                </c:pt>
                <c:pt idx="480">
                  <c:v>0.32154075244610503</c:v>
                </c:pt>
                <c:pt idx="481">
                  <c:v>0.32370816802042202</c:v>
                </c:pt>
                <c:pt idx="482">
                  <c:v>0.32589265726997702</c:v>
                </c:pt>
                <c:pt idx="483">
                  <c:v>0.32817618439644902</c:v>
                </c:pt>
                <c:pt idx="484">
                  <c:v>0.33045971152292197</c:v>
                </c:pt>
                <c:pt idx="485">
                  <c:v>0.33274323864939398</c:v>
                </c:pt>
                <c:pt idx="486">
                  <c:v>0.33502676577586599</c:v>
                </c:pt>
                <c:pt idx="487">
                  <c:v>0.33731029290233899</c:v>
                </c:pt>
                <c:pt idx="488">
                  <c:v>0.339593820028811</c:v>
                </c:pt>
                <c:pt idx="489">
                  <c:v>0.34187734715528301</c:v>
                </c:pt>
                <c:pt idx="490">
                  <c:v>0.34416087428175501</c:v>
                </c:pt>
                <c:pt idx="491">
                  <c:v>0.34644440140822802</c:v>
                </c:pt>
                <c:pt idx="492">
                  <c:v>0.34872792853470003</c:v>
                </c:pt>
                <c:pt idx="493">
                  <c:v>0.35101145566117198</c:v>
                </c:pt>
                <c:pt idx="494">
                  <c:v>0.35329498278764498</c:v>
                </c:pt>
                <c:pt idx="495">
                  <c:v>0.35533797224248498</c:v>
                </c:pt>
                <c:pt idx="496">
                  <c:v>0.35713186494928301</c:v>
                </c:pt>
                <c:pt idx="497">
                  <c:v>0.35892575765608198</c:v>
                </c:pt>
                <c:pt idx="498">
                  <c:v>0.36071965036288101</c:v>
                </c:pt>
                <c:pt idx="499">
                  <c:v>0.36251354306967998</c:v>
                </c:pt>
                <c:pt idx="500">
                  <c:v>0.364307435776479</c:v>
                </c:pt>
                <c:pt idx="501">
                  <c:v>0.36610132848327698</c:v>
                </c:pt>
                <c:pt idx="502">
                  <c:v>0.367895221190076</c:v>
                </c:pt>
                <c:pt idx="503">
                  <c:v>0.36968911389687498</c:v>
                </c:pt>
                <c:pt idx="504">
                  <c:v>0.371483006603674</c:v>
                </c:pt>
                <c:pt idx="505">
                  <c:v>0.37327689931047298</c:v>
                </c:pt>
                <c:pt idx="506">
                  <c:v>0.375070792017271</c:v>
                </c:pt>
                <c:pt idx="507">
                  <c:v>0.37686468472406998</c:v>
                </c:pt>
                <c:pt idx="508">
                  <c:v>0.378658577430869</c:v>
                </c:pt>
                <c:pt idx="509">
                  <c:v>0.38045247013766798</c:v>
                </c:pt>
                <c:pt idx="510">
                  <c:v>0.38185635237263299</c:v>
                </c:pt>
                <c:pt idx="511">
                  <c:v>0.38293015408167502</c:v>
                </c:pt>
                <c:pt idx="512">
                  <c:v>0.384003955790717</c:v>
                </c:pt>
                <c:pt idx="513">
                  <c:v>0.38507775749975998</c:v>
                </c:pt>
                <c:pt idx="514">
                  <c:v>0.38615155920880201</c:v>
                </c:pt>
                <c:pt idx="515">
                  <c:v>0.38722536091784399</c:v>
                </c:pt>
                <c:pt idx="516">
                  <c:v>0.38829916262688602</c:v>
                </c:pt>
                <c:pt idx="517">
                  <c:v>0.38937296433592899</c:v>
                </c:pt>
                <c:pt idx="518">
                  <c:v>0.39044676604497103</c:v>
                </c:pt>
                <c:pt idx="519">
                  <c:v>0.391520567754013</c:v>
                </c:pt>
                <c:pt idx="520">
                  <c:v>0.39259436946305498</c:v>
                </c:pt>
                <c:pt idx="521">
                  <c:v>0.39366817117209801</c:v>
                </c:pt>
                <c:pt idx="522">
                  <c:v>0.39474197288113999</c:v>
                </c:pt>
                <c:pt idx="523">
                  <c:v>0.39581577459018202</c:v>
                </c:pt>
                <c:pt idx="524">
                  <c:v>0.396889576299224</c:v>
                </c:pt>
                <c:pt idx="525">
                  <c:v>0.39770610345269503</c:v>
                </c:pt>
                <c:pt idx="526">
                  <c:v>0.39768985970026</c:v>
                </c:pt>
                <c:pt idx="527">
                  <c:v>0.39767361594782502</c:v>
                </c:pt>
                <c:pt idx="528">
                  <c:v>0.39765737219538999</c:v>
                </c:pt>
                <c:pt idx="529">
                  <c:v>0.39764112844295502</c:v>
                </c:pt>
                <c:pt idx="530">
                  <c:v>0.39762488469051999</c:v>
                </c:pt>
                <c:pt idx="531">
                  <c:v>0.39760864093808501</c:v>
                </c:pt>
                <c:pt idx="532">
                  <c:v>0.39759239718564998</c:v>
                </c:pt>
                <c:pt idx="533">
                  <c:v>0.39757615343321501</c:v>
                </c:pt>
                <c:pt idx="534">
                  <c:v>0.39755990968077998</c:v>
                </c:pt>
                <c:pt idx="535">
                  <c:v>0.397543665928345</c:v>
                </c:pt>
                <c:pt idx="536">
                  <c:v>0.39752742217590897</c:v>
                </c:pt>
                <c:pt idx="537">
                  <c:v>0.397511178423474</c:v>
                </c:pt>
                <c:pt idx="538">
                  <c:v>0.39749493467103902</c:v>
                </c:pt>
                <c:pt idx="539">
                  <c:v>0.39747869091860399</c:v>
                </c:pt>
                <c:pt idx="540">
                  <c:v>0.39746244716616902</c:v>
                </c:pt>
                <c:pt idx="541">
                  <c:v>0.39744620341373399</c:v>
                </c:pt>
                <c:pt idx="542">
                  <c:v>0.39742995966129901</c:v>
                </c:pt>
                <c:pt idx="543">
                  <c:v>0.39741371590886398</c:v>
                </c:pt>
                <c:pt idx="544">
                  <c:v>0.39739747215642901</c:v>
                </c:pt>
                <c:pt idx="545">
                  <c:v>0.39738122840399398</c:v>
                </c:pt>
                <c:pt idx="546">
                  <c:v>0.39736498465155801</c:v>
                </c:pt>
                <c:pt idx="547">
                  <c:v>0.39734874089912298</c:v>
                </c:pt>
                <c:pt idx="548">
                  <c:v>0.397332497146688</c:v>
                </c:pt>
                <c:pt idx="549">
                  <c:v>0.39731625339425303</c:v>
                </c:pt>
                <c:pt idx="550">
                  <c:v>0.397300009641818</c:v>
                </c:pt>
                <c:pt idx="551">
                  <c:v>0.39728376588938302</c:v>
                </c:pt>
                <c:pt idx="552">
                  <c:v>0.39726752213694799</c:v>
                </c:pt>
                <c:pt idx="553">
                  <c:v>0.396436522550073</c:v>
                </c:pt>
                <c:pt idx="554">
                  <c:v>0.39543667310890102</c:v>
                </c:pt>
                <c:pt idx="555">
                  <c:v>0.39443682366772898</c:v>
                </c:pt>
                <c:pt idx="556">
                  <c:v>0.39343697422655699</c:v>
                </c:pt>
                <c:pt idx="557">
                  <c:v>0.39243712478538501</c:v>
                </c:pt>
                <c:pt idx="558">
                  <c:v>0.39143727534421302</c:v>
                </c:pt>
                <c:pt idx="559">
                  <c:v>0.39043742590304098</c:v>
                </c:pt>
                <c:pt idx="560">
                  <c:v>0.389437576461868</c:v>
                </c:pt>
                <c:pt idx="561">
                  <c:v>0.38843772702069601</c:v>
                </c:pt>
                <c:pt idx="562">
                  <c:v>0.38743787757952403</c:v>
                </c:pt>
                <c:pt idx="563">
                  <c:v>0.38643802813835199</c:v>
                </c:pt>
                <c:pt idx="564">
                  <c:v>0.38543817869718</c:v>
                </c:pt>
                <c:pt idx="565">
                  <c:v>0.38443832925600802</c:v>
                </c:pt>
                <c:pt idx="566">
                  <c:v>0.38343847981483598</c:v>
                </c:pt>
                <c:pt idx="567">
                  <c:v>0.38243863037366399</c:v>
                </c:pt>
                <c:pt idx="568">
                  <c:v>0.38143878093249201</c:v>
                </c:pt>
                <c:pt idx="569">
                  <c:v>0.38043893149132002</c:v>
                </c:pt>
                <c:pt idx="570">
                  <c:v>0.37943908205014798</c:v>
                </c:pt>
                <c:pt idx="571">
                  <c:v>0.378439232608976</c:v>
                </c:pt>
                <c:pt idx="572">
                  <c:v>0.37743938316780401</c:v>
                </c:pt>
                <c:pt idx="573">
                  <c:v>0.37643953372663203</c:v>
                </c:pt>
                <c:pt idx="574">
                  <c:v>0.37543968428545998</c:v>
                </c:pt>
                <c:pt idx="575">
                  <c:v>0.374439834844288</c:v>
                </c:pt>
                <c:pt idx="576">
                  <c:v>0.37343998540311601</c:v>
                </c:pt>
                <c:pt idx="577">
                  <c:v>0.37244013596194397</c:v>
                </c:pt>
                <c:pt idx="578">
                  <c:v>0.37144028652077199</c:v>
                </c:pt>
                <c:pt idx="579">
                  <c:v>0.37036903043179098</c:v>
                </c:pt>
                <c:pt idx="580">
                  <c:v>0.36908490271830302</c:v>
                </c:pt>
                <c:pt idx="581">
                  <c:v>0.36780077500481501</c:v>
                </c:pt>
                <c:pt idx="582">
                  <c:v>0.36651664729132699</c:v>
                </c:pt>
                <c:pt idx="583">
                  <c:v>0.36523251957783898</c:v>
                </c:pt>
                <c:pt idx="584">
                  <c:v>0.36394839186435102</c:v>
                </c:pt>
                <c:pt idx="585">
                  <c:v>0.362664264150864</c:v>
                </c:pt>
                <c:pt idx="586">
                  <c:v>0.36138013643737599</c:v>
                </c:pt>
                <c:pt idx="587">
                  <c:v>0.36009600872388797</c:v>
                </c:pt>
                <c:pt idx="588">
                  <c:v>0.35881188101040001</c:v>
                </c:pt>
                <c:pt idx="589">
                  <c:v>0.357527753296912</c:v>
                </c:pt>
                <c:pt idx="590">
                  <c:v>0.35624362558342398</c:v>
                </c:pt>
                <c:pt idx="591">
                  <c:v>0.35495949786993602</c:v>
                </c:pt>
                <c:pt idx="592">
                  <c:v>0.35367537015644801</c:v>
                </c:pt>
                <c:pt idx="593">
                  <c:v>0.35239124244296</c:v>
                </c:pt>
                <c:pt idx="594">
                  <c:v>0.35110711472947198</c:v>
                </c:pt>
                <c:pt idx="595">
                  <c:v>0.34982298701598402</c:v>
                </c:pt>
                <c:pt idx="596">
                  <c:v>0.34853885930249601</c:v>
                </c:pt>
                <c:pt idx="597">
                  <c:v>0.347269789292389</c:v>
                </c:pt>
                <c:pt idx="598">
                  <c:v>0.34602381489436002</c:v>
                </c:pt>
                <c:pt idx="599">
                  <c:v>0.34477784049633098</c:v>
                </c:pt>
                <c:pt idx="600">
                  <c:v>0.343531866098302</c:v>
                </c:pt>
                <c:pt idx="601">
                  <c:v>0.34228589170027202</c:v>
                </c:pt>
                <c:pt idx="602">
                  <c:v>0.34103991730224298</c:v>
                </c:pt>
                <c:pt idx="603">
                  <c:v>0.339793942904214</c:v>
                </c:pt>
                <c:pt idx="604">
                  <c:v>0.33854796850618502</c:v>
                </c:pt>
                <c:pt idx="605">
                  <c:v>0.33730199410815598</c:v>
                </c:pt>
                <c:pt idx="606">
                  <c:v>0.336056019710127</c:v>
                </c:pt>
                <c:pt idx="607">
                  <c:v>0.33481004531209702</c:v>
                </c:pt>
                <c:pt idx="608">
                  <c:v>0.33356407091406798</c:v>
                </c:pt>
                <c:pt idx="609">
                  <c:v>0.332318096516039</c:v>
                </c:pt>
                <c:pt idx="610">
                  <c:v>0.33107212211801001</c:v>
                </c:pt>
                <c:pt idx="611">
                  <c:v>0.32982614771998098</c:v>
                </c:pt>
                <c:pt idx="612">
                  <c:v>0.328580173321951</c:v>
                </c:pt>
                <c:pt idx="613">
                  <c:v>0.32733419892392202</c:v>
                </c:pt>
                <c:pt idx="614">
                  <c:v>0.32608822452589298</c:v>
                </c:pt>
                <c:pt idx="615">
                  <c:v>0.324842250127864</c:v>
                </c:pt>
                <c:pt idx="616">
                  <c:v>0.32359627572983501</c:v>
                </c:pt>
                <c:pt idx="617">
                  <c:v>0.32237096477502297</c:v>
                </c:pt>
                <c:pt idx="618">
                  <c:v>0.32156905489326199</c:v>
                </c:pt>
                <c:pt idx="619">
                  <c:v>0.3207671450115</c:v>
                </c:pt>
                <c:pt idx="620">
                  <c:v>0.31996523512973901</c:v>
                </c:pt>
                <c:pt idx="621">
                  <c:v>0.31916332524797802</c:v>
                </c:pt>
                <c:pt idx="622">
                  <c:v>0.31836141536621598</c:v>
                </c:pt>
                <c:pt idx="623">
                  <c:v>0.317559505484455</c:v>
                </c:pt>
                <c:pt idx="624">
                  <c:v>0.31675759560269401</c:v>
                </c:pt>
                <c:pt idx="625">
                  <c:v>0.31595568572093202</c:v>
                </c:pt>
                <c:pt idx="626">
                  <c:v>0.31515377583917098</c:v>
                </c:pt>
                <c:pt idx="627">
                  <c:v>0.31435186595740999</c:v>
                </c:pt>
                <c:pt idx="628">
                  <c:v>0.31354995607564801</c:v>
                </c:pt>
                <c:pt idx="629">
                  <c:v>0.31274804619388702</c:v>
                </c:pt>
                <c:pt idx="630">
                  <c:v>0.31194613631212598</c:v>
                </c:pt>
                <c:pt idx="631">
                  <c:v>0.31114422643036499</c:v>
                </c:pt>
                <c:pt idx="632">
                  <c:v>0.310342316548603</c:v>
                </c:pt>
                <c:pt idx="633">
                  <c:v>0.30954040666684202</c:v>
                </c:pt>
                <c:pt idx="634">
                  <c:v>0.30873849678508097</c:v>
                </c:pt>
                <c:pt idx="635">
                  <c:v>0.30793658690331899</c:v>
                </c:pt>
                <c:pt idx="636">
                  <c:v>0.307134677021558</c:v>
                </c:pt>
                <c:pt idx="637">
                  <c:v>0.30652810860268298</c:v>
                </c:pt>
                <c:pt idx="638">
                  <c:v>0.30598625471067098</c:v>
                </c:pt>
                <c:pt idx="639">
                  <c:v>0.30544440081865898</c:v>
                </c:pt>
                <c:pt idx="640">
                  <c:v>0.30490254692664698</c:v>
                </c:pt>
                <c:pt idx="641">
                  <c:v>0.30436069303463498</c:v>
                </c:pt>
                <c:pt idx="642">
                  <c:v>0.30381883914262298</c:v>
                </c:pt>
                <c:pt idx="643">
                  <c:v>0.30327698525061098</c:v>
                </c:pt>
                <c:pt idx="644">
                  <c:v>0.30273513135859897</c:v>
                </c:pt>
                <c:pt idx="645">
                  <c:v>0.30219327746658697</c:v>
                </c:pt>
                <c:pt idx="646">
                  <c:v>0.30165142357457497</c:v>
                </c:pt>
                <c:pt idx="647">
                  <c:v>0.30110956968256303</c:v>
                </c:pt>
                <c:pt idx="648">
                  <c:v>0.30056771579055103</c:v>
                </c:pt>
                <c:pt idx="649">
                  <c:v>0.30002586189853903</c:v>
                </c:pt>
                <c:pt idx="650">
                  <c:v>0.29948400800652702</c:v>
                </c:pt>
                <c:pt idx="651">
                  <c:v>0.29894215411451502</c:v>
                </c:pt>
                <c:pt idx="652">
                  <c:v>0.29840030022250302</c:v>
                </c:pt>
                <c:pt idx="653">
                  <c:v>0.29785844633049102</c:v>
                </c:pt>
                <c:pt idx="654">
                  <c:v>0.29731659243847902</c:v>
                </c:pt>
                <c:pt idx="655">
                  <c:v>0.29677473854646702</c:v>
                </c:pt>
                <c:pt idx="656">
                  <c:v>0.29623288465445502</c:v>
                </c:pt>
                <c:pt idx="657">
                  <c:v>0.29602057005878502</c:v>
                </c:pt>
                <c:pt idx="658">
                  <c:v>0.29611163793835898</c:v>
                </c:pt>
                <c:pt idx="659">
                  <c:v>0.29620270581793401</c:v>
                </c:pt>
                <c:pt idx="660">
                  <c:v>0.29629377369750798</c:v>
                </c:pt>
                <c:pt idx="661">
                  <c:v>0.296384841577082</c:v>
                </c:pt>
                <c:pt idx="662">
                  <c:v>0.29647590945665703</c:v>
                </c:pt>
                <c:pt idx="663">
                  <c:v>0.296566977336231</c:v>
                </c:pt>
                <c:pt idx="664">
                  <c:v>0.29665804521580502</c:v>
                </c:pt>
                <c:pt idx="665">
                  <c:v>0.29674911309537999</c:v>
                </c:pt>
                <c:pt idx="666">
                  <c:v>0.29684018097495402</c:v>
                </c:pt>
                <c:pt idx="667">
                  <c:v>0.29693124885452798</c:v>
                </c:pt>
                <c:pt idx="668">
                  <c:v>0.29702231673410301</c:v>
                </c:pt>
                <c:pt idx="669">
                  <c:v>0.29711338461367698</c:v>
                </c:pt>
                <c:pt idx="670">
                  <c:v>0.297204452493251</c:v>
                </c:pt>
                <c:pt idx="671">
                  <c:v>0.29729552037282603</c:v>
                </c:pt>
                <c:pt idx="672">
                  <c:v>0.2973865882524</c:v>
                </c:pt>
                <c:pt idx="673">
                  <c:v>0.29747765613197402</c:v>
                </c:pt>
                <c:pt idx="674">
                  <c:v>0.29756872401154899</c:v>
                </c:pt>
                <c:pt idx="675">
                  <c:v>0.29765979189112302</c:v>
                </c:pt>
                <c:pt idx="676">
                  <c:v>0.29775085977069699</c:v>
                </c:pt>
                <c:pt idx="677">
                  <c:v>0.29784192765027101</c:v>
                </c:pt>
                <c:pt idx="678">
                  <c:v>0.29793299552984598</c:v>
                </c:pt>
                <c:pt idx="679">
                  <c:v>0.29802406340942</c:v>
                </c:pt>
                <c:pt idx="680">
                  <c:v>0.29811513128899397</c:v>
                </c:pt>
                <c:pt idx="681">
                  <c:v>0.298206199168569</c:v>
                </c:pt>
                <c:pt idx="682">
                  <c:v>0.29829726704814302</c:v>
                </c:pt>
                <c:pt idx="683">
                  <c:v>0.29838833492771699</c:v>
                </c:pt>
                <c:pt idx="684">
                  <c:v>0.29847940280729202</c:v>
                </c:pt>
                <c:pt idx="685">
                  <c:v>0.29857047068686599</c:v>
                </c:pt>
                <c:pt idx="686">
                  <c:v>0.29866153856644001</c:v>
                </c:pt>
                <c:pt idx="687">
                  <c:v>0.29875260644601498</c:v>
                </c:pt>
                <c:pt idx="688">
                  <c:v>0.298843674325589</c:v>
                </c:pt>
                <c:pt idx="689">
                  <c:v>0.29893474220516297</c:v>
                </c:pt>
                <c:pt idx="690">
                  <c:v>0.299025810084738</c:v>
                </c:pt>
                <c:pt idx="691">
                  <c:v>0.299204649115481</c:v>
                </c:pt>
                <c:pt idx="692">
                  <c:v>0.29997699067007699</c:v>
                </c:pt>
                <c:pt idx="693">
                  <c:v>0.30074933222467198</c:v>
                </c:pt>
                <c:pt idx="694">
                  <c:v>0.30152167377926797</c:v>
                </c:pt>
                <c:pt idx="695">
                  <c:v>0.30229401533386402</c:v>
                </c:pt>
                <c:pt idx="696">
                  <c:v>0.30306635688846001</c:v>
                </c:pt>
                <c:pt idx="697">
                  <c:v>0.303838698443055</c:v>
                </c:pt>
                <c:pt idx="698">
                  <c:v>0.30461103999765099</c:v>
                </c:pt>
                <c:pt idx="699">
                  <c:v>0.30538338155224698</c:v>
                </c:pt>
                <c:pt idx="700">
                  <c:v>0.30615572310684303</c:v>
                </c:pt>
                <c:pt idx="701">
                  <c:v>0.30692806466143802</c:v>
                </c:pt>
                <c:pt idx="702">
                  <c:v>0.30770040621603401</c:v>
                </c:pt>
                <c:pt idx="703">
                  <c:v>0.30847274777063</c:v>
                </c:pt>
                <c:pt idx="704">
                  <c:v>0.30924508932522599</c:v>
                </c:pt>
                <c:pt idx="705">
                  <c:v>0.31001743087982198</c:v>
                </c:pt>
                <c:pt idx="706">
                  <c:v>0.31078977243441702</c:v>
                </c:pt>
                <c:pt idx="707">
                  <c:v>0.31156211398901301</c:v>
                </c:pt>
                <c:pt idx="708">
                  <c:v>0.312334455543609</c:v>
                </c:pt>
                <c:pt idx="709">
                  <c:v>0.31310679709820499</c:v>
                </c:pt>
                <c:pt idx="710">
                  <c:v>0.31387913865280098</c:v>
                </c:pt>
                <c:pt idx="711">
                  <c:v>0.31465148020739597</c:v>
                </c:pt>
                <c:pt idx="712">
                  <c:v>0.31542382176199202</c:v>
                </c:pt>
                <c:pt idx="713">
                  <c:v>0.31619616331658801</c:v>
                </c:pt>
                <c:pt idx="714">
                  <c:v>0.317002929601784</c:v>
                </c:pt>
                <c:pt idx="715">
                  <c:v>0.31782414468595899</c:v>
                </c:pt>
                <c:pt idx="716">
                  <c:v>0.31864535977013397</c:v>
                </c:pt>
                <c:pt idx="717">
                  <c:v>0.31946657485430902</c:v>
                </c:pt>
                <c:pt idx="718">
                  <c:v>0.320287789938484</c:v>
                </c:pt>
                <c:pt idx="719">
                  <c:v>0.32110900502265899</c:v>
                </c:pt>
                <c:pt idx="720">
                  <c:v>0.32193022010683398</c:v>
                </c:pt>
                <c:pt idx="721">
                  <c:v>0.32275143519100902</c:v>
                </c:pt>
                <c:pt idx="722">
                  <c:v>0.323572650275184</c:v>
                </c:pt>
                <c:pt idx="723">
                  <c:v>0.32439386535935899</c:v>
                </c:pt>
                <c:pt idx="724">
                  <c:v>0.32521508044353398</c:v>
                </c:pt>
                <c:pt idx="725">
                  <c:v>0.32603629552770902</c:v>
                </c:pt>
                <c:pt idx="726">
                  <c:v>0.32685751061188401</c:v>
                </c:pt>
                <c:pt idx="727">
                  <c:v>0.32767872569605999</c:v>
                </c:pt>
                <c:pt idx="728">
                  <c:v>0.32849994078023498</c:v>
                </c:pt>
                <c:pt idx="729">
                  <c:v>0.32932115586441002</c:v>
                </c:pt>
                <c:pt idx="730">
                  <c:v>0.33014237094858501</c:v>
                </c:pt>
                <c:pt idx="731">
                  <c:v>0.33096358603275999</c:v>
                </c:pt>
                <c:pt idx="732">
                  <c:v>0.33178480111693498</c:v>
                </c:pt>
                <c:pt idx="733">
                  <c:v>0.33260601620111002</c:v>
                </c:pt>
                <c:pt idx="734">
                  <c:v>0.33342723128528501</c:v>
                </c:pt>
                <c:pt idx="735">
                  <c:v>0.33424844636945999</c:v>
                </c:pt>
                <c:pt idx="736">
                  <c:v>0.33506966145363498</c:v>
                </c:pt>
                <c:pt idx="737">
                  <c:v>0.33589087653781002</c:v>
                </c:pt>
                <c:pt idx="738">
                  <c:v>0.33671209162198501</c:v>
                </c:pt>
                <c:pt idx="739">
                  <c:v>0.33753330670616</c:v>
                </c:pt>
                <c:pt idx="740">
                  <c:v>0.33835452179033498</c:v>
                </c:pt>
                <c:pt idx="741">
                  <c:v>0.33917573687451003</c:v>
                </c:pt>
                <c:pt idx="742">
                  <c:v>0.33999695195868501</c:v>
                </c:pt>
                <c:pt idx="743">
                  <c:v>0.34081816704286</c:v>
                </c:pt>
                <c:pt idx="744">
                  <c:v>0.34163938212703499</c:v>
                </c:pt>
                <c:pt idx="745">
                  <c:v>0.34246059721121003</c:v>
                </c:pt>
                <c:pt idx="746">
                  <c:v>0.34328181229538501</c:v>
                </c:pt>
                <c:pt idx="747">
                  <c:v>0.34394243788703899</c:v>
                </c:pt>
                <c:pt idx="748">
                  <c:v>0.344431118544264</c:v>
                </c:pt>
                <c:pt idx="749">
                  <c:v>0.34491979920148902</c:v>
                </c:pt>
                <c:pt idx="750">
                  <c:v>0.34540847985871298</c:v>
                </c:pt>
                <c:pt idx="751">
                  <c:v>0.345897160515938</c:v>
                </c:pt>
                <c:pt idx="752">
                  <c:v>0.34638584117316301</c:v>
                </c:pt>
                <c:pt idx="753">
                  <c:v>0.34687452183038803</c:v>
                </c:pt>
                <c:pt idx="754">
                  <c:v>0.34736320248761299</c:v>
                </c:pt>
                <c:pt idx="755">
                  <c:v>0.347851883144837</c:v>
                </c:pt>
                <c:pt idx="756">
                  <c:v>0.34834056380206202</c:v>
                </c:pt>
                <c:pt idx="757">
                  <c:v>0.34882924445928698</c:v>
                </c:pt>
                <c:pt idx="758">
                  <c:v>0.349317925116512</c:v>
                </c:pt>
                <c:pt idx="759">
                  <c:v>0.34980660577373701</c:v>
                </c:pt>
                <c:pt idx="760">
                  <c:v>0.35029528643096097</c:v>
                </c:pt>
                <c:pt idx="761">
                  <c:v>0.35078396708818599</c:v>
                </c:pt>
                <c:pt idx="762">
                  <c:v>0.351272647745411</c:v>
                </c:pt>
                <c:pt idx="763">
                  <c:v>0.35176132840263602</c:v>
                </c:pt>
                <c:pt idx="764">
                  <c:v>0.35225000905986098</c:v>
                </c:pt>
                <c:pt idx="765">
                  <c:v>0.352738689717086</c:v>
                </c:pt>
                <c:pt idx="766">
                  <c:v>0.35322737037431001</c:v>
                </c:pt>
                <c:pt idx="767">
                  <c:v>0.35371605103153497</c:v>
                </c:pt>
                <c:pt idx="768">
                  <c:v>0.35420473168875999</c:v>
                </c:pt>
                <c:pt idx="769">
                  <c:v>0.354693412345985</c:v>
                </c:pt>
                <c:pt idx="770">
                  <c:v>0.35518209300321002</c:v>
                </c:pt>
                <c:pt idx="771">
                  <c:v>0.35567077366043398</c:v>
                </c:pt>
                <c:pt idx="772">
                  <c:v>0.356159454317659</c:v>
                </c:pt>
                <c:pt idx="773">
                  <c:v>0.35664813497488401</c:v>
                </c:pt>
                <c:pt idx="774">
                  <c:v>0.35705535063994098</c:v>
                </c:pt>
                <c:pt idx="775">
                  <c:v>0.35710088457488198</c:v>
                </c:pt>
                <c:pt idx="776">
                  <c:v>0.35714641850982298</c:v>
                </c:pt>
                <c:pt idx="777">
                  <c:v>0.35719195244476398</c:v>
                </c:pt>
                <c:pt idx="778">
                  <c:v>0.35723748637970498</c:v>
                </c:pt>
                <c:pt idx="779">
                  <c:v>0.35728302031464598</c:v>
                </c:pt>
                <c:pt idx="780">
                  <c:v>0.35732855424958698</c:v>
                </c:pt>
                <c:pt idx="781">
                  <c:v>0.35737408818452798</c:v>
                </c:pt>
                <c:pt idx="782">
                  <c:v>0.35741962211946898</c:v>
                </c:pt>
                <c:pt idx="783">
                  <c:v>0.35746515605440998</c:v>
                </c:pt>
                <c:pt idx="784">
                  <c:v>0.35751068998935098</c:v>
                </c:pt>
                <c:pt idx="785">
                  <c:v>0.35755622392429198</c:v>
                </c:pt>
                <c:pt idx="786">
                  <c:v>0.35760175785923298</c:v>
                </c:pt>
                <c:pt idx="787">
                  <c:v>0.35764729179417398</c:v>
                </c:pt>
                <c:pt idx="788">
                  <c:v>0.35769282572911498</c:v>
                </c:pt>
                <c:pt idx="789">
                  <c:v>0.35773835966405598</c:v>
                </c:pt>
                <c:pt idx="790">
                  <c:v>0.35778389359899698</c:v>
                </c:pt>
                <c:pt idx="791">
                  <c:v>0.35782942753393898</c:v>
                </c:pt>
                <c:pt idx="792">
                  <c:v>0.35787496146887998</c:v>
                </c:pt>
                <c:pt idx="793">
                  <c:v>0.35792049540382098</c:v>
                </c:pt>
                <c:pt idx="794">
                  <c:v>0.35796602933876198</c:v>
                </c:pt>
                <c:pt idx="795">
                  <c:v>0.35801156327370298</c:v>
                </c:pt>
                <c:pt idx="796">
                  <c:v>0.35805709720864398</c:v>
                </c:pt>
                <c:pt idx="797">
                  <c:v>0.35810263114358498</c:v>
                </c:pt>
                <c:pt idx="798">
                  <c:v>0.35814816507852598</c:v>
                </c:pt>
                <c:pt idx="799">
                  <c:v>0.35819369901346698</c:v>
                </c:pt>
                <c:pt idx="800">
                  <c:v>0.35823923294840798</c:v>
                </c:pt>
                <c:pt idx="801">
                  <c:v>0.35828476688334898</c:v>
                </c:pt>
                <c:pt idx="802">
                  <c:v>0.35833030081828998</c:v>
                </c:pt>
                <c:pt idx="803">
                  <c:v>0.35837583475323098</c:v>
                </c:pt>
                <c:pt idx="804">
                  <c:v>0.35842136868817198</c:v>
                </c:pt>
                <c:pt idx="805">
                  <c:v>0.35846690262311298</c:v>
                </c:pt>
                <c:pt idx="806">
                  <c:v>0.35851243655805398</c:v>
                </c:pt>
                <c:pt idx="807">
                  <c:v>0.35855797049299498</c:v>
                </c:pt>
                <c:pt idx="808">
                  <c:v>0.35860350442793598</c:v>
                </c:pt>
                <c:pt idx="809">
                  <c:v>0.35823244814967098</c:v>
                </c:pt>
                <c:pt idx="810">
                  <c:v>0.357751986573285</c:v>
                </c:pt>
                <c:pt idx="811">
                  <c:v>0.35727152499689901</c:v>
                </c:pt>
                <c:pt idx="812">
                  <c:v>0.35679106342051398</c:v>
                </c:pt>
                <c:pt idx="813">
                  <c:v>0.35631060184412799</c:v>
                </c:pt>
                <c:pt idx="814">
                  <c:v>0.35583014026774301</c:v>
                </c:pt>
                <c:pt idx="815">
                  <c:v>0.35534967869135697</c:v>
                </c:pt>
                <c:pt idx="816">
                  <c:v>0.35486921711497099</c:v>
                </c:pt>
                <c:pt idx="817">
                  <c:v>0.35438875553858601</c:v>
                </c:pt>
                <c:pt idx="818">
                  <c:v>0.35390829396220003</c:v>
                </c:pt>
                <c:pt idx="819">
                  <c:v>0.35342783238581399</c:v>
                </c:pt>
                <c:pt idx="820">
                  <c:v>0.35294737080942901</c:v>
                </c:pt>
                <c:pt idx="821">
                  <c:v>0.35246690923304302</c:v>
                </c:pt>
                <c:pt idx="822">
                  <c:v>0.35198644765665799</c:v>
                </c:pt>
                <c:pt idx="823">
                  <c:v>0.351505986080272</c:v>
                </c:pt>
                <c:pt idx="824">
                  <c:v>0.35102552450388602</c:v>
                </c:pt>
                <c:pt idx="825">
                  <c:v>0.35054506292750098</c:v>
                </c:pt>
                <c:pt idx="826">
                  <c:v>0.350064601351115</c:v>
                </c:pt>
                <c:pt idx="827">
                  <c:v>0.34958413977472902</c:v>
                </c:pt>
                <c:pt idx="828">
                  <c:v>0.34910367819834398</c:v>
                </c:pt>
                <c:pt idx="829">
                  <c:v>0.348623216621958</c:v>
                </c:pt>
                <c:pt idx="830">
                  <c:v>0.34814275504557302</c:v>
                </c:pt>
                <c:pt idx="831">
                  <c:v>0.34766229346918698</c:v>
                </c:pt>
                <c:pt idx="832">
                  <c:v>0.347181831892801</c:v>
                </c:pt>
                <c:pt idx="833">
                  <c:v>0.34670137031641601</c:v>
                </c:pt>
                <c:pt idx="834">
                  <c:v>0.34622090874002998</c:v>
                </c:pt>
                <c:pt idx="835">
                  <c:v>0.34574044716364399</c:v>
                </c:pt>
                <c:pt idx="836">
                  <c:v>0.34525998558725901</c:v>
                </c:pt>
                <c:pt idx="837">
                  <c:v>0.34477952401087297</c:v>
                </c:pt>
                <c:pt idx="838">
                  <c:v>0.34428276960037102</c:v>
                </c:pt>
                <c:pt idx="839">
                  <c:v>0.34376671827299099</c:v>
                </c:pt>
                <c:pt idx="840">
                  <c:v>0.34325066694561202</c:v>
                </c:pt>
                <c:pt idx="841">
                  <c:v>0.34273461561823199</c:v>
                </c:pt>
                <c:pt idx="842">
                  <c:v>0.34221856429085301</c:v>
                </c:pt>
                <c:pt idx="843">
                  <c:v>0.34170251296347298</c:v>
                </c:pt>
                <c:pt idx="844">
                  <c:v>0.34118646163609401</c:v>
                </c:pt>
                <c:pt idx="845">
                  <c:v>0.34067041030871398</c:v>
                </c:pt>
                <c:pt idx="846">
                  <c:v>0.340154358981334</c:v>
                </c:pt>
                <c:pt idx="847">
                  <c:v>0.33963830765395497</c:v>
                </c:pt>
                <c:pt idx="848">
                  <c:v>0.339122256326575</c:v>
                </c:pt>
                <c:pt idx="849">
                  <c:v>0.33860620499919603</c:v>
                </c:pt>
                <c:pt idx="850">
                  <c:v>0.338090153671816</c:v>
                </c:pt>
                <c:pt idx="851">
                  <c:v>0.33757410234443702</c:v>
                </c:pt>
                <c:pt idx="852">
                  <c:v>0.33705805101705699</c:v>
                </c:pt>
                <c:pt idx="853">
                  <c:v>0.33654199968967702</c:v>
                </c:pt>
                <c:pt idx="854">
                  <c:v>0.33602594836229799</c:v>
                </c:pt>
                <c:pt idx="855">
                  <c:v>0.33550989703491801</c:v>
                </c:pt>
                <c:pt idx="856">
                  <c:v>0.33499384570753898</c:v>
                </c:pt>
                <c:pt idx="857">
                  <c:v>0.33447779438015901</c:v>
                </c:pt>
                <c:pt idx="858">
                  <c:v>0.33396174305277998</c:v>
                </c:pt>
                <c:pt idx="859">
                  <c:v>0.33346425093776499</c:v>
                </c:pt>
                <c:pt idx="860">
                  <c:v>0.33303420816462997</c:v>
                </c:pt>
                <c:pt idx="861">
                  <c:v>0.33260416539149501</c:v>
                </c:pt>
                <c:pt idx="862">
                  <c:v>0.33217412261836099</c:v>
                </c:pt>
                <c:pt idx="863">
                  <c:v>0.33174407984522603</c:v>
                </c:pt>
                <c:pt idx="864">
                  <c:v>0.33131403707209101</c:v>
                </c:pt>
                <c:pt idx="865">
                  <c:v>0.33088399429895698</c:v>
                </c:pt>
                <c:pt idx="866">
                  <c:v>0.33045395152582202</c:v>
                </c:pt>
                <c:pt idx="867">
                  <c:v>0.330023908752687</c:v>
                </c:pt>
                <c:pt idx="868">
                  <c:v>0.32959386597955298</c:v>
                </c:pt>
                <c:pt idx="869">
                  <c:v>0.32916382320641802</c:v>
                </c:pt>
                <c:pt idx="870">
                  <c:v>0.328733780433283</c:v>
                </c:pt>
                <c:pt idx="871">
                  <c:v>0.32830373766014898</c:v>
                </c:pt>
                <c:pt idx="872">
                  <c:v>0.32787369488701401</c:v>
                </c:pt>
                <c:pt idx="873">
                  <c:v>0.32744365211387899</c:v>
                </c:pt>
                <c:pt idx="874">
                  <c:v>0.32701360934074503</c:v>
                </c:pt>
                <c:pt idx="875">
                  <c:v>0.32658356656761001</c:v>
                </c:pt>
                <c:pt idx="876">
                  <c:v>0.32615352379447499</c:v>
                </c:pt>
                <c:pt idx="877">
                  <c:v>0.32572448574874802</c:v>
                </c:pt>
                <c:pt idx="878">
                  <c:v>0.32541485495801997</c:v>
                </c:pt>
                <c:pt idx="879">
                  <c:v>0.32510522416729198</c:v>
                </c:pt>
                <c:pt idx="880">
                  <c:v>0.324795593376564</c:v>
                </c:pt>
                <c:pt idx="881">
                  <c:v>0.32448596258583701</c:v>
                </c:pt>
                <c:pt idx="882">
                  <c:v>0.32417633179510902</c:v>
                </c:pt>
                <c:pt idx="883">
                  <c:v>0.32386670100438097</c:v>
                </c:pt>
                <c:pt idx="884">
                  <c:v>0.32355707021365299</c:v>
                </c:pt>
                <c:pt idx="885">
                  <c:v>0.323247439422926</c:v>
                </c:pt>
                <c:pt idx="886">
                  <c:v>0.32293780863219801</c:v>
                </c:pt>
                <c:pt idx="887">
                  <c:v>0.32262817784147002</c:v>
                </c:pt>
                <c:pt idx="888">
                  <c:v>0.32231854705074198</c:v>
                </c:pt>
                <c:pt idx="889">
                  <c:v>0.32200891626001399</c:v>
                </c:pt>
                <c:pt idx="890">
                  <c:v>0.321699285469287</c:v>
                </c:pt>
                <c:pt idx="891">
                  <c:v>0.32138965467855901</c:v>
                </c:pt>
                <c:pt idx="892">
                  <c:v>0.32108002388783102</c:v>
                </c:pt>
                <c:pt idx="893">
                  <c:v>0.32077039309710298</c:v>
                </c:pt>
                <c:pt idx="894">
                  <c:v>0.32046076230637599</c:v>
                </c:pt>
                <c:pt idx="895">
                  <c:v>0.320151131515648</c:v>
                </c:pt>
                <c:pt idx="896">
                  <c:v>0.31984150072492001</c:v>
                </c:pt>
                <c:pt idx="897">
                  <c:v>0.31953186993419203</c:v>
                </c:pt>
                <c:pt idx="898">
                  <c:v>0.31922223914346398</c:v>
                </c:pt>
                <c:pt idx="899">
                  <c:v>0.31891260835273699</c:v>
                </c:pt>
                <c:pt idx="900">
                  <c:v>0.318602977562009</c:v>
                </c:pt>
                <c:pt idx="901">
                  <c:v>0.31829334677128102</c:v>
                </c:pt>
                <c:pt idx="902">
                  <c:v>0.31798371598055297</c:v>
                </c:pt>
                <c:pt idx="903">
                  <c:v>0.31767408518982498</c:v>
                </c:pt>
                <c:pt idx="904">
                  <c:v>0.31736445439909799</c:v>
                </c:pt>
                <c:pt idx="905">
                  <c:v>0.31705482360837001</c:v>
                </c:pt>
                <c:pt idx="906">
                  <c:v>0.31674519281764202</c:v>
                </c:pt>
                <c:pt idx="907">
                  <c:v>0.31643556202691397</c:v>
                </c:pt>
                <c:pt idx="908">
                  <c:v>0.31640803324184802</c:v>
                </c:pt>
                <c:pt idx="909">
                  <c:v>0.316524144783973</c:v>
                </c:pt>
                <c:pt idx="910">
                  <c:v>0.31664025632609799</c:v>
                </c:pt>
                <c:pt idx="911">
                  <c:v>0.31675636786822198</c:v>
                </c:pt>
                <c:pt idx="912">
                  <c:v>0.31687247941034702</c:v>
                </c:pt>
                <c:pt idx="913">
                  <c:v>0.316988590952472</c:v>
                </c:pt>
                <c:pt idx="914">
                  <c:v>0.31710470249459599</c:v>
                </c:pt>
                <c:pt idx="915">
                  <c:v>0.31722081403672098</c:v>
                </c:pt>
                <c:pt idx="916">
                  <c:v>0.31733692557884502</c:v>
                </c:pt>
                <c:pt idx="917">
                  <c:v>0.31745303712097001</c:v>
                </c:pt>
                <c:pt idx="918">
                  <c:v>0.31756914866309499</c:v>
                </c:pt>
                <c:pt idx="919">
                  <c:v>0.31768526020521898</c:v>
                </c:pt>
                <c:pt idx="920">
                  <c:v>0.31780137174734402</c:v>
                </c:pt>
                <c:pt idx="921">
                  <c:v>0.31791748328946901</c:v>
                </c:pt>
                <c:pt idx="922">
                  <c:v>0.31803359483159299</c:v>
                </c:pt>
                <c:pt idx="923">
                  <c:v>0.31814970637371798</c:v>
                </c:pt>
                <c:pt idx="924">
                  <c:v>0.31826581791584302</c:v>
                </c:pt>
                <c:pt idx="925">
                  <c:v>0.31838192945796701</c:v>
                </c:pt>
                <c:pt idx="926">
                  <c:v>0.31849804100009199</c:v>
                </c:pt>
                <c:pt idx="927">
                  <c:v>0.31861415254221698</c:v>
                </c:pt>
                <c:pt idx="928">
                  <c:v>0.31873026408434102</c:v>
                </c:pt>
                <c:pt idx="929">
                  <c:v>0.31884637562646601</c:v>
                </c:pt>
                <c:pt idx="930">
                  <c:v>0.31896248716859099</c:v>
                </c:pt>
                <c:pt idx="931">
                  <c:v>0.31907859871071498</c:v>
                </c:pt>
                <c:pt idx="932">
                  <c:v>0.31919471025284002</c:v>
                </c:pt>
                <c:pt idx="933">
                  <c:v>0.31931082179496401</c:v>
                </c:pt>
                <c:pt idx="934">
                  <c:v>0.31942693333708899</c:v>
                </c:pt>
                <c:pt idx="935">
                  <c:v>0.31954304487921398</c:v>
                </c:pt>
                <c:pt idx="936">
                  <c:v>0.31965915642133802</c:v>
                </c:pt>
                <c:pt idx="937">
                  <c:v>0.31977526796346301</c:v>
                </c:pt>
                <c:pt idx="938">
                  <c:v>0.31989137950558799</c:v>
                </c:pt>
                <c:pt idx="939">
                  <c:v>0.32000749104771198</c:v>
                </c:pt>
                <c:pt idx="940">
                  <c:v>0.32012360258983702</c:v>
                </c:pt>
                <c:pt idx="941">
                  <c:v>0.32023971413196201</c:v>
                </c:pt>
                <c:pt idx="942">
                  <c:v>0.32035582567408599</c:v>
                </c:pt>
                <c:pt idx="943">
                  <c:v>0.32047193721621098</c:v>
                </c:pt>
                <c:pt idx="944">
                  <c:v>0.32058804875833502</c:v>
                </c:pt>
                <c:pt idx="945">
                  <c:v>0.32070416030046001</c:v>
                </c:pt>
                <c:pt idx="946">
                  <c:v>0.32082027184258499</c:v>
                </c:pt>
                <c:pt idx="947">
                  <c:v>0.32093638338470898</c:v>
                </c:pt>
                <c:pt idx="948">
                  <c:v>0.32109411672648402</c:v>
                </c:pt>
                <c:pt idx="949">
                  <c:v>0.32141664880676502</c:v>
                </c:pt>
                <c:pt idx="950">
                  <c:v>0.321739180887047</c:v>
                </c:pt>
                <c:pt idx="951">
                  <c:v>0.32206171296732899</c:v>
                </c:pt>
                <c:pt idx="952">
                  <c:v>0.32238424504760999</c:v>
                </c:pt>
                <c:pt idx="953">
                  <c:v>0.32270677712789197</c:v>
                </c:pt>
                <c:pt idx="954">
                  <c:v>0.32302930920817402</c:v>
                </c:pt>
                <c:pt idx="955">
                  <c:v>0.32335184128845501</c:v>
                </c:pt>
                <c:pt idx="956">
                  <c:v>0.323674373368737</c:v>
                </c:pt>
                <c:pt idx="957">
                  <c:v>0.32399690544901899</c:v>
                </c:pt>
                <c:pt idx="958">
                  <c:v>0.32431943752930098</c:v>
                </c:pt>
                <c:pt idx="959">
                  <c:v>0.32464196960958203</c:v>
                </c:pt>
                <c:pt idx="960">
                  <c:v>0.32496450168986402</c:v>
                </c:pt>
                <c:pt idx="961">
                  <c:v>0.32528703377014601</c:v>
                </c:pt>
                <c:pt idx="962">
                  <c:v>0.325609565850427</c:v>
                </c:pt>
                <c:pt idx="963">
                  <c:v>0.32593209793070899</c:v>
                </c:pt>
                <c:pt idx="964">
                  <c:v>0.32625463001099098</c:v>
                </c:pt>
                <c:pt idx="965">
                  <c:v>0.32657716209127202</c:v>
                </c:pt>
                <c:pt idx="966">
                  <c:v>0.32689969417155401</c:v>
                </c:pt>
                <c:pt idx="967">
                  <c:v>0.327222226251836</c:v>
                </c:pt>
                <c:pt idx="968">
                  <c:v>0.32754475833211699</c:v>
                </c:pt>
                <c:pt idx="969">
                  <c:v>0.32786729041239898</c:v>
                </c:pt>
                <c:pt idx="970">
                  <c:v>0.32818982249268103</c:v>
                </c:pt>
                <c:pt idx="971">
                  <c:v>0.32851235457296302</c:v>
                </c:pt>
                <c:pt idx="972">
                  <c:v>0.32883488665324401</c:v>
                </c:pt>
                <c:pt idx="973">
                  <c:v>0.32919602982629398</c:v>
                </c:pt>
                <c:pt idx="974">
                  <c:v>0.32956030135840397</c:v>
                </c:pt>
                <c:pt idx="975">
                  <c:v>0.32992457289051302</c:v>
                </c:pt>
                <c:pt idx="976">
                  <c:v>0.33028884442262302</c:v>
                </c:pt>
                <c:pt idx="977">
                  <c:v>0.33065311595473301</c:v>
                </c:pt>
                <c:pt idx="978">
                  <c:v>0.33101738748684201</c:v>
                </c:pt>
                <c:pt idx="979">
                  <c:v>0.331381659018952</c:v>
                </c:pt>
                <c:pt idx="980">
                  <c:v>0.331745930551062</c:v>
                </c:pt>
                <c:pt idx="981">
                  <c:v>0.33211020208317199</c:v>
                </c:pt>
                <c:pt idx="982">
                  <c:v>0.33247447361528099</c:v>
                </c:pt>
                <c:pt idx="983">
                  <c:v>0.33283874514739098</c:v>
                </c:pt>
                <c:pt idx="984">
                  <c:v>0.33320301667950097</c:v>
                </c:pt>
                <c:pt idx="985">
                  <c:v>0.33356728821161102</c:v>
                </c:pt>
                <c:pt idx="986">
                  <c:v>0.33393155974372002</c:v>
                </c:pt>
                <c:pt idx="987">
                  <c:v>0.33429583127583001</c:v>
                </c:pt>
                <c:pt idx="988">
                  <c:v>0.33466010280794001</c:v>
                </c:pt>
                <c:pt idx="989">
                  <c:v>0.335024374340049</c:v>
                </c:pt>
                <c:pt idx="990">
                  <c:v>0.335388645872159</c:v>
                </c:pt>
                <c:pt idx="991">
                  <c:v>0.33575291740426899</c:v>
                </c:pt>
                <c:pt idx="992">
                  <c:v>0.33611718893637899</c:v>
                </c:pt>
                <c:pt idx="993">
                  <c:v>0.33648146046848898</c:v>
                </c:pt>
                <c:pt idx="994">
                  <c:v>0.33684573200059797</c:v>
                </c:pt>
                <c:pt idx="995">
                  <c:v>0.33721000353270802</c:v>
                </c:pt>
                <c:pt idx="996">
                  <c:v>0.33757427506481802</c:v>
                </c:pt>
                <c:pt idx="997">
                  <c:v>0.33793854659692701</c:v>
                </c:pt>
                <c:pt idx="998">
                  <c:v>0.33830281812903701</c:v>
                </c:pt>
                <c:pt idx="999">
                  <c:v>0.338667089661147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5B-43B8-97DE-BA11ACBD3707}"/>
            </c:ext>
          </c:extLst>
        </c:ser>
        <c:ser>
          <c:idx val="4"/>
          <c:order val="2"/>
          <c:tx>
            <c:strRef>
              <c:f>'1.0LiF_plot_data'!$D$1</c:f>
              <c:strCache>
                <c:ptCount val="1"/>
                <c:pt idx="0">
                  <c:v>F-F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2.3432656708366799E-2</c:v>
                </c:pt>
                <c:pt idx="197">
                  <c:v>2.6700981801233599E-2</c:v>
                </c:pt>
                <c:pt idx="198">
                  <c:v>2.9969306894100399E-2</c:v>
                </c:pt>
                <c:pt idx="199">
                  <c:v>3.3237631986967102E-2</c:v>
                </c:pt>
                <c:pt idx="200">
                  <c:v>3.6505957079833902E-2</c:v>
                </c:pt>
                <c:pt idx="201">
                  <c:v>3.9774282172700903E-2</c:v>
                </c:pt>
                <c:pt idx="202">
                  <c:v>4.3042607265567703E-2</c:v>
                </c:pt>
                <c:pt idx="203">
                  <c:v>4.6310932358434503E-2</c:v>
                </c:pt>
                <c:pt idx="204">
                  <c:v>4.9579257451301199E-2</c:v>
                </c:pt>
                <c:pt idx="205">
                  <c:v>5.2847582544167999E-2</c:v>
                </c:pt>
                <c:pt idx="206">
                  <c:v>5.7321527358792798E-2</c:v>
                </c:pt>
                <c:pt idx="207">
                  <c:v>6.3338216674909603E-2</c:v>
                </c:pt>
                <c:pt idx="208">
                  <c:v>6.93549059910262E-2</c:v>
                </c:pt>
                <c:pt idx="209">
                  <c:v>7.5371595307142797E-2</c:v>
                </c:pt>
                <c:pt idx="210">
                  <c:v>8.1388284623259394E-2</c:v>
                </c:pt>
                <c:pt idx="211">
                  <c:v>8.7404973939375893E-2</c:v>
                </c:pt>
                <c:pt idx="212">
                  <c:v>9.3550256712417498E-2</c:v>
                </c:pt>
                <c:pt idx="213">
                  <c:v>9.9936391871320002E-2</c:v>
                </c:pt>
                <c:pt idx="214">
                  <c:v>0.10632252703022201</c:v>
                </c:pt>
                <c:pt idx="215">
                  <c:v>0.112777234147813</c:v>
                </c:pt>
                <c:pt idx="216">
                  <c:v>0.121808132413131</c:v>
                </c:pt>
                <c:pt idx="217">
                  <c:v>0.13083903067845001</c:v>
                </c:pt>
                <c:pt idx="218">
                  <c:v>0.13986992894376801</c:v>
                </c:pt>
                <c:pt idx="219">
                  <c:v>0.14890082720908701</c:v>
                </c:pt>
                <c:pt idx="220">
                  <c:v>0.15796636210398299</c:v>
                </c:pt>
                <c:pt idx="221">
                  <c:v>0.16780819809081099</c:v>
                </c:pt>
                <c:pt idx="222">
                  <c:v>0.17765003407763799</c:v>
                </c:pt>
                <c:pt idx="223">
                  <c:v>0.18749187006446499</c:v>
                </c:pt>
                <c:pt idx="224">
                  <c:v>0.197333706051292</c:v>
                </c:pt>
                <c:pt idx="225">
                  <c:v>0.20717554203812</c:v>
                </c:pt>
                <c:pt idx="226">
                  <c:v>0.21700893834367699</c:v>
                </c:pt>
                <c:pt idx="227">
                  <c:v>0.226813913430926</c:v>
                </c:pt>
                <c:pt idx="228">
                  <c:v>0.236618888518176</c:v>
                </c:pt>
                <c:pt idx="229">
                  <c:v>0.24642386360542501</c:v>
                </c:pt>
                <c:pt idx="230">
                  <c:v>0.25622883869267499</c:v>
                </c:pt>
                <c:pt idx="231">
                  <c:v>0.26612892641110503</c:v>
                </c:pt>
                <c:pt idx="232">
                  <c:v>0.27632094012945502</c:v>
                </c:pt>
                <c:pt idx="233">
                  <c:v>0.28651295384780501</c:v>
                </c:pt>
                <c:pt idx="234">
                  <c:v>0.296704967566156</c:v>
                </c:pt>
                <c:pt idx="235">
                  <c:v>0.30689698128450599</c:v>
                </c:pt>
                <c:pt idx="236">
                  <c:v>0.31701448186729497</c:v>
                </c:pt>
                <c:pt idx="237">
                  <c:v>0.326922667289469</c:v>
                </c:pt>
                <c:pt idx="238">
                  <c:v>0.33683085271164398</c:v>
                </c:pt>
                <c:pt idx="239">
                  <c:v>0.34673903813381801</c:v>
                </c:pt>
                <c:pt idx="240">
                  <c:v>0.35681303550689503</c:v>
                </c:pt>
                <c:pt idx="241">
                  <c:v>0.368230671185239</c:v>
                </c:pt>
                <c:pt idx="242">
                  <c:v>0.37964830686358297</c:v>
                </c:pt>
                <c:pt idx="243">
                  <c:v>0.391065942541926</c:v>
                </c:pt>
                <c:pt idx="244">
                  <c:v>0.400603532022208</c:v>
                </c:pt>
                <c:pt idx="245">
                  <c:v>0.409634430220635</c:v>
                </c:pt>
                <c:pt idx="246">
                  <c:v>0.41866532841906301</c:v>
                </c:pt>
                <c:pt idx="247">
                  <c:v>0.42769622661749002</c:v>
                </c:pt>
                <c:pt idx="248">
                  <c:v>0.43672712481591802</c:v>
                </c:pt>
                <c:pt idx="249">
                  <c:v>0.44601749681786901</c:v>
                </c:pt>
                <c:pt idx="250">
                  <c:v>0.455370927116312</c:v>
                </c:pt>
                <c:pt idx="251">
                  <c:v>0.46472435741475498</c:v>
                </c:pt>
                <c:pt idx="252">
                  <c:v>0.47270529610846701</c:v>
                </c:pt>
                <c:pt idx="253">
                  <c:v>0.47921327668060798</c:v>
                </c:pt>
                <c:pt idx="254">
                  <c:v>0.48572125725275</c:v>
                </c:pt>
                <c:pt idx="255">
                  <c:v>0.49222923782489197</c:v>
                </c:pt>
                <c:pt idx="256">
                  <c:v>0.498737218397033</c:v>
                </c:pt>
                <c:pt idx="257">
                  <c:v>0.50524519896917497</c:v>
                </c:pt>
                <c:pt idx="258">
                  <c:v>0.51175317954131605</c:v>
                </c:pt>
                <c:pt idx="259">
                  <c:v>0.51823649378382597</c:v>
                </c:pt>
                <c:pt idx="260">
                  <c:v>0.52146550066493802</c:v>
                </c:pt>
                <c:pt idx="261">
                  <c:v>0.52469450754604996</c:v>
                </c:pt>
                <c:pt idx="262">
                  <c:v>0.52792351442716201</c:v>
                </c:pt>
                <c:pt idx="263">
                  <c:v>0.53115252130827395</c:v>
                </c:pt>
                <c:pt idx="264">
                  <c:v>0.534381528189386</c:v>
                </c:pt>
                <c:pt idx="265">
                  <c:v>0.53761053507049805</c:v>
                </c:pt>
                <c:pt idx="266">
                  <c:v>0.54083954195160999</c:v>
                </c:pt>
                <c:pt idx="267">
                  <c:v>0.54406854883272204</c:v>
                </c:pt>
                <c:pt idx="268">
                  <c:v>0.54729755571383398</c:v>
                </c:pt>
                <c:pt idx="269">
                  <c:v>0.55052656259494603</c:v>
                </c:pt>
                <c:pt idx="270">
                  <c:v>0.55375556947605697</c:v>
                </c:pt>
                <c:pt idx="271">
                  <c:v>0.55698457635716903</c:v>
                </c:pt>
                <c:pt idx="272">
                  <c:v>0.56021358323828097</c:v>
                </c:pt>
                <c:pt idx="273">
                  <c:v>0.56344259011939302</c:v>
                </c:pt>
                <c:pt idx="274">
                  <c:v>0.56465877932134501</c:v>
                </c:pt>
                <c:pt idx="275">
                  <c:v>0.56363365033230906</c:v>
                </c:pt>
                <c:pt idx="276">
                  <c:v>0.56260852134327399</c:v>
                </c:pt>
                <c:pt idx="277">
                  <c:v>0.56158339235423904</c:v>
                </c:pt>
                <c:pt idx="278">
                  <c:v>0.56055826336520398</c:v>
                </c:pt>
                <c:pt idx="279">
                  <c:v>0.55953313437616903</c:v>
                </c:pt>
                <c:pt idx="280">
                  <c:v>0.55850800538713397</c:v>
                </c:pt>
                <c:pt idx="281">
                  <c:v>0.55748287639809802</c:v>
                </c:pt>
                <c:pt idx="282">
                  <c:v>0.55645774740906295</c:v>
                </c:pt>
                <c:pt idx="283">
                  <c:v>0.555432618420028</c:v>
                </c:pt>
                <c:pt idx="284">
                  <c:v>0.55440748943099305</c:v>
                </c:pt>
                <c:pt idx="285">
                  <c:v>0.55338236044195799</c:v>
                </c:pt>
                <c:pt idx="286">
                  <c:v>0.55235723145292304</c:v>
                </c:pt>
                <c:pt idx="287">
                  <c:v>0.55133210246388697</c:v>
                </c:pt>
                <c:pt idx="288">
                  <c:v>0.55030697347485202</c:v>
                </c:pt>
                <c:pt idx="289">
                  <c:v>0.54902938001067403</c:v>
                </c:pt>
                <c:pt idx="290">
                  <c:v>0.54567155955588698</c:v>
                </c:pt>
                <c:pt idx="291">
                  <c:v>0.54231373910110003</c:v>
                </c:pt>
                <c:pt idx="292">
                  <c:v>0.53895591864631298</c:v>
                </c:pt>
                <c:pt idx="293">
                  <c:v>0.53559809819152604</c:v>
                </c:pt>
                <c:pt idx="294">
                  <c:v>0.53224027773673899</c:v>
                </c:pt>
                <c:pt idx="295">
                  <c:v>0.52888245728195205</c:v>
                </c:pt>
                <c:pt idx="296">
                  <c:v>0.52552463682716499</c:v>
                </c:pt>
                <c:pt idx="297">
                  <c:v>0.52216681637237805</c:v>
                </c:pt>
                <c:pt idx="298">
                  <c:v>0.518808995917591</c:v>
                </c:pt>
                <c:pt idx="299">
                  <c:v>0.51545117546280395</c:v>
                </c:pt>
                <c:pt idx="300">
                  <c:v>0.51190898409629404</c:v>
                </c:pt>
                <c:pt idx="301">
                  <c:v>0.50833800630968595</c:v>
                </c:pt>
                <c:pt idx="302">
                  <c:v>0.50476702852307698</c:v>
                </c:pt>
                <c:pt idx="303">
                  <c:v>0.501196050736468</c:v>
                </c:pt>
                <c:pt idx="304">
                  <c:v>0.49762507294985903</c:v>
                </c:pt>
                <c:pt idx="305">
                  <c:v>0.49405409516325</c:v>
                </c:pt>
                <c:pt idx="306">
                  <c:v>0.49048311737664102</c:v>
                </c:pt>
                <c:pt idx="307">
                  <c:v>0.48691213959003199</c:v>
                </c:pt>
                <c:pt idx="308">
                  <c:v>0.48334116180342401</c:v>
                </c:pt>
                <c:pt idx="309">
                  <c:v>0.47977018401681498</c:v>
                </c:pt>
                <c:pt idx="310">
                  <c:v>0.47619920623020601</c:v>
                </c:pt>
                <c:pt idx="311">
                  <c:v>0.47262822844359698</c:v>
                </c:pt>
                <c:pt idx="312">
                  <c:v>0.469057250656988</c:v>
                </c:pt>
                <c:pt idx="313">
                  <c:v>0.46548627287037903</c:v>
                </c:pt>
                <c:pt idx="314">
                  <c:v>0.46201351919373501</c:v>
                </c:pt>
                <c:pt idx="315">
                  <c:v>0.45895372431039999</c:v>
                </c:pt>
                <c:pt idx="316">
                  <c:v>0.45589392942706602</c:v>
                </c:pt>
                <c:pt idx="317">
                  <c:v>0.452834134543732</c:v>
                </c:pt>
                <c:pt idx="318">
                  <c:v>0.44977433966039698</c:v>
                </c:pt>
                <c:pt idx="319">
                  <c:v>0.44671454477706302</c:v>
                </c:pt>
                <c:pt idx="320">
                  <c:v>0.44365474989372899</c:v>
                </c:pt>
                <c:pt idx="321">
                  <c:v>0.44059495501039397</c:v>
                </c:pt>
                <c:pt idx="322">
                  <c:v>0.43753516012706001</c:v>
                </c:pt>
                <c:pt idx="323">
                  <c:v>0.43447536524372499</c:v>
                </c:pt>
                <c:pt idx="324">
                  <c:v>0.43141557036039102</c:v>
                </c:pt>
                <c:pt idx="325">
                  <c:v>0.428355775477057</c:v>
                </c:pt>
                <c:pt idx="326">
                  <c:v>0.42529598059372198</c:v>
                </c:pt>
                <c:pt idx="327">
                  <c:v>0.42223618571038801</c:v>
                </c:pt>
                <c:pt idx="328">
                  <c:v>0.41917639082705399</c:v>
                </c:pt>
                <c:pt idx="329">
                  <c:v>0.416400450246595</c:v>
                </c:pt>
                <c:pt idx="330">
                  <c:v>0.413887213279091</c:v>
                </c:pt>
                <c:pt idx="331">
                  <c:v>0.41137397631158801</c:v>
                </c:pt>
                <c:pt idx="332">
                  <c:v>0.40886073934408501</c:v>
                </c:pt>
                <c:pt idx="333">
                  <c:v>0.40634750237658102</c:v>
                </c:pt>
                <c:pt idx="334">
                  <c:v>0.40383426540907802</c:v>
                </c:pt>
                <c:pt idx="335">
                  <c:v>0.40132102844157502</c:v>
                </c:pt>
                <c:pt idx="336">
                  <c:v>0.39880779147407103</c:v>
                </c:pt>
                <c:pt idx="337">
                  <c:v>0.39629455450656798</c:v>
                </c:pt>
                <c:pt idx="338">
                  <c:v>0.39378131753906398</c:v>
                </c:pt>
                <c:pt idx="339">
                  <c:v>0.39126808057156098</c:v>
                </c:pt>
                <c:pt idx="340">
                  <c:v>0.38890172743058399</c:v>
                </c:pt>
                <c:pt idx="341">
                  <c:v>0.38655912600991099</c:v>
                </c:pt>
                <c:pt idx="342">
                  <c:v>0.384216524589238</c:v>
                </c:pt>
                <c:pt idx="343">
                  <c:v>0.381873923168566</c:v>
                </c:pt>
                <c:pt idx="344">
                  <c:v>0.379531321747893</c:v>
                </c:pt>
                <c:pt idx="345">
                  <c:v>0.37718872032722101</c:v>
                </c:pt>
                <c:pt idx="346">
                  <c:v>0.37484611890654801</c:v>
                </c:pt>
                <c:pt idx="347">
                  <c:v>0.37250351748587601</c:v>
                </c:pt>
                <c:pt idx="348">
                  <c:v>0.37016091606520302</c:v>
                </c:pt>
                <c:pt idx="349">
                  <c:v>0.36781831464453102</c:v>
                </c:pt>
                <c:pt idx="350">
                  <c:v>0.36547571322385802</c:v>
                </c:pt>
                <c:pt idx="351">
                  <c:v>0.36313311180318603</c:v>
                </c:pt>
                <c:pt idx="352">
                  <c:v>0.36079051038251297</c:v>
                </c:pt>
                <c:pt idx="353">
                  <c:v>0.35844790896184098</c:v>
                </c:pt>
                <c:pt idx="354">
                  <c:v>0.35610530754116798</c:v>
                </c:pt>
                <c:pt idx="355">
                  <c:v>0.35375172671544902</c:v>
                </c:pt>
                <c:pt idx="356">
                  <c:v>0.35127294083995098</c:v>
                </c:pt>
                <c:pt idx="357">
                  <c:v>0.34879415496445398</c:v>
                </c:pt>
                <c:pt idx="358">
                  <c:v>0.34631536908895599</c:v>
                </c:pt>
                <c:pt idx="359">
                  <c:v>0.343836583213459</c:v>
                </c:pt>
                <c:pt idx="360">
                  <c:v>0.34135779733796101</c:v>
                </c:pt>
                <c:pt idx="361">
                  <c:v>0.33887901146246402</c:v>
                </c:pt>
                <c:pt idx="362">
                  <c:v>0.33640022558696597</c:v>
                </c:pt>
                <c:pt idx="363">
                  <c:v>0.33392143971146898</c:v>
                </c:pt>
                <c:pt idx="364">
                  <c:v>0.33144265383597099</c:v>
                </c:pt>
                <c:pt idx="365">
                  <c:v>0.328963867960474</c:v>
                </c:pt>
                <c:pt idx="366">
                  <c:v>0.32648508208497601</c:v>
                </c:pt>
                <c:pt idx="367">
                  <c:v>0.32400629620947902</c:v>
                </c:pt>
                <c:pt idx="368">
                  <c:v>0.32166990243711202</c:v>
                </c:pt>
                <c:pt idx="369">
                  <c:v>0.31937822714099501</c:v>
                </c:pt>
                <c:pt idx="370">
                  <c:v>0.317086551844878</c:v>
                </c:pt>
                <c:pt idx="371">
                  <c:v>0.31479487654876098</c:v>
                </c:pt>
                <c:pt idx="372">
                  <c:v>0.31250320125264303</c:v>
                </c:pt>
                <c:pt idx="373">
                  <c:v>0.31021152595652601</c:v>
                </c:pt>
                <c:pt idx="374">
                  <c:v>0.307919850660409</c:v>
                </c:pt>
                <c:pt idx="375">
                  <c:v>0.30562817536429199</c:v>
                </c:pt>
                <c:pt idx="376">
                  <c:v>0.30333650006817497</c:v>
                </c:pt>
                <c:pt idx="377">
                  <c:v>0.30104482477205702</c:v>
                </c:pt>
                <c:pt idx="378">
                  <c:v>0.298783081559994</c:v>
                </c:pt>
                <c:pt idx="379">
                  <c:v>0.29661566597970102</c:v>
                </c:pt>
                <c:pt idx="380">
                  <c:v>0.29444825039940897</c:v>
                </c:pt>
                <c:pt idx="381">
                  <c:v>0.29228083481911599</c:v>
                </c:pt>
                <c:pt idx="382">
                  <c:v>0.290113419238824</c:v>
                </c:pt>
                <c:pt idx="383">
                  <c:v>0.28794600365853101</c:v>
                </c:pt>
                <c:pt idx="384">
                  <c:v>0.28577858807823903</c:v>
                </c:pt>
                <c:pt idx="385">
                  <c:v>0.28361117249794598</c:v>
                </c:pt>
                <c:pt idx="386">
                  <c:v>0.281443756917654</c:v>
                </c:pt>
                <c:pt idx="387">
                  <c:v>0.27927634133736101</c:v>
                </c:pt>
                <c:pt idx="388">
                  <c:v>0.27710892575706803</c:v>
                </c:pt>
                <c:pt idx="389">
                  <c:v>0.27494151017677598</c:v>
                </c:pt>
                <c:pt idx="390">
                  <c:v>0.272774094596483</c:v>
                </c:pt>
                <c:pt idx="391">
                  <c:v>0.27060667901619101</c:v>
                </c:pt>
                <c:pt idx="392">
                  <c:v>0.26843926343589802</c:v>
                </c:pt>
                <c:pt idx="393">
                  <c:v>0.26627184785560598</c:v>
                </c:pt>
                <c:pt idx="394">
                  <c:v>0.26463441784965203</c:v>
                </c:pt>
                <c:pt idx="395">
                  <c:v>0.26325999687558899</c:v>
                </c:pt>
                <c:pt idx="396">
                  <c:v>0.261885575901526</c:v>
                </c:pt>
                <c:pt idx="397">
                  <c:v>0.26051115492746402</c:v>
                </c:pt>
                <c:pt idx="398">
                  <c:v>0.25913673395340098</c:v>
                </c:pt>
                <c:pt idx="399">
                  <c:v>0.25776231297933799</c:v>
                </c:pt>
                <c:pt idx="400">
                  <c:v>0.25638789200527601</c:v>
                </c:pt>
                <c:pt idx="401">
                  <c:v>0.25501347103121302</c:v>
                </c:pt>
                <c:pt idx="402">
                  <c:v>0.25363905005714998</c:v>
                </c:pt>
                <c:pt idx="403">
                  <c:v>0.252264629083087</c:v>
                </c:pt>
                <c:pt idx="404">
                  <c:v>0.25089020810902501</c:v>
                </c:pt>
                <c:pt idx="405">
                  <c:v>0.249515787134962</c:v>
                </c:pt>
                <c:pt idx="406">
                  <c:v>0.24814136616089899</c:v>
                </c:pt>
                <c:pt idx="407">
                  <c:v>0.24676694518683701</c:v>
                </c:pt>
                <c:pt idx="408">
                  <c:v>0.24539252421277399</c:v>
                </c:pt>
                <c:pt idx="409">
                  <c:v>0.24401810323871101</c:v>
                </c:pt>
                <c:pt idx="410">
                  <c:v>0.24265681657640001</c:v>
                </c:pt>
                <c:pt idx="411">
                  <c:v>0.24209876107068101</c:v>
                </c:pt>
                <c:pt idx="412">
                  <c:v>0.24154070556496199</c:v>
                </c:pt>
                <c:pt idx="413">
                  <c:v>0.24098265005924299</c:v>
                </c:pt>
                <c:pt idx="414">
                  <c:v>0.240424594553524</c:v>
                </c:pt>
                <c:pt idx="415">
                  <c:v>0.239866539047805</c:v>
                </c:pt>
                <c:pt idx="416">
                  <c:v>0.239308483542086</c:v>
                </c:pt>
                <c:pt idx="417">
                  <c:v>0.23875042803636601</c:v>
                </c:pt>
                <c:pt idx="418">
                  <c:v>0.23819237253064701</c:v>
                </c:pt>
                <c:pt idx="419">
                  <c:v>0.23763431702492799</c:v>
                </c:pt>
                <c:pt idx="420">
                  <c:v>0.23707626151920899</c:v>
                </c:pt>
                <c:pt idx="421">
                  <c:v>0.23651820601349</c:v>
                </c:pt>
                <c:pt idx="422">
                  <c:v>0.235960150507771</c:v>
                </c:pt>
                <c:pt idx="423">
                  <c:v>0.235402095002052</c:v>
                </c:pt>
                <c:pt idx="424">
                  <c:v>0.23484403949633301</c:v>
                </c:pt>
                <c:pt idx="425">
                  <c:v>0.23513494361481099</c:v>
                </c:pt>
                <c:pt idx="426">
                  <c:v>0.23573846125890999</c:v>
                </c:pt>
                <c:pt idx="427">
                  <c:v>0.23634197890300801</c:v>
                </c:pt>
                <c:pt idx="428">
                  <c:v>0.236945496547106</c:v>
                </c:pt>
                <c:pt idx="429">
                  <c:v>0.237549014191205</c:v>
                </c:pt>
                <c:pt idx="430">
                  <c:v>0.23815253183530299</c:v>
                </c:pt>
                <c:pt idx="431">
                  <c:v>0.23875604947940099</c:v>
                </c:pt>
                <c:pt idx="432">
                  <c:v>0.23935956712350001</c:v>
                </c:pt>
                <c:pt idx="433">
                  <c:v>0.23996308476759801</c:v>
                </c:pt>
                <c:pt idx="434">
                  <c:v>0.240566602411696</c:v>
                </c:pt>
                <c:pt idx="435">
                  <c:v>0.241170120055795</c:v>
                </c:pt>
                <c:pt idx="436">
                  <c:v>0.24177363769989299</c:v>
                </c:pt>
                <c:pt idx="437">
                  <c:v>0.24237715534399101</c:v>
                </c:pt>
                <c:pt idx="438">
                  <c:v>0.24298067298809001</c:v>
                </c:pt>
                <c:pt idx="439">
                  <c:v>0.243584190632188</c:v>
                </c:pt>
                <c:pt idx="440">
                  <c:v>0.244187708276287</c:v>
                </c:pt>
                <c:pt idx="441">
                  <c:v>0.24479122592038499</c:v>
                </c:pt>
                <c:pt idx="442">
                  <c:v>0.24539474356448299</c:v>
                </c:pt>
                <c:pt idx="443">
                  <c:v>0.24599826120858201</c:v>
                </c:pt>
                <c:pt idx="444">
                  <c:v>0.24672874469651701</c:v>
                </c:pt>
                <c:pt idx="445">
                  <c:v>0.24830725465009501</c:v>
                </c:pt>
                <c:pt idx="446">
                  <c:v>0.24988576460367301</c:v>
                </c:pt>
                <c:pt idx="447">
                  <c:v>0.25146427455725001</c:v>
                </c:pt>
                <c:pt idx="448">
                  <c:v>0.25304278451082801</c:v>
                </c:pt>
                <c:pt idx="449">
                  <c:v>0.25462129446440601</c:v>
                </c:pt>
                <c:pt idx="450">
                  <c:v>0.25619980441798401</c:v>
                </c:pt>
                <c:pt idx="451">
                  <c:v>0.25777831437156101</c:v>
                </c:pt>
                <c:pt idx="452">
                  <c:v>0.25935682432513901</c:v>
                </c:pt>
                <c:pt idx="453">
                  <c:v>0.26093533427871701</c:v>
                </c:pt>
                <c:pt idx="454">
                  <c:v>0.26251384423229401</c:v>
                </c:pt>
                <c:pt idx="455">
                  <c:v>0.26409235418587201</c:v>
                </c:pt>
                <c:pt idx="456">
                  <c:v>0.26567086413945001</c:v>
                </c:pt>
                <c:pt idx="457">
                  <c:v>0.26724937409302801</c:v>
                </c:pt>
                <c:pt idx="458">
                  <c:v>0.26882788404660501</c:v>
                </c:pt>
                <c:pt idx="459">
                  <c:v>0.27040639400018301</c:v>
                </c:pt>
                <c:pt idx="460">
                  <c:v>0.27198490395376101</c:v>
                </c:pt>
                <c:pt idx="461">
                  <c:v>0.27365035229483797</c:v>
                </c:pt>
                <c:pt idx="462">
                  <c:v>0.27569305546115702</c:v>
                </c:pt>
                <c:pt idx="463">
                  <c:v>0.27773575862747601</c:v>
                </c:pt>
                <c:pt idx="464">
                  <c:v>0.27977846179379501</c:v>
                </c:pt>
                <c:pt idx="465">
                  <c:v>0.281821164960114</c:v>
                </c:pt>
                <c:pt idx="466">
                  <c:v>0.28386386812643299</c:v>
                </c:pt>
                <c:pt idx="467">
                  <c:v>0.28590657129275199</c:v>
                </c:pt>
                <c:pt idx="468">
                  <c:v>0.28794927445906998</c:v>
                </c:pt>
                <c:pt idx="469">
                  <c:v>0.28999197762538897</c:v>
                </c:pt>
                <c:pt idx="470">
                  <c:v>0.29203468079170802</c:v>
                </c:pt>
                <c:pt idx="471">
                  <c:v>0.29407738395802702</c:v>
                </c:pt>
                <c:pt idx="472">
                  <c:v>0.29612008712434601</c:v>
                </c:pt>
                <c:pt idx="473">
                  <c:v>0.298162790290665</c:v>
                </c:pt>
                <c:pt idx="474">
                  <c:v>0.300205493456984</c:v>
                </c:pt>
                <c:pt idx="475">
                  <c:v>0.30224819662330299</c:v>
                </c:pt>
                <c:pt idx="476">
                  <c:v>0.30432605533940499</c:v>
                </c:pt>
                <c:pt idx="477">
                  <c:v>0.306516693203152</c:v>
                </c:pt>
                <c:pt idx="478">
                  <c:v>0.30870733106689902</c:v>
                </c:pt>
                <c:pt idx="479">
                  <c:v>0.31089796893064597</c:v>
                </c:pt>
                <c:pt idx="480">
                  <c:v>0.31308860679439299</c:v>
                </c:pt>
                <c:pt idx="481">
                  <c:v>0.31527924465814</c:v>
                </c:pt>
                <c:pt idx="482">
                  <c:v>0.31746988252188701</c:v>
                </c:pt>
                <c:pt idx="483">
                  <c:v>0.31966052038563503</c:v>
                </c:pt>
                <c:pt idx="484">
                  <c:v>0.32185115824938199</c:v>
                </c:pt>
                <c:pt idx="485">
                  <c:v>0.324041796113129</c:v>
                </c:pt>
                <c:pt idx="486">
                  <c:v>0.32623243397687601</c:v>
                </c:pt>
                <c:pt idx="487">
                  <c:v>0.32842307184062303</c:v>
                </c:pt>
                <c:pt idx="488">
                  <c:v>0.33061370970436998</c:v>
                </c:pt>
                <c:pt idx="489">
                  <c:v>0.332804347568117</c:v>
                </c:pt>
                <c:pt idx="490">
                  <c:v>0.33498580388466698</c:v>
                </c:pt>
                <c:pt idx="491">
                  <c:v>0.337153219469637</c:v>
                </c:pt>
                <c:pt idx="492">
                  <c:v>0.33932063505460802</c:v>
                </c:pt>
                <c:pt idx="493">
                  <c:v>0.34148805063957799</c:v>
                </c:pt>
                <c:pt idx="494">
                  <c:v>0.34365546622454901</c:v>
                </c:pt>
                <c:pt idx="495">
                  <c:v>0.34582288180951898</c:v>
                </c:pt>
                <c:pt idx="496">
                  <c:v>0.34799029739449</c:v>
                </c:pt>
                <c:pt idx="497">
                  <c:v>0.35015771297946002</c:v>
                </c:pt>
                <c:pt idx="498">
                  <c:v>0.35232512856442999</c:v>
                </c:pt>
                <c:pt idx="499">
                  <c:v>0.35449254414940101</c:v>
                </c:pt>
                <c:pt idx="500">
                  <c:v>0.35665995973437098</c:v>
                </c:pt>
                <c:pt idx="501">
                  <c:v>0.358827375319342</c:v>
                </c:pt>
                <c:pt idx="502">
                  <c:v>0.36099479090431202</c:v>
                </c:pt>
                <c:pt idx="503">
                  <c:v>0.36316220648928199</c:v>
                </c:pt>
                <c:pt idx="504">
                  <c:v>0.36532962207425301</c:v>
                </c:pt>
                <c:pt idx="505">
                  <c:v>0.36670322770414299</c:v>
                </c:pt>
                <c:pt idx="506">
                  <c:v>0.36807637296578999</c:v>
                </c:pt>
                <c:pt idx="507">
                  <c:v>0.36944951822743799</c:v>
                </c:pt>
                <c:pt idx="508">
                  <c:v>0.37082266348908499</c:v>
                </c:pt>
                <c:pt idx="509">
                  <c:v>0.37219580875073199</c:v>
                </c:pt>
                <c:pt idx="510">
                  <c:v>0.373568954012379</c:v>
                </c:pt>
                <c:pt idx="511">
                  <c:v>0.374942099274026</c:v>
                </c:pt>
                <c:pt idx="512">
                  <c:v>0.376315244535673</c:v>
                </c:pt>
                <c:pt idx="513">
                  <c:v>0.37768838979732</c:v>
                </c:pt>
                <c:pt idx="514">
                  <c:v>0.379061535058967</c:v>
                </c:pt>
                <c:pt idx="515">
                  <c:v>0.380434680320614</c:v>
                </c:pt>
                <c:pt idx="516">
                  <c:v>0.38180782558226101</c:v>
                </c:pt>
                <c:pt idx="517">
                  <c:v>0.38318097084390801</c:v>
                </c:pt>
                <c:pt idx="518">
                  <c:v>0.38455411610555501</c:v>
                </c:pt>
                <c:pt idx="519">
                  <c:v>0.38592726136720201</c:v>
                </c:pt>
                <c:pt idx="520">
                  <c:v>0.38730040662884901</c:v>
                </c:pt>
                <c:pt idx="521">
                  <c:v>0.38867355189049602</c:v>
                </c:pt>
                <c:pt idx="522">
                  <c:v>0.39004669715214302</c:v>
                </c:pt>
                <c:pt idx="523">
                  <c:v>0.39141984241379002</c:v>
                </c:pt>
                <c:pt idx="524">
                  <c:v>0.391725615465567</c:v>
                </c:pt>
                <c:pt idx="525">
                  <c:v>0.39190894948390098</c:v>
                </c:pt>
                <c:pt idx="526">
                  <c:v>0.39209228350223602</c:v>
                </c:pt>
                <c:pt idx="527">
                  <c:v>0.392275617520571</c:v>
                </c:pt>
                <c:pt idx="528">
                  <c:v>0.39245895153890598</c:v>
                </c:pt>
                <c:pt idx="529">
                  <c:v>0.39264228555724101</c:v>
                </c:pt>
                <c:pt idx="530">
                  <c:v>0.39282561957557499</c:v>
                </c:pt>
                <c:pt idx="531">
                  <c:v>0.39300895359391003</c:v>
                </c:pt>
                <c:pt idx="532">
                  <c:v>0.39319228761224501</c:v>
                </c:pt>
                <c:pt idx="533">
                  <c:v>0.39337562163057999</c:v>
                </c:pt>
                <c:pt idx="534">
                  <c:v>0.39355895564891502</c:v>
                </c:pt>
                <c:pt idx="535">
                  <c:v>0.393742289667249</c:v>
                </c:pt>
                <c:pt idx="536">
                  <c:v>0.39392562368558398</c:v>
                </c:pt>
                <c:pt idx="537">
                  <c:v>0.39410895770391902</c:v>
                </c:pt>
                <c:pt idx="538">
                  <c:v>0.394292291722254</c:v>
                </c:pt>
                <c:pt idx="539">
                  <c:v>0.39447562574058898</c:v>
                </c:pt>
                <c:pt idx="540">
                  <c:v>0.39465895975892301</c:v>
                </c:pt>
                <c:pt idx="541">
                  <c:v>0.39484229377725799</c:v>
                </c:pt>
                <c:pt idx="542">
                  <c:v>0.39502562779559303</c:v>
                </c:pt>
                <c:pt idx="543">
                  <c:v>0.39520896181392801</c:v>
                </c:pt>
                <c:pt idx="544">
                  <c:v>0.39539229583226299</c:v>
                </c:pt>
                <c:pt idx="545">
                  <c:v>0.39557562985059802</c:v>
                </c:pt>
                <c:pt idx="546">
                  <c:v>0.395758963868932</c:v>
                </c:pt>
                <c:pt idx="547">
                  <c:v>0.39594229788726698</c:v>
                </c:pt>
                <c:pt idx="548">
                  <c:v>0.39612563190560202</c:v>
                </c:pt>
                <c:pt idx="549">
                  <c:v>0.396308965923937</c:v>
                </c:pt>
                <c:pt idx="550">
                  <c:v>0.39649229994227198</c:v>
                </c:pt>
                <c:pt idx="551">
                  <c:v>0.39667563396060601</c:v>
                </c:pt>
                <c:pt idx="552">
                  <c:v>0.39685896797894099</c:v>
                </c:pt>
                <c:pt idx="553">
                  <c:v>0.39704230199727603</c:v>
                </c:pt>
                <c:pt idx="554">
                  <c:v>0.39722563601561101</c:v>
                </c:pt>
                <c:pt idx="555">
                  <c:v>0.39702762560562199</c:v>
                </c:pt>
                <c:pt idx="556">
                  <c:v>0.39607845977832701</c:v>
                </c:pt>
                <c:pt idx="557">
                  <c:v>0.39512929395103302</c:v>
                </c:pt>
                <c:pt idx="558">
                  <c:v>0.39418012812373798</c:v>
                </c:pt>
                <c:pt idx="559">
                  <c:v>0.393230962296443</c:v>
                </c:pt>
                <c:pt idx="560">
                  <c:v>0.39228179646914901</c:v>
                </c:pt>
                <c:pt idx="561">
                  <c:v>0.39133263064185397</c:v>
                </c:pt>
                <c:pt idx="562">
                  <c:v>0.39038346481455999</c:v>
                </c:pt>
                <c:pt idx="563">
                  <c:v>0.389434298987265</c:v>
                </c:pt>
                <c:pt idx="564">
                  <c:v>0.38848513315997002</c:v>
                </c:pt>
                <c:pt idx="565">
                  <c:v>0.38753596733267598</c:v>
                </c:pt>
                <c:pt idx="566">
                  <c:v>0.38658680150538099</c:v>
                </c:pt>
                <c:pt idx="567">
                  <c:v>0.38563763567808601</c:v>
                </c:pt>
                <c:pt idx="568">
                  <c:v>0.38468846985079203</c:v>
                </c:pt>
                <c:pt idx="569">
                  <c:v>0.38373930402349699</c:v>
                </c:pt>
                <c:pt idx="570">
                  <c:v>0.382790138196203</c:v>
                </c:pt>
                <c:pt idx="571">
                  <c:v>0.38184097236890802</c:v>
                </c:pt>
                <c:pt idx="572">
                  <c:v>0.38089180654161298</c:v>
                </c:pt>
                <c:pt idx="573">
                  <c:v>0.37994264071431899</c:v>
                </c:pt>
                <c:pt idx="574">
                  <c:v>0.37899347488702401</c:v>
                </c:pt>
                <c:pt idx="575">
                  <c:v>0.37804430905973002</c:v>
                </c:pt>
                <c:pt idx="576">
                  <c:v>0.37709514323243498</c:v>
                </c:pt>
                <c:pt idx="577">
                  <c:v>0.37614597740514</c:v>
                </c:pt>
                <c:pt idx="578">
                  <c:v>0.375170187921198</c:v>
                </c:pt>
                <c:pt idx="579">
                  <c:v>0.37389523757785897</c:v>
                </c:pt>
                <c:pt idx="580">
                  <c:v>0.37262028723452001</c:v>
                </c:pt>
                <c:pt idx="581">
                  <c:v>0.37134533689118099</c:v>
                </c:pt>
                <c:pt idx="582">
                  <c:v>0.37007038654784202</c:v>
                </c:pt>
                <c:pt idx="583">
                  <c:v>0.368795436204503</c:v>
                </c:pt>
                <c:pt idx="584">
                  <c:v>0.36752048586116398</c:v>
                </c:pt>
                <c:pt idx="585">
                  <c:v>0.36624553551782502</c:v>
                </c:pt>
                <c:pt idx="586">
                  <c:v>0.364970585174486</c:v>
                </c:pt>
                <c:pt idx="587">
                  <c:v>0.36369563483114697</c:v>
                </c:pt>
                <c:pt idx="588">
                  <c:v>0.36242068448780801</c:v>
                </c:pt>
                <c:pt idx="589">
                  <c:v>0.36114573414446799</c:v>
                </c:pt>
                <c:pt idx="590">
                  <c:v>0.35987078380112902</c:v>
                </c:pt>
                <c:pt idx="591">
                  <c:v>0.35859583345779</c:v>
                </c:pt>
                <c:pt idx="592">
                  <c:v>0.35732088311445098</c:v>
                </c:pt>
                <c:pt idx="593">
                  <c:v>0.35607648199623798</c:v>
                </c:pt>
                <c:pt idx="594">
                  <c:v>0.354833267456173</c:v>
                </c:pt>
                <c:pt idx="595">
                  <c:v>0.35359005291610801</c:v>
                </c:pt>
                <c:pt idx="596">
                  <c:v>0.35234683837604303</c:v>
                </c:pt>
                <c:pt idx="597">
                  <c:v>0.35110362383597798</c:v>
                </c:pt>
                <c:pt idx="598">
                  <c:v>0.349860409295913</c:v>
                </c:pt>
                <c:pt idx="599">
                  <c:v>0.34861719475584801</c:v>
                </c:pt>
                <c:pt idx="600">
                  <c:v>0.34737398021578297</c:v>
                </c:pt>
                <c:pt idx="601">
                  <c:v>0.34613076567571799</c:v>
                </c:pt>
                <c:pt idx="602">
                  <c:v>0.344887551135653</c:v>
                </c:pt>
                <c:pt idx="603">
                  <c:v>0.34364433659558802</c:v>
                </c:pt>
                <c:pt idx="604">
                  <c:v>0.34240112205552298</c:v>
                </c:pt>
                <c:pt idx="605">
                  <c:v>0.34115790751545799</c:v>
                </c:pt>
                <c:pt idx="606">
                  <c:v>0.33991469297539301</c:v>
                </c:pt>
                <c:pt idx="607">
                  <c:v>0.338707038713356</c:v>
                </c:pt>
                <c:pt idx="608">
                  <c:v>0.33756684422903299</c:v>
                </c:pt>
                <c:pt idx="609">
                  <c:v>0.33642664974470898</c:v>
                </c:pt>
                <c:pt idx="610">
                  <c:v>0.33528645526038597</c:v>
                </c:pt>
                <c:pt idx="611">
                  <c:v>0.33414626077606202</c:v>
                </c:pt>
                <c:pt idx="612">
                  <c:v>0.33300606629173901</c:v>
                </c:pt>
                <c:pt idx="613">
                  <c:v>0.331865871807416</c:v>
                </c:pt>
                <c:pt idx="614">
                  <c:v>0.33072567732309299</c:v>
                </c:pt>
                <c:pt idx="615">
                  <c:v>0.32958548283876898</c:v>
                </c:pt>
                <c:pt idx="616">
                  <c:v>0.32844528835444597</c:v>
                </c:pt>
                <c:pt idx="617">
                  <c:v>0.32730509387012202</c:v>
                </c:pt>
                <c:pt idx="618">
                  <c:v>0.32616489938579901</c:v>
                </c:pt>
                <c:pt idx="619">
                  <c:v>0.325024704901476</c:v>
                </c:pt>
                <c:pt idx="620">
                  <c:v>0.32388451041715299</c:v>
                </c:pt>
                <c:pt idx="621">
                  <c:v>0.32274431593282898</c:v>
                </c:pt>
                <c:pt idx="622">
                  <c:v>0.32160412144850598</c:v>
                </c:pt>
                <c:pt idx="623">
                  <c:v>0.32046392696418202</c:v>
                </c:pt>
                <c:pt idx="624">
                  <c:v>0.31959006869491802</c:v>
                </c:pt>
                <c:pt idx="625">
                  <c:v>0.31872848734077702</c:v>
                </c:pt>
                <c:pt idx="626">
                  <c:v>0.31786690598663597</c:v>
                </c:pt>
                <c:pt idx="627">
                  <c:v>0.31700532463249498</c:v>
                </c:pt>
                <c:pt idx="628">
                  <c:v>0.31614374327835298</c:v>
                </c:pt>
                <c:pt idx="629">
                  <c:v>0.31528216192421199</c:v>
                </c:pt>
                <c:pt idx="630">
                  <c:v>0.314420580570071</c:v>
                </c:pt>
                <c:pt idx="631">
                  <c:v>0.313558999215929</c:v>
                </c:pt>
                <c:pt idx="632">
                  <c:v>0.31269741786178801</c:v>
                </c:pt>
                <c:pt idx="633">
                  <c:v>0.31183583650764701</c:v>
                </c:pt>
                <c:pt idx="634">
                  <c:v>0.31097425515350602</c:v>
                </c:pt>
                <c:pt idx="635">
                  <c:v>0.31011267379936402</c:v>
                </c:pt>
                <c:pt idx="636">
                  <c:v>0.30925109244522297</c:v>
                </c:pt>
                <c:pt idx="637">
                  <c:v>0.30838951109108198</c:v>
                </c:pt>
                <c:pt idx="638">
                  <c:v>0.30752792973693999</c:v>
                </c:pt>
                <c:pt idx="639">
                  <c:v>0.30667776519953599</c:v>
                </c:pt>
                <c:pt idx="640">
                  <c:v>0.306122017615647</c:v>
                </c:pt>
                <c:pt idx="641">
                  <c:v>0.30556627003175701</c:v>
                </c:pt>
                <c:pt idx="642">
                  <c:v>0.30501052244786803</c:v>
                </c:pt>
                <c:pt idx="643">
                  <c:v>0.30445477486397798</c:v>
                </c:pt>
                <c:pt idx="644">
                  <c:v>0.303899027280089</c:v>
                </c:pt>
                <c:pt idx="645">
                  <c:v>0.30334327969619901</c:v>
                </c:pt>
                <c:pt idx="646">
                  <c:v>0.30278753211231002</c:v>
                </c:pt>
                <c:pt idx="647">
                  <c:v>0.30223178452841998</c:v>
                </c:pt>
                <c:pt idx="648">
                  <c:v>0.30167603694453099</c:v>
                </c:pt>
                <c:pt idx="649">
                  <c:v>0.301120289360641</c:v>
                </c:pt>
                <c:pt idx="650">
                  <c:v>0.30056454177675201</c:v>
                </c:pt>
                <c:pt idx="651">
                  <c:v>0.30000879419286203</c:v>
                </c:pt>
                <c:pt idx="652">
                  <c:v>0.29945304660897298</c:v>
                </c:pt>
                <c:pt idx="653">
                  <c:v>0.298897299025083</c:v>
                </c:pt>
                <c:pt idx="654">
                  <c:v>0.29834155144119401</c:v>
                </c:pt>
                <c:pt idx="655">
                  <c:v>0.29778580385730402</c:v>
                </c:pt>
                <c:pt idx="656">
                  <c:v>0.29762551985440999</c:v>
                </c:pt>
                <c:pt idx="657">
                  <c:v>0.29753951131224399</c:v>
                </c:pt>
                <c:pt idx="658">
                  <c:v>0.29745350277007698</c:v>
                </c:pt>
                <c:pt idx="659">
                  <c:v>0.29736749422790998</c:v>
                </c:pt>
                <c:pt idx="660">
                  <c:v>0.29728148568574397</c:v>
                </c:pt>
                <c:pt idx="661">
                  <c:v>0.29719547714357702</c:v>
                </c:pt>
                <c:pt idx="662">
                  <c:v>0.29710946860141102</c:v>
                </c:pt>
                <c:pt idx="663">
                  <c:v>0.29702346005924402</c:v>
                </c:pt>
                <c:pt idx="664">
                  <c:v>0.29693745151707701</c:v>
                </c:pt>
                <c:pt idx="665">
                  <c:v>0.29685144297491101</c:v>
                </c:pt>
                <c:pt idx="666">
                  <c:v>0.296765434432744</c:v>
                </c:pt>
                <c:pt idx="667">
                  <c:v>0.296679425890577</c:v>
                </c:pt>
                <c:pt idx="668">
                  <c:v>0.29659341734841099</c:v>
                </c:pt>
                <c:pt idx="669">
                  <c:v>0.29650740880624399</c:v>
                </c:pt>
                <c:pt idx="670">
                  <c:v>0.29642140026407798</c:v>
                </c:pt>
                <c:pt idx="671">
                  <c:v>0.29649338503898398</c:v>
                </c:pt>
                <c:pt idx="672">
                  <c:v>0.29658445290653401</c:v>
                </c:pt>
                <c:pt idx="673">
                  <c:v>0.29667552077408299</c:v>
                </c:pt>
                <c:pt idx="674">
                  <c:v>0.29676658864163202</c:v>
                </c:pt>
                <c:pt idx="675">
                  <c:v>0.296857656509181</c:v>
                </c:pt>
                <c:pt idx="676">
                  <c:v>0.29694872437672998</c:v>
                </c:pt>
                <c:pt idx="677">
                  <c:v>0.29703979224427901</c:v>
                </c:pt>
                <c:pt idx="678">
                  <c:v>0.29713086011182899</c:v>
                </c:pt>
                <c:pt idx="679">
                  <c:v>0.29722192797937802</c:v>
                </c:pt>
                <c:pt idx="680">
                  <c:v>0.297312995846927</c:v>
                </c:pt>
                <c:pt idx="681">
                  <c:v>0.29740406371447597</c:v>
                </c:pt>
                <c:pt idx="682">
                  <c:v>0.29749513158202501</c:v>
                </c:pt>
                <c:pt idx="683">
                  <c:v>0.29758619944957398</c:v>
                </c:pt>
                <c:pt idx="684">
                  <c:v>0.29767726731712302</c:v>
                </c:pt>
                <c:pt idx="685">
                  <c:v>0.29807590056810201</c:v>
                </c:pt>
                <c:pt idx="686">
                  <c:v>0.29856479131333202</c:v>
                </c:pt>
                <c:pt idx="687">
                  <c:v>0.29905368205856298</c:v>
                </c:pt>
                <c:pt idx="688">
                  <c:v>0.29954257280379398</c:v>
                </c:pt>
                <c:pt idx="689">
                  <c:v>0.30003146354902499</c:v>
                </c:pt>
                <c:pt idx="690">
                  <c:v>0.300520354294255</c:v>
                </c:pt>
                <c:pt idx="691">
                  <c:v>0.30100924503948601</c:v>
                </c:pt>
                <c:pt idx="692">
                  <c:v>0.30149813578471701</c:v>
                </c:pt>
                <c:pt idx="693">
                  <c:v>0.30198702652994702</c:v>
                </c:pt>
                <c:pt idx="694">
                  <c:v>0.30247591727517797</c:v>
                </c:pt>
                <c:pt idx="695">
                  <c:v>0.30296480802040898</c:v>
                </c:pt>
                <c:pt idx="696">
                  <c:v>0.30345369876563899</c:v>
                </c:pt>
                <c:pt idx="697">
                  <c:v>0.30394258951087</c:v>
                </c:pt>
                <c:pt idx="698">
                  <c:v>0.30443148025610101</c:v>
                </c:pt>
                <c:pt idx="699">
                  <c:v>0.30492037100133101</c:v>
                </c:pt>
                <c:pt idx="700">
                  <c:v>0.30540926174656202</c:v>
                </c:pt>
                <c:pt idx="701">
                  <c:v>0.306113506308613</c:v>
                </c:pt>
                <c:pt idx="702">
                  <c:v>0.30681928238488598</c:v>
                </c:pt>
                <c:pt idx="703">
                  <c:v>0.30752505846116002</c:v>
                </c:pt>
                <c:pt idx="704">
                  <c:v>0.308230834537433</c:v>
                </c:pt>
                <c:pt idx="705">
                  <c:v>0.30893661061370598</c:v>
                </c:pt>
                <c:pt idx="706">
                  <c:v>0.30964238668998001</c:v>
                </c:pt>
                <c:pt idx="707">
                  <c:v>0.31034816276625299</c:v>
                </c:pt>
                <c:pt idx="708">
                  <c:v>0.31105393884252702</c:v>
                </c:pt>
                <c:pt idx="709">
                  <c:v>0.3117597149188</c:v>
                </c:pt>
                <c:pt idx="710">
                  <c:v>0.31246549099507298</c:v>
                </c:pt>
                <c:pt idx="711">
                  <c:v>0.31317126707134701</c:v>
                </c:pt>
                <c:pt idx="712">
                  <c:v>0.31387704314761999</c:v>
                </c:pt>
                <c:pt idx="713">
                  <c:v>0.31458281922389297</c:v>
                </c:pt>
                <c:pt idx="714">
                  <c:v>0.31528859530016701</c:v>
                </c:pt>
                <c:pt idx="715">
                  <c:v>0.31599437137643999</c:v>
                </c:pt>
                <c:pt idx="716">
                  <c:v>0.31670014745271302</c:v>
                </c:pt>
                <c:pt idx="717">
                  <c:v>0.317405923528987</c:v>
                </c:pt>
                <c:pt idx="718">
                  <c:v>0.31811169960525998</c:v>
                </c:pt>
                <c:pt idx="719">
                  <c:v>0.31883755482034298</c:v>
                </c:pt>
                <c:pt idx="720">
                  <c:v>0.319663236927334</c:v>
                </c:pt>
                <c:pt idx="721">
                  <c:v>0.32048891903432503</c:v>
                </c:pt>
                <c:pt idx="722">
                  <c:v>0.32131460114131699</c:v>
                </c:pt>
                <c:pt idx="723">
                  <c:v>0.32214028324830801</c:v>
                </c:pt>
                <c:pt idx="724">
                  <c:v>0.32296596535529898</c:v>
                </c:pt>
                <c:pt idx="725">
                  <c:v>0.323791647462291</c:v>
                </c:pt>
                <c:pt idx="726">
                  <c:v>0.32461732956928202</c:v>
                </c:pt>
                <c:pt idx="727">
                  <c:v>0.32544301167627299</c:v>
                </c:pt>
                <c:pt idx="728">
                  <c:v>0.32626869378326501</c:v>
                </c:pt>
                <c:pt idx="729">
                  <c:v>0.32709437589025597</c:v>
                </c:pt>
                <c:pt idx="730">
                  <c:v>0.32792005799724699</c:v>
                </c:pt>
                <c:pt idx="731">
                  <c:v>0.32874574010423802</c:v>
                </c:pt>
                <c:pt idx="732">
                  <c:v>0.32957142221122998</c:v>
                </c:pt>
                <c:pt idx="733">
                  <c:v>0.330397104318221</c:v>
                </c:pt>
                <c:pt idx="734">
                  <c:v>0.33122278642521202</c:v>
                </c:pt>
                <c:pt idx="735">
                  <c:v>0.33204846853220399</c:v>
                </c:pt>
                <c:pt idx="736">
                  <c:v>0.332799573447771</c:v>
                </c:pt>
                <c:pt idx="737">
                  <c:v>0.33349130182467801</c:v>
                </c:pt>
                <c:pt idx="738">
                  <c:v>0.33418303020158502</c:v>
                </c:pt>
                <c:pt idx="739">
                  <c:v>0.33487475857849303</c:v>
                </c:pt>
                <c:pt idx="740">
                  <c:v>0.33556648695539998</c:v>
                </c:pt>
                <c:pt idx="741">
                  <c:v>0.33625821533230799</c:v>
                </c:pt>
                <c:pt idx="742">
                  <c:v>0.33694994370921499</c:v>
                </c:pt>
                <c:pt idx="743">
                  <c:v>0.337641672086122</c:v>
                </c:pt>
                <c:pt idx="744">
                  <c:v>0.33833340046303001</c:v>
                </c:pt>
                <c:pt idx="745">
                  <c:v>0.33902512883993702</c:v>
                </c:pt>
                <c:pt idx="746">
                  <c:v>0.33971685721684503</c:v>
                </c:pt>
                <c:pt idx="747">
                  <c:v>0.34040858559375198</c:v>
                </c:pt>
                <c:pt idx="748">
                  <c:v>0.34110031397065899</c:v>
                </c:pt>
                <c:pt idx="749">
                  <c:v>0.34179204234756699</c:v>
                </c:pt>
                <c:pt idx="750">
                  <c:v>0.342483770724474</c:v>
                </c:pt>
                <c:pt idx="751">
                  <c:v>0.34317549910138201</c:v>
                </c:pt>
                <c:pt idx="752">
                  <c:v>0.34386722747828902</c:v>
                </c:pt>
                <c:pt idx="753">
                  <c:v>0.34455895585519603</c:v>
                </c:pt>
                <c:pt idx="754">
                  <c:v>0.34525068423210398</c:v>
                </c:pt>
                <c:pt idx="755">
                  <c:v>0.34594241260901099</c:v>
                </c:pt>
                <c:pt idx="756">
                  <c:v>0.34663414098591899</c:v>
                </c:pt>
                <c:pt idx="757">
                  <c:v>0.347325869362826</c:v>
                </c:pt>
                <c:pt idx="758">
                  <c:v>0.34801759773973401</c:v>
                </c:pt>
                <c:pt idx="759">
                  <c:v>0.34870932611664102</c:v>
                </c:pt>
                <c:pt idx="760">
                  <c:v>0.34940105449354802</c:v>
                </c:pt>
                <c:pt idx="761">
                  <c:v>0.35009278287045598</c:v>
                </c:pt>
                <c:pt idx="762">
                  <c:v>0.35045649819107999</c:v>
                </c:pt>
                <c:pt idx="763">
                  <c:v>0.35053313947590098</c:v>
                </c:pt>
                <c:pt idx="764">
                  <c:v>0.35060978076072202</c:v>
                </c:pt>
                <c:pt idx="765">
                  <c:v>0.35068642204554401</c:v>
                </c:pt>
                <c:pt idx="766">
                  <c:v>0.350763063330365</c:v>
                </c:pt>
                <c:pt idx="767">
                  <c:v>0.35083970461518699</c:v>
                </c:pt>
                <c:pt idx="768">
                  <c:v>0.35091634590000798</c:v>
                </c:pt>
                <c:pt idx="769">
                  <c:v>0.35099298718482902</c:v>
                </c:pt>
                <c:pt idx="770">
                  <c:v>0.35106962846965001</c:v>
                </c:pt>
                <c:pt idx="771">
                  <c:v>0.351146269754472</c:v>
                </c:pt>
                <c:pt idx="772">
                  <c:v>0.35122291103929298</c:v>
                </c:pt>
                <c:pt idx="773">
                  <c:v>0.35129955232411397</c:v>
                </c:pt>
                <c:pt idx="774">
                  <c:v>0.35137619360893602</c:v>
                </c:pt>
                <c:pt idx="775">
                  <c:v>0.351452834893757</c:v>
                </c:pt>
                <c:pt idx="776">
                  <c:v>0.35152947617857799</c:v>
                </c:pt>
                <c:pt idx="777">
                  <c:v>0.35160611746339998</c:v>
                </c:pt>
                <c:pt idx="778">
                  <c:v>0.35168275874822102</c:v>
                </c:pt>
                <c:pt idx="779">
                  <c:v>0.35175940003304201</c:v>
                </c:pt>
                <c:pt idx="780">
                  <c:v>0.351836041317864</c:v>
                </c:pt>
                <c:pt idx="781">
                  <c:v>0.35191268260268499</c:v>
                </c:pt>
                <c:pt idx="782">
                  <c:v>0.35198932388750598</c:v>
                </c:pt>
                <c:pt idx="783">
                  <c:v>0.35206596517232802</c:v>
                </c:pt>
                <c:pt idx="784">
                  <c:v>0.35214260645714901</c:v>
                </c:pt>
                <c:pt idx="785">
                  <c:v>0.35221924774197</c:v>
                </c:pt>
                <c:pt idx="786">
                  <c:v>0.35229588902679199</c:v>
                </c:pt>
                <c:pt idx="787">
                  <c:v>0.35237253031161297</c:v>
                </c:pt>
                <c:pt idx="788">
                  <c:v>0.35244917159643402</c:v>
                </c:pt>
                <c:pt idx="789">
                  <c:v>0.35252581288125501</c:v>
                </c:pt>
                <c:pt idx="790">
                  <c:v>0.352602454166077</c:v>
                </c:pt>
                <c:pt idx="791">
                  <c:v>0.35267909545089798</c:v>
                </c:pt>
                <c:pt idx="792">
                  <c:v>0.35275573673571903</c:v>
                </c:pt>
                <c:pt idx="793">
                  <c:v>0.35283237802054102</c:v>
                </c:pt>
                <c:pt idx="794">
                  <c:v>0.352909019305362</c:v>
                </c:pt>
                <c:pt idx="795">
                  <c:v>0.35298566059018299</c:v>
                </c:pt>
                <c:pt idx="796">
                  <c:v>0.35306230187500498</c:v>
                </c:pt>
                <c:pt idx="797">
                  <c:v>0.35313894315982602</c:v>
                </c:pt>
                <c:pt idx="798">
                  <c:v>0.35321558444464701</c:v>
                </c:pt>
                <c:pt idx="799">
                  <c:v>0.353292225729469</c:v>
                </c:pt>
                <c:pt idx="800">
                  <c:v>0.35336886701428999</c:v>
                </c:pt>
                <c:pt idx="801">
                  <c:v>0.35344550829911098</c:v>
                </c:pt>
                <c:pt idx="802">
                  <c:v>0.35352214958393302</c:v>
                </c:pt>
                <c:pt idx="803">
                  <c:v>0.35359879086875401</c:v>
                </c:pt>
                <c:pt idx="804">
                  <c:v>0.353675432153575</c:v>
                </c:pt>
                <c:pt idx="805">
                  <c:v>0.35375207343839699</c:v>
                </c:pt>
                <c:pt idx="806">
                  <c:v>0.35382871472321797</c:v>
                </c:pt>
                <c:pt idx="807">
                  <c:v>0.35390535600803902</c:v>
                </c:pt>
                <c:pt idx="808">
                  <c:v>0.35398199729286101</c:v>
                </c:pt>
                <c:pt idx="809">
                  <c:v>0.35405863857768199</c:v>
                </c:pt>
                <c:pt idx="810">
                  <c:v>0.35413527986250298</c:v>
                </c:pt>
                <c:pt idx="811">
                  <c:v>0.35421192114732503</c:v>
                </c:pt>
                <c:pt idx="812">
                  <c:v>0.35428856243214601</c:v>
                </c:pt>
                <c:pt idx="813">
                  <c:v>0.354365203716967</c:v>
                </c:pt>
                <c:pt idx="814">
                  <c:v>0.35444184500178899</c:v>
                </c:pt>
                <c:pt idx="815">
                  <c:v>0.35451848628660998</c:v>
                </c:pt>
                <c:pt idx="816">
                  <c:v>0.35459512757143102</c:v>
                </c:pt>
                <c:pt idx="817">
                  <c:v>0.35467176885625201</c:v>
                </c:pt>
                <c:pt idx="818">
                  <c:v>0.35443672527436498</c:v>
                </c:pt>
                <c:pt idx="819">
                  <c:v>0.35400284773184998</c:v>
                </c:pt>
                <c:pt idx="820">
                  <c:v>0.35356897018933597</c:v>
                </c:pt>
                <c:pt idx="821">
                  <c:v>0.35313509264682102</c:v>
                </c:pt>
                <c:pt idx="822">
                  <c:v>0.35270121510430702</c:v>
                </c:pt>
                <c:pt idx="823">
                  <c:v>0.35226733756179202</c:v>
                </c:pt>
                <c:pt idx="824">
                  <c:v>0.35183346001927701</c:v>
                </c:pt>
                <c:pt idx="825">
                  <c:v>0.35139958247676301</c:v>
                </c:pt>
                <c:pt idx="826">
                  <c:v>0.350965704934248</c:v>
                </c:pt>
                <c:pt idx="827">
                  <c:v>0.350531827391734</c:v>
                </c:pt>
                <c:pt idx="828">
                  <c:v>0.35009794984921899</c:v>
                </c:pt>
                <c:pt idx="829">
                  <c:v>0.34966407230670399</c:v>
                </c:pt>
                <c:pt idx="830">
                  <c:v>0.34923019476418998</c:v>
                </c:pt>
                <c:pt idx="831">
                  <c:v>0.34879631722167498</c:v>
                </c:pt>
                <c:pt idx="832">
                  <c:v>0.34836243967916097</c:v>
                </c:pt>
                <c:pt idx="833">
                  <c:v>0.34792856213664602</c:v>
                </c:pt>
                <c:pt idx="834">
                  <c:v>0.34749468459413102</c:v>
                </c:pt>
                <c:pt idx="835">
                  <c:v>0.34706080705161702</c:v>
                </c:pt>
                <c:pt idx="836">
                  <c:v>0.34662692950910201</c:v>
                </c:pt>
                <c:pt idx="837">
                  <c:v>0.34619305196658801</c:v>
                </c:pt>
                <c:pt idx="838">
                  <c:v>0.345759174424073</c:v>
                </c:pt>
                <c:pt idx="839">
                  <c:v>0.345325296881558</c:v>
                </c:pt>
                <c:pt idx="840">
                  <c:v>0.34482797189662101</c:v>
                </c:pt>
                <c:pt idx="841">
                  <c:v>0.34432184463127602</c:v>
                </c:pt>
                <c:pt idx="842">
                  <c:v>0.34381571736593097</c:v>
                </c:pt>
                <c:pt idx="843">
                  <c:v>0.34330959010058598</c:v>
                </c:pt>
                <c:pt idx="844">
                  <c:v>0.34280346283524199</c:v>
                </c:pt>
                <c:pt idx="845">
                  <c:v>0.342297335569897</c:v>
                </c:pt>
                <c:pt idx="846">
                  <c:v>0.34179120830455201</c:v>
                </c:pt>
                <c:pt idx="847">
                  <c:v>0.34128508103920702</c:v>
                </c:pt>
                <c:pt idx="848">
                  <c:v>0.34077895377386302</c:v>
                </c:pt>
                <c:pt idx="849">
                  <c:v>0.34027282650851798</c:v>
                </c:pt>
                <c:pt idx="850">
                  <c:v>0.33976669924317299</c:v>
                </c:pt>
                <c:pt idx="851">
                  <c:v>0.339260571977828</c:v>
                </c:pt>
                <c:pt idx="852">
                  <c:v>0.338754444712483</c:v>
                </c:pt>
                <c:pt idx="853">
                  <c:v>0.33824831744713901</c:v>
                </c:pt>
                <c:pt idx="854">
                  <c:v>0.33774219018179402</c:v>
                </c:pt>
                <c:pt idx="855">
                  <c:v>0.33723606291644898</c:v>
                </c:pt>
                <c:pt idx="856">
                  <c:v>0.33672993565110398</c:v>
                </c:pt>
                <c:pt idx="857">
                  <c:v>0.33622380838575999</c:v>
                </c:pt>
                <c:pt idx="858">
                  <c:v>0.335717681120415</c:v>
                </c:pt>
                <c:pt idx="859">
                  <c:v>0.33521155385507001</c:v>
                </c:pt>
                <c:pt idx="860">
                  <c:v>0.33470542658972602</c:v>
                </c:pt>
                <c:pt idx="861">
                  <c:v>0.33420981305949798</c:v>
                </c:pt>
                <c:pt idx="862">
                  <c:v>0.33374067548546299</c:v>
                </c:pt>
                <c:pt idx="863">
                  <c:v>0.33327153791142899</c:v>
                </c:pt>
                <c:pt idx="864">
                  <c:v>0.332802400337394</c:v>
                </c:pt>
                <c:pt idx="865">
                  <c:v>0.33233326276336</c:v>
                </c:pt>
                <c:pt idx="866">
                  <c:v>0.33186412518932501</c:v>
                </c:pt>
                <c:pt idx="867">
                  <c:v>0.33139498761529101</c:v>
                </c:pt>
                <c:pt idx="868">
                  <c:v>0.33092585004125602</c:v>
                </c:pt>
                <c:pt idx="869">
                  <c:v>0.33045671246722103</c:v>
                </c:pt>
                <c:pt idx="870">
                  <c:v>0.32998757489318697</c:v>
                </c:pt>
                <c:pt idx="871">
                  <c:v>0.32951843731915198</c:v>
                </c:pt>
                <c:pt idx="872">
                  <c:v>0.32904929974511798</c:v>
                </c:pt>
                <c:pt idx="873">
                  <c:v>0.32858016217108299</c:v>
                </c:pt>
                <c:pt idx="874">
                  <c:v>0.32811102459704899</c:v>
                </c:pt>
                <c:pt idx="875">
                  <c:v>0.32769310222481701</c:v>
                </c:pt>
                <c:pt idx="876">
                  <c:v>0.32731220720777099</c:v>
                </c:pt>
                <c:pt idx="877">
                  <c:v>0.32693131219072502</c:v>
                </c:pt>
                <c:pt idx="878">
                  <c:v>0.326550417173679</c:v>
                </c:pt>
                <c:pt idx="879">
                  <c:v>0.32616952215663197</c:v>
                </c:pt>
                <c:pt idx="880">
                  <c:v>0.32578862713958601</c:v>
                </c:pt>
                <c:pt idx="881">
                  <c:v>0.32540773212253998</c:v>
                </c:pt>
                <c:pt idx="882">
                  <c:v>0.32502683710549402</c:v>
                </c:pt>
                <c:pt idx="883">
                  <c:v>0.32464594208844699</c:v>
                </c:pt>
                <c:pt idx="884">
                  <c:v>0.32426504707140102</c:v>
                </c:pt>
                <c:pt idx="885">
                  <c:v>0.323884152054355</c:v>
                </c:pt>
                <c:pt idx="886">
                  <c:v>0.32350325703730798</c:v>
                </c:pt>
                <c:pt idx="887">
                  <c:v>0.32312236202026201</c:v>
                </c:pt>
                <c:pt idx="888">
                  <c:v>0.32274146700321599</c:v>
                </c:pt>
                <c:pt idx="889">
                  <c:v>0.32236057198617002</c:v>
                </c:pt>
                <c:pt idx="890">
                  <c:v>0.321979676969123</c:v>
                </c:pt>
                <c:pt idx="891">
                  <c:v>0.32159878195207697</c:v>
                </c:pt>
                <c:pt idx="892">
                  <c:v>0.32125293294026602</c:v>
                </c:pt>
                <c:pt idx="893">
                  <c:v>0.32112392011123703</c:v>
                </c:pt>
                <c:pt idx="894">
                  <c:v>0.32099490728220897</c:v>
                </c:pt>
                <c:pt idx="895">
                  <c:v>0.32086589445317998</c:v>
                </c:pt>
                <c:pt idx="896">
                  <c:v>0.32073688162415198</c:v>
                </c:pt>
                <c:pt idx="897">
                  <c:v>0.32060786879512299</c:v>
                </c:pt>
                <c:pt idx="898">
                  <c:v>0.32047885596609399</c:v>
                </c:pt>
                <c:pt idx="899">
                  <c:v>0.32034984313706599</c:v>
                </c:pt>
                <c:pt idx="900">
                  <c:v>0.320220830308037</c:v>
                </c:pt>
                <c:pt idx="901">
                  <c:v>0.320091817479009</c:v>
                </c:pt>
                <c:pt idx="902">
                  <c:v>0.31996280464998</c:v>
                </c:pt>
                <c:pt idx="903">
                  <c:v>0.31983379182095201</c:v>
                </c:pt>
                <c:pt idx="904">
                  <c:v>0.31970477899192301</c:v>
                </c:pt>
                <c:pt idx="905">
                  <c:v>0.31957576616289401</c:v>
                </c:pt>
                <c:pt idx="906">
                  <c:v>0.31955648666666597</c:v>
                </c:pt>
                <c:pt idx="907">
                  <c:v>0.31955648666666597</c:v>
                </c:pt>
                <c:pt idx="908">
                  <c:v>0.31955648666666597</c:v>
                </c:pt>
                <c:pt idx="909">
                  <c:v>0.31955648666666597</c:v>
                </c:pt>
                <c:pt idx="910">
                  <c:v>0.31955648666666597</c:v>
                </c:pt>
                <c:pt idx="911">
                  <c:v>0.31955648666666597</c:v>
                </c:pt>
                <c:pt idx="912">
                  <c:v>0.31955648666666597</c:v>
                </c:pt>
                <c:pt idx="913">
                  <c:v>0.31955648666666597</c:v>
                </c:pt>
                <c:pt idx="914">
                  <c:v>0.31955648666666597</c:v>
                </c:pt>
                <c:pt idx="915">
                  <c:v>0.31955648666666597</c:v>
                </c:pt>
                <c:pt idx="916">
                  <c:v>0.31955648666666597</c:v>
                </c:pt>
                <c:pt idx="917">
                  <c:v>0.31955648666666597</c:v>
                </c:pt>
                <c:pt idx="918">
                  <c:v>0.31955648666666597</c:v>
                </c:pt>
                <c:pt idx="919">
                  <c:v>0.31955648666666597</c:v>
                </c:pt>
                <c:pt idx="920">
                  <c:v>0.31955648666666597</c:v>
                </c:pt>
                <c:pt idx="921">
                  <c:v>0.31955648666666597</c:v>
                </c:pt>
                <c:pt idx="922">
                  <c:v>0.31955648666666597</c:v>
                </c:pt>
                <c:pt idx="923">
                  <c:v>0.31955648666666597</c:v>
                </c:pt>
                <c:pt idx="924">
                  <c:v>0.31955648666666597</c:v>
                </c:pt>
                <c:pt idx="925">
                  <c:v>0.31955648666666597</c:v>
                </c:pt>
                <c:pt idx="926">
                  <c:v>0.31955648666666597</c:v>
                </c:pt>
                <c:pt idx="927">
                  <c:v>0.31955648666666597</c:v>
                </c:pt>
                <c:pt idx="928">
                  <c:v>0.31955648666666597</c:v>
                </c:pt>
                <c:pt idx="929">
                  <c:v>0.31955648666666597</c:v>
                </c:pt>
                <c:pt idx="930">
                  <c:v>0.31955648666666597</c:v>
                </c:pt>
                <c:pt idx="931">
                  <c:v>0.31955648666666597</c:v>
                </c:pt>
                <c:pt idx="932">
                  <c:v>0.31955648666666597</c:v>
                </c:pt>
                <c:pt idx="933">
                  <c:v>0.31955648666666597</c:v>
                </c:pt>
                <c:pt idx="934">
                  <c:v>0.319642668096077</c:v>
                </c:pt>
                <c:pt idx="935">
                  <c:v>0.31978340936513799</c:v>
                </c:pt>
                <c:pt idx="936">
                  <c:v>0.31992415063419899</c:v>
                </c:pt>
                <c:pt idx="937">
                  <c:v>0.32006489190325998</c:v>
                </c:pt>
                <c:pt idx="938">
                  <c:v>0.32020563317232098</c:v>
                </c:pt>
                <c:pt idx="939">
                  <c:v>0.32034637444138198</c:v>
                </c:pt>
                <c:pt idx="940">
                  <c:v>0.32048711571044303</c:v>
                </c:pt>
                <c:pt idx="941">
                  <c:v>0.32062785697950502</c:v>
                </c:pt>
                <c:pt idx="942">
                  <c:v>0.32076859824856602</c:v>
                </c:pt>
                <c:pt idx="943">
                  <c:v>0.32090933951762701</c:v>
                </c:pt>
                <c:pt idx="944">
                  <c:v>0.32105008078668801</c:v>
                </c:pt>
                <c:pt idx="945">
                  <c:v>0.321190822055749</c:v>
                </c:pt>
                <c:pt idx="946">
                  <c:v>0.32133156332481</c:v>
                </c:pt>
                <c:pt idx="947">
                  <c:v>0.32147230459387199</c:v>
                </c:pt>
                <c:pt idx="948">
                  <c:v>0.32161304586293299</c:v>
                </c:pt>
                <c:pt idx="949">
                  <c:v>0.32175378713199398</c:v>
                </c:pt>
                <c:pt idx="950">
                  <c:v>0.32189452840105498</c:v>
                </c:pt>
                <c:pt idx="951">
                  <c:v>0.32203526967011598</c:v>
                </c:pt>
                <c:pt idx="952">
                  <c:v>0.32223960939573498</c:v>
                </c:pt>
                <c:pt idx="953">
                  <c:v>0.32256710349907403</c:v>
                </c:pt>
                <c:pt idx="954">
                  <c:v>0.32289459760241201</c:v>
                </c:pt>
                <c:pt idx="955">
                  <c:v>0.32322209170575</c:v>
                </c:pt>
                <c:pt idx="956">
                  <c:v>0.32354958580908899</c:v>
                </c:pt>
                <c:pt idx="957">
                  <c:v>0.32387707991242698</c:v>
                </c:pt>
                <c:pt idx="958">
                  <c:v>0.32420457401576602</c:v>
                </c:pt>
                <c:pt idx="959">
                  <c:v>0.32453206811910401</c:v>
                </c:pt>
                <c:pt idx="960">
                  <c:v>0.324859562222442</c:v>
                </c:pt>
                <c:pt idx="961">
                  <c:v>0.32518705632578099</c:v>
                </c:pt>
                <c:pt idx="962">
                  <c:v>0.32551455042911898</c:v>
                </c:pt>
                <c:pt idx="963">
                  <c:v>0.32584204453245802</c:v>
                </c:pt>
                <c:pt idx="964">
                  <c:v>0.32616953863579601</c:v>
                </c:pt>
                <c:pt idx="965">
                  <c:v>0.326497032739134</c:v>
                </c:pt>
                <c:pt idx="966">
                  <c:v>0.32682452684247298</c:v>
                </c:pt>
                <c:pt idx="967">
                  <c:v>0.32715202094581097</c:v>
                </c:pt>
                <c:pt idx="968">
                  <c:v>0.32747951504915002</c:v>
                </c:pt>
                <c:pt idx="969">
                  <c:v>0.327807009152488</c:v>
                </c:pt>
                <c:pt idx="970">
                  <c:v>0.32813450325582599</c:v>
                </c:pt>
                <c:pt idx="971">
                  <c:v>0.32846199735916498</c:v>
                </c:pt>
                <c:pt idx="972">
                  <c:v>0.32878949146250303</c:v>
                </c:pt>
                <c:pt idx="973">
                  <c:v>0.32911698556584201</c:v>
                </c:pt>
                <c:pt idx="974">
                  <c:v>0.32944232855089201</c:v>
                </c:pt>
                <c:pt idx="975">
                  <c:v>0.32976694148885699</c:v>
                </c:pt>
                <c:pt idx="976">
                  <c:v>0.33009155442682098</c:v>
                </c:pt>
                <c:pt idx="977">
                  <c:v>0.33041616736478502</c:v>
                </c:pt>
                <c:pt idx="978">
                  <c:v>0.330740780302749</c:v>
                </c:pt>
                <c:pt idx="979">
                  <c:v>0.33106539324071399</c:v>
                </c:pt>
                <c:pt idx="980">
                  <c:v>0.33139000617867798</c:v>
                </c:pt>
                <c:pt idx="981">
                  <c:v>0.33171461911664202</c:v>
                </c:pt>
                <c:pt idx="982">
                  <c:v>0.332039232054607</c:v>
                </c:pt>
                <c:pt idx="983">
                  <c:v>0.33236384499257099</c:v>
                </c:pt>
                <c:pt idx="984">
                  <c:v>0.33268845793053498</c:v>
                </c:pt>
                <c:pt idx="985">
                  <c:v>0.33301307086849902</c:v>
                </c:pt>
                <c:pt idx="986">
                  <c:v>0.333337683806464</c:v>
                </c:pt>
                <c:pt idx="987">
                  <c:v>0.33366229674442799</c:v>
                </c:pt>
                <c:pt idx="988">
                  <c:v>0.33398690968239197</c:v>
                </c:pt>
                <c:pt idx="989">
                  <c:v>0.33431152262035702</c:v>
                </c:pt>
                <c:pt idx="990">
                  <c:v>0.334636135558321</c:v>
                </c:pt>
                <c:pt idx="991">
                  <c:v>0.33496074849628499</c:v>
                </c:pt>
                <c:pt idx="992">
                  <c:v>0.33528536143424997</c:v>
                </c:pt>
                <c:pt idx="993">
                  <c:v>0.33560997437221401</c:v>
                </c:pt>
                <c:pt idx="994">
                  <c:v>0.335934587310178</c:v>
                </c:pt>
                <c:pt idx="995">
                  <c:v>0.33625920024814199</c:v>
                </c:pt>
                <c:pt idx="996">
                  <c:v>0.33658381318610697</c:v>
                </c:pt>
                <c:pt idx="997">
                  <c:v>0.33690842612407101</c:v>
                </c:pt>
                <c:pt idx="998">
                  <c:v>0.337233039062035</c:v>
                </c:pt>
                <c:pt idx="999">
                  <c:v>0.33755765199999999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5B-43B8-97DE-BA11ACBD3707}"/>
            </c:ext>
          </c:extLst>
        </c:ser>
        <c:ser>
          <c:idx val="8"/>
          <c:order val="3"/>
          <c:tx>
            <c:strRef>
              <c:f>'1.0LiF_plot_data'!$E$1</c:f>
              <c:strCache>
                <c:ptCount val="1"/>
                <c:pt idx="0">
                  <c:v>S(r): Li-F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'1.0LiF_plot_data'!$E$2:$E$1001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0.75280032764900695</c:v>
                </c:pt>
                <c:pt idx="184">
                  <c:v>0.75280032764900695</c:v>
                </c:pt>
                <c:pt idx="185">
                  <c:v>0.75280032764900695</c:v>
                </c:pt>
                <c:pt idx="186">
                  <c:v>0.75280032764900695</c:v>
                </c:pt>
                <c:pt idx="187">
                  <c:v>0.75280032764900695</c:v>
                </c:pt>
                <c:pt idx="188">
                  <c:v>0.75280032764900695</c:v>
                </c:pt>
                <c:pt idx="189">
                  <c:v>0.75280032764900695</c:v>
                </c:pt>
                <c:pt idx="190">
                  <c:v>0.75280032764900695</c:v>
                </c:pt>
                <c:pt idx="191">
                  <c:v>0.75280032764900695</c:v>
                </c:pt>
                <c:pt idx="192">
                  <c:v>0.75280032764900695</c:v>
                </c:pt>
                <c:pt idx="193">
                  <c:v>0.75280032764900695</c:v>
                </c:pt>
                <c:pt idx="194">
                  <c:v>0.75280032764900695</c:v>
                </c:pt>
                <c:pt idx="195">
                  <c:v>0.75280032764900695</c:v>
                </c:pt>
                <c:pt idx="196">
                  <c:v>0.75280032764900695</c:v>
                </c:pt>
                <c:pt idx="197">
                  <c:v>0.75280032764900695</c:v>
                </c:pt>
                <c:pt idx="198">
                  <c:v>0.75280032764900695</c:v>
                </c:pt>
                <c:pt idx="199">
                  <c:v>0.75280032764900695</c:v>
                </c:pt>
                <c:pt idx="200">
                  <c:v>0.75280032764900695</c:v>
                </c:pt>
                <c:pt idx="201">
                  <c:v>0.75280032764900695</c:v>
                </c:pt>
                <c:pt idx="202">
                  <c:v>0.75280032764900695</c:v>
                </c:pt>
                <c:pt idx="203">
                  <c:v>0.75280032764900695</c:v>
                </c:pt>
                <c:pt idx="204">
                  <c:v>0.75280032764900695</c:v>
                </c:pt>
                <c:pt idx="205">
                  <c:v>0.75280032764900695</c:v>
                </c:pt>
                <c:pt idx="206">
                  <c:v>0.75280032764900695</c:v>
                </c:pt>
                <c:pt idx="207">
                  <c:v>0.75280032764900695</c:v>
                </c:pt>
                <c:pt idx="208">
                  <c:v>0.75280032764900695</c:v>
                </c:pt>
                <c:pt idx="209">
                  <c:v>0.75280032764900695</c:v>
                </c:pt>
                <c:pt idx="210">
                  <c:v>0.75280032764900695</c:v>
                </c:pt>
                <c:pt idx="211">
                  <c:v>0.75280032764900695</c:v>
                </c:pt>
                <c:pt idx="212">
                  <c:v>0.75280032764900695</c:v>
                </c:pt>
                <c:pt idx="213">
                  <c:v>0.75280032764900695</c:v>
                </c:pt>
                <c:pt idx="214">
                  <c:v>0.75280032764900695</c:v>
                </c:pt>
                <c:pt idx="215">
                  <c:v>0.75280032764900695</c:v>
                </c:pt>
                <c:pt idx="216">
                  <c:v>0.75280032764900695</c:v>
                </c:pt>
                <c:pt idx="217">
                  <c:v>0.75280032764900695</c:v>
                </c:pt>
                <c:pt idx="218">
                  <c:v>0.75280032764900695</c:v>
                </c:pt>
                <c:pt idx="219">
                  <c:v>0.75280032764900695</c:v>
                </c:pt>
                <c:pt idx="220">
                  <c:v>0.75280032764900695</c:v>
                </c:pt>
                <c:pt idx="221">
                  <c:v>0.75280032764900695</c:v>
                </c:pt>
                <c:pt idx="222">
                  <c:v>0.75280032764900695</c:v>
                </c:pt>
                <c:pt idx="223">
                  <c:v>0.75280032764900695</c:v>
                </c:pt>
                <c:pt idx="224">
                  <c:v>0.75280032764900695</c:v>
                </c:pt>
                <c:pt idx="225">
                  <c:v>0.75280032764900695</c:v>
                </c:pt>
                <c:pt idx="226">
                  <c:v>0.75280032764900695</c:v>
                </c:pt>
                <c:pt idx="227">
                  <c:v>0.75280032764900695</c:v>
                </c:pt>
                <c:pt idx="228">
                  <c:v>0.75280032764900695</c:v>
                </c:pt>
                <c:pt idx="229">
                  <c:v>0.75280032764900695</c:v>
                </c:pt>
                <c:pt idx="230">
                  <c:v>0.75280032764900695</c:v>
                </c:pt>
                <c:pt idx="231">
                  <c:v>0.75280032764900695</c:v>
                </c:pt>
                <c:pt idx="232">
                  <c:v>0.75280032764900695</c:v>
                </c:pt>
                <c:pt idx="233">
                  <c:v>0.75280032764900695</c:v>
                </c:pt>
                <c:pt idx="234">
                  <c:v>0.75280032764900695</c:v>
                </c:pt>
                <c:pt idx="235">
                  <c:v>0.75280032764900695</c:v>
                </c:pt>
                <c:pt idx="236">
                  <c:v>0.75280032764900695</c:v>
                </c:pt>
                <c:pt idx="237">
                  <c:v>0.75280032764900695</c:v>
                </c:pt>
                <c:pt idx="238">
                  <c:v>0.75280032764900695</c:v>
                </c:pt>
                <c:pt idx="239">
                  <c:v>0.75280032764900695</c:v>
                </c:pt>
                <c:pt idx="240">
                  <c:v>0.75280032764900695</c:v>
                </c:pt>
                <c:pt idx="241">
                  <c:v>0.75280032764900695</c:v>
                </c:pt>
                <c:pt idx="242">
                  <c:v>0.75280032764900695</c:v>
                </c:pt>
                <c:pt idx="243">
                  <c:v>0.75280032764900695</c:v>
                </c:pt>
                <c:pt idx="244">
                  <c:v>0.75280032764900695</c:v>
                </c:pt>
                <c:pt idx="245">
                  <c:v>0.75280032764900695</c:v>
                </c:pt>
                <c:pt idx="246">
                  <c:v>0.75280032764900695</c:v>
                </c:pt>
                <c:pt idx="247">
                  <c:v>0.75280032764900695</c:v>
                </c:pt>
                <c:pt idx="248">
                  <c:v>0.75280032764900695</c:v>
                </c:pt>
                <c:pt idx="249">
                  <c:v>0.75280032764900695</c:v>
                </c:pt>
                <c:pt idx="250">
                  <c:v>0.75280032764900695</c:v>
                </c:pt>
                <c:pt idx="251">
                  <c:v>0.75280032764900695</c:v>
                </c:pt>
                <c:pt idx="252">
                  <c:v>0.75280032764900695</c:v>
                </c:pt>
                <c:pt idx="253">
                  <c:v>0.75280032764900695</c:v>
                </c:pt>
                <c:pt idx="254">
                  <c:v>0.75280032764900695</c:v>
                </c:pt>
                <c:pt idx="255">
                  <c:v>0.75280032764900695</c:v>
                </c:pt>
                <c:pt idx="256">
                  <c:v>0.75280032764900695</c:v>
                </c:pt>
                <c:pt idx="257">
                  <c:v>0.75280032764900695</c:v>
                </c:pt>
                <c:pt idx="258">
                  <c:v>0.75280032764900695</c:v>
                </c:pt>
                <c:pt idx="259">
                  <c:v>0.75280032764900695</c:v>
                </c:pt>
                <c:pt idx="260">
                  <c:v>0.75280032764900695</c:v>
                </c:pt>
                <c:pt idx="261">
                  <c:v>0.75280032764900695</c:v>
                </c:pt>
                <c:pt idx="262">
                  <c:v>0.75280032764900695</c:v>
                </c:pt>
                <c:pt idx="263">
                  <c:v>0.75280032764900695</c:v>
                </c:pt>
                <c:pt idx="264">
                  <c:v>0.75280032764900695</c:v>
                </c:pt>
                <c:pt idx="265">
                  <c:v>0.75280032764900695</c:v>
                </c:pt>
                <c:pt idx="266">
                  <c:v>0.75280032764900695</c:v>
                </c:pt>
                <c:pt idx="267">
                  <c:v>0.75280032764900695</c:v>
                </c:pt>
                <c:pt idx="268">
                  <c:v>0.75280032764900695</c:v>
                </c:pt>
                <c:pt idx="269">
                  <c:v>0.75280032764900695</c:v>
                </c:pt>
                <c:pt idx="270">
                  <c:v>0.75280032764900695</c:v>
                </c:pt>
                <c:pt idx="271">
                  <c:v>0.75280032764900695</c:v>
                </c:pt>
                <c:pt idx="272">
                  <c:v>0.75280032764900695</c:v>
                </c:pt>
                <c:pt idx="273">
                  <c:v>0.75280032764900695</c:v>
                </c:pt>
                <c:pt idx="274">
                  <c:v>0.75280032764900695</c:v>
                </c:pt>
                <c:pt idx="275">
                  <c:v>0.75280032764900695</c:v>
                </c:pt>
                <c:pt idx="276">
                  <c:v>0.75280032764900695</c:v>
                </c:pt>
                <c:pt idx="277">
                  <c:v>0.75280032764900695</c:v>
                </c:pt>
                <c:pt idx="278">
                  <c:v>0.75280032764900695</c:v>
                </c:pt>
                <c:pt idx="279">
                  <c:v>0.75280032764900695</c:v>
                </c:pt>
                <c:pt idx="280">
                  <c:v>0.75280032764900695</c:v>
                </c:pt>
                <c:pt idx="281">
                  <c:v>0.75280032764900695</c:v>
                </c:pt>
                <c:pt idx="282">
                  <c:v>0.75280032764900695</c:v>
                </c:pt>
                <c:pt idx="283">
                  <c:v>0.75280032764900695</c:v>
                </c:pt>
                <c:pt idx="284">
                  <c:v>0.75280032764900695</c:v>
                </c:pt>
                <c:pt idx="285">
                  <c:v>0.75280032764900695</c:v>
                </c:pt>
                <c:pt idx="286">
                  <c:v>0.75280032764900695</c:v>
                </c:pt>
                <c:pt idx="287">
                  <c:v>0.75280032764900695</c:v>
                </c:pt>
                <c:pt idx="288">
                  <c:v>0.75280032764900695</c:v>
                </c:pt>
                <c:pt idx="289">
                  <c:v>0.75280032764900695</c:v>
                </c:pt>
                <c:pt idx="290">
                  <c:v>0.75280032764900695</c:v>
                </c:pt>
                <c:pt idx="291">
                  <c:v>0.75280032764900695</c:v>
                </c:pt>
                <c:pt idx="292">
                  <c:v>0.75280032764900695</c:v>
                </c:pt>
                <c:pt idx="293">
                  <c:v>0.75280032764900695</c:v>
                </c:pt>
                <c:pt idx="294">
                  <c:v>0.75280032764900695</c:v>
                </c:pt>
                <c:pt idx="295">
                  <c:v>0.75280032764900695</c:v>
                </c:pt>
                <c:pt idx="296">
                  <c:v>0.75280032764900695</c:v>
                </c:pt>
                <c:pt idx="297">
                  <c:v>0.75280032764900695</c:v>
                </c:pt>
                <c:pt idx="298">
                  <c:v>0.75280032764900695</c:v>
                </c:pt>
                <c:pt idx="299">
                  <c:v>0.75280032764900695</c:v>
                </c:pt>
                <c:pt idx="300">
                  <c:v>0.75280032764900695</c:v>
                </c:pt>
                <c:pt idx="301">
                  <c:v>0.75280032764900695</c:v>
                </c:pt>
                <c:pt idx="302">
                  <c:v>0.75280032764900695</c:v>
                </c:pt>
                <c:pt idx="303">
                  <c:v>0.75280032764900695</c:v>
                </c:pt>
                <c:pt idx="304">
                  <c:v>0.75280032764900695</c:v>
                </c:pt>
                <c:pt idx="305">
                  <c:v>0.75280032764900695</c:v>
                </c:pt>
                <c:pt idx="306">
                  <c:v>0.75280032764900695</c:v>
                </c:pt>
                <c:pt idx="307">
                  <c:v>0.75280032764900695</c:v>
                </c:pt>
                <c:pt idx="308">
                  <c:v>0.75280032764900695</c:v>
                </c:pt>
                <c:pt idx="309">
                  <c:v>0.75280032764900695</c:v>
                </c:pt>
                <c:pt idx="310">
                  <c:v>0.75280032764900695</c:v>
                </c:pt>
                <c:pt idx="311">
                  <c:v>0.75280032764900695</c:v>
                </c:pt>
                <c:pt idx="312">
                  <c:v>0.75280032764900695</c:v>
                </c:pt>
                <c:pt idx="313">
                  <c:v>0.75280032764900695</c:v>
                </c:pt>
                <c:pt idx="314">
                  <c:v>0.75280032764900695</c:v>
                </c:pt>
                <c:pt idx="315">
                  <c:v>0.75280032764900695</c:v>
                </c:pt>
                <c:pt idx="316">
                  <c:v>0.75280032764900695</c:v>
                </c:pt>
                <c:pt idx="317">
                  <c:v>0.75280032764900695</c:v>
                </c:pt>
                <c:pt idx="318">
                  <c:v>0.75280032764900695</c:v>
                </c:pt>
                <c:pt idx="319">
                  <c:v>0.75280032764900695</c:v>
                </c:pt>
                <c:pt idx="320">
                  <c:v>0.75280032764900695</c:v>
                </c:pt>
                <c:pt idx="321">
                  <c:v>0.75280032764900695</c:v>
                </c:pt>
                <c:pt idx="322">
                  <c:v>0.75280032764900695</c:v>
                </c:pt>
                <c:pt idx="323">
                  <c:v>0.75280032764900695</c:v>
                </c:pt>
                <c:pt idx="324">
                  <c:v>0.75280032764900695</c:v>
                </c:pt>
                <c:pt idx="325">
                  <c:v>0.75280032764900695</c:v>
                </c:pt>
                <c:pt idx="326">
                  <c:v>0.75280032764900695</c:v>
                </c:pt>
                <c:pt idx="327">
                  <c:v>0.75280032764900695</c:v>
                </c:pt>
                <c:pt idx="328">
                  <c:v>0.75280032764900695</c:v>
                </c:pt>
                <c:pt idx="329">
                  <c:v>0.75280032764900695</c:v>
                </c:pt>
                <c:pt idx="330">
                  <c:v>0.75280032764900695</c:v>
                </c:pt>
                <c:pt idx="331">
                  <c:v>0.75280032764900695</c:v>
                </c:pt>
                <c:pt idx="332">
                  <c:v>0.75280032764900695</c:v>
                </c:pt>
                <c:pt idx="333">
                  <c:v>0.75280032764900695</c:v>
                </c:pt>
                <c:pt idx="334">
                  <c:v>0.75280032764900695</c:v>
                </c:pt>
                <c:pt idx="335">
                  <c:v>0.75280032764900695</c:v>
                </c:pt>
                <c:pt idx="336">
                  <c:v>0.75280032764900695</c:v>
                </c:pt>
                <c:pt idx="337">
                  <c:v>0.75280032764900695</c:v>
                </c:pt>
                <c:pt idx="338">
                  <c:v>0.75280032764900695</c:v>
                </c:pt>
                <c:pt idx="339">
                  <c:v>0.75280032764900695</c:v>
                </c:pt>
                <c:pt idx="340">
                  <c:v>0.75280032764900695</c:v>
                </c:pt>
                <c:pt idx="341">
                  <c:v>0.75280032764900695</c:v>
                </c:pt>
                <c:pt idx="342">
                  <c:v>0.75280032764900695</c:v>
                </c:pt>
                <c:pt idx="343">
                  <c:v>0.75280032764900695</c:v>
                </c:pt>
                <c:pt idx="344">
                  <c:v>0.75280032764900695</c:v>
                </c:pt>
                <c:pt idx="345">
                  <c:v>0.75280032764900695</c:v>
                </c:pt>
                <c:pt idx="346">
                  <c:v>0.75280032764900695</c:v>
                </c:pt>
                <c:pt idx="347">
                  <c:v>0.75280032764900695</c:v>
                </c:pt>
                <c:pt idx="348">
                  <c:v>0.75280032764900695</c:v>
                </c:pt>
                <c:pt idx="349">
                  <c:v>0.75280032764900695</c:v>
                </c:pt>
                <c:pt idx="350">
                  <c:v>0.75280032764900695</c:v>
                </c:pt>
                <c:pt idx="351">
                  <c:v>0.75280032764900695</c:v>
                </c:pt>
                <c:pt idx="352">
                  <c:v>0.75280032764900695</c:v>
                </c:pt>
                <c:pt idx="353">
                  <c:v>0.75280032764900695</c:v>
                </c:pt>
                <c:pt idx="354">
                  <c:v>0.75280032764900695</c:v>
                </c:pt>
                <c:pt idx="355">
                  <c:v>0.75280032764900695</c:v>
                </c:pt>
                <c:pt idx="356">
                  <c:v>0.75280032764900695</c:v>
                </c:pt>
                <c:pt idx="357">
                  <c:v>0.75280032764900695</c:v>
                </c:pt>
                <c:pt idx="358">
                  <c:v>0.75280032764900695</c:v>
                </c:pt>
                <c:pt idx="359">
                  <c:v>0.75280032764900695</c:v>
                </c:pt>
                <c:pt idx="360">
                  <c:v>0.75280032764900695</c:v>
                </c:pt>
                <c:pt idx="361">
                  <c:v>0.75280032764900695</c:v>
                </c:pt>
                <c:pt idx="362">
                  <c:v>0.75280032764900695</c:v>
                </c:pt>
                <c:pt idx="363">
                  <c:v>0.75280032764900695</c:v>
                </c:pt>
                <c:pt idx="364">
                  <c:v>0.75280032764900695</c:v>
                </c:pt>
                <c:pt idx="365">
                  <c:v>0.75280032764900695</c:v>
                </c:pt>
                <c:pt idx="366">
                  <c:v>7.8304262028766697E-2</c:v>
                </c:pt>
                <c:pt idx="367">
                  <c:v>7.8304262028766697E-2</c:v>
                </c:pt>
                <c:pt idx="368">
                  <c:v>7.8304262028766697E-2</c:v>
                </c:pt>
                <c:pt idx="369">
                  <c:v>7.8304262028766697E-2</c:v>
                </c:pt>
                <c:pt idx="370">
                  <c:v>7.8304262028766697E-2</c:v>
                </c:pt>
                <c:pt idx="371">
                  <c:v>7.8304262028766697E-2</c:v>
                </c:pt>
                <c:pt idx="372">
                  <c:v>7.8304262028766697E-2</c:v>
                </c:pt>
                <c:pt idx="373">
                  <c:v>7.8304262028766697E-2</c:v>
                </c:pt>
                <c:pt idx="374">
                  <c:v>7.8304262028766697E-2</c:v>
                </c:pt>
                <c:pt idx="375">
                  <c:v>7.8304262028766697E-2</c:v>
                </c:pt>
                <c:pt idx="376">
                  <c:v>7.8304262028766697E-2</c:v>
                </c:pt>
                <c:pt idx="377">
                  <c:v>7.8304262028766697E-2</c:v>
                </c:pt>
                <c:pt idx="378">
                  <c:v>7.8304262028766697E-2</c:v>
                </c:pt>
                <c:pt idx="379">
                  <c:v>7.8304262028766697E-2</c:v>
                </c:pt>
                <c:pt idx="380">
                  <c:v>7.8304262028766697E-2</c:v>
                </c:pt>
                <c:pt idx="381">
                  <c:v>7.8304262028766697E-2</c:v>
                </c:pt>
                <c:pt idx="382">
                  <c:v>7.8304262028766697E-2</c:v>
                </c:pt>
                <c:pt idx="383">
                  <c:v>7.8304262028766697E-2</c:v>
                </c:pt>
                <c:pt idx="384">
                  <c:v>7.8304262028766697E-2</c:v>
                </c:pt>
                <c:pt idx="385">
                  <c:v>7.8304262028766697E-2</c:v>
                </c:pt>
                <c:pt idx="386">
                  <c:v>7.8304262028766697E-2</c:v>
                </c:pt>
                <c:pt idx="387">
                  <c:v>7.8304262028766697E-2</c:v>
                </c:pt>
                <c:pt idx="388">
                  <c:v>7.8304262028766697E-2</c:v>
                </c:pt>
                <c:pt idx="389">
                  <c:v>7.8304262028766697E-2</c:v>
                </c:pt>
                <c:pt idx="390">
                  <c:v>7.8304262028766697E-2</c:v>
                </c:pt>
                <c:pt idx="391">
                  <c:v>7.8304262028766697E-2</c:v>
                </c:pt>
                <c:pt idx="392">
                  <c:v>7.8304262028766697E-2</c:v>
                </c:pt>
                <c:pt idx="393">
                  <c:v>7.8304262028766697E-2</c:v>
                </c:pt>
                <c:pt idx="394">
                  <c:v>7.8304262028766697E-2</c:v>
                </c:pt>
                <c:pt idx="395">
                  <c:v>7.8304262028766697E-2</c:v>
                </c:pt>
                <c:pt idx="396">
                  <c:v>7.8304262028766697E-2</c:v>
                </c:pt>
                <c:pt idx="397">
                  <c:v>7.8304262028766697E-2</c:v>
                </c:pt>
                <c:pt idx="398">
                  <c:v>7.8304262028766697E-2</c:v>
                </c:pt>
                <c:pt idx="399">
                  <c:v>7.8304262028766697E-2</c:v>
                </c:pt>
                <c:pt idx="400">
                  <c:v>7.8304262028766697E-2</c:v>
                </c:pt>
                <c:pt idx="401">
                  <c:v>7.8304262028766697E-2</c:v>
                </c:pt>
                <c:pt idx="402">
                  <c:v>7.8304262028766697E-2</c:v>
                </c:pt>
                <c:pt idx="403">
                  <c:v>7.8304262028766697E-2</c:v>
                </c:pt>
                <c:pt idx="404">
                  <c:v>7.8304262028766697E-2</c:v>
                </c:pt>
                <c:pt idx="405">
                  <c:v>7.8304262028766697E-2</c:v>
                </c:pt>
                <c:pt idx="406">
                  <c:v>7.8304262028766697E-2</c:v>
                </c:pt>
                <c:pt idx="407">
                  <c:v>7.8304262028766697E-2</c:v>
                </c:pt>
                <c:pt idx="408">
                  <c:v>7.8304262028766697E-2</c:v>
                </c:pt>
                <c:pt idx="409">
                  <c:v>7.8304262028766697E-2</c:v>
                </c:pt>
                <c:pt idx="410">
                  <c:v>7.8304262028766697E-2</c:v>
                </c:pt>
                <c:pt idx="411">
                  <c:v>7.8304262028766697E-2</c:v>
                </c:pt>
                <c:pt idx="412">
                  <c:v>7.8304262028766697E-2</c:v>
                </c:pt>
                <c:pt idx="413">
                  <c:v>7.8304262028766697E-2</c:v>
                </c:pt>
                <c:pt idx="414">
                  <c:v>7.8304262028766697E-2</c:v>
                </c:pt>
                <c:pt idx="415">
                  <c:v>7.8304262028766697E-2</c:v>
                </c:pt>
                <c:pt idx="416">
                  <c:v>7.8304262028766697E-2</c:v>
                </c:pt>
                <c:pt idx="417">
                  <c:v>7.8304262028766697E-2</c:v>
                </c:pt>
                <c:pt idx="418">
                  <c:v>7.8304262028766697E-2</c:v>
                </c:pt>
                <c:pt idx="419">
                  <c:v>7.8304262028766697E-2</c:v>
                </c:pt>
                <c:pt idx="420">
                  <c:v>7.8304262028766697E-2</c:v>
                </c:pt>
                <c:pt idx="421">
                  <c:v>7.8304262028766697E-2</c:v>
                </c:pt>
                <c:pt idx="422">
                  <c:v>7.8304262028766697E-2</c:v>
                </c:pt>
                <c:pt idx="423">
                  <c:v>7.8304262028766697E-2</c:v>
                </c:pt>
                <c:pt idx="424">
                  <c:v>7.8304262028766697E-2</c:v>
                </c:pt>
                <c:pt idx="425">
                  <c:v>7.8304262028766697E-2</c:v>
                </c:pt>
                <c:pt idx="426">
                  <c:v>7.8304262028766697E-2</c:v>
                </c:pt>
                <c:pt idx="427">
                  <c:v>7.8304262028766697E-2</c:v>
                </c:pt>
                <c:pt idx="428">
                  <c:v>7.8304262028766697E-2</c:v>
                </c:pt>
                <c:pt idx="429">
                  <c:v>7.8304262028766697E-2</c:v>
                </c:pt>
                <c:pt idx="430">
                  <c:v>7.8304262028766697E-2</c:v>
                </c:pt>
                <c:pt idx="431">
                  <c:v>7.8304262028766697E-2</c:v>
                </c:pt>
                <c:pt idx="432">
                  <c:v>7.8304262028766697E-2</c:v>
                </c:pt>
                <c:pt idx="433">
                  <c:v>7.8304262028766697E-2</c:v>
                </c:pt>
                <c:pt idx="434">
                  <c:v>7.8304262028766697E-2</c:v>
                </c:pt>
                <c:pt idx="435">
                  <c:v>7.8304262028766697E-2</c:v>
                </c:pt>
                <c:pt idx="436">
                  <c:v>7.8304262028766697E-2</c:v>
                </c:pt>
                <c:pt idx="437">
                  <c:v>7.8304262028766697E-2</c:v>
                </c:pt>
                <c:pt idx="438">
                  <c:v>7.8304262028766697E-2</c:v>
                </c:pt>
                <c:pt idx="439">
                  <c:v>7.8304262028766697E-2</c:v>
                </c:pt>
                <c:pt idx="440">
                  <c:v>7.8304262028766697E-2</c:v>
                </c:pt>
                <c:pt idx="441">
                  <c:v>7.8304262028766697E-2</c:v>
                </c:pt>
                <c:pt idx="442">
                  <c:v>7.8304262028766697E-2</c:v>
                </c:pt>
                <c:pt idx="443">
                  <c:v>7.8304262028766697E-2</c:v>
                </c:pt>
                <c:pt idx="444">
                  <c:v>7.8304262028766697E-2</c:v>
                </c:pt>
                <c:pt idx="445">
                  <c:v>7.8304262028766697E-2</c:v>
                </c:pt>
                <c:pt idx="446">
                  <c:v>7.8304262028766697E-2</c:v>
                </c:pt>
                <c:pt idx="447">
                  <c:v>7.8304262028766697E-2</c:v>
                </c:pt>
                <c:pt idx="448">
                  <c:v>7.8304262028766697E-2</c:v>
                </c:pt>
                <c:pt idx="449">
                  <c:v>7.8304262028766697E-2</c:v>
                </c:pt>
                <c:pt idx="450">
                  <c:v>7.8304262028766697E-2</c:v>
                </c:pt>
                <c:pt idx="451">
                  <c:v>7.8304262028766697E-2</c:v>
                </c:pt>
                <c:pt idx="452">
                  <c:v>7.8304262028766697E-2</c:v>
                </c:pt>
                <c:pt idx="453">
                  <c:v>7.8304262028766697E-2</c:v>
                </c:pt>
                <c:pt idx="454">
                  <c:v>7.8304262028766697E-2</c:v>
                </c:pt>
                <c:pt idx="455">
                  <c:v>7.8304262028766697E-2</c:v>
                </c:pt>
                <c:pt idx="456">
                  <c:v>7.8304262028766697E-2</c:v>
                </c:pt>
                <c:pt idx="457">
                  <c:v>7.8304262028766697E-2</c:v>
                </c:pt>
                <c:pt idx="458">
                  <c:v>7.8304262028766697E-2</c:v>
                </c:pt>
                <c:pt idx="459">
                  <c:v>7.8304262028766697E-2</c:v>
                </c:pt>
                <c:pt idx="460">
                  <c:v>7.8304262028766697E-2</c:v>
                </c:pt>
                <c:pt idx="461">
                  <c:v>7.8304262028766697E-2</c:v>
                </c:pt>
                <c:pt idx="462">
                  <c:v>7.8304262028766697E-2</c:v>
                </c:pt>
                <c:pt idx="463">
                  <c:v>7.8304262028766697E-2</c:v>
                </c:pt>
                <c:pt idx="464">
                  <c:v>7.8304262028766697E-2</c:v>
                </c:pt>
                <c:pt idx="465">
                  <c:v>7.8304262028766697E-2</c:v>
                </c:pt>
                <c:pt idx="466">
                  <c:v>7.8304262028766697E-2</c:v>
                </c:pt>
                <c:pt idx="467">
                  <c:v>7.8304262028766697E-2</c:v>
                </c:pt>
                <c:pt idx="468">
                  <c:v>7.8304262028766697E-2</c:v>
                </c:pt>
                <c:pt idx="469">
                  <c:v>7.8304262028766697E-2</c:v>
                </c:pt>
                <c:pt idx="470">
                  <c:v>7.8304262028766697E-2</c:v>
                </c:pt>
                <c:pt idx="471">
                  <c:v>7.8304262028766697E-2</c:v>
                </c:pt>
                <c:pt idx="472">
                  <c:v>7.8304262028766697E-2</c:v>
                </c:pt>
                <c:pt idx="473">
                  <c:v>7.8304262028766697E-2</c:v>
                </c:pt>
                <c:pt idx="474">
                  <c:v>7.8304262028766697E-2</c:v>
                </c:pt>
                <c:pt idx="475">
                  <c:v>7.8304262028766697E-2</c:v>
                </c:pt>
                <c:pt idx="476">
                  <c:v>7.8304262028766697E-2</c:v>
                </c:pt>
                <c:pt idx="477">
                  <c:v>7.8304262028766697E-2</c:v>
                </c:pt>
                <c:pt idx="478">
                  <c:v>7.8304262028766697E-2</c:v>
                </c:pt>
                <c:pt idx="479">
                  <c:v>7.8304262028766697E-2</c:v>
                </c:pt>
                <c:pt idx="480">
                  <c:v>7.8304262028766697E-2</c:v>
                </c:pt>
                <c:pt idx="481">
                  <c:v>7.8304262028766697E-2</c:v>
                </c:pt>
                <c:pt idx="482">
                  <c:v>7.8304262028766697E-2</c:v>
                </c:pt>
                <c:pt idx="483">
                  <c:v>7.8304262028766697E-2</c:v>
                </c:pt>
                <c:pt idx="484">
                  <c:v>7.8304262028766697E-2</c:v>
                </c:pt>
                <c:pt idx="485">
                  <c:v>7.8304262028766697E-2</c:v>
                </c:pt>
                <c:pt idx="486">
                  <c:v>7.8304262028766697E-2</c:v>
                </c:pt>
                <c:pt idx="487">
                  <c:v>7.8304262028766697E-2</c:v>
                </c:pt>
                <c:pt idx="488">
                  <c:v>7.8304262028766697E-2</c:v>
                </c:pt>
                <c:pt idx="489">
                  <c:v>7.8304262028766697E-2</c:v>
                </c:pt>
                <c:pt idx="490">
                  <c:v>7.8304262028766697E-2</c:v>
                </c:pt>
                <c:pt idx="491">
                  <c:v>7.8304262028766697E-2</c:v>
                </c:pt>
                <c:pt idx="492">
                  <c:v>7.8304262028766697E-2</c:v>
                </c:pt>
                <c:pt idx="493">
                  <c:v>7.8304262028766697E-2</c:v>
                </c:pt>
                <c:pt idx="494">
                  <c:v>7.8304262028766697E-2</c:v>
                </c:pt>
                <c:pt idx="495">
                  <c:v>7.8304262028766697E-2</c:v>
                </c:pt>
                <c:pt idx="496">
                  <c:v>7.8304262028766697E-2</c:v>
                </c:pt>
                <c:pt idx="497">
                  <c:v>7.8304262028766697E-2</c:v>
                </c:pt>
                <c:pt idx="498">
                  <c:v>7.8304262028766697E-2</c:v>
                </c:pt>
                <c:pt idx="499">
                  <c:v>7.8304262028766697E-2</c:v>
                </c:pt>
                <c:pt idx="500">
                  <c:v>7.8304262028766697E-2</c:v>
                </c:pt>
                <c:pt idx="501">
                  <c:v>7.8304262028766697E-2</c:v>
                </c:pt>
                <c:pt idx="502">
                  <c:v>7.8304262028766697E-2</c:v>
                </c:pt>
                <c:pt idx="503">
                  <c:v>7.8304262028766697E-2</c:v>
                </c:pt>
                <c:pt idx="504">
                  <c:v>7.8304262028766697E-2</c:v>
                </c:pt>
                <c:pt idx="505">
                  <c:v>7.8304262028766697E-2</c:v>
                </c:pt>
                <c:pt idx="506">
                  <c:v>7.8304262028766697E-2</c:v>
                </c:pt>
                <c:pt idx="507">
                  <c:v>7.8304262028766697E-2</c:v>
                </c:pt>
                <c:pt idx="508">
                  <c:v>7.8304262028766697E-2</c:v>
                </c:pt>
                <c:pt idx="509">
                  <c:v>7.8304262028766697E-2</c:v>
                </c:pt>
                <c:pt idx="510">
                  <c:v>7.8304262028766697E-2</c:v>
                </c:pt>
                <c:pt idx="511">
                  <c:v>7.8304262028766697E-2</c:v>
                </c:pt>
                <c:pt idx="512">
                  <c:v>7.8304262028766697E-2</c:v>
                </c:pt>
                <c:pt idx="513">
                  <c:v>7.8304262028766697E-2</c:v>
                </c:pt>
                <c:pt idx="514">
                  <c:v>7.8304262028766697E-2</c:v>
                </c:pt>
                <c:pt idx="515">
                  <c:v>7.8304262028766697E-2</c:v>
                </c:pt>
                <c:pt idx="516">
                  <c:v>7.8304262028766697E-2</c:v>
                </c:pt>
                <c:pt idx="517">
                  <c:v>7.8304262028766697E-2</c:v>
                </c:pt>
                <c:pt idx="518">
                  <c:v>7.8304262028766697E-2</c:v>
                </c:pt>
                <c:pt idx="519">
                  <c:v>7.8304262028766697E-2</c:v>
                </c:pt>
                <c:pt idx="520">
                  <c:v>7.8304262028766697E-2</c:v>
                </c:pt>
                <c:pt idx="521">
                  <c:v>7.8304262028766697E-2</c:v>
                </c:pt>
                <c:pt idx="522">
                  <c:v>7.8304262028766697E-2</c:v>
                </c:pt>
                <c:pt idx="523">
                  <c:v>7.8304262028766697E-2</c:v>
                </c:pt>
                <c:pt idx="524">
                  <c:v>7.8304262028766697E-2</c:v>
                </c:pt>
                <c:pt idx="525">
                  <c:v>7.8304262028766697E-2</c:v>
                </c:pt>
                <c:pt idx="526">
                  <c:v>7.8304262028766697E-2</c:v>
                </c:pt>
                <c:pt idx="527">
                  <c:v>7.8304262028766697E-2</c:v>
                </c:pt>
                <c:pt idx="528">
                  <c:v>7.8304262028766697E-2</c:v>
                </c:pt>
                <c:pt idx="529">
                  <c:v>7.8304262028766697E-2</c:v>
                </c:pt>
                <c:pt idx="530">
                  <c:v>7.8304262028766697E-2</c:v>
                </c:pt>
                <c:pt idx="531">
                  <c:v>7.8304262028766697E-2</c:v>
                </c:pt>
                <c:pt idx="532">
                  <c:v>7.8304262028766697E-2</c:v>
                </c:pt>
                <c:pt idx="533">
                  <c:v>7.8304262028766697E-2</c:v>
                </c:pt>
                <c:pt idx="534">
                  <c:v>7.8304262028766697E-2</c:v>
                </c:pt>
                <c:pt idx="535">
                  <c:v>7.8304262028766697E-2</c:v>
                </c:pt>
                <c:pt idx="536">
                  <c:v>7.8304262028766697E-2</c:v>
                </c:pt>
                <c:pt idx="537">
                  <c:v>7.8304262028766697E-2</c:v>
                </c:pt>
                <c:pt idx="538">
                  <c:v>7.8304262028766697E-2</c:v>
                </c:pt>
                <c:pt idx="539">
                  <c:v>7.8304262028766697E-2</c:v>
                </c:pt>
                <c:pt idx="540">
                  <c:v>7.8304262028766697E-2</c:v>
                </c:pt>
                <c:pt idx="541">
                  <c:v>7.8304262028766697E-2</c:v>
                </c:pt>
                <c:pt idx="542">
                  <c:v>7.8304262028766697E-2</c:v>
                </c:pt>
                <c:pt idx="543">
                  <c:v>7.8304262028766697E-2</c:v>
                </c:pt>
                <c:pt idx="544">
                  <c:v>7.8304262028766697E-2</c:v>
                </c:pt>
                <c:pt idx="545">
                  <c:v>7.8304262028766697E-2</c:v>
                </c:pt>
                <c:pt idx="546">
                  <c:v>7.8304262028766697E-2</c:v>
                </c:pt>
                <c:pt idx="547">
                  <c:v>7.8304262028766697E-2</c:v>
                </c:pt>
                <c:pt idx="548">
                  <c:v>7.8304262028766697E-2</c:v>
                </c:pt>
                <c:pt idx="549">
                  <c:v>4.1425953063936802E-3</c:v>
                </c:pt>
                <c:pt idx="550">
                  <c:v>4.1425953063936802E-3</c:v>
                </c:pt>
                <c:pt idx="551">
                  <c:v>4.1425953063936802E-3</c:v>
                </c:pt>
                <c:pt idx="552">
                  <c:v>4.1425953063936802E-3</c:v>
                </c:pt>
                <c:pt idx="553">
                  <c:v>4.1425953063936802E-3</c:v>
                </c:pt>
                <c:pt idx="554">
                  <c:v>4.1425953063936802E-3</c:v>
                </c:pt>
                <c:pt idx="555">
                  <c:v>4.1425953063936802E-3</c:v>
                </c:pt>
                <c:pt idx="556">
                  <c:v>4.1425953063936802E-3</c:v>
                </c:pt>
                <c:pt idx="557">
                  <c:v>4.1425953063936802E-3</c:v>
                </c:pt>
                <c:pt idx="558">
                  <c:v>4.1425953063936802E-3</c:v>
                </c:pt>
                <c:pt idx="559">
                  <c:v>4.1425953063936802E-3</c:v>
                </c:pt>
                <c:pt idx="560">
                  <c:v>4.1425953063936802E-3</c:v>
                </c:pt>
                <c:pt idx="561">
                  <c:v>4.1425953063936802E-3</c:v>
                </c:pt>
                <c:pt idx="562">
                  <c:v>4.1425953063936802E-3</c:v>
                </c:pt>
                <c:pt idx="563">
                  <c:v>4.1425953063936802E-3</c:v>
                </c:pt>
                <c:pt idx="564">
                  <c:v>4.1425953063936802E-3</c:v>
                </c:pt>
                <c:pt idx="565">
                  <c:v>4.1425953063936802E-3</c:v>
                </c:pt>
                <c:pt idx="566">
                  <c:v>4.1425953063936802E-3</c:v>
                </c:pt>
                <c:pt idx="567">
                  <c:v>4.1425953063936802E-3</c:v>
                </c:pt>
                <c:pt idx="568">
                  <c:v>4.1425953063936802E-3</c:v>
                </c:pt>
                <c:pt idx="569">
                  <c:v>4.1425953063936802E-3</c:v>
                </c:pt>
                <c:pt idx="570">
                  <c:v>4.1425953063936802E-3</c:v>
                </c:pt>
                <c:pt idx="571">
                  <c:v>4.1425953063936802E-3</c:v>
                </c:pt>
                <c:pt idx="572">
                  <c:v>4.1425953063936802E-3</c:v>
                </c:pt>
                <c:pt idx="573">
                  <c:v>4.1425953063936802E-3</c:v>
                </c:pt>
                <c:pt idx="574">
                  <c:v>4.1425953063936802E-3</c:v>
                </c:pt>
                <c:pt idx="575">
                  <c:v>4.1425953063936802E-3</c:v>
                </c:pt>
                <c:pt idx="576">
                  <c:v>4.1425953063936802E-3</c:v>
                </c:pt>
                <c:pt idx="577">
                  <c:v>4.1425953063936802E-3</c:v>
                </c:pt>
                <c:pt idx="578">
                  <c:v>4.1425953063936802E-3</c:v>
                </c:pt>
                <c:pt idx="579">
                  <c:v>4.1425953063936802E-3</c:v>
                </c:pt>
                <c:pt idx="580">
                  <c:v>4.1425953063936802E-3</c:v>
                </c:pt>
                <c:pt idx="581">
                  <c:v>4.1425953063936802E-3</c:v>
                </c:pt>
                <c:pt idx="582">
                  <c:v>4.1425953063936802E-3</c:v>
                </c:pt>
                <c:pt idx="583">
                  <c:v>4.1425953063936802E-3</c:v>
                </c:pt>
                <c:pt idx="584">
                  <c:v>4.1425953063936802E-3</c:v>
                </c:pt>
                <c:pt idx="585">
                  <c:v>4.1425953063936802E-3</c:v>
                </c:pt>
                <c:pt idx="586">
                  <c:v>4.1425953063936802E-3</c:v>
                </c:pt>
                <c:pt idx="587">
                  <c:v>4.1425953063936802E-3</c:v>
                </c:pt>
                <c:pt idx="588">
                  <c:v>4.1425953063936802E-3</c:v>
                </c:pt>
                <c:pt idx="589">
                  <c:v>4.1425953063936802E-3</c:v>
                </c:pt>
                <c:pt idx="590">
                  <c:v>4.1425953063936802E-3</c:v>
                </c:pt>
                <c:pt idx="591">
                  <c:v>4.1425953063936802E-3</c:v>
                </c:pt>
                <c:pt idx="592">
                  <c:v>4.1425953063936802E-3</c:v>
                </c:pt>
                <c:pt idx="593">
                  <c:v>4.1425953063936802E-3</c:v>
                </c:pt>
                <c:pt idx="594">
                  <c:v>4.1425953063936802E-3</c:v>
                </c:pt>
                <c:pt idx="595">
                  <c:v>4.1425953063936802E-3</c:v>
                </c:pt>
                <c:pt idx="596">
                  <c:v>4.1425953063936802E-3</c:v>
                </c:pt>
                <c:pt idx="597">
                  <c:v>4.1425953063936802E-3</c:v>
                </c:pt>
                <c:pt idx="598">
                  <c:v>4.1425953063936802E-3</c:v>
                </c:pt>
                <c:pt idx="599">
                  <c:v>4.1425953063936802E-3</c:v>
                </c:pt>
                <c:pt idx="600">
                  <c:v>4.1425953063936802E-3</c:v>
                </c:pt>
                <c:pt idx="601">
                  <c:v>4.1425953063936802E-3</c:v>
                </c:pt>
                <c:pt idx="602">
                  <c:v>4.1425953063936802E-3</c:v>
                </c:pt>
                <c:pt idx="603">
                  <c:v>4.1425953063936802E-3</c:v>
                </c:pt>
                <c:pt idx="604">
                  <c:v>4.1425953063936802E-3</c:v>
                </c:pt>
                <c:pt idx="605">
                  <c:v>4.1425953063936802E-3</c:v>
                </c:pt>
                <c:pt idx="606">
                  <c:v>4.1425953063936802E-3</c:v>
                </c:pt>
                <c:pt idx="607">
                  <c:v>4.1425953063936802E-3</c:v>
                </c:pt>
                <c:pt idx="608">
                  <c:v>4.1425953063936802E-3</c:v>
                </c:pt>
                <c:pt idx="609">
                  <c:v>4.1425953063936802E-3</c:v>
                </c:pt>
                <c:pt idx="610">
                  <c:v>4.1425953063936802E-3</c:v>
                </c:pt>
                <c:pt idx="611">
                  <c:v>4.1425953063936802E-3</c:v>
                </c:pt>
                <c:pt idx="612">
                  <c:v>4.1425953063936802E-3</c:v>
                </c:pt>
                <c:pt idx="613">
                  <c:v>4.1425953063936802E-3</c:v>
                </c:pt>
                <c:pt idx="614">
                  <c:v>4.1425953063936802E-3</c:v>
                </c:pt>
                <c:pt idx="615">
                  <c:v>4.1425953063936802E-3</c:v>
                </c:pt>
                <c:pt idx="616">
                  <c:v>4.1425953063936802E-3</c:v>
                </c:pt>
                <c:pt idx="617">
                  <c:v>4.1425953063936802E-3</c:v>
                </c:pt>
                <c:pt idx="618">
                  <c:v>4.1425953063936802E-3</c:v>
                </c:pt>
                <c:pt idx="619">
                  <c:v>4.1425953063936802E-3</c:v>
                </c:pt>
                <c:pt idx="620">
                  <c:v>4.1425953063936802E-3</c:v>
                </c:pt>
                <c:pt idx="621">
                  <c:v>4.1425953063936802E-3</c:v>
                </c:pt>
                <c:pt idx="622">
                  <c:v>4.1425953063936802E-3</c:v>
                </c:pt>
                <c:pt idx="623">
                  <c:v>4.1425953063936802E-3</c:v>
                </c:pt>
                <c:pt idx="624">
                  <c:v>4.1425953063936802E-3</c:v>
                </c:pt>
                <c:pt idx="625">
                  <c:v>4.1425953063936802E-3</c:v>
                </c:pt>
                <c:pt idx="626">
                  <c:v>4.1425953063936802E-3</c:v>
                </c:pt>
                <c:pt idx="627">
                  <c:v>4.1425953063936802E-3</c:v>
                </c:pt>
                <c:pt idx="628">
                  <c:v>4.1425953063936802E-3</c:v>
                </c:pt>
                <c:pt idx="629">
                  <c:v>4.1425953063936802E-3</c:v>
                </c:pt>
                <c:pt idx="630">
                  <c:v>4.1425953063936802E-3</c:v>
                </c:pt>
                <c:pt idx="631">
                  <c:v>4.1425953063936802E-3</c:v>
                </c:pt>
                <c:pt idx="632">
                  <c:v>4.1425953063936802E-3</c:v>
                </c:pt>
                <c:pt idx="633">
                  <c:v>4.1425953063936802E-3</c:v>
                </c:pt>
                <c:pt idx="634">
                  <c:v>4.1425953063936802E-3</c:v>
                </c:pt>
                <c:pt idx="635">
                  <c:v>4.1425953063936802E-3</c:v>
                </c:pt>
                <c:pt idx="636">
                  <c:v>4.1425953063936802E-3</c:v>
                </c:pt>
                <c:pt idx="637">
                  <c:v>4.1425953063936802E-3</c:v>
                </c:pt>
                <c:pt idx="638">
                  <c:v>4.1425953063936802E-3</c:v>
                </c:pt>
                <c:pt idx="639">
                  <c:v>4.1425953063936802E-3</c:v>
                </c:pt>
                <c:pt idx="640">
                  <c:v>4.1425953063936802E-3</c:v>
                </c:pt>
                <c:pt idx="641">
                  <c:v>4.1425953063936802E-3</c:v>
                </c:pt>
                <c:pt idx="642">
                  <c:v>4.1425953063936802E-3</c:v>
                </c:pt>
                <c:pt idx="643">
                  <c:v>4.1425953063936802E-3</c:v>
                </c:pt>
                <c:pt idx="644">
                  <c:v>4.1425953063936802E-3</c:v>
                </c:pt>
                <c:pt idx="645">
                  <c:v>4.1425953063936802E-3</c:v>
                </c:pt>
                <c:pt idx="646">
                  <c:v>4.1425953063936802E-3</c:v>
                </c:pt>
                <c:pt idx="647">
                  <c:v>4.1425953063936802E-3</c:v>
                </c:pt>
                <c:pt idx="648">
                  <c:v>4.1425953063936802E-3</c:v>
                </c:pt>
                <c:pt idx="649">
                  <c:v>4.1425953063936802E-3</c:v>
                </c:pt>
                <c:pt idx="650">
                  <c:v>4.1425953063936802E-3</c:v>
                </c:pt>
                <c:pt idx="651">
                  <c:v>4.1425953063936802E-3</c:v>
                </c:pt>
                <c:pt idx="652">
                  <c:v>4.1425953063936802E-3</c:v>
                </c:pt>
                <c:pt idx="653">
                  <c:v>4.1425953063936802E-3</c:v>
                </c:pt>
                <c:pt idx="654">
                  <c:v>4.1425953063936802E-3</c:v>
                </c:pt>
                <c:pt idx="655">
                  <c:v>4.1425953063936802E-3</c:v>
                </c:pt>
                <c:pt idx="656">
                  <c:v>4.1425953063936802E-3</c:v>
                </c:pt>
                <c:pt idx="657">
                  <c:v>4.1425953063936802E-3</c:v>
                </c:pt>
                <c:pt idx="658">
                  <c:v>4.1425953063936802E-3</c:v>
                </c:pt>
                <c:pt idx="659">
                  <c:v>4.1425953063936802E-3</c:v>
                </c:pt>
                <c:pt idx="660">
                  <c:v>4.1425953063936802E-3</c:v>
                </c:pt>
                <c:pt idx="661">
                  <c:v>4.1425953063936802E-3</c:v>
                </c:pt>
                <c:pt idx="662">
                  <c:v>4.1425953063936802E-3</c:v>
                </c:pt>
                <c:pt idx="663">
                  <c:v>4.1425953063936802E-3</c:v>
                </c:pt>
                <c:pt idx="664">
                  <c:v>4.1425953063936802E-3</c:v>
                </c:pt>
                <c:pt idx="665">
                  <c:v>4.1425953063936802E-3</c:v>
                </c:pt>
                <c:pt idx="666">
                  <c:v>4.1425953063936802E-3</c:v>
                </c:pt>
                <c:pt idx="667">
                  <c:v>4.1425953063936802E-3</c:v>
                </c:pt>
                <c:pt idx="668">
                  <c:v>4.1425953063936802E-3</c:v>
                </c:pt>
                <c:pt idx="669">
                  <c:v>4.1425953063936802E-3</c:v>
                </c:pt>
                <c:pt idx="670">
                  <c:v>4.1425953063936802E-3</c:v>
                </c:pt>
                <c:pt idx="671">
                  <c:v>4.1425953063936802E-3</c:v>
                </c:pt>
                <c:pt idx="672">
                  <c:v>4.1425953063936802E-3</c:v>
                </c:pt>
                <c:pt idx="673">
                  <c:v>4.1425953063936802E-3</c:v>
                </c:pt>
                <c:pt idx="674">
                  <c:v>4.1425953063936802E-3</c:v>
                </c:pt>
                <c:pt idx="675">
                  <c:v>4.1425953063936802E-3</c:v>
                </c:pt>
                <c:pt idx="676">
                  <c:v>4.1425953063936802E-3</c:v>
                </c:pt>
                <c:pt idx="677">
                  <c:v>4.1425953063936802E-3</c:v>
                </c:pt>
                <c:pt idx="678">
                  <c:v>4.1425953063936802E-3</c:v>
                </c:pt>
                <c:pt idx="679">
                  <c:v>4.1425953063936802E-3</c:v>
                </c:pt>
                <c:pt idx="680">
                  <c:v>4.1425953063936802E-3</c:v>
                </c:pt>
                <c:pt idx="681">
                  <c:v>4.1425953063936802E-3</c:v>
                </c:pt>
                <c:pt idx="682">
                  <c:v>4.1425953063936802E-3</c:v>
                </c:pt>
                <c:pt idx="683">
                  <c:v>4.1425953063936802E-3</c:v>
                </c:pt>
                <c:pt idx="684">
                  <c:v>4.1425953063936802E-3</c:v>
                </c:pt>
                <c:pt idx="685">
                  <c:v>4.1425953063936802E-3</c:v>
                </c:pt>
                <c:pt idx="686">
                  <c:v>4.1425953063936802E-3</c:v>
                </c:pt>
                <c:pt idx="687">
                  <c:v>4.1425953063936802E-3</c:v>
                </c:pt>
                <c:pt idx="688">
                  <c:v>4.1425953063936802E-3</c:v>
                </c:pt>
                <c:pt idx="689">
                  <c:v>4.1425953063936802E-3</c:v>
                </c:pt>
                <c:pt idx="690">
                  <c:v>4.1425953063936802E-3</c:v>
                </c:pt>
                <c:pt idx="691">
                  <c:v>4.1425953063936802E-3</c:v>
                </c:pt>
                <c:pt idx="692">
                  <c:v>4.1425953063936802E-3</c:v>
                </c:pt>
                <c:pt idx="693">
                  <c:v>4.1425953063936802E-3</c:v>
                </c:pt>
                <c:pt idx="694">
                  <c:v>4.1425953063936802E-3</c:v>
                </c:pt>
                <c:pt idx="695">
                  <c:v>4.1425953063936802E-3</c:v>
                </c:pt>
                <c:pt idx="696">
                  <c:v>4.1425953063936802E-3</c:v>
                </c:pt>
                <c:pt idx="697">
                  <c:v>4.1425953063936802E-3</c:v>
                </c:pt>
                <c:pt idx="698">
                  <c:v>4.1425953063936802E-3</c:v>
                </c:pt>
                <c:pt idx="699">
                  <c:v>4.1425953063936802E-3</c:v>
                </c:pt>
                <c:pt idx="700">
                  <c:v>4.1425953063936802E-3</c:v>
                </c:pt>
                <c:pt idx="701">
                  <c:v>4.1425953063936802E-3</c:v>
                </c:pt>
                <c:pt idx="702">
                  <c:v>4.1425953063936802E-3</c:v>
                </c:pt>
                <c:pt idx="703">
                  <c:v>4.1425953063936802E-3</c:v>
                </c:pt>
                <c:pt idx="704">
                  <c:v>4.1425953063936802E-3</c:v>
                </c:pt>
                <c:pt idx="705">
                  <c:v>4.1425953063936802E-3</c:v>
                </c:pt>
                <c:pt idx="706">
                  <c:v>4.1425953063936802E-3</c:v>
                </c:pt>
                <c:pt idx="707">
                  <c:v>4.1425953063936802E-3</c:v>
                </c:pt>
                <c:pt idx="708">
                  <c:v>4.1425953063936802E-3</c:v>
                </c:pt>
                <c:pt idx="709">
                  <c:v>4.1425953063936802E-3</c:v>
                </c:pt>
                <c:pt idx="710">
                  <c:v>4.1425953063936802E-3</c:v>
                </c:pt>
                <c:pt idx="711">
                  <c:v>4.1425953063936802E-3</c:v>
                </c:pt>
                <c:pt idx="712">
                  <c:v>4.1425953063936802E-3</c:v>
                </c:pt>
                <c:pt idx="713">
                  <c:v>4.1425953063936802E-3</c:v>
                </c:pt>
                <c:pt idx="714">
                  <c:v>4.1425953063936802E-3</c:v>
                </c:pt>
                <c:pt idx="715">
                  <c:v>4.1425953063936802E-3</c:v>
                </c:pt>
                <c:pt idx="716">
                  <c:v>4.1425953063936802E-3</c:v>
                </c:pt>
                <c:pt idx="717">
                  <c:v>4.1425953063936802E-3</c:v>
                </c:pt>
                <c:pt idx="718">
                  <c:v>4.1425953063936802E-3</c:v>
                </c:pt>
                <c:pt idx="719">
                  <c:v>4.1425953063936802E-3</c:v>
                </c:pt>
                <c:pt idx="720">
                  <c:v>4.1425953063936802E-3</c:v>
                </c:pt>
                <c:pt idx="721">
                  <c:v>4.1425953063936802E-3</c:v>
                </c:pt>
                <c:pt idx="722">
                  <c:v>4.1425953063936802E-3</c:v>
                </c:pt>
                <c:pt idx="723">
                  <c:v>4.1425953063936802E-3</c:v>
                </c:pt>
                <c:pt idx="724">
                  <c:v>4.1425953063936802E-3</c:v>
                </c:pt>
                <c:pt idx="725">
                  <c:v>4.1425953063936802E-3</c:v>
                </c:pt>
                <c:pt idx="726">
                  <c:v>4.1425953063936802E-3</c:v>
                </c:pt>
                <c:pt idx="727">
                  <c:v>4.1425953063936802E-3</c:v>
                </c:pt>
                <c:pt idx="728">
                  <c:v>4.1425953063936802E-3</c:v>
                </c:pt>
                <c:pt idx="729">
                  <c:v>4.1425953063936802E-3</c:v>
                </c:pt>
                <c:pt idx="730">
                  <c:v>4.1425953063936802E-3</c:v>
                </c:pt>
                <c:pt idx="731">
                  <c:v>4.1425953063936802E-3</c:v>
                </c:pt>
                <c:pt idx="732">
                  <c:v>4.69949123725621E-4</c:v>
                </c:pt>
                <c:pt idx="733">
                  <c:v>4.69949123725621E-4</c:v>
                </c:pt>
                <c:pt idx="734">
                  <c:v>4.69949123725621E-4</c:v>
                </c:pt>
                <c:pt idx="735">
                  <c:v>4.69949123725621E-4</c:v>
                </c:pt>
                <c:pt idx="736">
                  <c:v>4.69949123725621E-4</c:v>
                </c:pt>
                <c:pt idx="737">
                  <c:v>4.69949123725621E-4</c:v>
                </c:pt>
                <c:pt idx="738">
                  <c:v>4.69949123725621E-4</c:v>
                </c:pt>
                <c:pt idx="739">
                  <c:v>4.69949123725621E-4</c:v>
                </c:pt>
                <c:pt idx="740">
                  <c:v>4.69949123725621E-4</c:v>
                </c:pt>
                <c:pt idx="741">
                  <c:v>4.69949123725621E-4</c:v>
                </c:pt>
                <c:pt idx="742">
                  <c:v>4.69949123725621E-4</c:v>
                </c:pt>
                <c:pt idx="743">
                  <c:v>4.69949123725621E-4</c:v>
                </c:pt>
                <c:pt idx="744">
                  <c:v>4.69949123725621E-4</c:v>
                </c:pt>
                <c:pt idx="745">
                  <c:v>4.69949123725621E-4</c:v>
                </c:pt>
                <c:pt idx="746">
                  <c:v>4.69949123725621E-4</c:v>
                </c:pt>
                <c:pt idx="747">
                  <c:v>4.69949123725621E-4</c:v>
                </c:pt>
                <c:pt idx="748">
                  <c:v>4.69949123725621E-4</c:v>
                </c:pt>
                <c:pt idx="749">
                  <c:v>4.69949123725621E-4</c:v>
                </c:pt>
                <c:pt idx="750">
                  <c:v>4.69949123725621E-4</c:v>
                </c:pt>
                <c:pt idx="751">
                  <c:v>4.69949123725621E-4</c:v>
                </c:pt>
                <c:pt idx="752">
                  <c:v>4.69949123725621E-4</c:v>
                </c:pt>
                <c:pt idx="753">
                  <c:v>4.69949123725621E-4</c:v>
                </c:pt>
                <c:pt idx="754">
                  <c:v>4.69949123725621E-4</c:v>
                </c:pt>
                <c:pt idx="755">
                  <c:v>4.69949123725621E-4</c:v>
                </c:pt>
                <c:pt idx="756">
                  <c:v>4.69949123725621E-4</c:v>
                </c:pt>
                <c:pt idx="757">
                  <c:v>4.69949123725621E-4</c:v>
                </c:pt>
                <c:pt idx="758">
                  <c:v>4.69949123725621E-4</c:v>
                </c:pt>
                <c:pt idx="759">
                  <c:v>4.69949123725621E-4</c:v>
                </c:pt>
                <c:pt idx="760">
                  <c:v>4.69949123725621E-4</c:v>
                </c:pt>
                <c:pt idx="761">
                  <c:v>4.69949123725621E-4</c:v>
                </c:pt>
                <c:pt idx="762">
                  <c:v>4.69949123725621E-4</c:v>
                </c:pt>
                <c:pt idx="763">
                  <c:v>4.69949123725621E-4</c:v>
                </c:pt>
                <c:pt idx="764">
                  <c:v>4.69949123725621E-4</c:v>
                </c:pt>
                <c:pt idx="765">
                  <c:v>4.69949123725621E-4</c:v>
                </c:pt>
                <c:pt idx="766">
                  <c:v>4.69949123725621E-4</c:v>
                </c:pt>
                <c:pt idx="767">
                  <c:v>4.69949123725621E-4</c:v>
                </c:pt>
                <c:pt idx="768">
                  <c:v>4.69949123725621E-4</c:v>
                </c:pt>
                <c:pt idx="769">
                  <c:v>4.69949123725621E-4</c:v>
                </c:pt>
                <c:pt idx="770">
                  <c:v>4.69949123725621E-4</c:v>
                </c:pt>
                <c:pt idx="771">
                  <c:v>4.69949123725621E-4</c:v>
                </c:pt>
                <c:pt idx="772">
                  <c:v>4.69949123725621E-4</c:v>
                </c:pt>
                <c:pt idx="773">
                  <c:v>4.69949123725621E-4</c:v>
                </c:pt>
                <c:pt idx="774">
                  <c:v>4.69949123725621E-4</c:v>
                </c:pt>
                <c:pt idx="775">
                  <c:v>4.69949123725621E-4</c:v>
                </c:pt>
                <c:pt idx="776">
                  <c:v>4.69949123725621E-4</c:v>
                </c:pt>
                <c:pt idx="777">
                  <c:v>4.69949123725621E-4</c:v>
                </c:pt>
                <c:pt idx="778">
                  <c:v>4.69949123725621E-4</c:v>
                </c:pt>
                <c:pt idx="779">
                  <c:v>4.69949123725621E-4</c:v>
                </c:pt>
                <c:pt idx="780">
                  <c:v>4.69949123725621E-4</c:v>
                </c:pt>
                <c:pt idx="781">
                  <c:v>4.69949123725621E-4</c:v>
                </c:pt>
                <c:pt idx="782">
                  <c:v>4.69949123725621E-4</c:v>
                </c:pt>
                <c:pt idx="783">
                  <c:v>4.69949123725621E-4</c:v>
                </c:pt>
                <c:pt idx="784">
                  <c:v>4.69949123725621E-4</c:v>
                </c:pt>
                <c:pt idx="785">
                  <c:v>4.69949123725621E-4</c:v>
                </c:pt>
                <c:pt idx="786">
                  <c:v>4.69949123725621E-4</c:v>
                </c:pt>
                <c:pt idx="787">
                  <c:v>4.69949123725621E-4</c:v>
                </c:pt>
                <c:pt idx="788">
                  <c:v>4.69949123725621E-4</c:v>
                </c:pt>
                <c:pt idx="789">
                  <c:v>4.69949123725621E-4</c:v>
                </c:pt>
                <c:pt idx="790">
                  <c:v>4.69949123725621E-4</c:v>
                </c:pt>
                <c:pt idx="791">
                  <c:v>4.69949123725621E-4</c:v>
                </c:pt>
                <c:pt idx="792">
                  <c:v>4.69949123725621E-4</c:v>
                </c:pt>
                <c:pt idx="793">
                  <c:v>4.69949123725621E-4</c:v>
                </c:pt>
                <c:pt idx="794">
                  <c:v>4.69949123725621E-4</c:v>
                </c:pt>
                <c:pt idx="795">
                  <c:v>4.69949123725621E-4</c:v>
                </c:pt>
                <c:pt idx="796">
                  <c:v>4.69949123725621E-4</c:v>
                </c:pt>
                <c:pt idx="797">
                  <c:v>4.69949123725621E-4</c:v>
                </c:pt>
                <c:pt idx="798">
                  <c:v>4.69949123725621E-4</c:v>
                </c:pt>
                <c:pt idx="799">
                  <c:v>4.69949123725621E-4</c:v>
                </c:pt>
                <c:pt idx="800">
                  <c:v>4.69949123725621E-4</c:v>
                </c:pt>
                <c:pt idx="801">
                  <c:v>4.69949123725621E-4</c:v>
                </c:pt>
                <c:pt idx="802">
                  <c:v>4.69949123725621E-4</c:v>
                </c:pt>
                <c:pt idx="803">
                  <c:v>4.69949123725621E-4</c:v>
                </c:pt>
                <c:pt idx="804">
                  <c:v>4.69949123725621E-4</c:v>
                </c:pt>
                <c:pt idx="805">
                  <c:v>4.69949123725621E-4</c:v>
                </c:pt>
                <c:pt idx="806">
                  <c:v>4.69949123725621E-4</c:v>
                </c:pt>
                <c:pt idx="807">
                  <c:v>4.69949123725621E-4</c:v>
                </c:pt>
                <c:pt idx="808">
                  <c:v>4.69949123725621E-4</c:v>
                </c:pt>
                <c:pt idx="809">
                  <c:v>4.69949123725621E-4</c:v>
                </c:pt>
                <c:pt idx="810">
                  <c:v>4.69949123725621E-4</c:v>
                </c:pt>
                <c:pt idx="811">
                  <c:v>4.69949123725621E-4</c:v>
                </c:pt>
                <c:pt idx="812">
                  <c:v>4.69949123725621E-4</c:v>
                </c:pt>
                <c:pt idx="813">
                  <c:v>4.69949123725621E-4</c:v>
                </c:pt>
                <c:pt idx="814">
                  <c:v>4.69949123725621E-4</c:v>
                </c:pt>
                <c:pt idx="815">
                  <c:v>4.69949123725621E-4</c:v>
                </c:pt>
                <c:pt idx="816">
                  <c:v>4.69949123725621E-4</c:v>
                </c:pt>
                <c:pt idx="817">
                  <c:v>4.69949123725621E-4</c:v>
                </c:pt>
                <c:pt idx="818">
                  <c:v>4.69949123725621E-4</c:v>
                </c:pt>
                <c:pt idx="819">
                  <c:v>4.69949123725621E-4</c:v>
                </c:pt>
                <c:pt idx="820">
                  <c:v>4.69949123725621E-4</c:v>
                </c:pt>
                <c:pt idx="821">
                  <c:v>4.69949123725621E-4</c:v>
                </c:pt>
                <c:pt idx="822">
                  <c:v>4.69949123725621E-4</c:v>
                </c:pt>
                <c:pt idx="823">
                  <c:v>4.69949123725621E-4</c:v>
                </c:pt>
                <c:pt idx="824">
                  <c:v>4.69949123725621E-4</c:v>
                </c:pt>
                <c:pt idx="825">
                  <c:v>4.69949123725621E-4</c:v>
                </c:pt>
                <c:pt idx="826">
                  <c:v>4.69949123725621E-4</c:v>
                </c:pt>
                <c:pt idx="827">
                  <c:v>4.69949123725621E-4</c:v>
                </c:pt>
                <c:pt idx="828">
                  <c:v>4.69949123725621E-4</c:v>
                </c:pt>
                <c:pt idx="829">
                  <c:v>4.69949123725621E-4</c:v>
                </c:pt>
                <c:pt idx="830">
                  <c:v>4.69949123725621E-4</c:v>
                </c:pt>
                <c:pt idx="831">
                  <c:v>4.69949123725621E-4</c:v>
                </c:pt>
                <c:pt idx="832">
                  <c:v>4.69949123725621E-4</c:v>
                </c:pt>
                <c:pt idx="833">
                  <c:v>4.69949123725621E-4</c:v>
                </c:pt>
                <c:pt idx="834">
                  <c:v>4.69949123725621E-4</c:v>
                </c:pt>
                <c:pt idx="835">
                  <c:v>4.69949123725621E-4</c:v>
                </c:pt>
                <c:pt idx="836">
                  <c:v>4.69949123725621E-4</c:v>
                </c:pt>
                <c:pt idx="837">
                  <c:v>4.69949123725621E-4</c:v>
                </c:pt>
                <c:pt idx="838">
                  <c:v>4.69949123725621E-4</c:v>
                </c:pt>
                <c:pt idx="839">
                  <c:v>4.69949123725621E-4</c:v>
                </c:pt>
                <c:pt idx="840">
                  <c:v>4.69949123725621E-4</c:v>
                </c:pt>
                <c:pt idx="841">
                  <c:v>4.69949123725621E-4</c:v>
                </c:pt>
                <c:pt idx="842">
                  <c:v>4.69949123725621E-4</c:v>
                </c:pt>
                <c:pt idx="843">
                  <c:v>4.69949123725621E-4</c:v>
                </c:pt>
                <c:pt idx="844">
                  <c:v>4.69949123725621E-4</c:v>
                </c:pt>
                <c:pt idx="845">
                  <c:v>4.69949123725621E-4</c:v>
                </c:pt>
                <c:pt idx="846">
                  <c:v>4.69949123725621E-4</c:v>
                </c:pt>
                <c:pt idx="847">
                  <c:v>4.69949123725621E-4</c:v>
                </c:pt>
                <c:pt idx="848">
                  <c:v>4.69949123725621E-4</c:v>
                </c:pt>
                <c:pt idx="849">
                  <c:v>4.69949123725621E-4</c:v>
                </c:pt>
                <c:pt idx="850">
                  <c:v>4.69949123725621E-4</c:v>
                </c:pt>
                <c:pt idx="851">
                  <c:v>4.69949123725621E-4</c:v>
                </c:pt>
                <c:pt idx="852">
                  <c:v>4.69949123725621E-4</c:v>
                </c:pt>
                <c:pt idx="853">
                  <c:v>4.69949123725621E-4</c:v>
                </c:pt>
                <c:pt idx="854">
                  <c:v>4.69949123725621E-4</c:v>
                </c:pt>
                <c:pt idx="855">
                  <c:v>4.69949123725621E-4</c:v>
                </c:pt>
                <c:pt idx="856">
                  <c:v>4.69949123725621E-4</c:v>
                </c:pt>
                <c:pt idx="857">
                  <c:v>4.69949123725621E-4</c:v>
                </c:pt>
                <c:pt idx="858">
                  <c:v>4.69949123725621E-4</c:v>
                </c:pt>
                <c:pt idx="859">
                  <c:v>4.69949123725621E-4</c:v>
                </c:pt>
                <c:pt idx="860">
                  <c:v>4.69949123725621E-4</c:v>
                </c:pt>
                <c:pt idx="861">
                  <c:v>4.69949123725621E-4</c:v>
                </c:pt>
                <c:pt idx="862">
                  <c:v>4.69949123725621E-4</c:v>
                </c:pt>
                <c:pt idx="863">
                  <c:v>4.69949123725621E-4</c:v>
                </c:pt>
                <c:pt idx="864">
                  <c:v>4.69949123725621E-4</c:v>
                </c:pt>
                <c:pt idx="865">
                  <c:v>4.69949123725621E-4</c:v>
                </c:pt>
                <c:pt idx="866">
                  <c:v>4.69949123725621E-4</c:v>
                </c:pt>
                <c:pt idx="867">
                  <c:v>4.69949123725621E-4</c:v>
                </c:pt>
                <c:pt idx="868">
                  <c:v>4.69949123725621E-4</c:v>
                </c:pt>
                <c:pt idx="869">
                  <c:v>4.69949123725621E-4</c:v>
                </c:pt>
                <c:pt idx="870">
                  <c:v>4.69949123725621E-4</c:v>
                </c:pt>
                <c:pt idx="871">
                  <c:v>4.69949123725621E-4</c:v>
                </c:pt>
                <c:pt idx="872">
                  <c:v>4.69949123725621E-4</c:v>
                </c:pt>
                <c:pt idx="873">
                  <c:v>4.69949123725621E-4</c:v>
                </c:pt>
                <c:pt idx="874">
                  <c:v>4.69949123725621E-4</c:v>
                </c:pt>
                <c:pt idx="875">
                  <c:v>4.69949123725621E-4</c:v>
                </c:pt>
                <c:pt idx="876">
                  <c:v>4.69949123725621E-4</c:v>
                </c:pt>
                <c:pt idx="877">
                  <c:v>4.69949123725621E-4</c:v>
                </c:pt>
                <c:pt idx="878">
                  <c:v>4.69949123725621E-4</c:v>
                </c:pt>
                <c:pt idx="879">
                  <c:v>4.69949123725621E-4</c:v>
                </c:pt>
                <c:pt idx="880">
                  <c:v>4.69949123725621E-4</c:v>
                </c:pt>
                <c:pt idx="881">
                  <c:v>4.69949123725621E-4</c:v>
                </c:pt>
                <c:pt idx="882">
                  <c:v>4.69949123725621E-4</c:v>
                </c:pt>
                <c:pt idx="883">
                  <c:v>4.69949123725621E-4</c:v>
                </c:pt>
                <c:pt idx="884">
                  <c:v>4.69949123725621E-4</c:v>
                </c:pt>
                <c:pt idx="885">
                  <c:v>4.69949123725621E-4</c:v>
                </c:pt>
                <c:pt idx="886">
                  <c:v>4.69949123725621E-4</c:v>
                </c:pt>
                <c:pt idx="887">
                  <c:v>4.69949123725621E-4</c:v>
                </c:pt>
                <c:pt idx="888">
                  <c:v>4.69949123725621E-4</c:v>
                </c:pt>
                <c:pt idx="889">
                  <c:v>4.69949123725621E-4</c:v>
                </c:pt>
                <c:pt idx="890">
                  <c:v>4.69949123725621E-4</c:v>
                </c:pt>
                <c:pt idx="891">
                  <c:v>4.69949123725621E-4</c:v>
                </c:pt>
                <c:pt idx="892">
                  <c:v>4.69949123725621E-4</c:v>
                </c:pt>
                <c:pt idx="893">
                  <c:v>4.69949123725621E-4</c:v>
                </c:pt>
                <c:pt idx="894">
                  <c:v>4.69949123725621E-4</c:v>
                </c:pt>
                <c:pt idx="895">
                  <c:v>4.69949123725621E-4</c:v>
                </c:pt>
                <c:pt idx="896">
                  <c:v>4.69949123725621E-4</c:v>
                </c:pt>
                <c:pt idx="897">
                  <c:v>4.69949123725621E-4</c:v>
                </c:pt>
                <c:pt idx="898">
                  <c:v>4.69949123725621E-4</c:v>
                </c:pt>
                <c:pt idx="899">
                  <c:v>4.69949123725621E-4</c:v>
                </c:pt>
                <c:pt idx="900">
                  <c:v>4.69949123725621E-4</c:v>
                </c:pt>
                <c:pt idx="901">
                  <c:v>4.69949123725621E-4</c:v>
                </c:pt>
                <c:pt idx="902">
                  <c:v>4.69949123725621E-4</c:v>
                </c:pt>
                <c:pt idx="903">
                  <c:v>4.69949123725621E-4</c:v>
                </c:pt>
                <c:pt idx="904">
                  <c:v>4.69949123725621E-4</c:v>
                </c:pt>
                <c:pt idx="905">
                  <c:v>4.69949123725621E-4</c:v>
                </c:pt>
                <c:pt idx="906">
                  <c:v>4.69949123725621E-4</c:v>
                </c:pt>
                <c:pt idx="907">
                  <c:v>4.69949123725621E-4</c:v>
                </c:pt>
                <c:pt idx="908">
                  <c:v>4.69949123725621E-4</c:v>
                </c:pt>
                <c:pt idx="909">
                  <c:v>4.69949123725621E-4</c:v>
                </c:pt>
                <c:pt idx="910">
                  <c:v>4.69949123725621E-4</c:v>
                </c:pt>
                <c:pt idx="911">
                  <c:v>4.69949123725621E-4</c:v>
                </c:pt>
                <c:pt idx="912">
                  <c:v>4.69949123725621E-4</c:v>
                </c:pt>
                <c:pt idx="913">
                  <c:v>4.69949123725621E-4</c:v>
                </c:pt>
                <c:pt idx="914">
                  <c:v>4.69949123725621E-4</c:v>
                </c:pt>
                <c:pt idx="915">
                  <c:v>1.87023416710337E-4</c:v>
                </c:pt>
                <c:pt idx="916">
                  <c:v>1.87023416710337E-4</c:v>
                </c:pt>
                <c:pt idx="917">
                  <c:v>1.87023416710337E-4</c:v>
                </c:pt>
                <c:pt idx="918">
                  <c:v>1.87023416710337E-4</c:v>
                </c:pt>
                <c:pt idx="919">
                  <c:v>1.87023416710337E-4</c:v>
                </c:pt>
                <c:pt idx="920">
                  <c:v>1.87023416710337E-4</c:v>
                </c:pt>
                <c:pt idx="921">
                  <c:v>1.87023416710337E-4</c:v>
                </c:pt>
                <c:pt idx="922">
                  <c:v>1.87023416710337E-4</c:v>
                </c:pt>
                <c:pt idx="923">
                  <c:v>1.87023416710337E-4</c:v>
                </c:pt>
                <c:pt idx="924">
                  <c:v>1.87023416710337E-4</c:v>
                </c:pt>
                <c:pt idx="925">
                  <c:v>1.87023416710337E-4</c:v>
                </c:pt>
                <c:pt idx="926">
                  <c:v>1.87023416710337E-4</c:v>
                </c:pt>
                <c:pt idx="927">
                  <c:v>1.87023416710337E-4</c:v>
                </c:pt>
                <c:pt idx="928">
                  <c:v>1.87023416710337E-4</c:v>
                </c:pt>
                <c:pt idx="929">
                  <c:v>1.87023416710337E-4</c:v>
                </c:pt>
                <c:pt idx="930">
                  <c:v>1.87023416710337E-4</c:v>
                </c:pt>
                <c:pt idx="931">
                  <c:v>1.87023416710337E-4</c:v>
                </c:pt>
                <c:pt idx="932">
                  <c:v>1.87023416710337E-4</c:v>
                </c:pt>
                <c:pt idx="933">
                  <c:v>1.87023416710337E-4</c:v>
                </c:pt>
                <c:pt idx="934">
                  <c:v>1.87023416710337E-4</c:v>
                </c:pt>
                <c:pt idx="935">
                  <c:v>1.87023416710337E-4</c:v>
                </c:pt>
                <c:pt idx="936">
                  <c:v>1.87023416710337E-4</c:v>
                </c:pt>
                <c:pt idx="937">
                  <c:v>1.87023416710337E-4</c:v>
                </c:pt>
                <c:pt idx="938">
                  <c:v>1.87023416710337E-4</c:v>
                </c:pt>
                <c:pt idx="939">
                  <c:v>1.87023416710337E-4</c:v>
                </c:pt>
                <c:pt idx="940">
                  <c:v>1.87023416710337E-4</c:v>
                </c:pt>
                <c:pt idx="941">
                  <c:v>1.87023416710337E-4</c:v>
                </c:pt>
                <c:pt idx="942">
                  <c:v>1.87023416710337E-4</c:v>
                </c:pt>
                <c:pt idx="943">
                  <c:v>1.87023416710337E-4</c:v>
                </c:pt>
                <c:pt idx="944">
                  <c:v>1.87023416710337E-4</c:v>
                </c:pt>
                <c:pt idx="945">
                  <c:v>1.87023416710337E-4</c:v>
                </c:pt>
                <c:pt idx="946">
                  <c:v>1.87023416710337E-4</c:v>
                </c:pt>
                <c:pt idx="947">
                  <c:v>1.87023416710337E-4</c:v>
                </c:pt>
                <c:pt idx="948">
                  <c:v>1.87023416710337E-4</c:v>
                </c:pt>
                <c:pt idx="949">
                  <c:v>1.87023416710337E-4</c:v>
                </c:pt>
                <c:pt idx="950">
                  <c:v>1.87023416710337E-4</c:v>
                </c:pt>
                <c:pt idx="951">
                  <c:v>1.87023416710337E-4</c:v>
                </c:pt>
                <c:pt idx="952">
                  <c:v>1.87023416710337E-4</c:v>
                </c:pt>
                <c:pt idx="953">
                  <c:v>1.87023416710337E-4</c:v>
                </c:pt>
                <c:pt idx="954">
                  <c:v>1.87023416710337E-4</c:v>
                </c:pt>
                <c:pt idx="955">
                  <c:v>1.87023416710337E-4</c:v>
                </c:pt>
                <c:pt idx="956">
                  <c:v>1.87023416710337E-4</c:v>
                </c:pt>
                <c:pt idx="957">
                  <c:v>1.87023416710337E-4</c:v>
                </c:pt>
                <c:pt idx="958">
                  <c:v>1.87023416710337E-4</c:v>
                </c:pt>
                <c:pt idx="959">
                  <c:v>1.87023416710337E-4</c:v>
                </c:pt>
                <c:pt idx="960">
                  <c:v>1.87023416710337E-4</c:v>
                </c:pt>
                <c:pt idx="961">
                  <c:v>1.87023416710337E-4</c:v>
                </c:pt>
                <c:pt idx="962">
                  <c:v>1.87023416710337E-4</c:v>
                </c:pt>
                <c:pt idx="963">
                  <c:v>1.87023416710337E-4</c:v>
                </c:pt>
                <c:pt idx="964">
                  <c:v>1.87023416710337E-4</c:v>
                </c:pt>
                <c:pt idx="965">
                  <c:v>1.87023416710337E-4</c:v>
                </c:pt>
                <c:pt idx="966">
                  <c:v>1.87023416710337E-4</c:v>
                </c:pt>
                <c:pt idx="967">
                  <c:v>1.87023416710337E-4</c:v>
                </c:pt>
                <c:pt idx="968">
                  <c:v>1.87023416710337E-4</c:v>
                </c:pt>
                <c:pt idx="969">
                  <c:v>1.87023416710337E-4</c:v>
                </c:pt>
                <c:pt idx="970">
                  <c:v>1.87023416710337E-4</c:v>
                </c:pt>
                <c:pt idx="971">
                  <c:v>1.87023416710337E-4</c:v>
                </c:pt>
                <c:pt idx="972">
                  <c:v>1.87023416710337E-4</c:v>
                </c:pt>
                <c:pt idx="973">
                  <c:v>1.87023416710337E-4</c:v>
                </c:pt>
                <c:pt idx="974">
                  <c:v>1.87023416710337E-4</c:v>
                </c:pt>
                <c:pt idx="975">
                  <c:v>1.87023416710337E-4</c:v>
                </c:pt>
                <c:pt idx="976">
                  <c:v>1.87023416710337E-4</c:v>
                </c:pt>
                <c:pt idx="977">
                  <c:v>1.87023416710337E-4</c:v>
                </c:pt>
                <c:pt idx="978">
                  <c:v>1.87023416710337E-4</c:v>
                </c:pt>
                <c:pt idx="979">
                  <c:v>1.87023416710337E-4</c:v>
                </c:pt>
                <c:pt idx="980">
                  <c:v>1.87023416710337E-4</c:v>
                </c:pt>
                <c:pt idx="981">
                  <c:v>1.87023416710337E-4</c:v>
                </c:pt>
                <c:pt idx="982">
                  <c:v>1.87023416710337E-4</c:v>
                </c:pt>
                <c:pt idx="983">
                  <c:v>1.87023416710337E-4</c:v>
                </c:pt>
                <c:pt idx="984">
                  <c:v>1.87023416710337E-4</c:v>
                </c:pt>
                <c:pt idx="985">
                  <c:v>1.87023416710337E-4</c:v>
                </c:pt>
                <c:pt idx="986">
                  <c:v>1.87023416710337E-4</c:v>
                </c:pt>
                <c:pt idx="987">
                  <c:v>1.87023416710337E-4</c:v>
                </c:pt>
                <c:pt idx="988">
                  <c:v>1.87023416710337E-4</c:v>
                </c:pt>
                <c:pt idx="989">
                  <c:v>1.87023416710337E-4</c:v>
                </c:pt>
                <c:pt idx="990">
                  <c:v>1.87023416710337E-4</c:v>
                </c:pt>
                <c:pt idx="991">
                  <c:v>1.87023416710337E-4</c:v>
                </c:pt>
                <c:pt idx="992">
                  <c:v>1.87023416710337E-4</c:v>
                </c:pt>
                <c:pt idx="993">
                  <c:v>1.87023416710337E-4</c:v>
                </c:pt>
                <c:pt idx="994">
                  <c:v>1.87023416710337E-4</c:v>
                </c:pt>
                <c:pt idx="995">
                  <c:v>1.87023416710337E-4</c:v>
                </c:pt>
                <c:pt idx="996">
                  <c:v>1.87023416710337E-4</c:v>
                </c:pt>
                <c:pt idx="997">
                  <c:v>1.87023416710337E-4</c:v>
                </c:pt>
                <c:pt idx="998">
                  <c:v>1.87023416710337E-4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5B-43B8-97DE-BA11ACBD3707}"/>
            </c:ext>
          </c:extLst>
        </c:ser>
        <c:ser>
          <c:idx val="7"/>
          <c:order val="4"/>
          <c:tx>
            <c:strRef>
              <c:f>'1.0LiF_plot_data'!$G$1</c:f>
              <c:strCache>
                <c:ptCount val="1"/>
                <c:pt idx="0">
                  <c:v>lambda_BC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('1.0LiF_plot_data'!$G$2,'1.0LiF_plot_data'!$G$3)</c:f>
              <c:numCache>
                <c:formatCode>General</c:formatCode>
                <c:ptCount val="2"/>
                <c:pt idx="0">
                  <c:v>3.2855260097469801</c:v>
                </c:pt>
                <c:pt idx="1">
                  <c:v>3.2855260097469801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675B-43B8-97DE-BA11ACBD3707}"/>
            </c:ext>
          </c:extLst>
        </c:ser>
        <c:ser>
          <c:idx val="6"/>
          <c:order val="5"/>
          <c:tx>
            <c:strRef>
              <c:f>'1.0LiF_plot_data'!$F$1</c:f>
              <c:strCache>
                <c:ptCount val="1"/>
                <c:pt idx="0">
                  <c:v>Average_SCL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('1.0LiF_plot_data'!$F$2,'1.0LiF_plot_data'!$F$3)</c:f>
              <c:numCache>
                <c:formatCode>General</c:formatCode>
                <c:ptCount val="2"/>
                <c:pt idx="0">
                  <c:v>3.4493499999999999</c:v>
                </c:pt>
                <c:pt idx="1">
                  <c:v>3.4493499999999999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675B-43B8-97DE-BA11ACB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3932114318265931"/>
          <c:y val="0.26910270024376531"/>
          <c:w val="0.29483466533972519"/>
          <c:h val="0.24766808909569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68277121115499"/>
          <c:y val="3.64263318251343E-2"/>
          <c:w val="0.79985382095335644"/>
          <c:h val="0.82681507279502864"/>
        </c:manualLayout>
      </c:layout>
      <c:scatterChart>
        <c:scatterStyle val="lineMarker"/>
        <c:varyColors val="0"/>
        <c:ser>
          <c:idx val="3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Figs!$Z$6:$Z$14</c:f>
              <c:numCache>
                <c:formatCode>General</c:formatCode>
                <c:ptCount val="9"/>
                <c:pt idx="0">
                  <c:v>0.52402135868771549</c:v>
                </c:pt>
                <c:pt idx="1">
                  <c:v>0.52976827364641199</c:v>
                </c:pt>
                <c:pt idx="2">
                  <c:v>0.11956058335231116</c:v>
                </c:pt>
                <c:pt idx="3">
                  <c:v>0.22313455801873114</c:v>
                </c:pt>
                <c:pt idx="4">
                  <c:v>0.63106339610102391</c:v>
                </c:pt>
                <c:pt idx="5">
                  <c:v>0.91496844406077249</c:v>
                </c:pt>
                <c:pt idx="6">
                  <c:v>0.72426835295147962</c:v>
                </c:pt>
                <c:pt idx="7">
                  <c:v>0.70250515379735734</c:v>
                </c:pt>
                <c:pt idx="8">
                  <c:v>0.57851489298377567</c:v>
                </c:pt>
              </c:numCache>
            </c:numRef>
          </c:xVal>
          <c:yVal>
            <c:numRef>
              <c:f>Figs!$R$6:$R$14</c:f>
              <c:numCache>
                <c:formatCode>General</c:formatCode>
                <c:ptCount val="9"/>
                <c:pt idx="0">
                  <c:v>4.2453704603250406</c:v>
                </c:pt>
                <c:pt idx="1">
                  <c:v>4.217356070199056</c:v>
                </c:pt>
                <c:pt idx="2">
                  <c:v>2.9966126248648894</c:v>
                </c:pt>
                <c:pt idx="3">
                  <c:v>3.0126943690428565</c:v>
                </c:pt>
                <c:pt idx="4">
                  <c:v>3.0400598551177835</c:v>
                </c:pt>
                <c:pt idx="5">
                  <c:v>3.1710616154866584</c:v>
                </c:pt>
                <c:pt idx="6">
                  <c:v>3.6894363319716517</c:v>
                </c:pt>
                <c:pt idx="7">
                  <c:v>3.7846224196870373</c:v>
                </c:pt>
                <c:pt idx="8">
                  <c:v>3.8716420434539827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3A-44EC-86C1-72D525698A31}"/>
            </c:ext>
          </c:extLst>
        </c:ser>
        <c:ser>
          <c:idx val="2"/>
          <c:order val="1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295888064817504E-2"/>
                  <c:y val="0.115398731571737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Figs!$Z$15:$Z$28</c:f>
              <c:numCache>
                <c:formatCode>General</c:formatCode>
                <c:ptCount val="14"/>
                <c:pt idx="0">
                  <c:v>9.4752495028625872E-2</c:v>
                </c:pt>
                <c:pt idx="1">
                  <c:v>7.0728962717041433E-2</c:v>
                </c:pt>
                <c:pt idx="2">
                  <c:v>0.28778768741476363</c:v>
                </c:pt>
                <c:pt idx="3">
                  <c:v>6.4372614284336355E-2</c:v>
                </c:pt>
                <c:pt idx="4">
                  <c:v>1.9794358123619918E-2</c:v>
                </c:pt>
                <c:pt idx="5">
                  <c:v>1.4110761217507081E-2</c:v>
                </c:pt>
                <c:pt idx="6">
                  <c:v>1.3588159152982771E-2</c:v>
                </c:pt>
                <c:pt idx="7">
                  <c:v>0.19417783246336415</c:v>
                </c:pt>
                <c:pt idx="8">
                  <c:v>0.34183571329691625</c:v>
                </c:pt>
                <c:pt idx="9">
                  <c:v>0.32069063735580872</c:v>
                </c:pt>
                <c:pt idx="10">
                  <c:v>0.26922941123709043</c:v>
                </c:pt>
                <c:pt idx="11">
                  <c:v>0.22618327346730779</c:v>
                </c:pt>
                <c:pt idx="12">
                  <c:v>0.29283645562201471</c:v>
                </c:pt>
                <c:pt idx="13">
                  <c:v>0.13596397882409172</c:v>
                </c:pt>
              </c:numCache>
            </c:numRef>
          </c:xVal>
          <c:yVal>
            <c:numRef>
              <c:f>Figs!$R$15:$R$28</c:f>
              <c:numCache>
                <c:formatCode>General</c:formatCode>
                <c:ptCount val="14"/>
                <c:pt idx="0">
                  <c:v>2.9803563928847558</c:v>
                </c:pt>
                <c:pt idx="1">
                  <c:v>2.2759837070607754</c:v>
                </c:pt>
                <c:pt idx="2">
                  <c:v>2.6175256793330215</c:v>
                </c:pt>
                <c:pt idx="3">
                  <c:v>2.9333523201941225</c:v>
                </c:pt>
                <c:pt idx="4">
                  <c:v>2.8635665995499067</c:v>
                </c:pt>
                <c:pt idx="5">
                  <c:v>3.1501267418407801</c:v>
                </c:pt>
                <c:pt idx="6">
                  <c:v>3.4355656543252246</c:v>
                </c:pt>
                <c:pt idx="7">
                  <c:v>3.1507824995906875</c:v>
                </c:pt>
                <c:pt idx="8">
                  <c:v>2.9768075362029229</c:v>
                </c:pt>
                <c:pt idx="9">
                  <c:v>3.0276895150914673</c:v>
                </c:pt>
                <c:pt idx="10">
                  <c:v>3.1821841180777333</c:v>
                </c:pt>
                <c:pt idx="11">
                  <c:v>3.4715569857535811</c:v>
                </c:pt>
                <c:pt idx="12">
                  <c:v>4.2291555340466607</c:v>
                </c:pt>
                <c:pt idx="13">
                  <c:v>4.2403948880667715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3A-44EC-86C1-72D525698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d</a:t>
                </a:r>
                <a:r>
                  <a:rPr lang="en-US" sz="1050" b="1" baseline="-25000"/>
                  <a:t>avg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9608914487318125E-2"/>
              <c:y val="0.32174006555264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1573583159559788"/>
          <c:y val="9.0596390476059427E-2"/>
          <c:w val="0.40866054243219591"/>
          <c:h val="0.1648744423667248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8364513455503686E-2"/>
                  <c:y val="-0.177665185431288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'MFP-rsum'!$BR$3:$BR$45</c:f>
              <c:numCache>
                <c:formatCode>#,##0.00</c:formatCode>
                <c:ptCount val="43"/>
                <c:pt idx="0">
                  <c:v>1.5070422535211268</c:v>
                </c:pt>
                <c:pt idx="1">
                  <c:v>1.0833333333333333</c:v>
                </c:pt>
                <c:pt idx="2">
                  <c:v>0.73355263157894723</c:v>
                </c:pt>
                <c:pt idx="3">
                  <c:v>0.64892623716153119</c:v>
                </c:pt>
                <c:pt idx="4">
                  <c:v>0.54048140043763659</c:v>
                </c:pt>
                <c:pt idx="5">
                  <c:v>0.76634256419933622</c:v>
                </c:pt>
                <c:pt idx="6">
                  <c:v>0.61637892872952638</c:v>
                </c:pt>
                <c:pt idx="7">
                  <c:v>0.50232050232050218</c:v>
                </c:pt>
                <c:pt idx="8">
                  <c:v>1.2208333333333332</c:v>
                </c:pt>
                <c:pt idx="9">
                  <c:v>1.2369033536751748</c:v>
                </c:pt>
                <c:pt idx="10">
                  <c:v>1.0742954841254795</c:v>
                </c:pt>
                <c:pt idx="11">
                  <c:v>0.91125456149177497</c:v>
                </c:pt>
                <c:pt idx="12">
                  <c:v>0.54295729314189889</c:v>
                </c:pt>
                <c:pt idx="13">
                  <c:v>0.64299152834342477</c:v>
                </c:pt>
                <c:pt idx="14">
                  <c:v>0.59991886756746515</c:v>
                </c:pt>
                <c:pt idx="15">
                  <c:v>1.161107380046265</c:v>
                </c:pt>
                <c:pt idx="16">
                  <c:v>0.86940436551979272</c:v>
                </c:pt>
                <c:pt idx="17">
                  <c:v>0.9550736798038395</c:v>
                </c:pt>
                <c:pt idx="18">
                  <c:v>1.1126127603100588</c:v>
                </c:pt>
                <c:pt idx="19">
                  <c:v>1.195009911710148</c:v>
                </c:pt>
                <c:pt idx="20">
                  <c:v>0.66494786837748932</c:v>
                </c:pt>
                <c:pt idx="22">
                  <c:v>1.4410523865284637</c:v>
                </c:pt>
                <c:pt idx="23">
                  <c:v>1.1341063009026835</c:v>
                </c:pt>
                <c:pt idx="24">
                  <c:v>1.4344249553772834</c:v>
                </c:pt>
                <c:pt idx="25">
                  <c:v>1.4473978818363051</c:v>
                </c:pt>
                <c:pt idx="26">
                  <c:v>1.4761204306863549</c:v>
                </c:pt>
                <c:pt idx="27">
                  <c:v>1.4723756323104553</c:v>
                </c:pt>
                <c:pt idx="28">
                  <c:v>1.4687501331094315</c:v>
                </c:pt>
                <c:pt idx="29">
                  <c:v>0.56960515464771311</c:v>
                </c:pt>
                <c:pt idx="30">
                  <c:v>0.62274862781483475</c:v>
                </c:pt>
                <c:pt idx="33">
                  <c:v>0.92421753340606716</c:v>
                </c:pt>
                <c:pt idx="34">
                  <c:v>0.69403225894258258</c:v>
                </c:pt>
                <c:pt idx="35">
                  <c:v>1.3974935193410751</c:v>
                </c:pt>
                <c:pt idx="36">
                  <c:v>0.71877881285475864</c:v>
                </c:pt>
                <c:pt idx="37">
                  <c:v>0.71877881285475864</c:v>
                </c:pt>
                <c:pt idx="38">
                  <c:v>0.71659010733893203</c:v>
                </c:pt>
                <c:pt idx="39">
                  <c:v>1.1067529796662465</c:v>
                </c:pt>
                <c:pt idx="40">
                  <c:v>1.1326646654476442</c:v>
                </c:pt>
                <c:pt idx="41">
                  <c:v>1.1582545351608602</c:v>
                </c:pt>
                <c:pt idx="42">
                  <c:v>1.3943766185719568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70-4EC9-B38D-7F6C9EBE31CD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('MFP-rsum'!$BR$27:$BR$28,'MFP-rsum'!$BR$30:$BR$31,'MFP-rsum'!$BR$40:$BR$44)</c:f>
              <c:numCache>
                <c:formatCode>#,##0.00</c:formatCode>
                <c:ptCount val="9"/>
                <c:pt idx="0">
                  <c:v>1.4344249553772834</c:v>
                </c:pt>
                <c:pt idx="1">
                  <c:v>1.4473978818363051</c:v>
                </c:pt>
                <c:pt idx="2">
                  <c:v>1.4723756323104553</c:v>
                </c:pt>
                <c:pt idx="3">
                  <c:v>1.4687501331094315</c:v>
                </c:pt>
                <c:pt idx="4">
                  <c:v>0.71877881285475864</c:v>
                </c:pt>
                <c:pt idx="5">
                  <c:v>0.71659010733893203</c:v>
                </c:pt>
                <c:pt idx="6">
                  <c:v>1.1067529796662465</c:v>
                </c:pt>
                <c:pt idx="7">
                  <c:v>1.1326646654476442</c:v>
                </c:pt>
                <c:pt idx="8">
                  <c:v>1.1582545351608602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70-4EC9-B38D-7F6C9EBE3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exp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1/3c'</a:t>
                </a:r>
                <a:r>
                  <a:rPr lang="en-US" sz="1050" b="1" baseline="-25000"/>
                  <a:t>p</a:t>
                </a:r>
                <a:r>
                  <a:rPr lang="en-US" sz="1050" b="1"/>
                  <a:t> [</a:t>
                </a:r>
                <a:r>
                  <a:rPr lang="en-US" sz="1050" b="1" baseline="0"/>
                  <a:t>M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4.4860865996872445E-2"/>
              <c:y val="0.161992580708830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2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75130114747311"/>
          <c:y val="3.64263318251343E-2"/>
          <c:w val="0.79078529101703832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6556794692177232E-3"/>
                  <c:y val="0.352625216223957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'MFP-rsum'!$BG$3:$BG$45</c:f>
              <c:numCache>
                <c:formatCode>0.00E+00</c:formatCode>
                <c:ptCount val="43"/>
                <c:pt idx="0">
                  <c:v>2.5478000000000001</c:v>
                </c:pt>
                <c:pt idx="1">
                  <c:v>2.0855000000000001</c:v>
                </c:pt>
                <c:pt idx="2">
                  <c:v>1.8164</c:v>
                </c:pt>
                <c:pt idx="3">
                  <c:v>1.7604000000000002</c:v>
                </c:pt>
                <c:pt idx="4">
                  <c:v>1.8589699999999998</c:v>
                </c:pt>
                <c:pt idx="5">
                  <c:v>2.0423974499999997</c:v>
                </c:pt>
                <c:pt idx="6">
                  <c:v>1.7436799999999999</c:v>
                </c:pt>
                <c:pt idx="7">
                  <c:v>1.5971839999999997</c:v>
                </c:pt>
                <c:pt idx="8">
                  <c:v>2.5478000000000001</c:v>
                </c:pt>
                <c:pt idx="9">
                  <c:v>2.1755999999999998</c:v>
                </c:pt>
                <c:pt idx="10">
                  <c:v>1.7102999999999999</c:v>
                </c:pt>
                <c:pt idx="11">
                  <c:v>1.3985999999999998</c:v>
                </c:pt>
                <c:pt idx="12">
                  <c:v>2.101</c:v>
                </c:pt>
                <c:pt idx="13">
                  <c:v>2.0650300000000001</c:v>
                </c:pt>
                <c:pt idx="14">
                  <c:v>1.8731300000000002</c:v>
                </c:pt>
                <c:pt idx="15">
                  <c:v>1.8169499999999998</c:v>
                </c:pt>
                <c:pt idx="16">
                  <c:v>1.7665599999999999</c:v>
                </c:pt>
                <c:pt idx="17">
                  <c:v>1.7</c:v>
                </c:pt>
                <c:pt idx="18">
                  <c:v>1.3620000000000001</c:v>
                </c:pt>
                <c:pt idx="19">
                  <c:v>1.0620000000000001</c:v>
                </c:pt>
                <c:pt idx="20">
                  <c:v>1.248</c:v>
                </c:pt>
                <c:pt idx="22">
                  <c:v>2.5476863757231323</c:v>
                </c:pt>
                <c:pt idx="23">
                  <c:v>2.0124687077792052</c:v>
                </c:pt>
                <c:pt idx="24">
                  <c:v>1.7814332081938731</c:v>
                </c:pt>
                <c:pt idx="25">
                  <c:v>2.3191206460873408</c:v>
                </c:pt>
                <c:pt idx="26">
                  <c:v>2.5476875526384619</c:v>
                </c:pt>
                <c:pt idx="27">
                  <c:v>2.4418705732183512</c:v>
                </c:pt>
                <c:pt idx="28">
                  <c:v>2.348752021590474</c:v>
                </c:pt>
                <c:pt idx="29">
                  <c:v>2.039501458919001</c:v>
                </c:pt>
                <c:pt idx="30">
                  <c:v>2.024776905844504</c:v>
                </c:pt>
                <c:pt idx="33">
                  <c:v>1.8851934295243609</c:v>
                </c:pt>
                <c:pt idx="34">
                  <c:v>2.0848843456983839</c:v>
                </c:pt>
                <c:pt idx="35">
                  <c:v>2.2982283668280821</c:v>
                </c:pt>
                <c:pt idx="36">
                  <c:v>1.45174946092899</c:v>
                </c:pt>
                <c:pt idx="37">
                  <c:v>1.45174946092899</c:v>
                </c:pt>
                <c:pt idx="38">
                  <c:v>1.470455559006177</c:v>
                </c:pt>
                <c:pt idx="39">
                  <c:v>1.3486175138087231</c:v>
                </c:pt>
                <c:pt idx="40">
                  <c:v>1.272126022947567</c:v>
                </c:pt>
                <c:pt idx="41">
                  <c:v>1.2151718333840431</c:v>
                </c:pt>
                <c:pt idx="42">
                  <c:v>1.403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30-4FCA-8D06-A08E0D54A81B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('MFP-rsum'!$BG$27:$BG$28,'MFP-rsum'!$BG$30:$BG$31,'MFP-rsum'!$BG$40:$BG$44)</c:f>
              <c:numCache>
                <c:formatCode>0.00E+00</c:formatCode>
                <c:ptCount val="9"/>
                <c:pt idx="0">
                  <c:v>1.7814332081938731</c:v>
                </c:pt>
                <c:pt idx="1">
                  <c:v>2.3191206460873408</c:v>
                </c:pt>
                <c:pt idx="2">
                  <c:v>2.4418705732183512</c:v>
                </c:pt>
                <c:pt idx="3">
                  <c:v>2.348752021590474</c:v>
                </c:pt>
                <c:pt idx="4">
                  <c:v>1.45174946092899</c:v>
                </c:pt>
                <c:pt idx="5">
                  <c:v>1.470455559006177</c:v>
                </c:pt>
                <c:pt idx="6">
                  <c:v>1.3486175138087231</c:v>
                </c:pt>
                <c:pt idx="7">
                  <c:v>1.272126022947567</c:v>
                </c:pt>
                <c:pt idx="8">
                  <c:v>1.2151718333840431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30-4FCA-8D06-A08E0D54A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k</a:t>
                </a:r>
                <a:r>
                  <a:rPr lang="en-US" sz="1050" b="1" baseline="-25000"/>
                  <a:t>exp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34948316384042599"/>
              <c:y val="0.902456365317320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[km∙s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3.2946517530512233E-2"/>
              <c:y val="0.289844374509394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81228139147491"/>
          <c:y val="3.64263318251343E-2"/>
          <c:w val="0.7946990852385796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9999464591591643E-2"/>
                  <c:y val="0.161465300954513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Figs!$Z$15:$Z$28</c:f>
              <c:numCache>
                <c:formatCode>General</c:formatCode>
                <c:ptCount val="14"/>
                <c:pt idx="0">
                  <c:v>9.4752495028625872E-2</c:v>
                </c:pt>
                <c:pt idx="1">
                  <c:v>7.0728962717041433E-2</c:v>
                </c:pt>
                <c:pt idx="2">
                  <c:v>0.28778768741476363</c:v>
                </c:pt>
                <c:pt idx="3">
                  <c:v>6.4372614284336355E-2</c:v>
                </c:pt>
                <c:pt idx="4">
                  <c:v>1.9794358123619918E-2</c:v>
                </c:pt>
                <c:pt idx="5">
                  <c:v>1.4110761217507081E-2</c:v>
                </c:pt>
                <c:pt idx="6">
                  <c:v>1.3588159152982771E-2</c:v>
                </c:pt>
                <c:pt idx="7">
                  <c:v>0.19417783246336415</c:v>
                </c:pt>
                <c:pt idx="8">
                  <c:v>0.34183571329691625</c:v>
                </c:pt>
                <c:pt idx="9">
                  <c:v>0.32069063735580872</c:v>
                </c:pt>
                <c:pt idx="10">
                  <c:v>0.26922941123709043</c:v>
                </c:pt>
                <c:pt idx="11">
                  <c:v>0.22618327346730779</c:v>
                </c:pt>
                <c:pt idx="12">
                  <c:v>0.29283645562201471</c:v>
                </c:pt>
                <c:pt idx="13">
                  <c:v>0.13596397882409172</c:v>
                </c:pt>
              </c:numCache>
            </c:numRef>
          </c:xVal>
          <c:yVal>
            <c:numRef>
              <c:f>Figs!$R$15:$R$28</c:f>
              <c:numCache>
                <c:formatCode>General</c:formatCode>
                <c:ptCount val="14"/>
                <c:pt idx="0">
                  <c:v>2.9803563928847558</c:v>
                </c:pt>
                <c:pt idx="1">
                  <c:v>2.2759837070607754</c:v>
                </c:pt>
                <c:pt idx="2">
                  <c:v>2.6175256793330215</c:v>
                </c:pt>
                <c:pt idx="3">
                  <c:v>2.9333523201941225</c:v>
                </c:pt>
                <c:pt idx="4">
                  <c:v>2.8635665995499067</c:v>
                </c:pt>
                <c:pt idx="5">
                  <c:v>3.1501267418407801</c:v>
                </c:pt>
                <c:pt idx="6">
                  <c:v>3.4355656543252246</c:v>
                </c:pt>
                <c:pt idx="7">
                  <c:v>3.1507824995906875</c:v>
                </c:pt>
                <c:pt idx="8">
                  <c:v>2.9768075362029229</c:v>
                </c:pt>
                <c:pt idx="9">
                  <c:v>3.0276895150914673</c:v>
                </c:pt>
                <c:pt idx="10">
                  <c:v>3.1821841180777333</c:v>
                </c:pt>
                <c:pt idx="11">
                  <c:v>3.4715569857535811</c:v>
                </c:pt>
                <c:pt idx="12">
                  <c:v>4.2291555340466607</c:v>
                </c:pt>
                <c:pt idx="13">
                  <c:v>4.2403948880667715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70-4621-8F45-FD674F4C92A4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('MFP-rsum'!$Z$27:$Z$28,'MFP-rsum'!$Z$30:$Z$31,'MFP-rsum'!$Z$40:$Z$44)</c:f>
              <c:numCache>
                <c:formatCode>0.00E+00</c:formatCode>
                <c:ptCount val="9"/>
                <c:pt idx="0">
                  <c:v>3.1710616154866584</c:v>
                </c:pt>
                <c:pt idx="1">
                  <c:v>3.0400598551177835</c:v>
                </c:pt>
                <c:pt idx="2">
                  <c:v>2.9966126248648894</c:v>
                </c:pt>
                <c:pt idx="3">
                  <c:v>3.0126943690428565</c:v>
                </c:pt>
                <c:pt idx="4">
                  <c:v>4.2453704603250406</c:v>
                </c:pt>
                <c:pt idx="5">
                  <c:v>4.217356070199056</c:v>
                </c:pt>
                <c:pt idx="6">
                  <c:v>3.6894363319716517</c:v>
                </c:pt>
                <c:pt idx="7">
                  <c:v>3.7846224196870373</c:v>
                </c:pt>
                <c:pt idx="8">
                  <c:v>3.8716420434539827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70-4621-8F45-FD674F4C9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n</a:t>
                </a:r>
                <a:r>
                  <a:rPr lang="en-US" sz="1050" b="1" baseline="30000"/>
                  <a:t>-1/3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9618450863491007E-2"/>
              <c:y val="0.32174006555264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1007178015815802"/>
          <c:y val="9.1010792074633473E-2"/>
          <c:w val="0.40493213501582803"/>
          <c:h val="0.152097184217998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48454794898088"/>
          <c:y val="3.64263318251343E-2"/>
          <c:w val="0.79302681868107372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0255720403540315E-2"/>
                  <c:y val="-0.167052289885527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'MFP-rsum'!$BQ$3:$BQ$45</c:f>
              <c:numCache>
                <c:formatCode>#,##0.00</c:formatCode>
                <c:ptCount val="43"/>
                <c:pt idx="0">
                  <c:v>2.3421021459586555</c:v>
                </c:pt>
                <c:pt idx="1">
                  <c:v>1.5397152996579979</c:v>
                </c:pt>
                <c:pt idx="2">
                  <c:v>1.0940082392306827</c:v>
                </c:pt>
                <c:pt idx="3">
                  <c:v>0.93159245021324921</c:v>
                </c:pt>
                <c:pt idx="4">
                  <c:v>0.72774289874426268</c:v>
                </c:pt>
                <c:pt idx="5">
                  <c:v>1.1759569245281651</c:v>
                </c:pt>
                <c:pt idx="6">
                  <c:v>0.88334264203487822</c:v>
                </c:pt>
                <c:pt idx="7">
                  <c:v>0.68095516938192446</c:v>
                </c:pt>
                <c:pt idx="8">
                  <c:v>1.5589617409037297</c:v>
                </c:pt>
                <c:pt idx="9">
                  <c:v>1.462977032680798</c:v>
                </c:pt>
                <c:pt idx="10">
                  <c:v>1.2068835217163136</c:v>
                </c:pt>
                <c:pt idx="11">
                  <c:v>1.0331716346106778</c:v>
                </c:pt>
                <c:pt idx="12">
                  <c:v>0.66209341409489375</c:v>
                </c:pt>
                <c:pt idx="13">
                  <c:v>0.70389769004816327</c:v>
                </c:pt>
                <c:pt idx="14">
                  <c:v>0.64376711737328074</c:v>
                </c:pt>
                <c:pt idx="15">
                  <c:v>1.1633174695199691</c:v>
                </c:pt>
                <c:pt idx="16">
                  <c:v>0.96125400228371116</c:v>
                </c:pt>
                <c:pt idx="17">
                  <c:v>1.2105067695596112</c:v>
                </c:pt>
                <c:pt idx="18">
                  <c:v>1.0324528129551658</c:v>
                </c:pt>
                <c:pt idx="19">
                  <c:v>1.0706751335384235</c:v>
                </c:pt>
                <c:pt idx="20">
                  <c:v>0.58972631409550158</c:v>
                </c:pt>
                <c:pt idx="22">
                  <c:v>0.91033315799311509</c:v>
                </c:pt>
                <c:pt idx="23">
                  <c:v>0.8569142533503582</c:v>
                </c:pt>
                <c:pt idx="24">
                  <c:v>0.78207265421101912</c:v>
                </c:pt>
                <c:pt idx="25">
                  <c:v>0.90491669897173044</c:v>
                </c:pt>
                <c:pt idx="26">
                  <c:v>0.97265207507139295</c:v>
                </c:pt>
                <c:pt idx="27">
                  <c:v>0.95434282393966208</c:v>
                </c:pt>
                <c:pt idx="28">
                  <c:v>0.93661685616082413</c:v>
                </c:pt>
                <c:pt idx="29">
                  <c:v>0.27378470223823992</c:v>
                </c:pt>
                <c:pt idx="30">
                  <c:v>0.40094387102763879</c:v>
                </c:pt>
                <c:pt idx="33">
                  <c:v>0.64926968818906816</c:v>
                </c:pt>
                <c:pt idx="34">
                  <c:v>0.50466153959633264</c:v>
                </c:pt>
                <c:pt idx="35">
                  <c:v>1.04679347979034</c:v>
                </c:pt>
                <c:pt idx="36">
                  <c:v>0.31216384733330249</c:v>
                </c:pt>
                <c:pt idx="37">
                  <c:v>0.31637414970581329</c:v>
                </c:pt>
                <c:pt idx="38">
                  <c:v>0.32615661446675581</c:v>
                </c:pt>
                <c:pt idx="39">
                  <c:v>0.48797950201996232</c:v>
                </c:pt>
                <c:pt idx="40">
                  <c:v>0.43297670471669791</c:v>
                </c:pt>
                <c:pt idx="41">
                  <c:v>0.38659039171726189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FD-46A9-9E6F-5849B2F85408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('MFP-rsum'!$BQ$27:$BQ$28,'MFP-rsum'!$BQ$30:$BQ$31,'MFP-rsum'!$BQ$40:$BQ$44)</c:f>
              <c:numCache>
                <c:formatCode>#,##0.00</c:formatCode>
                <c:ptCount val="9"/>
                <c:pt idx="0">
                  <c:v>0.78207265421101912</c:v>
                </c:pt>
                <c:pt idx="1">
                  <c:v>0.90491669897173044</c:v>
                </c:pt>
                <c:pt idx="2">
                  <c:v>0.95434282393966208</c:v>
                </c:pt>
                <c:pt idx="3">
                  <c:v>0.93661685616082413</c:v>
                </c:pt>
                <c:pt idx="4">
                  <c:v>0.31637414970581329</c:v>
                </c:pt>
                <c:pt idx="5">
                  <c:v>0.32615661446675581</c:v>
                </c:pt>
                <c:pt idx="6">
                  <c:v>0.48797950201996232</c:v>
                </c:pt>
                <c:pt idx="7">
                  <c:v>0.43297670471669791</c:v>
                </c:pt>
                <c:pt idx="8">
                  <c:v>0.38659039171726189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FD-46A9-9E6F-5849B2F85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exp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ψ</a:t>
                </a:r>
                <a:r>
                  <a:rPr lang="en-US" sz="1050" b="1"/>
                  <a:t>k</a:t>
                </a:r>
                <a:r>
                  <a:rPr lang="en-US" sz="1050" b="1" baseline="-25000"/>
                  <a:t>B</a:t>
                </a:r>
                <a:r>
                  <a:rPr lang="en-US" sz="1050" b="1"/>
                  <a:t>n [</a:t>
                </a:r>
                <a:r>
                  <a:rPr lang="en-US" sz="1050" b="0" i="0" u="none" strike="noStrike" baseline="0">
                    <a:effectLst/>
                  </a:rPr>
                  <a:t>M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4577333209041425E-2"/>
              <c:y val="0.17511923534442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2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980628735353888"/>
                  <c:y val="-4.16368487547156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'MFP-rsum'!$CG$3:$CG$45</c:f>
              <c:numCache>
                <c:formatCode>0.00E+00</c:formatCode>
                <c:ptCount val="43"/>
                <c:pt idx="0">
                  <c:v>1.3581267837494801</c:v>
                </c:pt>
                <c:pt idx="1">
                  <c:v>0.84050745621372769</c:v>
                </c:pt>
                <c:pt idx="2">
                  <c:v>0.58290303226983431</c:v>
                </c:pt>
                <c:pt idx="3">
                  <c:v>0.50753550169262396</c:v>
                </c:pt>
                <c:pt idx="4">
                  <c:v>0.45459933022062804</c:v>
                </c:pt>
                <c:pt idx="5">
                  <c:v>0.68776324294229341</c:v>
                </c:pt>
                <c:pt idx="6">
                  <c:v>0.48520359451615885</c:v>
                </c:pt>
                <c:pt idx="7">
                  <c:v>0.3736557970505156</c:v>
                </c:pt>
                <c:pt idx="8">
                  <c:v>0.94069135301528872</c:v>
                </c:pt>
                <c:pt idx="9">
                  <c:v>0.76994949092969944</c:v>
                </c:pt>
                <c:pt idx="10">
                  <c:v>0.53240327062339632</c:v>
                </c:pt>
                <c:pt idx="11">
                  <c:v>0.39252442611632754</c:v>
                </c:pt>
                <c:pt idx="12">
                  <c:v>0.43829220310135514</c:v>
                </c:pt>
                <c:pt idx="13">
                  <c:v>0.44873599331705216</c:v>
                </c:pt>
                <c:pt idx="14">
                  <c:v>0.38351170790374656</c:v>
                </c:pt>
                <c:pt idx="15">
                  <c:v>0.51936527379651809</c:v>
                </c:pt>
                <c:pt idx="16">
                  <c:v>0.44464996772443088</c:v>
                </c:pt>
                <c:pt idx="17">
                  <c:v>0.49898960862792047</c:v>
                </c:pt>
                <c:pt idx="18">
                  <c:v>0.35954645742191094</c:v>
                </c:pt>
                <c:pt idx="19">
                  <c:v>0.28722843119412539</c:v>
                </c:pt>
                <c:pt idx="20">
                  <c:v>0.23173355793213646</c:v>
                </c:pt>
                <c:pt idx="22">
                  <c:v>0.70219488766459415</c:v>
                </c:pt>
                <c:pt idx="23">
                  <c:v>0.54877182622548337</c:v>
                </c:pt>
                <c:pt idx="24">
                  <c:v>0.44179553793806758</c:v>
                </c:pt>
                <c:pt idx="25">
                  <c:v>0.63799030513151733</c:v>
                </c:pt>
                <c:pt idx="26">
                  <c:v>0.73853636288378477</c:v>
                </c:pt>
                <c:pt idx="27">
                  <c:v>0.69832510987356311</c:v>
                </c:pt>
                <c:pt idx="28">
                  <c:v>0.66275683009826292</c:v>
                </c:pt>
                <c:pt idx="29">
                  <c:v>0.24426463629862866</c:v>
                </c:pt>
                <c:pt idx="30">
                  <c:v>0.32852079842593895</c:v>
                </c:pt>
                <c:pt idx="33">
                  <c:v>0.42491821059946688</c:v>
                </c:pt>
                <c:pt idx="34">
                  <c:v>0.39944151487027008</c:v>
                </c:pt>
                <c:pt idx="35">
                  <c:v>0.71615156638773747</c:v>
                </c:pt>
                <c:pt idx="36">
                  <c:v>0.19239326807167642</c:v>
                </c:pt>
                <c:pt idx="37">
                  <c:v>0.19498816764104393</c:v>
                </c:pt>
                <c:pt idx="38">
                  <c:v>0.20226389393260172</c:v>
                </c:pt>
                <c:pt idx="39">
                  <c:v>0.24280095747113498</c:v>
                </c:pt>
                <c:pt idx="40">
                  <c:v>0.20845735613309282</c:v>
                </c:pt>
                <c:pt idx="41">
                  <c:v>0.18187958210469268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EB-48A3-B59F-22D7B4125AC5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783972691229299"/>
                  <c:y val="0.18022857086061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('MFP-rsum'!$CG$27:$CG$28,'MFP-rsum'!$CG$30:$CG$31,'MFP-rsum'!$CG$40:$CG$44)</c:f>
              <c:numCache>
                <c:formatCode>0.00E+00</c:formatCode>
                <c:ptCount val="9"/>
                <c:pt idx="0">
                  <c:v>0.44179553793806758</c:v>
                </c:pt>
                <c:pt idx="1">
                  <c:v>0.63799030513151733</c:v>
                </c:pt>
                <c:pt idx="2">
                  <c:v>0.69832510987356311</c:v>
                </c:pt>
                <c:pt idx="3">
                  <c:v>0.66275683009826292</c:v>
                </c:pt>
                <c:pt idx="4">
                  <c:v>0.19498816764104393</c:v>
                </c:pt>
                <c:pt idx="5">
                  <c:v>0.20226389393260172</c:v>
                </c:pt>
                <c:pt idx="6">
                  <c:v>0.24280095747113498</c:v>
                </c:pt>
                <c:pt idx="7">
                  <c:v>0.20845735613309282</c:v>
                </c:pt>
                <c:pt idx="8">
                  <c:v>0.18187958210469268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EB-48A3-B59F-22D7B4125AC5}"/>
            </c:ext>
          </c:extLst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BEB-48A3-B59F-22D7B4125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k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3775998774595709"/>
              <c:y val="0.93075563006352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  <c:max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ψ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2/3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6592970121772459E-2"/>
              <c:y val="0.254272796345870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0.5"/>
        <c:minorUnit val="0.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4050632884904279"/>
          <c:y val="7.0316986491381517E-2"/>
          <c:w val="0.36518868317377207"/>
          <c:h val="0.15458654704162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Figs!$AA$219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8.829414324786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20-4D08-A568-42D8DB49D41F}"/>
                </c:ext>
              </c:extLst>
            </c:dLbl>
            <c:dLbl>
              <c:idx val="1"/>
              <c:layout>
                <c:manualLayout>
                  <c:x val="-8.0465831694625199E-3"/>
                  <c:y val="0.102421206167519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20-4D08-A568-42D8DB49D41F}"/>
                </c:ext>
              </c:extLst>
            </c:dLbl>
            <c:dLbl>
              <c:idx val="14"/>
              <c:layout>
                <c:manualLayout>
                  <c:x val="-0.21061104683243131"/>
                  <c:y val="7.34899918021115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</a:rPr>
                      <a:t>FLiNaK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78446388321403"/>
                      <c:h val="5.3235835215761161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E220-4D08-A568-42D8DB49D4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GUI_plotter_results!$Q$4:$Q$29</c:f>
              <c:numCache>
                <c:formatCode>General</c:formatCode>
                <c:ptCount val="26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  <c:pt idx="19">
                  <c:v>1.10003584410532</c:v>
                </c:pt>
                <c:pt idx="20">
                  <c:v>0.76602038472580902</c:v>
                </c:pt>
                <c:pt idx="23">
                  <c:v>0.46754926069889302</c:v>
                </c:pt>
              </c:numCache>
            </c:numRef>
          </c:xVal>
          <c:yVal>
            <c:numRef>
              <c:f>GUI_plotter_results!$M$4:$M$29</c:f>
              <c:numCache>
                <c:formatCode>General</c:formatCode>
                <c:ptCount val="26"/>
                <c:pt idx="0">
                  <c:v>1.3498414938304</c:v>
                </c:pt>
                <c:pt idx="1">
                  <c:v>0.84014612189646098</c:v>
                </c:pt>
                <c:pt idx="2">
                  <c:v>0.58268227937308503</c:v>
                </c:pt>
                <c:pt idx="3">
                  <c:v>0.66763393570969798</c:v>
                </c:pt>
                <c:pt idx="4">
                  <c:v>0.48405829986611099</c:v>
                </c:pt>
                <c:pt idx="5">
                  <c:v>0.37219191681272601</c:v>
                </c:pt>
                <c:pt idx="6">
                  <c:v>0.43829220310135403</c:v>
                </c:pt>
                <c:pt idx="7">
                  <c:v>0.44235385183227999</c:v>
                </c:pt>
                <c:pt idx="9">
                  <c:v>1.1652108731167701</c:v>
                </c:pt>
                <c:pt idx="10">
                  <c:v>0.45611677114631399</c:v>
                </c:pt>
                <c:pt idx="11">
                  <c:v>0.49199959132271298</c:v>
                </c:pt>
                <c:pt idx="12">
                  <c:v>0.424767234046183</c:v>
                </c:pt>
                <c:pt idx="14">
                  <c:v>0.410873024249373</c:v>
                </c:pt>
                <c:pt idx="17">
                  <c:v>1.00362047482024</c:v>
                </c:pt>
                <c:pt idx="18">
                  <c:v>1.0362377173914601</c:v>
                </c:pt>
                <c:pt idx="19">
                  <c:v>1.45335357127868</c:v>
                </c:pt>
                <c:pt idx="20">
                  <c:v>0.59237573660987197</c:v>
                </c:pt>
                <c:pt idx="21">
                  <c:v>0.427259702981309</c:v>
                </c:pt>
                <c:pt idx="22">
                  <c:v>0.40669146773575998</c:v>
                </c:pt>
                <c:pt idx="23">
                  <c:v>0.40397940291800899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0-4D08-A568-42D8DB49D41F}"/>
            </c:ext>
          </c:extLst>
        </c:ser>
        <c:ser>
          <c:idx val="1"/>
          <c:order val="1"/>
          <c:tx>
            <c:strRef>
              <c:f>Figs!$AA$218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5597304626954376E-2"/>
                  <c:y val="0.134207097736749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20-4D08-A568-42D8DB49D41F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20-4D08-A568-42D8DB49D41F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220-4D08-A568-42D8DB49D4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GUI_plotter_results!$Q$4:$Q$29</c:f>
              <c:numCache>
                <c:formatCode>General</c:formatCode>
                <c:ptCount val="26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  <c:pt idx="19">
                  <c:v>1.10003584410532</c:v>
                </c:pt>
                <c:pt idx="20">
                  <c:v>0.76602038472580902</c:v>
                </c:pt>
                <c:pt idx="23">
                  <c:v>0.46754926069889302</c:v>
                </c:pt>
              </c:numCache>
            </c:numRef>
          </c:xVal>
          <c:yVal>
            <c:numRef>
              <c:f>GUI_plotter_results!$O$4:$O$29</c:f>
              <c:numCache>
                <c:formatCode>General</c:formatCode>
                <c:ptCount val="26"/>
                <c:pt idx="0">
                  <c:v>1.3235354497072001</c:v>
                </c:pt>
                <c:pt idx="1">
                  <c:v>0.88205696721999505</c:v>
                </c:pt>
                <c:pt idx="2">
                  <c:v>0.58671239384250795</c:v>
                </c:pt>
                <c:pt idx="3">
                  <c:v>0.64048139550086103</c:v>
                </c:pt>
                <c:pt idx="4">
                  <c:v>0.49162578071336899</c:v>
                </c:pt>
                <c:pt idx="5">
                  <c:v>0.413852420180648</c:v>
                </c:pt>
                <c:pt idx="6">
                  <c:v>0.51755063388452205</c:v>
                </c:pt>
                <c:pt idx="7">
                  <c:v>0.72254484565811405</c:v>
                </c:pt>
                <c:pt idx="9">
                  <c:v>0.748737066531038</c:v>
                </c:pt>
                <c:pt idx="10">
                  <c:v>0.35025744701788503</c:v>
                </c:pt>
                <c:pt idx="11">
                  <c:v>0.40424614789239499</c:v>
                </c:pt>
                <c:pt idx="12">
                  <c:v>0.29740613487666101</c:v>
                </c:pt>
                <c:pt idx="14">
                  <c:v>0.42425065122283001</c:v>
                </c:pt>
                <c:pt idx="17">
                  <c:v>0.81875438391575495</c:v>
                </c:pt>
                <c:pt idx="18">
                  <c:v>0.74361487583387698</c:v>
                </c:pt>
                <c:pt idx="19">
                  <c:v>1.1841410734981599</c:v>
                </c:pt>
                <c:pt idx="20">
                  <c:v>0.49151061547537001</c:v>
                </c:pt>
                <c:pt idx="21">
                  <c:v>0.33956560756669302</c:v>
                </c:pt>
                <c:pt idx="22">
                  <c:v>0.35269499686266798</c:v>
                </c:pt>
                <c:pt idx="23">
                  <c:v>0.329882345024686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0-4D08-A568-42D8DB49D41F}"/>
            </c:ext>
          </c:extLst>
        </c:ser>
        <c:ser>
          <c:idx val="5"/>
          <c:order val="2"/>
          <c:tx>
            <c:strRef>
              <c:f>Figs!$AA$221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12700">
                <a:solidFill>
                  <a:srgbClr val="0070C0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0.16493551406822013"/>
                  <c:y val="3.807291631180546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220-4D08-A568-42D8DB49D41F}"/>
                </c:ext>
              </c:extLst>
            </c:dLbl>
            <c:dLbl>
              <c:idx val="3"/>
              <c:layout>
                <c:manualLayout>
                  <c:x val="6.4165152006992479E-2"/>
                  <c:y val="0.1625724855668915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FMgNaK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E220-4D08-A568-42D8DB49D4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GUI_plotter_results!$Q$22:$Q$32</c:f>
              <c:numCache>
                <c:formatCode>General</c:formatCode>
                <c:ptCount val="11"/>
                <c:pt idx="1">
                  <c:v>1.10003584410532</c:v>
                </c:pt>
                <c:pt idx="2">
                  <c:v>0.76602038472580902</c:v>
                </c:pt>
                <c:pt idx="5">
                  <c:v>0.46754926069889302</c:v>
                </c:pt>
                <c:pt idx="8">
                  <c:v>0.23481755332610399</c:v>
                </c:pt>
                <c:pt idx="9">
                  <c:v>0.242991843580355</c:v>
                </c:pt>
                <c:pt idx="10">
                  <c:v>0.22664326307185201</c:v>
                </c:pt>
              </c:numCache>
            </c:numRef>
          </c:xVal>
          <c:yVal>
            <c:numRef>
              <c:f>GUI_plotter_results!$M$22:$M$32</c:f>
              <c:numCache>
                <c:formatCode>General</c:formatCode>
                <c:ptCount val="11"/>
                <c:pt idx="0">
                  <c:v>1.0362377173914601</c:v>
                </c:pt>
                <c:pt idx="1">
                  <c:v>1.45335357127868</c:v>
                </c:pt>
                <c:pt idx="2">
                  <c:v>0.59237573660987197</c:v>
                </c:pt>
                <c:pt idx="3">
                  <c:v>0.427259702981309</c:v>
                </c:pt>
                <c:pt idx="4">
                  <c:v>0.40669146773575998</c:v>
                </c:pt>
                <c:pt idx="5">
                  <c:v>0.40397940291800899</c:v>
                </c:pt>
                <c:pt idx="8">
                  <c:v>0.113634299216617</c:v>
                </c:pt>
                <c:pt idx="9">
                  <c:v>0.11417382363914801</c:v>
                </c:pt>
                <c:pt idx="10">
                  <c:v>0.109390728826571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0-4D08-A568-42D8DB49D41F}"/>
            </c:ext>
          </c:extLst>
        </c:ser>
        <c:ser>
          <c:idx val="4"/>
          <c:order val="3"/>
          <c:tx>
            <c:strRef>
              <c:f>Figs!$AA$220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9.5370449568726326E-2"/>
                  <c:y val="-0.1107576837321115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          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220-4D08-A568-42D8DB49D41F}"/>
                </c:ext>
              </c:extLst>
            </c:dLbl>
            <c:dLbl>
              <c:idx val="3"/>
              <c:layout>
                <c:manualLayout>
                  <c:x val="6.4165152006992479E-2"/>
                  <c:y val="0.1166280874719004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               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220-4D08-A568-42D8DB49D4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GUI_plotter_results!$Q$22:$Q$32</c:f>
              <c:numCache>
                <c:formatCode>General</c:formatCode>
                <c:ptCount val="11"/>
                <c:pt idx="1">
                  <c:v>1.10003584410532</c:v>
                </c:pt>
                <c:pt idx="2">
                  <c:v>0.76602038472580902</c:v>
                </c:pt>
                <c:pt idx="5">
                  <c:v>0.46754926069889302</c:v>
                </c:pt>
                <c:pt idx="8">
                  <c:v>0.23481755332610399</c:v>
                </c:pt>
                <c:pt idx="9">
                  <c:v>0.242991843580355</c:v>
                </c:pt>
                <c:pt idx="10">
                  <c:v>0.22664326307185201</c:v>
                </c:pt>
              </c:numCache>
            </c:numRef>
          </c:xVal>
          <c:yVal>
            <c:numRef>
              <c:f>GUI_plotter_results!$O$22:$O$32</c:f>
              <c:numCache>
                <c:formatCode>General</c:formatCode>
                <c:ptCount val="11"/>
                <c:pt idx="0">
                  <c:v>0.74361487583387698</c:v>
                </c:pt>
                <c:pt idx="1">
                  <c:v>1.1841410734981599</c:v>
                </c:pt>
                <c:pt idx="2">
                  <c:v>0.49151061547537001</c:v>
                </c:pt>
                <c:pt idx="3">
                  <c:v>0.33956560756669302</c:v>
                </c:pt>
                <c:pt idx="4">
                  <c:v>0.35269499686266798</c:v>
                </c:pt>
                <c:pt idx="5">
                  <c:v>0.329882345024686</c:v>
                </c:pt>
                <c:pt idx="8">
                  <c:v>0.26526897799933802</c:v>
                </c:pt>
                <c:pt idx="9">
                  <c:v>0.26311672756840898</c:v>
                </c:pt>
                <c:pt idx="10">
                  <c:v>0.25726785911806499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220-4D08-A568-42D8DB49D41F}"/>
            </c:ext>
          </c:extLst>
        </c:ser>
        <c:ser>
          <c:idx val="7"/>
          <c:order val="4"/>
          <c:tx>
            <c:strRef>
              <c:f>Figs!$AA$223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1587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0001365176784022E-2"/>
                  <c:y val="2.46868715291168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                 </a:t>
                    </a:r>
                    <a:endParaRPr lang="en-US" sz="1050" b="0" i="0" u="none" strike="noStrike" kern="1200" baseline="-2500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E220-4D08-A568-42D8DB49D4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GUI_plotter_results!$Q$31:$Q$32</c:f>
              <c:numCache>
                <c:formatCode>General</c:formatCode>
                <c:ptCount val="2"/>
                <c:pt idx="0">
                  <c:v>0.242991843580355</c:v>
                </c:pt>
                <c:pt idx="1">
                  <c:v>0.22664326307185201</c:v>
                </c:pt>
              </c:numCache>
            </c:numRef>
          </c:xVal>
          <c:yVal>
            <c:numRef>
              <c:f>GUI_plotter_results!$M$31:$M$32</c:f>
              <c:numCache>
                <c:formatCode>General</c:formatCode>
                <c:ptCount val="2"/>
                <c:pt idx="0">
                  <c:v>0.11417382363914801</c:v>
                </c:pt>
                <c:pt idx="1">
                  <c:v>0.109390728826571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220-4D08-A568-42D8DB49D41F}"/>
            </c:ext>
          </c:extLst>
        </c:ser>
        <c:ser>
          <c:idx val="6"/>
          <c:order val="5"/>
          <c:tx>
            <c:strRef>
              <c:f>Figs!$AA$222</c:f>
              <c:strCache>
                <c:ptCount val="1"/>
                <c:pt idx="0">
                  <c:v> 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GUI_plotter_results!$Q$31:$Q$32</c:f>
              <c:numCache>
                <c:formatCode>General</c:formatCode>
                <c:ptCount val="2"/>
                <c:pt idx="0">
                  <c:v>0.242991843580355</c:v>
                </c:pt>
                <c:pt idx="1">
                  <c:v>0.22664326307185201</c:v>
                </c:pt>
              </c:numCache>
            </c:numRef>
          </c:xVal>
          <c:yVal>
            <c:numRef>
              <c:f>GUI_plotter_results!$O$31:$O$32</c:f>
              <c:numCache>
                <c:formatCode>General</c:formatCode>
                <c:ptCount val="2"/>
                <c:pt idx="0">
                  <c:v>0.26311672756840898</c:v>
                </c:pt>
                <c:pt idx="1">
                  <c:v>0.25726785911806499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220-4D08-A568-42D8DB49D41F}"/>
            </c:ext>
          </c:extLst>
        </c:ser>
        <c:ser>
          <c:idx val="0"/>
          <c:order val="6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220-4D08-A568-42D8DB49D41F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E220-4D08-A568-42D8DB49D41F}"/>
            </c:ext>
          </c:extLst>
        </c:ser>
        <c:ser>
          <c:idx val="3"/>
          <c:order val="9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0.2160217431497673"/>
                  <c:y val="-2.952207554499369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>
                        <a:solidFill>
                          <a:sysClr val="windowText" lastClr="000000"/>
                        </a:solidFill>
                      </a:rPr>
                      <a:t>FLiNaK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03234297744287"/>
                      <c:h val="5.3059830761297673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4-E220-4D08-A568-42D8DB49D41F}"/>
                </c:ext>
              </c:extLst>
            </c:dLbl>
            <c:dLbl>
              <c:idx val="34"/>
              <c:layout>
                <c:manualLayout>
                  <c:x val="4.2671465572053265E-2"/>
                  <c:y val="7.4068399875769034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ysClr val="windowText" lastClr="000000"/>
                        </a:solidFill>
                      </a:rPr>
                      <a:t>NaCl-UCl</a:t>
                    </a:r>
                    <a:r>
                      <a:rPr lang="en-US" baseline="-25000">
                        <a:solidFill>
                          <a:sysClr val="windowText" lastClr="000000"/>
                        </a:solidFill>
                      </a:rPr>
                      <a:t>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220-4D08-A568-42D8DB49D4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(GUI_plotter_results!$Q$4:$Q$32,GUI_plotter_results!$Q$31:$Q$32)</c:f>
              <c:numCache>
                <c:formatCode>General</c:formatCode>
                <c:ptCount val="31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  <c:pt idx="19">
                  <c:v>1.10003584410532</c:v>
                </c:pt>
                <c:pt idx="20">
                  <c:v>0.76602038472580902</c:v>
                </c:pt>
                <c:pt idx="23">
                  <c:v>0.46754926069889302</c:v>
                </c:pt>
                <c:pt idx="26">
                  <c:v>0.23481755332610399</c:v>
                </c:pt>
                <c:pt idx="27">
                  <c:v>0.242991843580355</c:v>
                </c:pt>
                <c:pt idx="28">
                  <c:v>0.22664326307185201</c:v>
                </c:pt>
                <c:pt idx="29">
                  <c:v>0.242991843580355</c:v>
                </c:pt>
                <c:pt idx="30">
                  <c:v>0.22664326307185201</c:v>
                </c:pt>
              </c:numCache>
            </c:numRef>
          </c:xVal>
          <c:yVal>
            <c:numRef>
              <c:f>(GUI_plotter_results!$O$4:$O$32,GUI_plotter_results!$O$31:$O$32)</c:f>
              <c:numCache>
                <c:formatCode>General</c:formatCode>
                <c:ptCount val="31"/>
                <c:pt idx="0">
                  <c:v>1.3235354497072001</c:v>
                </c:pt>
                <c:pt idx="1">
                  <c:v>0.88205696721999505</c:v>
                </c:pt>
                <c:pt idx="2">
                  <c:v>0.58671239384250795</c:v>
                </c:pt>
                <c:pt idx="3">
                  <c:v>0.64048139550086103</c:v>
                </c:pt>
                <c:pt idx="4">
                  <c:v>0.49162578071336899</c:v>
                </c:pt>
                <c:pt idx="5">
                  <c:v>0.413852420180648</c:v>
                </c:pt>
                <c:pt idx="6">
                  <c:v>0.51755063388452205</c:v>
                </c:pt>
                <c:pt idx="7">
                  <c:v>0.72254484565811405</c:v>
                </c:pt>
                <c:pt idx="9">
                  <c:v>0.748737066531038</c:v>
                </c:pt>
                <c:pt idx="10">
                  <c:v>0.35025744701788503</c:v>
                </c:pt>
                <c:pt idx="11">
                  <c:v>0.40424614789239499</c:v>
                </c:pt>
                <c:pt idx="12">
                  <c:v>0.29740613487666101</c:v>
                </c:pt>
                <c:pt idx="14">
                  <c:v>0.42425065122283001</c:v>
                </c:pt>
                <c:pt idx="17">
                  <c:v>0.81875438391575495</c:v>
                </c:pt>
                <c:pt idx="18">
                  <c:v>0.74361487583387698</c:v>
                </c:pt>
                <c:pt idx="19">
                  <c:v>1.1841410734981599</c:v>
                </c:pt>
                <c:pt idx="20">
                  <c:v>0.49151061547537001</c:v>
                </c:pt>
                <c:pt idx="21">
                  <c:v>0.33956560756669302</c:v>
                </c:pt>
                <c:pt idx="22">
                  <c:v>0.35269499686266798</c:v>
                </c:pt>
                <c:pt idx="23">
                  <c:v>0.329882345024686</c:v>
                </c:pt>
                <c:pt idx="26">
                  <c:v>0.26526897799933802</c:v>
                </c:pt>
                <c:pt idx="27">
                  <c:v>0.26311672756840898</c:v>
                </c:pt>
                <c:pt idx="28">
                  <c:v>0.25726785911806499</c:v>
                </c:pt>
                <c:pt idx="29">
                  <c:v>0.26311672756840898</c:v>
                </c:pt>
                <c:pt idx="30">
                  <c:v>0.25726785911806499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220-4D08-A568-42D8DB49D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7"/>
                <c:tx>
                  <c:strRef>
                    <c:extLst>
                      <c:ext uri="{02D57815-91ED-43cb-92C2-25804820EDAC}">
                        <c15:formulaRef>
                          <c15:sqref>Figs!$U$38</c15:sqref>
                        </c15:formulaRef>
                      </c:ext>
                    </c:extLst>
                    <c:strCache>
                      <c:ptCount val="1"/>
                      <c:pt idx="0">
                        <c:v>1.15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Figs!$T$38:$U$38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1.1499999999999999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8-E220-4D08-A568-42D8DB49D41F}"/>
                  </c:ext>
                </c:extLst>
              </c15:ser>
            </c15:filteredScatterSeries>
            <c15:filteredScatterSeries>
              <c15:ser>
                <c:idx val="11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Figs!$U$39</c15:sqref>
                        </c15:formulaRef>
                      </c:ext>
                    </c:extLst>
                    <c:strCache>
                      <c:ptCount val="1"/>
                      <c:pt idx="0">
                        <c:v>0.85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6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Figs!$T$39:$U$39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220-4D08-A568-42D8DB49D41F}"/>
                  </c:ext>
                </c:extLst>
              </c15:ser>
            </c15:filteredScatterSeries>
          </c:ext>
        </c:extLst>
      </c:scatterChart>
      <c:valAx>
        <c:axId val="741394064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k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k</a:t>
                </a:r>
                <a:r>
                  <a:rPr lang="en-US" sz="1200" b="1" baseline="-25000"/>
                  <a:t>Predicted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70312045124E-2"/>
              <c:y val="0.27736416464973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0.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3072700130190712"/>
          <c:y val="9.6974444621030192E-2"/>
          <c:w val="0.15139637669072206"/>
          <c:h val="0.122964811104884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 algn="r"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Figs!$AA$219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xVal>
            <c:numRef>
              <c:f>GUI_plotter_results!$Q$4:$Q$29</c:f>
              <c:numCache>
                <c:formatCode>General</c:formatCode>
                <c:ptCount val="26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  <c:pt idx="19">
                  <c:v>1.10003584410532</c:v>
                </c:pt>
                <c:pt idx="20">
                  <c:v>0.76602038472580902</c:v>
                </c:pt>
                <c:pt idx="23">
                  <c:v>0.46754926069889302</c:v>
                </c:pt>
              </c:numCache>
            </c:numRef>
          </c:xVal>
          <c:yVal>
            <c:numRef>
              <c:f>GUI_plotter_results!$M$4:$M$29</c:f>
              <c:numCache>
                <c:formatCode>General</c:formatCode>
                <c:ptCount val="26"/>
                <c:pt idx="0">
                  <c:v>1.3498414938304</c:v>
                </c:pt>
                <c:pt idx="1">
                  <c:v>0.84014612189646098</c:v>
                </c:pt>
                <c:pt idx="2">
                  <c:v>0.58268227937308503</c:v>
                </c:pt>
                <c:pt idx="3">
                  <c:v>0.66763393570969798</c:v>
                </c:pt>
                <c:pt idx="4">
                  <c:v>0.48405829986611099</c:v>
                </c:pt>
                <c:pt idx="5">
                  <c:v>0.37219191681272601</c:v>
                </c:pt>
                <c:pt idx="6">
                  <c:v>0.43829220310135403</c:v>
                </c:pt>
                <c:pt idx="7">
                  <c:v>0.44235385183227999</c:v>
                </c:pt>
                <c:pt idx="9">
                  <c:v>1.1652108731167701</c:v>
                </c:pt>
                <c:pt idx="10">
                  <c:v>0.45611677114631399</c:v>
                </c:pt>
                <c:pt idx="11">
                  <c:v>0.49199959132271298</c:v>
                </c:pt>
                <c:pt idx="12">
                  <c:v>0.424767234046183</c:v>
                </c:pt>
                <c:pt idx="14">
                  <c:v>0.410873024249373</c:v>
                </c:pt>
                <c:pt idx="17">
                  <c:v>1.00362047482024</c:v>
                </c:pt>
                <c:pt idx="18">
                  <c:v>1.0362377173914601</c:v>
                </c:pt>
                <c:pt idx="19">
                  <c:v>1.45335357127868</c:v>
                </c:pt>
                <c:pt idx="20">
                  <c:v>0.59237573660987197</c:v>
                </c:pt>
                <c:pt idx="21">
                  <c:v>0.427259702981309</c:v>
                </c:pt>
                <c:pt idx="22">
                  <c:v>0.40669146773575998</c:v>
                </c:pt>
                <c:pt idx="23">
                  <c:v>0.40397940291800899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23-4DDA-B4E8-C36EDEA79A8D}"/>
            </c:ext>
          </c:extLst>
        </c:ser>
        <c:ser>
          <c:idx val="1"/>
          <c:order val="1"/>
          <c:tx>
            <c:strRef>
              <c:f>Figs!$AA$218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GUI_plotter_results!$Q$4:$Q$29</c:f>
              <c:numCache>
                <c:formatCode>General</c:formatCode>
                <c:ptCount val="26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  <c:pt idx="19">
                  <c:v>1.10003584410532</c:v>
                </c:pt>
                <c:pt idx="20">
                  <c:v>0.76602038472580902</c:v>
                </c:pt>
                <c:pt idx="23">
                  <c:v>0.46754926069889302</c:v>
                </c:pt>
              </c:numCache>
            </c:numRef>
          </c:xVal>
          <c:yVal>
            <c:numRef>
              <c:f>GUI_plotter_results!$O$4:$O$29</c:f>
              <c:numCache>
                <c:formatCode>General</c:formatCode>
                <c:ptCount val="26"/>
                <c:pt idx="0">
                  <c:v>1.3235354497072001</c:v>
                </c:pt>
                <c:pt idx="1">
                  <c:v>0.88205696721999505</c:v>
                </c:pt>
                <c:pt idx="2">
                  <c:v>0.58671239384250795</c:v>
                </c:pt>
                <c:pt idx="3">
                  <c:v>0.64048139550086103</c:v>
                </c:pt>
                <c:pt idx="4">
                  <c:v>0.49162578071336899</c:v>
                </c:pt>
                <c:pt idx="5">
                  <c:v>0.413852420180648</c:v>
                </c:pt>
                <c:pt idx="6">
                  <c:v>0.51755063388452205</c:v>
                </c:pt>
                <c:pt idx="7">
                  <c:v>0.72254484565811405</c:v>
                </c:pt>
                <c:pt idx="9">
                  <c:v>0.748737066531038</c:v>
                </c:pt>
                <c:pt idx="10">
                  <c:v>0.35025744701788503</c:v>
                </c:pt>
                <c:pt idx="11">
                  <c:v>0.40424614789239499</c:v>
                </c:pt>
                <c:pt idx="12">
                  <c:v>0.29740613487666101</c:v>
                </c:pt>
                <c:pt idx="14">
                  <c:v>0.42425065122283001</c:v>
                </c:pt>
                <c:pt idx="17">
                  <c:v>0.81875438391575495</c:v>
                </c:pt>
                <c:pt idx="18">
                  <c:v>0.74361487583387698</c:v>
                </c:pt>
                <c:pt idx="19">
                  <c:v>1.1841410734981599</c:v>
                </c:pt>
                <c:pt idx="20">
                  <c:v>0.49151061547537001</c:v>
                </c:pt>
                <c:pt idx="21">
                  <c:v>0.33956560756669302</c:v>
                </c:pt>
                <c:pt idx="22">
                  <c:v>0.35269499686266798</c:v>
                </c:pt>
                <c:pt idx="23">
                  <c:v>0.329882345024686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823-4DDA-B4E8-C36EDEA79A8D}"/>
            </c:ext>
          </c:extLst>
        </c:ser>
        <c:ser>
          <c:idx val="5"/>
          <c:order val="2"/>
          <c:tx>
            <c:strRef>
              <c:f>Figs!$AA$221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12700">
                <a:solidFill>
                  <a:srgbClr val="0070C0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0.16493551406822013"/>
                  <c:y val="3.807291631180546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823-4DDA-B4E8-C36EDEA79A8D}"/>
                </c:ext>
              </c:extLst>
            </c:dLbl>
            <c:dLbl>
              <c:idx val="3"/>
              <c:layout>
                <c:manualLayout>
                  <c:x val="6.4165152006992479E-2"/>
                  <c:y val="0.1625724855668915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FMgNaK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823-4DDA-B4E8-C36EDEA79A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GUI_plotter_results!$Q$22:$Q$32</c:f>
              <c:numCache>
                <c:formatCode>General</c:formatCode>
                <c:ptCount val="11"/>
                <c:pt idx="1">
                  <c:v>1.10003584410532</c:v>
                </c:pt>
                <c:pt idx="2">
                  <c:v>0.76602038472580902</c:v>
                </c:pt>
                <c:pt idx="5">
                  <c:v>0.46754926069889302</c:v>
                </c:pt>
                <c:pt idx="8">
                  <c:v>0.23481755332610399</c:v>
                </c:pt>
                <c:pt idx="9">
                  <c:v>0.242991843580355</c:v>
                </c:pt>
                <c:pt idx="10">
                  <c:v>0.22664326307185201</c:v>
                </c:pt>
              </c:numCache>
            </c:numRef>
          </c:xVal>
          <c:yVal>
            <c:numRef>
              <c:f>GUI_plotter_results!$M$22:$M$32</c:f>
              <c:numCache>
                <c:formatCode>General</c:formatCode>
                <c:ptCount val="11"/>
                <c:pt idx="0">
                  <c:v>1.0362377173914601</c:v>
                </c:pt>
                <c:pt idx="1">
                  <c:v>1.45335357127868</c:v>
                </c:pt>
                <c:pt idx="2">
                  <c:v>0.59237573660987197</c:v>
                </c:pt>
                <c:pt idx="3">
                  <c:v>0.427259702981309</c:v>
                </c:pt>
                <c:pt idx="4">
                  <c:v>0.40669146773575998</c:v>
                </c:pt>
                <c:pt idx="5">
                  <c:v>0.40397940291800899</c:v>
                </c:pt>
                <c:pt idx="8">
                  <c:v>0.113634299216617</c:v>
                </c:pt>
                <c:pt idx="9">
                  <c:v>0.11417382363914801</c:v>
                </c:pt>
                <c:pt idx="10">
                  <c:v>0.109390728826571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823-4DDA-B4E8-C36EDEA79A8D}"/>
            </c:ext>
          </c:extLst>
        </c:ser>
        <c:ser>
          <c:idx val="4"/>
          <c:order val="3"/>
          <c:tx>
            <c:strRef>
              <c:f>Figs!$AA$220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9.5370449568726326E-2"/>
                  <c:y val="-0.1107576837321115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          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823-4DDA-B4E8-C36EDEA79A8D}"/>
                </c:ext>
              </c:extLst>
            </c:dLbl>
            <c:dLbl>
              <c:idx val="3"/>
              <c:layout>
                <c:manualLayout>
                  <c:x val="6.4165152006992479E-2"/>
                  <c:y val="0.1166280874719004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               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7823-4DDA-B4E8-C36EDEA79A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GUI_plotter_results!$Q$22:$Q$32</c:f>
              <c:numCache>
                <c:formatCode>General</c:formatCode>
                <c:ptCount val="11"/>
                <c:pt idx="1">
                  <c:v>1.10003584410532</c:v>
                </c:pt>
                <c:pt idx="2">
                  <c:v>0.76602038472580902</c:v>
                </c:pt>
                <c:pt idx="5">
                  <c:v>0.46754926069889302</c:v>
                </c:pt>
                <c:pt idx="8">
                  <c:v>0.23481755332610399</c:v>
                </c:pt>
                <c:pt idx="9">
                  <c:v>0.242991843580355</c:v>
                </c:pt>
                <c:pt idx="10">
                  <c:v>0.22664326307185201</c:v>
                </c:pt>
              </c:numCache>
            </c:numRef>
          </c:xVal>
          <c:yVal>
            <c:numRef>
              <c:f>GUI_plotter_results!$O$22:$O$32</c:f>
              <c:numCache>
                <c:formatCode>General</c:formatCode>
                <c:ptCount val="11"/>
                <c:pt idx="0">
                  <c:v>0.74361487583387698</c:v>
                </c:pt>
                <c:pt idx="1">
                  <c:v>1.1841410734981599</c:v>
                </c:pt>
                <c:pt idx="2">
                  <c:v>0.49151061547537001</c:v>
                </c:pt>
                <c:pt idx="3">
                  <c:v>0.33956560756669302</c:v>
                </c:pt>
                <c:pt idx="4">
                  <c:v>0.35269499686266798</c:v>
                </c:pt>
                <c:pt idx="5">
                  <c:v>0.329882345024686</c:v>
                </c:pt>
                <c:pt idx="8">
                  <c:v>0.26526897799933802</c:v>
                </c:pt>
                <c:pt idx="9">
                  <c:v>0.26311672756840898</c:v>
                </c:pt>
                <c:pt idx="10">
                  <c:v>0.25726785911806499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823-4DDA-B4E8-C36EDEA79A8D}"/>
            </c:ext>
          </c:extLst>
        </c:ser>
        <c:ser>
          <c:idx val="7"/>
          <c:order val="4"/>
          <c:tx>
            <c:strRef>
              <c:f>Figs!$AA$223</c:f>
              <c:strCache>
                <c:ptCount val="1"/>
                <c:pt idx="0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1587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0001365176784022E-2"/>
                  <c:y val="2.46868715291168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                 </a:t>
                    </a:r>
                    <a:endParaRPr lang="en-US" sz="1050" b="0" i="0" u="none" strike="noStrike" kern="1200" baseline="-2500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7823-4DDA-B4E8-C36EDEA79A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GUI_plotter_results!$Q$31:$Q$32</c:f>
              <c:numCache>
                <c:formatCode>General</c:formatCode>
                <c:ptCount val="2"/>
                <c:pt idx="0">
                  <c:v>0.242991843580355</c:v>
                </c:pt>
                <c:pt idx="1">
                  <c:v>0.22664326307185201</c:v>
                </c:pt>
              </c:numCache>
            </c:numRef>
          </c:xVal>
          <c:yVal>
            <c:numRef>
              <c:f>GUI_plotter_results!$M$31:$M$32</c:f>
              <c:numCache>
                <c:formatCode>General</c:formatCode>
                <c:ptCount val="2"/>
                <c:pt idx="0">
                  <c:v>0.11417382363914801</c:v>
                </c:pt>
                <c:pt idx="1">
                  <c:v>0.109390728826571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823-4DDA-B4E8-C36EDEA79A8D}"/>
            </c:ext>
          </c:extLst>
        </c:ser>
        <c:ser>
          <c:idx val="6"/>
          <c:order val="5"/>
          <c:tx>
            <c:strRef>
              <c:f>Figs!$AA$222</c:f>
              <c:strCache>
                <c:ptCount val="1"/>
                <c:pt idx="0">
                  <c:v> 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GUI_plotter_results!$Q$31:$Q$32</c:f>
              <c:numCache>
                <c:formatCode>General</c:formatCode>
                <c:ptCount val="2"/>
                <c:pt idx="0">
                  <c:v>0.242991843580355</c:v>
                </c:pt>
                <c:pt idx="1">
                  <c:v>0.22664326307185201</c:v>
                </c:pt>
              </c:numCache>
            </c:numRef>
          </c:xVal>
          <c:yVal>
            <c:numRef>
              <c:f>GUI_plotter_results!$O$31:$O$32</c:f>
              <c:numCache>
                <c:formatCode>General</c:formatCode>
                <c:ptCount val="2"/>
                <c:pt idx="0">
                  <c:v>0.26311672756840898</c:v>
                </c:pt>
                <c:pt idx="1">
                  <c:v>0.25726785911806499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823-4DDA-B4E8-C36EDEA79A8D}"/>
            </c:ext>
          </c:extLst>
        </c:ser>
        <c:ser>
          <c:idx val="0"/>
          <c:order val="6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7823-4DDA-B4E8-C36EDEA79A8D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4-7823-4DDA-B4E8-C36EDEA79A8D}"/>
            </c:ext>
          </c:extLst>
        </c:ser>
        <c:ser>
          <c:idx val="3"/>
          <c:order val="9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0.2160217431497673"/>
                  <c:y val="-2.952207554499369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>
                        <a:solidFill>
                          <a:sysClr val="windowText" lastClr="000000"/>
                        </a:solidFill>
                      </a:rPr>
                      <a:t>FLiNaK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03234297744287"/>
                      <c:h val="5.3059830761297673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5-7823-4DDA-B4E8-C36EDEA79A8D}"/>
                </c:ext>
              </c:extLst>
            </c:dLbl>
            <c:dLbl>
              <c:idx val="34"/>
              <c:layout>
                <c:manualLayout>
                  <c:x val="4.2671465572053265E-2"/>
                  <c:y val="7.4068399875769034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ysClr val="windowText" lastClr="000000"/>
                        </a:solidFill>
                      </a:rPr>
                      <a:t>NaCl-UCl</a:t>
                    </a:r>
                    <a:r>
                      <a:rPr lang="en-US" baseline="-25000">
                        <a:solidFill>
                          <a:sysClr val="windowText" lastClr="000000"/>
                        </a:solidFill>
                      </a:rPr>
                      <a:t>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7823-4DDA-B4E8-C36EDEA79A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(GUI_plotter_results!$Q$4:$Q$32,GUI_plotter_results!$Q$31:$Q$32)</c:f>
              <c:numCache>
                <c:formatCode>General</c:formatCode>
                <c:ptCount val="31"/>
                <c:pt idx="0">
                  <c:v>1.26067524166442</c:v>
                </c:pt>
                <c:pt idx="1">
                  <c:v>1.17915204552163</c:v>
                </c:pt>
                <c:pt idx="2">
                  <c:v>0.62277172330456099</c:v>
                </c:pt>
                <c:pt idx="3">
                  <c:v>0.65551426087602205</c:v>
                </c:pt>
                <c:pt idx="4">
                  <c:v>0.49104259587103499</c:v>
                </c:pt>
                <c:pt idx="5">
                  <c:v>0.36749821512915098</c:v>
                </c:pt>
                <c:pt idx="6">
                  <c:v>0.54390685781354797</c:v>
                </c:pt>
                <c:pt idx="7">
                  <c:v>1.4838367187463</c:v>
                </c:pt>
                <c:pt idx="9">
                  <c:v>0.86713739237916598</c:v>
                </c:pt>
                <c:pt idx="11">
                  <c:v>0.62505654136445399</c:v>
                </c:pt>
                <c:pt idx="12">
                  <c:v>0.44780365720807103</c:v>
                </c:pt>
                <c:pt idx="14">
                  <c:v>0.58073622386404899</c:v>
                </c:pt>
                <c:pt idx="17">
                  <c:v>0.79370363281638401</c:v>
                </c:pt>
                <c:pt idx="19">
                  <c:v>1.10003584410532</c:v>
                </c:pt>
                <c:pt idx="20">
                  <c:v>0.76602038472580902</c:v>
                </c:pt>
                <c:pt idx="23">
                  <c:v>0.46754926069889302</c:v>
                </c:pt>
                <c:pt idx="26">
                  <c:v>0.23481755332610399</c:v>
                </c:pt>
                <c:pt idx="27">
                  <c:v>0.242991843580355</c:v>
                </c:pt>
                <c:pt idx="28">
                  <c:v>0.22664326307185201</c:v>
                </c:pt>
                <c:pt idx="29">
                  <c:v>0.242991843580355</c:v>
                </c:pt>
                <c:pt idx="30">
                  <c:v>0.22664326307185201</c:v>
                </c:pt>
              </c:numCache>
            </c:numRef>
          </c:xVal>
          <c:yVal>
            <c:numRef>
              <c:f>(GUI_plotter_results!$O$4:$O$32,GUI_plotter_results!$O$31:$O$32)</c:f>
              <c:numCache>
                <c:formatCode>General</c:formatCode>
                <c:ptCount val="31"/>
                <c:pt idx="0">
                  <c:v>1.3235354497072001</c:v>
                </c:pt>
                <c:pt idx="1">
                  <c:v>0.88205696721999505</c:v>
                </c:pt>
                <c:pt idx="2">
                  <c:v>0.58671239384250795</c:v>
                </c:pt>
                <c:pt idx="3">
                  <c:v>0.64048139550086103</c:v>
                </c:pt>
                <c:pt idx="4">
                  <c:v>0.49162578071336899</c:v>
                </c:pt>
                <c:pt idx="5">
                  <c:v>0.413852420180648</c:v>
                </c:pt>
                <c:pt idx="6">
                  <c:v>0.51755063388452205</c:v>
                </c:pt>
                <c:pt idx="7">
                  <c:v>0.72254484565811405</c:v>
                </c:pt>
                <c:pt idx="9">
                  <c:v>0.748737066531038</c:v>
                </c:pt>
                <c:pt idx="10">
                  <c:v>0.35025744701788503</c:v>
                </c:pt>
                <c:pt idx="11">
                  <c:v>0.40424614789239499</c:v>
                </c:pt>
                <c:pt idx="12">
                  <c:v>0.29740613487666101</c:v>
                </c:pt>
                <c:pt idx="14">
                  <c:v>0.42425065122283001</c:v>
                </c:pt>
                <c:pt idx="17">
                  <c:v>0.81875438391575495</c:v>
                </c:pt>
                <c:pt idx="18">
                  <c:v>0.74361487583387698</c:v>
                </c:pt>
                <c:pt idx="19">
                  <c:v>1.1841410734981599</c:v>
                </c:pt>
                <c:pt idx="20">
                  <c:v>0.49151061547537001</c:v>
                </c:pt>
                <c:pt idx="21">
                  <c:v>0.33956560756669302</c:v>
                </c:pt>
                <c:pt idx="22">
                  <c:v>0.35269499686266798</c:v>
                </c:pt>
                <c:pt idx="23">
                  <c:v>0.329882345024686</c:v>
                </c:pt>
                <c:pt idx="26">
                  <c:v>0.26526897799933802</c:v>
                </c:pt>
                <c:pt idx="27">
                  <c:v>0.26311672756840898</c:v>
                </c:pt>
                <c:pt idx="28">
                  <c:v>0.25726785911806499</c:v>
                </c:pt>
                <c:pt idx="29">
                  <c:v>0.26311672756840898</c:v>
                </c:pt>
                <c:pt idx="30">
                  <c:v>0.25726785911806499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823-4DDA-B4E8-C36EDEA7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7"/>
                <c:tx>
                  <c:strRef>
                    <c:extLst>
                      <c:ext uri="{02D57815-91ED-43cb-92C2-25804820EDAC}">
                        <c15:formulaRef>
                          <c15:sqref>Figs!$U$38</c15:sqref>
                        </c15:formulaRef>
                      </c:ext>
                    </c:extLst>
                    <c:strCache>
                      <c:ptCount val="1"/>
                      <c:pt idx="0">
                        <c:v>1.15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Figs!$T$38:$U$38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1.1499999999999999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9-7823-4DDA-B4E8-C36EDEA79A8D}"/>
                  </c:ext>
                </c:extLst>
              </c15:ser>
            </c15:filteredScatterSeries>
            <c15:filteredScatterSeries>
              <c15:ser>
                <c:idx val="11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Figs!$U$39</c15:sqref>
                        </c15:formulaRef>
                      </c:ext>
                    </c:extLst>
                    <c:strCache>
                      <c:ptCount val="1"/>
                      <c:pt idx="0">
                        <c:v>0.85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6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forward val="20"/>
                  <c:dispRSqr val="0"/>
                  <c:dispEq val="0"/>
                </c:trendline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Figs!$T$39:$U$39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7823-4DDA-B4E8-C36EDEA79A8D}"/>
                  </c:ext>
                </c:extLst>
              </c15:ser>
            </c15:filteredScatterSeries>
          </c:ext>
        </c:extLst>
      </c:scatterChart>
      <c:valAx>
        <c:axId val="741394064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k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k</a:t>
                </a:r>
                <a:r>
                  <a:rPr lang="en-US" sz="1200" b="1" baseline="-25000"/>
                  <a:t>Predicted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70312045124E-2"/>
              <c:y val="0.27736416464973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0.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3072700130190712"/>
          <c:y val="9.6974444621030192E-2"/>
          <c:w val="0.15139637669072206"/>
          <c:h val="0.122964811104884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 algn="r"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v>Simple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0.25338029259947448"/>
                  <c:y val="4.880432425347835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</a:rPr>
                      <a:t>FLiNaK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78446388321403"/>
                      <c:h val="5.3235835215761161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0-24D1-421B-9C87-02A6B455DEB9}"/>
                </c:ext>
              </c:extLst>
            </c:dLbl>
            <c:dLbl>
              <c:idx val="15"/>
              <c:layout>
                <c:manualLayout>
                  <c:x val="5.0856370271469324E-2"/>
                  <c:y val="4.59855275105422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LiCl-KCl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4D1-421B-9C87-02A6B455DE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GUI_plotter_results!$AC$4:$AC$29</c:f>
              <c:numCache>
                <c:formatCode>General</c:formatCode>
                <c:ptCount val="26"/>
                <c:pt idx="0">
                  <c:v>4.4760751837773203</c:v>
                </c:pt>
                <c:pt idx="1">
                  <c:v>3.2577962846527502</c:v>
                </c:pt>
                <c:pt idx="2">
                  <c:v>2.1987436886586202</c:v>
                </c:pt>
                <c:pt idx="3">
                  <c:v>2.3036864828041699</c:v>
                </c:pt>
                <c:pt idx="4">
                  <c:v>1.85384897921051</c:v>
                </c:pt>
                <c:pt idx="5">
                  <c:v>1.50840508439155</c:v>
                </c:pt>
                <c:pt idx="6">
                  <c:v>1.62887187942569</c:v>
                </c:pt>
                <c:pt idx="7">
                  <c:v>1.92897458503027</c:v>
                </c:pt>
                <c:pt idx="8">
                  <c:v>1.7997566027023899</c:v>
                </c:pt>
                <c:pt idx="9">
                  <c:v>3.9395927549080403</c:v>
                </c:pt>
                <c:pt idx="10">
                  <c:v>2.0260554185320601</c:v>
                </c:pt>
                <c:pt idx="11">
                  <c:v>2.1030283192114698</c:v>
                </c:pt>
                <c:pt idx="12">
                  <c:v>1.7249165355206901</c:v>
                </c:pt>
                <c:pt idx="13">
                  <c:v>2.2270903910350799</c:v>
                </c:pt>
                <c:pt idx="14">
                  <c:v>2.95136390942098</c:v>
                </c:pt>
                <c:pt idx="15">
                  <c:v>1.69966549092353</c:v>
                </c:pt>
                <c:pt idx="16">
                  <c:v>2.0192380687336899</c:v>
                </c:pt>
                <c:pt idx="17">
                  <c:v>4.36376190086966</c:v>
                </c:pt>
                <c:pt idx="18">
                  <c:v>4.14614575635097</c:v>
                </c:pt>
                <c:pt idx="19">
                  <c:v>4.3342273380131093</c:v>
                </c:pt>
                <c:pt idx="20">
                  <c:v>2.7743592612307202</c:v>
                </c:pt>
                <c:pt idx="21">
                  <c:v>1.82078103589645</c:v>
                </c:pt>
                <c:pt idx="22">
                  <c:v>1.78522174952396</c:v>
                </c:pt>
                <c:pt idx="23">
                  <c:v>1.8771420876195</c:v>
                </c:pt>
              </c:numCache>
            </c:numRef>
          </c:xVal>
          <c:yVal>
            <c:numRef>
              <c:f>GUI_plotter_results!$BB$4:$BB$29</c:f>
              <c:numCache>
                <c:formatCode>General</c:formatCode>
                <c:ptCount val="26"/>
                <c:pt idx="0">
                  <c:v>4.2634877405549947</c:v>
                </c:pt>
                <c:pt idx="1">
                  <c:v>4.3273929936698332</c:v>
                </c:pt>
                <c:pt idx="2">
                  <c:v>2.3338784223101365</c:v>
                </c:pt>
                <c:pt idx="3">
                  <c:v>2.22033738412778</c:v>
                </c:pt>
                <c:pt idx="4">
                  <c:v>1.8306025283542227</c:v>
                </c:pt>
                <c:pt idx="5">
                  <c:v>1.3261521498339015</c:v>
                </c:pt>
                <c:pt idx="6">
                  <c:v>1.7118220473804948</c:v>
                </c:pt>
                <c:pt idx="9">
                  <c:v>4.401822977782281</c:v>
                </c:pt>
                <c:pt idx="11">
                  <c:v>3.1677361220374762</c:v>
                </c:pt>
                <c:pt idx="12">
                  <c:v>2.5911623528703136</c:v>
                </c:pt>
                <c:pt idx="14">
                  <c:v>3.0464301599999373</c:v>
                </c:pt>
                <c:pt idx="17">
                  <c:v>4.2256884624150306</c:v>
                </c:pt>
                <c:pt idx="19">
                  <c:v>5.7289098583395379</c:v>
                </c:pt>
                <c:pt idx="20">
                  <c:v>4.3079201740013646</c:v>
                </c:pt>
                <c:pt idx="23">
                  <c:v>2.7518366301225945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D1-421B-9C87-02A6B455DEB9}"/>
            </c:ext>
          </c:extLst>
        </c:ser>
        <c:ser>
          <c:idx val="5"/>
          <c:order val="1"/>
          <c:tx>
            <c:v>Complexing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12700">
                <a:solidFill>
                  <a:srgbClr val="0070C0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7.8829625639280643E-2"/>
                  <c:y val="7.34510543421530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FLiBe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4D1-421B-9C87-02A6B455DEB9}"/>
                </c:ext>
              </c:extLst>
            </c:dLbl>
            <c:dLbl>
              <c:idx val="3"/>
              <c:layout>
                <c:manualLayout>
                  <c:x val="0.1015883165637705"/>
                  <c:y val="7.088251391384536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FMgNaK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4D1-421B-9C87-02A6B455DEB9}"/>
                </c:ext>
              </c:extLst>
            </c:dLbl>
            <c:dLbl>
              <c:idx val="7"/>
              <c:layout>
                <c:manualLayout>
                  <c:x val="2.6808202718984923E-2"/>
                  <c:y val="0.151685722515399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4D1-421B-9C87-02A6B455DE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GUI_plotter_results!$AC$22:$AC$32</c:f>
              <c:numCache>
                <c:formatCode>General</c:formatCode>
                <c:ptCount val="11"/>
                <c:pt idx="0">
                  <c:v>4.14614575635097</c:v>
                </c:pt>
                <c:pt idx="1">
                  <c:v>4.3342273380131093</c:v>
                </c:pt>
                <c:pt idx="2">
                  <c:v>2.7743592612307202</c:v>
                </c:pt>
                <c:pt idx="3">
                  <c:v>1.82078103589645</c:v>
                </c:pt>
                <c:pt idx="4">
                  <c:v>1.78522174952396</c:v>
                </c:pt>
                <c:pt idx="5">
                  <c:v>1.8771420876195</c:v>
                </c:pt>
                <c:pt idx="9">
                  <c:v>2.1561863189269204</c:v>
                </c:pt>
                <c:pt idx="10">
                  <c:v>2.1496170676114601</c:v>
                </c:pt>
              </c:numCache>
            </c:numRef>
          </c:xVal>
          <c:yVal>
            <c:numRef>
              <c:f>GUI_plotter_results!$BB$22:$BB$32</c:f>
              <c:numCache>
                <c:formatCode>General</c:formatCode>
                <c:ptCount val="11"/>
                <c:pt idx="1">
                  <c:v>5.7289098583395379</c:v>
                </c:pt>
                <c:pt idx="2">
                  <c:v>4.3079201740013646</c:v>
                </c:pt>
                <c:pt idx="5">
                  <c:v>2.7518366301225945</c:v>
                </c:pt>
                <c:pt idx="9">
                  <c:v>1.7325314215805332</c:v>
                </c:pt>
                <c:pt idx="10">
                  <c:v>1.5970268799615526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D1-421B-9C87-02A6B455DEB9}"/>
            </c:ext>
          </c:extLst>
        </c:ser>
        <c:ser>
          <c:idx val="7"/>
          <c:order val="2"/>
          <c:tx>
            <c:v>Actinides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1587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287907929101582"/>
                  <c:y val="-0.1950877776798488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5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50" b="0" i="0" u="none" strike="noStrike" kern="1200" baseline="-25000">
                        <a:solidFill>
                          <a:schemeClr val="bg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           </a:t>
                    </a:r>
                    <a:r>
                      <a:rPr lang="en-US" sz="1050" b="0" i="0" u="none" strike="noStrike" kern="1200" baseline="0">
                        <a:solidFill>
                          <a:schemeClr val="bg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f</a:t>
                    </a:r>
                    <a:r>
                      <a:rPr lang="en-US" sz="1050" b="0" i="0" u="none" strike="noStrike" kern="1200" baseline="-25000">
                        <a:solidFill>
                          <a:schemeClr val="bg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   f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4D1-421B-9C87-02A6B455DE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GUI_plotter_results!$AC$31:$AC$32</c:f>
              <c:numCache>
                <c:formatCode>General</c:formatCode>
                <c:ptCount val="2"/>
                <c:pt idx="0">
                  <c:v>2.1561863189269204</c:v>
                </c:pt>
                <c:pt idx="1">
                  <c:v>2.1496170676114601</c:v>
                </c:pt>
              </c:numCache>
            </c:numRef>
          </c:xVal>
          <c:yVal>
            <c:numRef>
              <c:f>GUI_plotter_results!$BB$31:$BB$32</c:f>
              <c:numCache>
                <c:formatCode>General</c:formatCode>
                <c:ptCount val="2"/>
                <c:pt idx="0">
                  <c:v>1.7325314215805332</c:v>
                </c:pt>
                <c:pt idx="1">
                  <c:v>1.5970268799615526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D1-421B-9C87-02A6B455DEB9}"/>
            </c:ext>
          </c:extLst>
        </c:ser>
        <c:ser>
          <c:idx val="0"/>
          <c:order val="3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24D1-421B-9C87-02A6B455DEB9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24D1-421B-9C87-02A6B455D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  <c:extLst/>
      </c:scatterChart>
      <c:valAx>
        <c:axId val="741394064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k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k</a:t>
                </a:r>
                <a:r>
                  <a:rPr lang="en-US" sz="1200" b="1" baseline="-25000"/>
                  <a:t>Predicted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70312045124E-2"/>
              <c:y val="0.27736416464973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0.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3072700130190712"/>
          <c:y val="9.6974444621030192E-2"/>
          <c:w val="0.14797007177848712"/>
          <c:h val="0.160836579544786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 algn="r"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614708673686323E-2"/>
          <c:y val="4.3712722464834826E-2"/>
          <c:w val="0.79460861905399682"/>
          <c:h val="0.81281127744041792"/>
        </c:manualLayout>
      </c:layout>
      <c:scatterChart>
        <c:scatterStyle val="lineMarker"/>
        <c:varyColors val="0"/>
        <c:ser>
          <c:idx val="9"/>
          <c:order val="9"/>
          <c:tx>
            <c:v>Peaks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'1.0NaCl_PLot_for_Figs'!$R$4:$R$7</c:f>
              <c:numCache>
                <c:formatCode>General</c:formatCode>
                <c:ptCount val="4"/>
                <c:pt idx="0">
                  <c:v>2.6671902561361298</c:v>
                </c:pt>
                <c:pt idx="1">
                  <c:v>6.0645052192592503</c:v>
                </c:pt>
                <c:pt idx="2">
                  <c:v>9.7747307710910896</c:v>
                </c:pt>
                <c:pt idx="3">
                  <c:v>13.3061502722322</c:v>
                </c:pt>
              </c:numCache>
            </c:numRef>
          </c:xVal>
          <c:yVal>
            <c:numRef>
              <c:f>'1.0NaCl_PLot_for_Figs'!$S$4:$S$7</c:f>
              <c:numCache>
                <c:formatCode>General</c:formatCode>
                <c:ptCount val="4"/>
                <c:pt idx="0">
                  <c:v>4.2067596511433498</c:v>
                </c:pt>
                <c:pt idx="1">
                  <c:v>1.35624290772525</c:v>
                </c:pt>
                <c:pt idx="2">
                  <c:v>1.10471181190068</c:v>
                </c:pt>
                <c:pt idx="3">
                  <c:v>1.04427047439864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8-47CB-AB33-ACA430B97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3200"/>
        <c:axId val="364624256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'1.0LiF_PLot_for_Figs'!$R$3</c15:sqref>
                        </c15:formulaRef>
                      </c:ext>
                    </c:extLst>
                    <c:strCache>
                      <c:ptCount val="1"/>
                      <c:pt idx="0">
                        <c:v>Peak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'1.0LiF_PLot_for_Figs'!$A$18:$A$26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1.4526632216161599</c:v>
                      </c:pt>
                      <c:pt idx="1">
                        <c:v>1.5564248803030301</c:v>
                      </c:pt>
                      <c:pt idx="2">
                        <c:v>1.66018653898989</c:v>
                      </c:pt>
                      <c:pt idx="3">
                        <c:v>1.7639481976767599</c:v>
                      </c:pt>
                      <c:pt idx="4">
                        <c:v>1.8677098563636301</c:v>
                      </c:pt>
                      <c:pt idx="5">
                        <c:v>1.9714715150505</c:v>
                      </c:pt>
                      <c:pt idx="6">
                        <c:v>2.0752331737373702</c:v>
                      </c:pt>
                      <c:pt idx="7">
                        <c:v>2.1789948324242401</c:v>
                      </c:pt>
                      <c:pt idx="8">
                        <c:v>2.28275649111111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'1.0LiF_PLot_for_Figs'!$R$18:$R$26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3.7153550942304205</c:v>
                      </c:pt>
                      <c:pt idx="1">
                        <c:v>3.7153550942304205</c:v>
                      </c:pt>
                      <c:pt idx="2">
                        <c:v>3.7153550942304205</c:v>
                      </c:pt>
                      <c:pt idx="3">
                        <c:v>3.7153550942304205</c:v>
                      </c:pt>
                      <c:pt idx="4">
                        <c:v>3.7153550942304205</c:v>
                      </c:pt>
                      <c:pt idx="5">
                        <c:v>3.7153550942304205</c:v>
                      </c:pt>
                      <c:pt idx="6">
                        <c:v>3.7153550942304205</c:v>
                      </c:pt>
                      <c:pt idx="7">
                        <c:v>3.7153550942304205</c:v>
                      </c:pt>
                      <c:pt idx="8">
                        <c:v>3.7153550942304205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9FC8-47CB-AB33-ACA430B97D4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'1.0LiF_PLot_for_Figs'!$S$3</c15:sqref>
                        </c15:formulaRef>
                      </c:ext>
                    </c:extLst>
                    <c:strCache>
                      <c:ptCount val="1"/>
                      <c:pt idx="0">
                        <c:v>Minima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'1.0LiF_PLot_for_Figs'!$A$28:$A$36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2.4902798084848401</c:v>
                      </c:pt>
                      <c:pt idx="1">
                        <c:v>2.59404146717171</c:v>
                      </c:pt>
                      <c:pt idx="2">
                        <c:v>2.69780312585858</c:v>
                      </c:pt>
                      <c:pt idx="3">
                        <c:v>2.8015647845454499</c:v>
                      </c:pt>
                      <c:pt idx="4">
                        <c:v>2.9053264432323198</c:v>
                      </c:pt>
                      <c:pt idx="5">
                        <c:v>3.0090881019191902</c:v>
                      </c:pt>
                      <c:pt idx="6">
                        <c:v>3.1128497606060601</c:v>
                      </c:pt>
                      <c:pt idx="7">
                        <c:v>3.2166114192929198</c:v>
                      </c:pt>
                      <c:pt idx="8">
                        <c:v>3.3203730779797902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'1.0LiF_PLot_for_Figs'!$S$28:$S$36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0.48035278300000001</c:v>
                      </c:pt>
                      <c:pt idx="1">
                        <c:v>0.48035278300000001</c:v>
                      </c:pt>
                      <c:pt idx="2">
                        <c:v>0.48035278300000001</c:v>
                      </c:pt>
                      <c:pt idx="3">
                        <c:v>0.48035278300000001</c:v>
                      </c:pt>
                      <c:pt idx="4">
                        <c:v>0.48035278300000001</c:v>
                      </c:pt>
                      <c:pt idx="5">
                        <c:v>0.48035278300000001</c:v>
                      </c:pt>
                      <c:pt idx="6">
                        <c:v>0.48035278300000001</c:v>
                      </c:pt>
                      <c:pt idx="7">
                        <c:v>0.48035278300000001</c:v>
                      </c:pt>
                      <c:pt idx="8">
                        <c:v>0.48035278300000001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FC8-47CB-AB33-ACA430B97D43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0"/>
          <c:tx>
            <c:strRef>
              <c:f>'1.0NaCl_PLot_for_Figs'!$B$3</c:f>
              <c:strCache>
                <c:ptCount val="1"/>
                <c:pt idx="0">
                  <c:v>Na-Cl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'1.0NaCl_PLot_for_Figs'!$A$4:$A$1001</c:f>
              <c:numCache>
                <c:formatCode>General</c:formatCode>
                <c:ptCount val="998"/>
                <c:pt idx="0">
                  <c:v>0</c:v>
                </c:pt>
                <c:pt idx="1">
                  <c:v>1.49005042242242E-2</c:v>
                </c:pt>
                <c:pt idx="2">
                  <c:v>2.98010084484484E-2</c:v>
                </c:pt>
                <c:pt idx="3">
                  <c:v>4.4701512672672597E-2</c:v>
                </c:pt>
                <c:pt idx="4">
                  <c:v>5.9602016896896898E-2</c:v>
                </c:pt>
                <c:pt idx="5">
                  <c:v>7.4502521121121101E-2</c:v>
                </c:pt>
                <c:pt idx="6">
                  <c:v>8.9403025345345305E-2</c:v>
                </c:pt>
                <c:pt idx="7">
                  <c:v>0.104303529569569</c:v>
                </c:pt>
                <c:pt idx="8">
                  <c:v>0.119204033793793</c:v>
                </c:pt>
                <c:pt idx="9">
                  <c:v>0.134104538018018</c:v>
                </c:pt>
                <c:pt idx="10">
                  <c:v>0.14900504224224201</c:v>
                </c:pt>
                <c:pt idx="11">
                  <c:v>0.16390554646646599</c:v>
                </c:pt>
                <c:pt idx="12">
                  <c:v>0.17880605069069</c:v>
                </c:pt>
                <c:pt idx="13">
                  <c:v>0.19370655491491401</c:v>
                </c:pt>
                <c:pt idx="14">
                  <c:v>0.20860705913913899</c:v>
                </c:pt>
                <c:pt idx="15">
                  <c:v>0.223507563363363</c:v>
                </c:pt>
                <c:pt idx="16">
                  <c:v>0.23840806758758701</c:v>
                </c:pt>
                <c:pt idx="17">
                  <c:v>0.25330857181181099</c:v>
                </c:pt>
                <c:pt idx="18">
                  <c:v>0.268209076036036</c:v>
                </c:pt>
                <c:pt idx="19">
                  <c:v>0.28310958026026001</c:v>
                </c:pt>
                <c:pt idx="20">
                  <c:v>0.29801008448448402</c:v>
                </c:pt>
                <c:pt idx="21">
                  <c:v>0.31291058870870803</c:v>
                </c:pt>
                <c:pt idx="22">
                  <c:v>0.32781109293293198</c:v>
                </c:pt>
                <c:pt idx="23">
                  <c:v>0.34271159715715699</c:v>
                </c:pt>
                <c:pt idx="24">
                  <c:v>0.357612101381381</c:v>
                </c:pt>
                <c:pt idx="25">
                  <c:v>0.37251260560560501</c:v>
                </c:pt>
                <c:pt idx="26">
                  <c:v>0.38741310982982902</c:v>
                </c:pt>
                <c:pt idx="27">
                  <c:v>0.40231361405405403</c:v>
                </c:pt>
                <c:pt idx="28">
                  <c:v>0.41721411827827798</c:v>
                </c:pt>
                <c:pt idx="29">
                  <c:v>0.43211462250250199</c:v>
                </c:pt>
                <c:pt idx="30">
                  <c:v>0.447015126726726</c:v>
                </c:pt>
                <c:pt idx="31">
                  <c:v>0.46191563095095001</c:v>
                </c:pt>
                <c:pt idx="32">
                  <c:v>0.47681613517517502</c:v>
                </c:pt>
                <c:pt idx="33">
                  <c:v>0.49171663939939902</c:v>
                </c:pt>
                <c:pt idx="34">
                  <c:v>0.50661714362362298</c:v>
                </c:pt>
                <c:pt idx="35">
                  <c:v>0.52151764784784704</c:v>
                </c:pt>
                <c:pt idx="36">
                  <c:v>0.536418152072072</c:v>
                </c:pt>
                <c:pt idx="37">
                  <c:v>0.55131865629629595</c:v>
                </c:pt>
                <c:pt idx="38">
                  <c:v>0.56621916052052002</c:v>
                </c:pt>
                <c:pt idx="39">
                  <c:v>0.58111966474474397</c:v>
                </c:pt>
                <c:pt idx="40">
                  <c:v>0.59602016896896903</c:v>
                </c:pt>
                <c:pt idx="41">
                  <c:v>0.61092067319319299</c:v>
                </c:pt>
                <c:pt idx="42">
                  <c:v>0.62582117741741705</c:v>
                </c:pt>
                <c:pt idx="43">
                  <c:v>0.64072168164164101</c:v>
                </c:pt>
                <c:pt idx="44">
                  <c:v>0.65562218586586496</c:v>
                </c:pt>
                <c:pt idx="45">
                  <c:v>0.67052269009009002</c:v>
                </c:pt>
                <c:pt idx="46">
                  <c:v>0.68542319431431398</c:v>
                </c:pt>
                <c:pt idx="47">
                  <c:v>0.70032369853853804</c:v>
                </c:pt>
                <c:pt idx="48">
                  <c:v>0.715224202762762</c:v>
                </c:pt>
                <c:pt idx="49">
                  <c:v>0.73012470698698695</c:v>
                </c:pt>
                <c:pt idx="50">
                  <c:v>0.74502521121121101</c:v>
                </c:pt>
                <c:pt idx="51">
                  <c:v>0.75992571543543497</c:v>
                </c:pt>
                <c:pt idx="52">
                  <c:v>0.77482621965965903</c:v>
                </c:pt>
                <c:pt idx="53">
                  <c:v>0.78972672388388299</c:v>
                </c:pt>
                <c:pt idx="54">
                  <c:v>0.80462722810810805</c:v>
                </c:pt>
                <c:pt idx="55">
                  <c:v>0.819527732332332</c:v>
                </c:pt>
                <c:pt idx="56">
                  <c:v>0.83442823655655596</c:v>
                </c:pt>
                <c:pt idx="57">
                  <c:v>0.84932874078078002</c:v>
                </c:pt>
                <c:pt idx="58">
                  <c:v>0.86422924500500498</c:v>
                </c:pt>
                <c:pt idx="59">
                  <c:v>0.87912974922922904</c:v>
                </c:pt>
                <c:pt idx="60">
                  <c:v>0.89403025345345299</c:v>
                </c:pt>
                <c:pt idx="61">
                  <c:v>0.90893075767767695</c:v>
                </c:pt>
                <c:pt idx="62">
                  <c:v>0.92383126190190101</c:v>
                </c:pt>
                <c:pt idx="63">
                  <c:v>0.93873176612612597</c:v>
                </c:pt>
                <c:pt idx="64">
                  <c:v>0.95363227035035003</c:v>
                </c:pt>
                <c:pt idx="65">
                  <c:v>0.96853277457457398</c:v>
                </c:pt>
                <c:pt idx="66">
                  <c:v>0.98343327879879805</c:v>
                </c:pt>
                <c:pt idx="67">
                  <c:v>0.998333783023023</c:v>
                </c:pt>
                <c:pt idx="68">
                  <c:v>1.01323428724724</c:v>
                </c:pt>
                <c:pt idx="69">
                  <c:v>1.02813479147147</c:v>
                </c:pt>
                <c:pt idx="70">
                  <c:v>1.0430352956956901</c:v>
                </c:pt>
                <c:pt idx="71">
                  <c:v>1.0579357999199199</c:v>
                </c:pt>
                <c:pt idx="72">
                  <c:v>1.07283630414414</c:v>
                </c:pt>
                <c:pt idx="73">
                  <c:v>1.0877368083683601</c:v>
                </c:pt>
                <c:pt idx="74">
                  <c:v>1.1026373125925899</c:v>
                </c:pt>
                <c:pt idx="75">
                  <c:v>1.11753781681681</c:v>
                </c:pt>
                <c:pt idx="76">
                  <c:v>1.13243832104104</c:v>
                </c:pt>
                <c:pt idx="77">
                  <c:v>1.1473388252652601</c:v>
                </c:pt>
                <c:pt idx="78">
                  <c:v>1.1622393294894799</c:v>
                </c:pt>
                <c:pt idx="79">
                  <c:v>1.17713983371371</c:v>
                </c:pt>
                <c:pt idx="80">
                  <c:v>1.1920403379379301</c:v>
                </c:pt>
                <c:pt idx="81">
                  <c:v>1.2069408421621599</c:v>
                </c:pt>
                <c:pt idx="82">
                  <c:v>1.22184134638638</c:v>
                </c:pt>
                <c:pt idx="83">
                  <c:v>1.23674185061061</c:v>
                </c:pt>
                <c:pt idx="84">
                  <c:v>1.2516423548348301</c:v>
                </c:pt>
                <c:pt idx="85">
                  <c:v>1.26654285905905</c:v>
                </c:pt>
                <c:pt idx="86">
                  <c:v>1.28144336328328</c:v>
                </c:pt>
                <c:pt idx="87">
                  <c:v>1.2963438675075001</c:v>
                </c:pt>
                <c:pt idx="88">
                  <c:v>1.3112443717317299</c:v>
                </c:pt>
                <c:pt idx="89">
                  <c:v>1.32614487595595</c:v>
                </c:pt>
                <c:pt idx="90">
                  <c:v>1.34104538018018</c:v>
                </c:pt>
                <c:pt idx="91">
                  <c:v>1.3559458844043999</c:v>
                </c:pt>
                <c:pt idx="92">
                  <c:v>1.37084638862862</c:v>
                </c:pt>
                <c:pt idx="93">
                  <c:v>1.38574689285285</c:v>
                </c:pt>
                <c:pt idx="94">
                  <c:v>1.4006473970770701</c:v>
                </c:pt>
                <c:pt idx="95">
                  <c:v>1.4155479013012999</c:v>
                </c:pt>
                <c:pt idx="96">
                  <c:v>1.43044840552552</c:v>
                </c:pt>
                <c:pt idx="97">
                  <c:v>1.4453489097497401</c:v>
                </c:pt>
                <c:pt idx="98">
                  <c:v>1.4602494139739699</c:v>
                </c:pt>
                <c:pt idx="99">
                  <c:v>1.47514991819819</c:v>
                </c:pt>
                <c:pt idx="100">
                  <c:v>1.49005042242242</c:v>
                </c:pt>
                <c:pt idx="101">
                  <c:v>1.5049509266466401</c:v>
                </c:pt>
                <c:pt idx="102">
                  <c:v>1.5198514308708699</c:v>
                </c:pt>
                <c:pt idx="103">
                  <c:v>1.53475193509509</c:v>
                </c:pt>
                <c:pt idx="104">
                  <c:v>1.5496524393193101</c:v>
                </c:pt>
                <c:pt idx="105">
                  <c:v>1.5645529435435399</c:v>
                </c:pt>
                <c:pt idx="106">
                  <c:v>1.57945344776776</c:v>
                </c:pt>
                <c:pt idx="107">
                  <c:v>1.59435395199199</c:v>
                </c:pt>
                <c:pt idx="108">
                  <c:v>1.6092544562162101</c:v>
                </c:pt>
                <c:pt idx="109">
                  <c:v>1.6241549604404399</c:v>
                </c:pt>
                <c:pt idx="110">
                  <c:v>1.63905546466466</c:v>
                </c:pt>
                <c:pt idx="111">
                  <c:v>1.6539559688888801</c:v>
                </c:pt>
                <c:pt idx="112">
                  <c:v>1.6688564731131099</c:v>
                </c:pt>
                <c:pt idx="113">
                  <c:v>1.68375697733733</c:v>
                </c:pt>
                <c:pt idx="114">
                  <c:v>1.69865748156156</c:v>
                </c:pt>
                <c:pt idx="115">
                  <c:v>1.7135579857857799</c:v>
                </c:pt>
                <c:pt idx="116">
                  <c:v>1.72845849001001</c:v>
                </c:pt>
                <c:pt idx="117">
                  <c:v>1.74335899423423</c:v>
                </c:pt>
                <c:pt idx="118">
                  <c:v>1.7582594984584501</c:v>
                </c:pt>
                <c:pt idx="119">
                  <c:v>1.7731600026826799</c:v>
                </c:pt>
                <c:pt idx="120">
                  <c:v>1.7880605069069</c:v>
                </c:pt>
                <c:pt idx="121">
                  <c:v>1.8029610111311301</c:v>
                </c:pt>
                <c:pt idx="122">
                  <c:v>1.8178615153553499</c:v>
                </c:pt>
                <c:pt idx="123">
                  <c:v>1.83276201957957</c:v>
                </c:pt>
                <c:pt idx="124">
                  <c:v>1.8476625238038</c:v>
                </c:pt>
                <c:pt idx="125">
                  <c:v>1.8625630280280201</c:v>
                </c:pt>
                <c:pt idx="126">
                  <c:v>1.8774635322522499</c:v>
                </c:pt>
                <c:pt idx="127">
                  <c:v>1.89236403647647</c:v>
                </c:pt>
                <c:pt idx="128">
                  <c:v>1.9072645407007001</c:v>
                </c:pt>
                <c:pt idx="129">
                  <c:v>1.9221650449249199</c:v>
                </c:pt>
                <c:pt idx="130">
                  <c:v>1.93706554914914</c:v>
                </c:pt>
                <c:pt idx="131">
                  <c:v>1.95196605337337</c:v>
                </c:pt>
                <c:pt idx="132">
                  <c:v>1.9668665575975901</c:v>
                </c:pt>
                <c:pt idx="133">
                  <c:v>1.9817670618218199</c:v>
                </c:pt>
                <c:pt idx="134">
                  <c:v>1.99666756604604</c:v>
                </c:pt>
                <c:pt idx="135">
                  <c:v>2.0115680702702701</c:v>
                </c:pt>
                <c:pt idx="136">
                  <c:v>2.0264685744944901</c:v>
                </c:pt>
                <c:pt idx="137">
                  <c:v>2.0413690787187102</c:v>
                </c:pt>
                <c:pt idx="138">
                  <c:v>2.05626958294294</c:v>
                </c:pt>
                <c:pt idx="139">
                  <c:v>2.0711700871671601</c:v>
                </c:pt>
                <c:pt idx="140">
                  <c:v>2.08607059139139</c:v>
                </c:pt>
                <c:pt idx="141">
                  <c:v>2.10097109561561</c:v>
                </c:pt>
                <c:pt idx="142">
                  <c:v>2.1158715998398399</c:v>
                </c:pt>
                <c:pt idx="143">
                  <c:v>2.1307721040640599</c:v>
                </c:pt>
                <c:pt idx="144">
                  <c:v>2.14567260828828</c:v>
                </c:pt>
                <c:pt idx="145">
                  <c:v>2.1605731125125098</c:v>
                </c:pt>
                <c:pt idx="146">
                  <c:v>2.1754736167367299</c:v>
                </c:pt>
                <c:pt idx="147">
                  <c:v>2.1903741209609602</c:v>
                </c:pt>
                <c:pt idx="148">
                  <c:v>2.2052746251851798</c:v>
                </c:pt>
                <c:pt idx="149">
                  <c:v>2.2201751294093999</c:v>
                </c:pt>
                <c:pt idx="150">
                  <c:v>2.2350756336336302</c:v>
                </c:pt>
                <c:pt idx="151">
                  <c:v>2.2499761378578498</c:v>
                </c:pt>
                <c:pt idx="152">
                  <c:v>2.2648766420820801</c:v>
                </c:pt>
                <c:pt idx="153">
                  <c:v>2.2797771463063001</c:v>
                </c:pt>
                <c:pt idx="154">
                  <c:v>2.29467765053053</c:v>
                </c:pt>
                <c:pt idx="155">
                  <c:v>2.30957815475475</c:v>
                </c:pt>
                <c:pt idx="156">
                  <c:v>2.3244786589789701</c:v>
                </c:pt>
                <c:pt idx="157">
                  <c:v>2.3393791632031999</c:v>
                </c:pt>
                <c:pt idx="158">
                  <c:v>2.35427966742742</c:v>
                </c:pt>
                <c:pt idx="159">
                  <c:v>2.3691801716516498</c:v>
                </c:pt>
                <c:pt idx="160">
                  <c:v>2.3840806758758699</c:v>
                </c:pt>
                <c:pt idx="161">
                  <c:v>2.3989811801001002</c:v>
                </c:pt>
                <c:pt idx="162">
                  <c:v>2.4138816843243198</c:v>
                </c:pt>
                <c:pt idx="163">
                  <c:v>2.4287821885485399</c:v>
                </c:pt>
                <c:pt idx="164">
                  <c:v>2.4436826927727702</c:v>
                </c:pt>
                <c:pt idx="165">
                  <c:v>2.4585831969969898</c:v>
                </c:pt>
                <c:pt idx="166">
                  <c:v>2.4734837012212201</c:v>
                </c:pt>
                <c:pt idx="167">
                  <c:v>2.4883842054454401</c:v>
                </c:pt>
                <c:pt idx="168">
                  <c:v>2.5032847096696602</c:v>
                </c:pt>
                <c:pt idx="169">
                  <c:v>2.5181852138938901</c:v>
                </c:pt>
                <c:pt idx="170">
                  <c:v>2.5330857181181101</c:v>
                </c:pt>
                <c:pt idx="171">
                  <c:v>2.54798622234234</c:v>
                </c:pt>
                <c:pt idx="172">
                  <c:v>2.56288672656656</c:v>
                </c:pt>
                <c:pt idx="173">
                  <c:v>2.5777872307907899</c:v>
                </c:pt>
                <c:pt idx="174">
                  <c:v>2.5926877350150099</c:v>
                </c:pt>
                <c:pt idx="175">
                  <c:v>2.60758823923923</c:v>
                </c:pt>
                <c:pt idx="176">
                  <c:v>2.6224887434634598</c:v>
                </c:pt>
                <c:pt idx="177">
                  <c:v>2.6373892476876799</c:v>
                </c:pt>
                <c:pt idx="178">
                  <c:v>2.6522897519119102</c:v>
                </c:pt>
                <c:pt idx="179">
                  <c:v>2.6671902561361298</c:v>
                </c:pt>
                <c:pt idx="180">
                  <c:v>2.6820907603603601</c:v>
                </c:pt>
                <c:pt idx="181">
                  <c:v>2.6969912645845802</c:v>
                </c:pt>
                <c:pt idx="182">
                  <c:v>2.7118917688087998</c:v>
                </c:pt>
                <c:pt idx="183">
                  <c:v>2.7267922730330301</c:v>
                </c:pt>
                <c:pt idx="184">
                  <c:v>2.7416927772572501</c:v>
                </c:pt>
                <c:pt idx="185">
                  <c:v>2.75659328148148</c:v>
                </c:pt>
                <c:pt idx="186">
                  <c:v>2.7714937857057</c:v>
                </c:pt>
                <c:pt idx="187">
                  <c:v>2.7863942899299299</c:v>
                </c:pt>
                <c:pt idx="188">
                  <c:v>2.8012947941541499</c:v>
                </c:pt>
                <c:pt idx="189">
                  <c:v>2.81619529837837</c:v>
                </c:pt>
                <c:pt idx="190">
                  <c:v>2.8310958026025999</c:v>
                </c:pt>
                <c:pt idx="191">
                  <c:v>2.8459963068268199</c:v>
                </c:pt>
                <c:pt idx="192">
                  <c:v>2.8608968110510502</c:v>
                </c:pt>
                <c:pt idx="193">
                  <c:v>2.8757973152752698</c:v>
                </c:pt>
                <c:pt idx="194">
                  <c:v>2.8906978194994899</c:v>
                </c:pt>
                <c:pt idx="195">
                  <c:v>2.9055983237237202</c:v>
                </c:pt>
                <c:pt idx="196">
                  <c:v>2.9204988279479398</c:v>
                </c:pt>
                <c:pt idx="197">
                  <c:v>2.9353993321721701</c:v>
                </c:pt>
                <c:pt idx="198">
                  <c:v>2.9502998363963902</c:v>
                </c:pt>
                <c:pt idx="199">
                  <c:v>2.96520034062062</c:v>
                </c:pt>
                <c:pt idx="200">
                  <c:v>2.9801008448448401</c:v>
                </c:pt>
                <c:pt idx="201">
                  <c:v>2.9950013490690601</c:v>
                </c:pt>
                <c:pt idx="202">
                  <c:v>3.00990185329329</c:v>
                </c:pt>
                <c:pt idx="203">
                  <c:v>3.02480235751751</c:v>
                </c:pt>
                <c:pt idx="204">
                  <c:v>3.0397028617417399</c:v>
                </c:pt>
                <c:pt idx="205">
                  <c:v>3.0546033659659599</c:v>
                </c:pt>
                <c:pt idx="206">
                  <c:v>3.0695038701901902</c:v>
                </c:pt>
                <c:pt idx="207">
                  <c:v>3.0844043744144098</c:v>
                </c:pt>
                <c:pt idx="208">
                  <c:v>3.0993048786386299</c:v>
                </c:pt>
                <c:pt idx="209">
                  <c:v>3.1142053828628602</c:v>
                </c:pt>
                <c:pt idx="210">
                  <c:v>3.1291058870870798</c:v>
                </c:pt>
                <c:pt idx="211">
                  <c:v>3.1440063913113101</c:v>
                </c:pt>
                <c:pt idx="212">
                  <c:v>3.1589068955355302</c:v>
                </c:pt>
                <c:pt idx="213">
                  <c:v>3.17380739975976</c:v>
                </c:pt>
                <c:pt idx="214">
                  <c:v>3.1887079039839801</c:v>
                </c:pt>
                <c:pt idx="215">
                  <c:v>3.2036084082082001</c:v>
                </c:pt>
                <c:pt idx="216">
                  <c:v>3.21850891243243</c:v>
                </c:pt>
                <c:pt idx="217">
                  <c:v>3.23340941665665</c:v>
                </c:pt>
                <c:pt idx="218">
                  <c:v>3.2483099208808799</c:v>
                </c:pt>
                <c:pt idx="219">
                  <c:v>3.2632104251051</c:v>
                </c:pt>
                <c:pt idx="220">
                  <c:v>3.27811092932932</c:v>
                </c:pt>
                <c:pt idx="221">
                  <c:v>3.2930114335535499</c:v>
                </c:pt>
                <c:pt idx="222">
                  <c:v>3.3079119377777699</c:v>
                </c:pt>
                <c:pt idx="223">
                  <c:v>3.3228124420020002</c:v>
                </c:pt>
                <c:pt idx="224">
                  <c:v>3.3377129462262198</c:v>
                </c:pt>
                <c:pt idx="225">
                  <c:v>3.3526134504504501</c:v>
                </c:pt>
                <c:pt idx="226">
                  <c:v>3.3675139546746702</c:v>
                </c:pt>
                <c:pt idx="227">
                  <c:v>3.3824144588988898</c:v>
                </c:pt>
                <c:pt idx="228">
                  <c:v>3.3973149631231201</c:v>
                </c:pt>
                <c:pt idx="229">
                  <c:v>3.4122154673473402</c:v>
                </c:pt>
                <c:pt idx="230">
                  <c:v>3.42711597157157</c:v>
                </c:pt>
                <c:pt idx="231">
                  <c:v>3.4420164757957901</c:v>
                </c:pt>
                <c:pt idx="232">
                  <c:v>3.4569169800200199</c:v>
                </c:pt>
                <c:pt idx="233">
                  <c:v>3.47181748424424</c:v>
                </c:pt>
                <c:pt idx="234">
                  <c:v>3.48671798846846</c:v>
                </c:pt>
                <c:pt idx="235">
                  <c:v>3.5016184926926899</c:v>
                </c:pt>
                <c:pt idx="236">
                  <c:v>3.5165189969169099</c:v>
                </c:pt>
                <c:pt idx="237">
                  <c:v>3.5314195011411398</c:v>
                </c:pt>
                <c:pt idx="238">
                  <c:v>3.5463200053653599</c:v>
                </c:pt>
                <c:pt idx="239">
                  <c:v>3.5612205095895799</c:v>
                </c:pt>
                <c:pt idx="240">
                  <c:v>3.5761210138138102</c:v>
                </c:pt>
                <c:pt idx="241">
                  <c:v>3.5910215180380298</c:v>
                </c:pt>
                <c:pt idx="242">
                  <c:v>3.6059220222622601</c:v>
                </c:pt>
                <c:pt idx="243">
                  <c:v>3.6208225264864802</c:v>
                </c:pt>
                <c:pt idx="244">
                  <c:v>3.63572303071071</c:v>
                </c:pt>
                <c:pt idx="245">
                  <c:v>3.6506235349349301</c:v>
                </c:pt>
                <c:pt idx="246">
                  <c:v>3.6655240391591501</c:v>
                </c:pt>
                <c:pt idx="247">
                  <c:v>3.68042454338338</c:v>
                </c:pt>
                <c:pt idx="248">
                  <c:v>3.6953250476076001</c:v>
                </c:pt>
                <c:pt idx="249">
                  <c:v>3.7102255518318299</c:v>
                </c:pt>
                <c:pt idx="250">
                  <c:v>3.72512605605605</c:v>
                </c:pt>
                <c:pt idx="251">
                  <c:v>3.7400265602802798</c:v>
                </c:pt>
                <c:pt idx="252">
                  <c:v>3.7549270645044999</c:v>
                </c:pt>
                <c:pt idx="253">
                  <c:v>3.7698275687287199</c:v>
                </c:pt>
                <c:pt idx="254">
                  <c:v>3.7847280729529502</c:v>
                </c:pt>
                <c:pt idx="255">
                  <c:v>3.7996285771771698</c:v>
                </c:pt>
                <c:pt idx="256">
                  <c:v>3.8145290814014001</c:v>
                </c:pt>
                <c:pt idx="257">
                  <c:v>3.8294295856256202</c:v>
                </c:pt>
                <c:pt idx="258">
                  <c:v>3.84433008984985</c:v>
                </c:pt>
                <c:pt idx="259">
                  <c:v>3.8592305940740701</c:v>
                </c:pt>
                <c:pt idx="260">
                  <c:v>3.8741310982982902</c:v>
                </c:pt>
                <c:pt idx="261">
                  <c:v>3.88903160252252</c:v>
                </c:pt>
                <c:pt idx="262">
                  <c:v>3.9039321067467401</c:v>
                </c:pt>
                <c:pt idx="263">
                  <c:v>3.9188326109709699</c:v>
                </c:pt>
                <c:pt idx="264">
                  <c:v>3.93373311519519</c:v>
                </c:pt>
                <c:pt idx="265">
                  <c:v>3.94863361941941</c:v>
                </c:pt>
                <c:pt idx="266">
                  <c:v>3.9635341236436399</c:v>
                </c:pt>
                <c:pt idx="267">
                  <c:v>3.97843462786786</c:v>
                </c:pt>
                <c:pt idx="268">
                  <c:v>3.9933351320920898</c:v>
                </c:pt>
                <c:pt idx="269">
                  <c:v>4.0082356363163099</c:v>
                </c:pt>
                <c:pt idx="270">
                  <c:v>4.0231361405405401</c:v>
                </c:pt>
                <c:pt idx="271">
                  <c:v>4.0380366447647598</c:v>
                </c:pt>
                <c:pt idx="272">
                  <c:v>4.0529371489889803</c:v>
                </c:pt>
                <c:pt idx="273">
                  <c:v>4.0678376532132097</c:v>
                </c:pt>
                <c:pt idx="274">
                  <c:v>4.0827381574374302</c:v>
                </c:pt>
                <c:pt idx="275">
                  <c:v>4.0976386616616596</c:v>
                </c:pt>
                <c:pt idx="276">
                  <c:v>4.1125391658858801</c:v>
                </c:pt>
                <c:pt idx="277">
                  <c:v>4.1274396701101104</c:v>
                </c:pt>
                <c:pt idx="278">
                  <c:v>4.14234017433433</c:v>
                </c:pt>
                <c:pt idx="279">
                  <c:v>4.1572406785585496</c:v>
                </c:pt>
                <c:pt idx="280">
                  <c:v>4.1721411827827799</c:v>
                </c:pt>
                <c:pt idx="281">
                  <c:v>4.1870416870070004</c:v>
                </c:pt>
                <c:pt idx="282">
                  <c:v>4.2019421912312298</c:v>
                </c:pt>
                <c:pt idx="283">
                  <c:v>4.2168426954554503</c:v>
                </c:pt>
                <c:pt idx="284">
                  <c:v>4.2317431996796797</c:v>
                </c:pt>
                <c:pt idx="285">
                  <c:v>4.2466437039039002</c:v>
                </c:pt>
                <c:pt idx="286">
                  <c:v>4.2615442081281198</c:v>
                </c:pt>
                <c:pt idx="287">
                  <c:v>4.2764447123523501</c:v>
                </c:pt>
                <c:pt idx="288">
                  <c:v>4.2913452165765698</c:v>
                </c:pt>
                <c:pt idx="289">
                  <c:v>4.3062457208008</c:v>
                </c:pt>
                <c:pt idx="290">
                  <c:v>4.3211462250250197</c:v>
                </c:pt>
                <c:pt idx="291">
                  <c:v>4.3360467292492402</c:v>
                </c:pt>
                <c:pt idx="292">
                  <c:v>4.3509472334734696</c:v>
                </c:pt>
                <c:pt idx="293">
                  <c:v>4.3658477376976901</c:v>
                </c:pt>
                <c:pt idx="294">
                  <c:v>4.3807482419219204</c:v>
                </c:pt>
                <c:pt idx="295">
                  <c:v>4.39564874614614</c:v>
                </c:pt>
                <c:pt idx="296">
                  <c:v>4.4105492503703703</c:v>
                </c:pt>
                <c:pt idx="297">
                  <c:v>4.4254497545945899</c:v>
                </c:pt>
                <c:pt idx="298">
                  <c:v>4.4403502588188104</c:v>
                </c:pt>
                <c:pt idx="299">
                  <c:v>4.4552507630430398</c:v>
                </c:pt>
                <c:pt idx="300">
                  <c:v>4.4701512672672603</c:v>
                </c:pt>
                <c:pt idx="301">
                  <c:v>4.4850517714914897</c:v>
                </c:pt>
                <c:pt idx="302">
                  <c:v>4.4999522757157102</c:v>
                </c:pt>
                <c:pt idx="303">
                  <c:v>4.5148527799399396</c:v>
                </c:pt>
                <c:pt idx="304">
                  <c:v>4.5297532841641601</c:v>
                </c:pt>
                <c:pt idx="305">
                  <c:v>4.5446537883883797</c:v>
                </c:pt>
                <c:pt idx="306">
                  <c:v>4.55955429261261</c:v>
                </c:pt>
                <c:pt idx="307">
                  <c:v>4.5744547968368297</c:v>
                </c:pt>
                <c:pt idx="308">
                  <c:v>4.5893553010610599</c:v>
                </c:pt>
                <c:pt idx="309">
                  <c:v>4.6042558052852796</c:v>
                </c:pt>
                <c:pt idx="310">
                  <c:v>4.6191563095095098</c:v>
                </c:pt>
                <c:pt idx="311">
                  <c:v>4.6340568137337304</c:v>
                </c:pt>
                <c:pt idx="312">
                  <c:v>4.64895731795795</c:v>
                </c:pt>
                <c:pt idx="313">
                  <c:v>4.6638578221821803</c:v>
                </c:pt>
                <c:pt idx="314">
                  <c:v>4.6787583264063999</c:v>
                </c:pt>
                <c:pt idx="315">
                  <c:v>4.6936588306306302</c:v>
                </c:pt>
                <c:pt idx="316">
                  <c:v>4.7085593348548498</c:v>
                </c:pt>
                <c:pt idx="317">
                  <c:v>4.7234598390790703</c:v>
                </c:pt>
                <c:pt idx="318">
                  <c:v>4.7383603433032997</c:v>
                </c:pt>
                <c:pt idx="319">
                  <c:v>4.7532608475275202</c:v>
                </c:pt>
                <c:pt idx="320">
                  <c:v>4.7681613517517496</c:v>
                </c:pt>
                <c:pt idx="321">
                  <c:v>4.7830618559759701</c:v>
                </c:pt>
                <c:pt idx="322">
                  <c:v>4.7979623602002004</c:v>
                </c:pt>
                <c:pt idx="323">
                  <c:v>4.81286286442442</c:v>
                </c:pt>
                <c:pt idx="324">
                  <c:v>4.8277633686486396</c:v>
                </c:pt>
                <c:pt idx="325">
                  <c:v>4.8426638728728699</c:v>
                </c:pt>
                <c:pt idx="326">
                  <c:v>4.8575643770970904</c:v>
                </c:pt>
                <c:pt idx="327">
                  <c:v>4.8724648813213198</c:v>
                </c:pt>
                <c:pt idx="328">
                  <c:v>4.8873653855455403</c:v>
                </c:pt>
                <c:pt idx="329">
                  <c:v>4.9022658897697697</c:v>
                </c:pt>
                <c:pt idx="330">
                  <c:v>4.9171663939939902</c:v>
                </c:pt>
                <c:pt idx="331">
                  <c:v>4.9320668982182099</c:v>
                </c:pt>
                <c:pt idx="332">
                  <c:v>4.9469674024424402</c:v>
                </c:pt>
                <c:pt idx="333">
                  <c:v>4.9618679066666598</c:v>
                </c:pt>
                <c:pt idx="334">
                  <c:v>4.9767684108908901</c:v>
                </c:pt>
                <c:pt idx="335">
                  <c:v>4.9916689151151097</c:v>
                </c:pt>
                <c:pt idx="336">
                  <c:v>5.0065694193393302</c:v>
                </c:pt>
                <c:pt idx="337">
                  <c:v>5.0214699235635596</c:v>
                </c:pt>
                <c:pt idx="338">
                  <c:v>5.0363704277877801</c:v>
                </c:pt>
                <c:pt idx="339">
                  <c:v>5.0512709320120104</c:v>
                </c:pt>
                <c:pt idx="340">
                  <c:v>5.06617143623623</c:v>
                </c:pt>
                <c:pt idx="341">
                  <c:v>5.0810719404604603</c:v>
                </c:pt>
                <c:pt idx="342">
                  <c:v>5.0959724446846799</c:v>
                </c:pt>
                <c:pt idx="343">
                  <c:v>5.1108729489089004</c:v>
                </c:pt>
                <c:pt idx="344">
                  <c:v>5.1257734531331298</c:v>
                </c:pt>
                <c:pt idx="345">
                  <c:v>5.1406739573573503</c:v>
                </c:pt>
                <c:pt idx="346">
                  <c:v>5.1555744615815797</c:v>
                </c:pt>
                <c:pt idx="347">
                  <c:v>5.1704749658058002</c:v>
                </c:pt>
                <c:pt idx="348">
                  <c:v>5.1853754700300296</c:v>
                </c:pt>
                <c:pt idx="349">
                  <c:v>5.2002759742542501</c:v>
                </c:pt>
                <c:pt idx="350">
                  <c:v>5.2151764784784698</c:v>
                </c:pt>
                <c:pt idx="351">
                  <c:v>5.2300769827027001</c:v>
                </c:pt>
                <c:pt idx="352">
                  <c:v>5.2449774869269197</c:v>
                </c:pt>
                <c:pt idx="353">
                  <c:v>5.25987799115115</c:v>
                </c:pt>
                <c:pt idx="354">
                  <c:v>5.2747784953753696</c:v>
                </c:pt>
                <c:pt idx="355">
                  <c:v>5.2896789995995999</c:v>
                </c:pt>
                <c:pt idx="356">
                  <c:v>5.3045795038238204</c:v>
                </c:pt>
                <c:pt idx="357">
                  <c:v>5.31948000804804</c:v>
                </c:pt>
                <c:pt idx="358">
                  <c:v>5.3343805122722703</c:v>
                </c:pt>
                <c:pt idx="359">
                  <c:v>5.3492810164964899</c:v>
                </c:pt>
                <c:pt idx="360">
                  <c:v>5.3641815207207202</c:v>
                </c:pt>
                <c:pt idx="361">
                  <c:v>5.3790820249449398</c:v>
                </c:pt>
                <c:pt idx="362">
                  <c:v>5.3939825291691603</c:v>
                </c:pt>
                <c:pt idx="363">
                  <c:v>5.4088830333933897</c:v>
                </c:pt>
                <c:pt idx="364">
                  <c:v>5.4237835376176102</c:v>
                </c:pt>
                <c:pt idx="365">
                  <c:v>5.4386840418418396</c:v>
                </c:pt>
                <c:pt idx="366">
                  <c:v>5.4535845460660601</c:v>
                </c:pt>
                <c:pt idx="367">
                  <c:v>5.4684850502902904</c:v>
                </c:pt>
                <c:pt idx="368">
                  <c:v>5.48338555451451</c:v>
                </c:pt>
                <c:pt idx="369">
                  <c:v>5.4982860587387297</c:v>
                </c:pt>
                <c:pt idx="370">
                  <c:v>5.5131865629629599</c:v>
                </c:pt>
                <c:pt idx="371">
                  <c:v>5.5280870671871796</c:v>
                </c:pt>
                <c:pt idx="372">
                  <c:v>5.5429875714114099</c:v>
                </c:pt>
                <c:pt idx="373">
                  <c:v>5.5578880756356304</c:v>
                </c:pt>
                <c:pt idx="374">
                  <c:v>5.5727885798598598</c:v>
                </c:pt>
                <c:pt idx="375">
                  <c:v>5.5876890840840803</c:v>
                </c:pt>
                <c:pt idx="376">
                  <c:v>5.6025895883082999</c:v>
                </c:pt>
                <c:pt idx="377">
                  <c:v>5.6174900925325302</c:v>
                </c:pt>
                <c:pt idx="378">
                  <c:v>5.6323905967567498</c:v>
                </c:pt>
                <c:pt idx="379">
                  <c:v>5.6472911009809801</c:v>
                </c:pt>
                <c:pt idx="380">
                  <c:v>5.6621916052051997</c:v>
                </c:pt>
                <c:pt idx="381">
                  <c:v>5.6770921094294202</c:v>
                </c:pt>
                <c:pt idx="382">
                  <c:v>5.6919926136536496</c:v>
                </c:pt>
                <c:pt idx="383">
                  <c:v>5.7068931178778701</c:v>
                </c:pt>
                <c:pt idx="384">
                  <c:v>5.7217936221021004</c:v>
                </c:pt>
                <c:pt idx="385">
                  <c:v>5.73669412632632</c:v>
                </c:pt>
                <c:pt idx="386">
                  <c:v>5.7515946305505503</c:v>
                </c:pt>
                <c:pt idx="387">
                  <c:v>5.7664951347747699</c:v>
                </c:pt>
                <c:pt idx="388">
                  <c:v>5.7813956389989896</c:v>
                </c:pt>
                <c:pt idx="389">
                  <c:v>5.7962961432232198</c:v>
                </c:pt>
                <c:pt idx="390">
                  <c:v>5.8111966474474404</c:v>
                </c:pt>
                <c:pt idx="391">
                  <c:v>5.8260971516716697</c:v>
                </c:pt>
                <c:pt idx="392">
                  <c:v>5.8409976558958903</c:v>
                </c:pt>
                <c:pt idx="393">
                  <c:v>5.8558981601201197</c:v>
                </c:pt>
                <c:pt idx="394">
                  <c:v>5.8707986643443402</c:v>
                </c:pt>
                <c:pt idx="395">
                  <c:v>5.8856991685685598</c:v>
                </c:pt>
                <c:pt idx="396">
                  <c:v>5.9005996727927901</c:v>
                </c:pt>
                <c:pt idx="397">
                  <c:v>5.9155001770170097</c:v>
                </c:pt>
                <c:pt idx="398">
                  <c:v>5.93040068124124</c:v>
                </c:pt>
                <c:pt idx="399">
                  <c:v>5.9453011854654596</c:v>
                </c:pt>
                <c:pt idx="400">
                  <c:v>5.9602016896896899</c:v>
                </c:pt>
                <c:pt idx="401">
                  <c:v>5.9751021939139104</c:v>
                </c:pt>
                <c:pt idx="402">
                  <c:v>5.99000269813813</c:v>
                </c:pt>
                <c:pt idx="403">
                  <c:v>6.0049032023623603</c:v>
                </c:pt>
                <c:pt idx="404">
                  <c:v>6.0198037065865799</c:v>
                </c:pt>
                <c:pt idx="405">
                  <c:v>6.0347042108108102</c:v>
                </c:pt>
                <c:pt idx="406">
                  <c:v>6.0496047150350298</c:v>
                </c:pt>
                <c:pt idx="407">
                  <c:v>6.0645052192592503</c:v>
                </c:pt>
                <c:pt idx="408">
                  <c:v>6.0794057234834797</c:v>
                </c:pt>
                <c:pt idx="409">
                  <c:v>6.0943062277077003</c:v>
                </c:pt>
                <c:pt idx="410">
                  <c:v>6.1092067319319296</c:v>
                </c:pt>
                <c:pt idx="411">
                  <c:v>6.1241072361561502</c:v>
                </c:pt>
                <c:pt idx="412">
                  <c:v>6.1390077403803804</c:v>
                </c:pt>
                <c:pt idx="413">
                  <c:v>6.1539082446046001</c:v>
                </c:pt>
                <c:pt idx="414">
                  <c:v>6.1688087488288197</c:v>
                </c:pt>
                <c:pt idx="415">
                  <c:v>6.18370925305305</c:v>
                </c:pt>
                <c:pt idx="416">
                  <c:v>6.1986097572772696</c:v>
                </c:pt>
                <c:pt idx="417">
                  <c:v>6.2135102615014999</c:v>
                </c:pt>
                <c:pt idx="418">
                  <c:v>6.2284107657257204</c:v>
                </c:pt>
                <c:pt idx="419">
                  <c:v>6.2433112699499498</c:v>
                </c:pt>
                <c:pt idx="420">
                  <c:v>6.2582117741741703</c:v>
                </c:pt>
                <c:pt idx="421">
                  <c:v>6.2731122783983899</c:v>
                </c:pt>
                <c:pt idx="422">
                  <c:v>6.2880127826226202</c:v>
                </c:pt>
                <c:pt idx="423">
                  <c:v>6.3029132868468398</c:v>
                </c:pt>
                <c:pt idx="424">
                  <c:v>6.3178137910710701</c:v>
                </c:pt>
                <c:pt idx="425">
                  <c:v>6.3327142952952897</c:v>
                </c:pt>
                <c:pt idx="426">
                  <c:v>6.34761479951952</c:v>
                </c:pt>
                <c:pt idx="427">
                  <c:v>6.3625153037437396</c:v>
                </c:pt>
                <c:pt idx="428">
                  <c:v>6.3774158079679601</c:v>
                </c:pt>
                <c:pt idx="429">
                  <c:v>6.3923163121921904</c:v>
                </c:pt>
                <c:pt idx="430">
                  <c:v>6.4072168164164101</c:v>
                </c:pt>
                <c:pt idx="431">
                  <c:v>6.4221173206406403</c:v>
                </c:pt>
                <c:pt idx="432">
                  <c:v>6.43701782486486</c:v>
                </c:pt>
                <c:pt idx="433">
                  <c:v>6.4519183290890796</c:v>
                </c:pt>
                <c:pt idx="434">
                  <c:v>6.4668188333133099</c:v>
                </c:pt>
                <c:pt idx="435">
                  <c:v>6.4817193375375304</c:v>
                </c:pt>
                <c:pt idx="436">
                  <c:v>6.4966198417617598</c:v>
                </c:pt>
                <c:pt idx="437">
                  <c:v>6.5115203459859803</c:v>
                </c:pt>
                <c:pt idx="438">
                  <c:v>6.5264208502102097</c:v>
                </c:pt>
                <c:pt idx="439">
                  <c:v>6.5413213544344302</c:v>
                </c:pt>
                <c:pt idx="440">
                  <c:v>6.5562218586586498</c:v>
                </c:pt>
                <c:pt idx="441">
                  <c:v>6.5711223628828801</c:v>
                </c:pt>
                <c:pt idx="442">
                  <c:v>6.5860228671070997</c:v>
                </c:pt>
                <c:pt idx="443">
                  <c:v>6.60092337133133</c:v>
                </c:pt>
                <c:pt idx="444">
                  <c:v>6.6158238755555496</c:v>
                </c:pt>
                <c:pt idx="445">
                  <c:v>6.6307243797797799</c:v>
                </c:pt>
                <c:pt idx="446">
                  <c:v>6.6456248840040004</c:v>
                </c:pt>
                <c:pt idx="447">
                  <c:v>6.66052538822822</c:v>
                </c:pt>
                <c:pt idx="448">
                  <c:v>6.6754258924524503</c:v>
                </c:pt>
                <c:pt idx="449">
                  <c:v>6.69032639667667</c:v>
                </c:pt>
                <c:pt idx="450">
                  <c:v>6.7052269009009002</c:v>
                </c:pt>
                <c:pt idx="451">
                  <c:v>6.7201274051251199</c:v>
                </c:pt>
                <c:pt idx="452">
                  <c:v>6.7350279093493404</c:v>
                </c:pt>
                <c:pt idx="453">
                  <c:v>6.7499284135735698</c:v>
                </c:pt>
                <c:pt idx="454">
                  <c:v>6.7648289177977903</c:v>
                </c:pt>
                <c:pt idx="455">
                  <c:v>6.7797294220220197</c:v>
                </c:pt>
                <c:pt idx="456">
                  <c:v>6.7946299262462402</c:v>
                </c:pt>
                <c:pt idx="457">
                  <c:v>6.8095304304704696</c:v>
                </c:pt>
                <c:pt idx="458">
                  <c:v>6.8244309346946901</c:v>
                </c:pt>
                <c:pt idx="459">
                  <c:v>6.8393314389189097</c:v>
                </c:pt>
                <c:pt idx="460">
                  <c:v>6.85423194314314</c:v>
                </c:pt>
                <c:pt idx="461">
                  <c:v>6.8691324473673596</c:v>
                </c:pt>
                <c:pt idx="462">
                  <c:v>6.8840329515915899</c:v>
                </c:pt>
                <c:pt idx="463">
                  <c:v>6.8989334558158104</c:v>
                </c:pt>
                <c:pt idx="464">
                  <c:v>6.9138339600400398</c:v>
                </c:pt>
                <c:pt idx="465">
                  <c:v>6.9287344642642603</c:v>
                </c:pt>
                <c:pt idx="466">
                  <c:v>6.9436349684884799</c:v>
                </c:pt>
                <c:pt idx="467">
                  <c:v>6.9585354727127102</c:v>
                </c:pt>
                <c:pt idx="468">
                  <c:v>6.9734359769369298</c:v>
                </c:pt>
                <c:pt idx="469">
                  <c:v>6.9883364811611601</c:v>
                </c:pt>
                <c:pt idx="470">
                  <c:v>7.0032369853853798</c:v>
                </c:pt>
                <c:pt idx="471">
                  <c:v>7.01813748960961</c:v>
                </c:pt>
                <c:pt idx="472">
                  <c:v>7.0330379938338297</c:v>
                </c:pt>
                <c:pt idx="473">
                  <c:v>7.0479384980580502</c:v>
                </c:pt>
                <c:pt idx="474">
                  <c:v>7.0628390022822796</c:v>
                </c:pt>
                <c:pt idx="475">
                  <c:v>7.0777395065065001</c:v>
                </c:pt>
                <c:pt idx="476">
                  <c:v>7.0926400107307304</c:v>
                </c:pt>
                <c:pt idx="477">
                  <c:v>7.10754051495495</c:v>
                </c:pt>
                <c:pt idx="478">
                  <c:v>7.1224410191791696</c:v>
                </c:pt>
                <c:pt idx="479">
                  <c:v>7.1373415234033999</c:v>
                </c:pt>
                <c:pt idx="480">
                  <c:v>7.1522420276276204</c:v>
                </c:pt>
                <c:pt idx="481">
                  <c:v>7.1671425318518498</c:v>
                </c:pt>
                <c:pt idx="482">
                  <c:v>7.1820430360760703</c:v>
                </c:pt>
                <c:pt idx="483">
                  <c:v>7.1969435403002997</c:v>
                </c:pt>
                <c:pt idx="484">
                  <c:v>7.2118440445245202</c:v>
                </c:pt>
                <c:pt idx="485">
                  <c:v>7.2267445487487398</c:v>
                </c:pt>
                <c:pt idx="486">
                  <c:v>7.2416450529729701</c:v>
                </c:pt>
                <c:pt idx="487">
                  <c:v>7.2565455571971897</c:v>
                </c:pt>
                <c:pt idx="488">
                  <c:v>7.27144606142142</c:v>
                </c:pt>
                <c:pt idx="489">
                  <c:v>7.2863465656456397</c:v>
                </c:pt>
                <c:pt idx="490">
                  <c:v>7.3012470698698699</c:v>
                </c:pt>
                <c:pt idx="491">
                  <c:v>7.3161475740940896</c:v>
                </c:pt>
                <c:pt idx="492">
                  <c:v>7.3310480783183101</c:v>
                </c:pt>
                <c:pt idx="493">
                  <c:v>7.3459485825425404</c:v>
                </c:pt>
                <c:pt idx="494">
                  <c:v>7.36084908676676</c:v>
                </c:pt>
                <c:pt idx="495">
                  <c:v>7.3757495909909903</c:v>
                </c:pt>
                <c:pt idx="496">
                  <c:v>7.3906500952152099</c:v>
                </c:pt>
                <c:pt idx="497">
                  <c:v>7.4055505994394304</c:v>
                </c:pt>
                <c:pt idx="498">
                  <c:v>7.4204511036636598</c:v>
                </c:pt>
                <c:pt idx="499">
                  <c:v>7.4353516078878803</c:v>
                </c:pt>
                <c:pt idx="500">
                  <c:v>7.4502521121121097</c:v>
                </c:pt>
                <c:pt idx="501">
                  <c:v>7.4651526163363302</c:v>
                </c:pt>
                <c:pt idx="502">
                  <c:v>7.4800531205605596</c:v>
                </c:pt>
                <c:pt idx="503">
                  <c:v>7.4949536247847801</c:v>
                </c:pt>
                <c:pt idx="504">
                  <c:v>7.5098541290089997</c:v>
                </c:pt>
                <c:pt idx="505">
                  <c:v>7.52475463323323</c:v>
                </c:pt>
                <c:pt idx="506">
                  <c:v>7.5396551374574496</c:v>
                </c:pt>
                <c:pt idx="507">
                  <c:v>7.5545556416816799</c:v>
                </c:pt>
                <c:pt idx="508">
                  <c:v>7.5694561459059004</c:v>
                </c:pt>
                <c:pt idx="509">
                  <c:v>7.5843566501301298</c:v>
                </c:pt>
                <c:pt idx="510">
                  <c:v>7.5992571543543503</c:v>
                </c:pt>
                <c:pt idx="511">
                  <c:v>7.61415765857857</c:v>
                </c:pt>
                <c:pt idx="512">
                  <c:v>7.6290581628028002</c:v>
                </c:pt>
                <c:pt idx="513">
                  <c:v>7.6439586670270199</c:v>
                </c:pt>
                <c:pt idx="514">
                  <c:v>7.6588591712512502</c:v>
                </c:pt>
                <c:pt idx="515">
                  <c:v>7.6737596754754698</c:v>
                </c:pt>
                <c:pt idx="516">
                  <c:v>7.6886601796997001</c:v>
                </c:pt>
                <c:pt idx="517">
                  <c:v>7.7035606839239197</c:v>
                </c:pt>
                <c:pt idx="518">
                  <c:v>7.7184611881481402</c:v>
                </c:pt>
                <c:pt idx="519">
                  <c:v>7.7333616923723696</c:v>
                </c:pt>
                <c:pt idx="520">
                  <c:v>7.7482621965965901</c:v>
                </c:pt>
                <c:pt idx="521">
                  <c:v>7.7631627008208204</c:v>
                </c:pt>
                <c:pt idx="522">
                  <c:v>7.77806320504504</c:v>
                </c:pt>
                <c:pt idx="523">
                  <c:v>7.7929637092692596</c:v>
                </c:pt>
                <c:pt idx="524">
                  <c:v>7.8078642134934899</c:v>
                </c:pt>
                <c:pt idx="525">
                  <c:v>7.8227647177177104</c:v>
                </c:pt>
                <c:pt idx="526">
                  <c:v>7.8376652219419398</c:v>
                </c:pt>
                <c:pt idx="527">
                  <c:v>7.8525657261661603</c:v>
                </c:pt>
                <c:pt idx="528">
                  <c:v>7.8674662303903897</c:v>
                </c:pt>
                <c:pt idx="529">
                  <c:v>7.8823667346146102</c:v>
                </c:pt>
                <c:pt idx="530">
                  <c:v>7.8972672388388299</c:v>
                </c:pt>
                <c:pt idx="531">
                  <c:v>7.9121677430630601</c:v>
                </c:pt>
                <c:pt idx="532">
                  <c:v>7.9270682472872798</c:v>
                </c:pt>
                <c:pt idx="533">
                  <c:v>7.94196875151151</c:v>
                </c:pt>
                <c:pt idx="534">
                  <c:v>7.9568692557357297</c:v>
                </c:pt>
                <c:pt idx="535">
                  <c:v>7.97176975995996</c:v>
                </c:pt>
                <c:pt idx="536">
                  <c:v>7.9866702641841796</c:v>
                </c:pt>
                <c:pt idx="537">
                  <c:v>8.0015707684083992</c:v>
                </c:pt>
                <c:pt idx="538">
                  <c:v>8.0164712726326304</c:v>
                </c:pt>
                <c:pt idx="539">
                  <c:v>8.0313717768568509</c:v>
                </c:pt>
                <c:pt idx="540">
                  <c:v>8.0462722810810803</c:v>
                </c:pt>
                <c:pt idx="541">
                  <c:v>8.0611727853053008</c:v>
                </c:pt>
                <c:pt idx="542">
                  <c:v>8.0760732895295302</c:v>
                </c:pt>
                <c:pt idx="543">
                  <c:v>8.0909737937537507</c:v>
                </c:pt>
                <c:pt idx="544">
                  <c:v>8.1058742979779694</c:v>
                </c:pt>
                <c:pt idx="545">
                  <c:v>8.1207748022022006</c:v>
                </c:pt>
                <c:pt idx="546">
                  <c:v>8.1356753064264193</c:v>
                </c:pt>
                <c:pt idx="547">
                  <c:v>8.1505758106506505</c:v>
                </c:pt>
                <c:pt idx="548">
                  <c:v>8.1654763148748692</c:v>
                </c:pt>
                <c:pt idx="549">
                  <c:v>8.1803768190990898</c:v>
                </c:pt>
                <c:pt idx="550">
                  <c:v>8.1952773233233192</c:v>
                </c:pt>
                <c:pt idx="551">
                  <c:v>8.2101778275475397</c:v>
                </c:pt>
                <c:pt idx="552">
                  <c:v>8.2250783317717708</c:v>
                </c:pt>
                <c:pt idx="553">
                  <c:v>8.2399788359959896</c:v>
                </c:pt>
                <c:pt idx="554">
                  <c:v>8.2548793402202207</c:v>
                </c:pt>
                <c:pt idx="555">
                  <c:v>8.2697798444444395</c:v>
                </c:pt>
                <c:pt idx="556">
                  <c:v>8.28468034866866</c:v>
                </c:pt>
                <c:pt idx="557">
                  <c:v>8.2995808528928894</c:v>
                </c:pt>
                <c:pt idx="558">
                  <c:v>8.3144813571171099</c:v>
                </c:pt>
                <c:pt idx="559">
                  <c:v>8.3293818613413393</c:v>
                </c:pt>
                <c:pt idx="560">
                  <c:v>8.3442823655655598</c:v>
                </c:pt>
                <c:pt idx="561">
                  <c:v>8.3591828697897892</c:v>
                </c:pt>
                <c:pt idx="562">
                  <c:v>8.3740833740140097</c:v>
                </c:pt>
                <c:pt idx="563">
                  <c:v>8.3889838782382302</c:v>
                </c:pt>
                <c:pt idx="564">
                  <c:v>8.4038843824624596</c:v>
                </c:pt>
                <c:pt idx="565">
                  <c:v>8.4187848866866801</c:v>
                </c:pt>
                <c:pt idx="566">
                  <c:v>8.4336853909109095</c:v>
                </c:pt>
                <c:pt idx="567">
                  <c:v>8.44858589513513</c:v>
                </c:pt>
                <c:pt idx="568">
                  <c:v>8.4634863993593594</c:v>
                </c:pt>
                <c:pt idx="569">
                  <c:v>8.4783869035835799</c:v>
                </c:pt>
                <c:pt idx="570">
                  <c:v>8.4932874078078004</c:v>
                </c:pt>
                <c:pt idx="571">
                  <c:v>8.5081879120320298</c:v>
                </c:pt>
                <c:pt idx="572">
                  <c:v>8.5230884162562504</c:v>
                </c:pt>
                <c:pt idx="573">
                  <c:v>8.5379889204804797</c:v>
                </c:pt>
                <c:pt idx="574">
                  <c:v>8.5528894247047003</c:v>
                </c:pt>
                <c:pt idx="575">
                  <c:v>8.5677899289289297</c:v>
                </c:pt>
                <c:pt idx="576">
                  <c:v>8.5826904331531502</c:v>
                </c:pt>
                <c:pt idx="577">
                  <c:v>8.5975909373773707</c:v>
                </c:pt>
                <c:pt idx="578">
                  <c:v>8.6124914416016001</c:v>
                </c:pt>
                <c:pt idx="579">
                  <c:v>8.6273919458258206</c:v>
                </c:pt>
                <c:pt idx="580">
                  <c:v>8.64229245005005</c:v>
                </c:pt>
                <c:pt idx="581">
                  <c:v>8.6571929542742705</c:v>
                </c:pt>
                <c:pt idx="582">
                  <c:v>8.6720934584984892</c:v>
                </c:pt>
                <c:pt idx="583">
                  <c:v>8.6869939627227204</c:v>
                </c:pt>
                <c:pt idx="584">
                  <c:v>8.7018944669469391</c:v>
                </c:pt>
                <c:pt idx="585">
                  <c:v>8.7167949711711703</c:v>
                </c:pt>
                <c:pt idx="586">
                  <c:v>8.7316954753953908</c:v>
                </c:pt>
                <c:pt idx="587">
                  <c:v>8.7465959796196202</c:v>
                </c:pt>
                <c:pt idx="588">
                  <c:v>8.7614964838438407</c:v>
                </c:pt>
                <c:pt idx="589">
                  <c:v>8.7763969880680595</c:v>
                </c:pt>
                <c:pt idx="590">
                  <c:v>8.7912974922922906</c:v>
                </c:pt>
                <c:pt idx="591">
                  <c:v>8.8061979965165094</c:v>
                </c:pt>
                <c:pt idx="592">
                  <c:v>8.8210985007407405</c:v>
                </c:pt>
                <c:pt idx="593">
                  <c:v>8.8359990049649593</c:v>
                </c:pt>
                <c:pt idx="594">
                  <c:v>8.8508995091891798</c:v>
                </c:pt>
                <c:pt idx="595">
                  <c:v>8.8658000134134092</c:v>
                </c:pt>
                <c:pt idx="596">
                  <c:v>8.8807005176376297</c:v>
                </c:pt>
                <c:pt idx="597">
                  <c:v>8.8956010218618609</c:v>
                </c:pt>
                <c:pt idx="598">
                  <c:v>8.9105015260860796</c:v>
                </c:pt>
                <c:pt idx="599">
                  <c:v>8.9254020303103108</c:v>
                </c:pt>
                <c:pt idx="600">
                  <c:v>8.9403025345345295</c:v>
                </c:pt>
                <c:pt idx="601">
                  <c:v>8.95520303875875</c:v>
                </c:pt>
                <c:pt idx="602">
                  <c:v>8.9701035429829794</c:v>
                </c:pt>
                <c:pt idx="603">
                  <c:v>8.9850040472071999</c:v>
                </c:pt>
                <c:pt idx="604">
                  <c:v>8.9999045514314293</c:v>
                </c:pt>
                <c:pt idx="605">
                  <c:v>9.0148050556556498</c:v>
                </c:pt>
                <c:pt idx="606">
                  <c:v>9.0297055598798792</c:v>
                </c:pt>
                <c:pt idx="607">
                  <c:v>9.0446060641040997</c:v>
                </c:pt>
                <c:pt idx="608">
                  <c:v>9.0595065683283291</c:v>
                </c:pt>
                <c:pt idx="609">
                  <c:v>9.0744070725525496</c:v>
                </c:pt>
                <c:pt idx="610">
                  <c:v>9.0893075767767701</c:v>
                </c:pt>
                <c:pt idx="611">
                  <c:v>9.1042080810009995</c:v>
                </c:pt>
                <c:pt idx="612">
                  <c:v>9.1191085852252201</c:v>
                </c:pt>
                <c:pt idx="613">
                  <c:v>9.1340090894494494</c:v>
                </c:pt>
                <c:pt idx="614">
                  <c:v>9.14890959367367</c:v>
                </c:pt>
                <c:pt idx="615">
                  <c:v>9.1638100978978905</c:v>
                </c:pt>
                <c:pt idx="616">
                  <c:v>9.1787106021221199</c:v>
                </c:pt>
                <c:pt idx="617">
                  <c:v>9.1936111063463404</c:v>
                </c:pt>
                <c:pt idx="618">
                  <c:v>9.2085116105705698</c:v>
                </c:pt>
                <c:pt idx="619">
                  <c:v>9.2234121147947903</c:v>
                </c:pt>
                <c:pt idx="620">
                  <c:v>9.2383126190190197</c:v>
                </c:pt>
                <c:pt idx="621">
                  <c:v>9.2532131232432402</c:v>
                </c:pt>
                <c:pt idx="622">
                  <c:v>9.2681136274674607</c:v>
                </c:pt>
                <c:pt idx="623">
                  <c:v>9.2830141316916901</c:v>
                </c:pt>
                <c:pt idx="624">
                  <c:v>9.2979146359159106</c:v>
                </c:pt>
                <c:pt idx="625">
                  <c:v>9.31281514014014</c:v>
                </c:pt>
                <c:pt idx="626">
                  <c:v>9.3277156443643605</c:v>
                </c:pt>
                <c:pt idx="627">
                  <c:v>9.3426161485885793</c:v>
                </c:pt>
                <c:pt idx="628">
                  <c:v>9.3575166528128104</c:v>
                </c:pt>
                <c:pt idx="629">
                  <c:v>9.3724171570370292</c:v>
                </c:pt>
                <c:pt idx="630">
                  <c:v>9.3873176612612603</c:v>
                </c:pt>
                <c:pt idx="631">
                  <c:v>9.4022181654854808</c:v>
                </c:pt>
                <c:pt idx="632">
                  <c:v>9.4171186697097102</c:v>
                </c:pt>
                <c:pt idx="633">
                  <c:v>9.4320191739339307</c:v>
                </c:pt>
                <c:pt idx="634">
                  <c:v>9.4469196781581495</c:v>
                </c:pt>
                <c:pt idx="635">
                  <c:v>9.4618201823823807</c:v>
                </c:pt>
                <c:pt idx="636">
                  <c:v>9.4767206866065994</c:v>
                </c:pt>
                <c:pt idx="637">
                  <c:v>9.4916211908308306</c:v>
                </c:pt>
                <c:pt idx="638">
                  <c:v>9.5065216950550493</c:v>
                </c:pt>
                <c:pt idx="639">
                  <c:v>9.5214221992792698</c:v>
                </c:pt>
                <c:pt idx="640">
                  <c:v>9.5363227035034992</c:v>
                </c:pt>
                <c:pt idx="641">
                  <c:v>9.5512232077277197</c:v>
                </c:pt>
                <c:pt idx="642">
                  <c:v>9.5661237119519509</c:v>
                </c:pt>
                <c:pt idx="643">
                  <c:v>9.5810242161761696</c:v>
                </c:pt>
                <c:pt idx="644">
                  <c:v>9.5959247204004008</c:v>
                </c:pt>
                <c:pt idx="645">
                  <c:v>9.6108252246246195</c:v>
                </c:pt>
                <c:pt idx="646">
                  <c:v>9.62572572884884</c:v>
                </c:pt>
                <c:pt idx="647">
                  <c:v>9.6406262330730694</c:v>
                </c:pt>
                <c:pt idx="648">
                  <c:v>9.6555267372972899</c:v>
                </c:pt>
                <c:pt idx="649">
                  <c:v>9.6704272415215193</c:v>
                </c:pt>
                <c:pt idx="650">
                  <c:v>9.6853277457457398</c:v>
                </c:pt>
                <c:pt idx="651">
                  <c:v>9.7002282499699692</c:v>
                </c:pt>
                <c:pt idx="652">
                  <c:v>9.7151287541941898</c:v>
                </c:pt>
                <c:pt idx="653">
                  <c:v>9.7300292584184191</c:v>
                </c:pt>
                <c:pt idx="654">
                  <c:v>9.7449297626426397</c:v>
                </c:pt>
                <c:pt idx="655">
                  <c:v>9.7598302668668602</c:v>
                </c:pt>
                <c:pt idx="656">
                  <c:v>9.7747307710910896</c:v>
                </c:pt>
                <c:pt idx="657">
                  <c:v>9.7896312753153101</c:v>
                </c:pt>
                <c:pt idx="658">
                  <c:v>9.8045317795395395</c:v>
                </c:pt>
                <c:pt idx="659">
                  <c:v>9.81943228376376</c:v>
                </c:pt>
                <c:pt idx="660">
                  <c:v>9.8343327879879805</c:v>
                </c:pt>
                <c:pt idx="661">
                  <c:v>9.8492332922122099</c:v>
                </c:pt>
                <c:pt idx="662">
                  <c:v>9.8641337964364304</c:v>
                </c:pt>
                <c:pt idx="663">
                  <c:v>9.8790343006606598</c:v>
                </c:pt>
                <c:pt idx="664">
                  <c:v>9.8939348048848803</c:v>
                </c:pt>
                <c:pt idx="665">
                  <c:v>9.9088353091091097</c:v>
                </c:pt>
                <c:pt idx="666">
                  <c:v>9.9237358133333302</c:v>
                </c:pt>
                <c:pt idx="667">
                  <c:v>9.9386363175575507</c:v>
                </c:pt>
                <c:pt idx="668">
                  <c:v>9.9535368217817801</c:v>
                </c:pt>
                <c:pt idx="669">
                  <c:v>9.9684373260060006</c:v>
                </c:pt>
                <c:pt idx="670">
                  <c:v>9.98333783023023</c:v>
                </c:pt>
                <c:pt idx="671">
                  <c:v>9.9982383344544505</c:v>
                </c:pt>
                <c:pt idx="672">
                  <c:v>10.0131388386786</c:v>
                </c:pt>
                <c:pt idx="673">
                  <c:v>10.0280393429029</c:v>
                </c:pt>
                <c:pt idx="674">
                  <c:v>10.0429398471271</c:v>
                </c:pt>
                <c:pt idx="675">
                  <c:v>10.057840351351301</c:v>
                </c:pt>
                <c:pt idx="676">
                  <c:v>10.0727408555755</c:v>
                </c:pt>
                <c:pt idx="677">
                  <c:v>10.0876413597998</c:v>
                </c:pt>
                <c:pt idx="678">
                  <c:v>10.102541864023999</c:v>
                </c:pt>
                <c:pt idx="679">
                  <c:v>10.1174423682482</c:v>
                </c:pt>
                <c:pt idx="680">
                  <c:v>10.1323428724724</c:v>
                </c:pt>
                <c:pt idx="681">
                  <c:v>10.147243376696601</c:v>
                </c:pt>
                <c:pt idx="682">
                  <c:v>10.162143880920899</c:v>
                </c:pt>
                <c:pt idx="683">
                  <c:v>10.1770443851451</c:v>
                </c:pt>
                <c:pt idx="684">
                  <c:v>10.191944889369299</c:v>
                </c:pt>
                <c:pt idx="685">
                  <c:v>10.2068453935935</c:v>
                </c:pt>
                <c:pt idx="686">
                  <c:v>10.221745897817801</c:v>
                </c:pt>
                <c:pt idx="687">
                  <c:v>10.236646402042</c:v>
                </c:pt>
                <c:pt idx="688">
                  <c:v>10.251546906266199</c:v>
                </c:pt>
                <c:pt idx="689">
                  <c:v>10.2664474104904</c:v>
                </c:pt>
                <c:pt idx="690">
                  <c:v>10.281347914714701</c:v>
                </c:pt>
                <c:pt idx="691">
                  <c:v>10.2962484189389</c:v>
                </c:pt>
                <c:pt idx="692">
                  <c:v>10.311148923163101</c:v>
                </c:pt>
                <c:pt idx="693">
                  <c:v>10.3260494273873</c:v>
                </c:pt>
                <c:pt idx="694">
                  <c:v>10.3409499316116</c:v>
                </c:pt>
                <c:pt idx="695">
                  <c:v>10.3558504358358</c:v>
                </c:pt>
                <c:pt idx="696">
                  <c:v>10.370750940060001</c:v>
                </c:pt>
                <c:pt idx="697">
                  <c:v>10.3856514442842</c:v>
                </c:pt>
                <c:pt idx="698">
                  <c:v>10.4005519485085</c:v>
                </c:pt>
                <c:pt idx="699">
                  <c:v>10.415452452732699</c:v>
                </c:pt>
                <c:pt idx="700">
                  <c:v>10.4303529569569</c:v>
                </c:pt>
                <c:pt idx="701">
                  <c:v>10.4452534611811</c:v>
                </c:pt>
                <c:pt idx="702">
                  <c:v>10.4601539654054</c:v>
                </c:pt>
                <c:pt idx="703">
                  <c:v>10.475054469629599</c:v>
                </c:pt>
                <c:pt idx="704">
                  <c:v>10.4899549738538</c:v>
                </c:pt>
                <c:pt idx="705">
                  <c:v>10.504855478077999</c:v>
                </c:pt>
                <c:pt idx="706">
                  <c:v>10.5197559823023</c:v>
                </c:pt>
                <c:pt idx="707">
                  <c:v>10.534656486526501</c:v>
                </c:pt>
                <c:pt idx="708">
                  <c:v>10.5495569907507</c:v>
                </c:pt>
                <c:pt idx="709">
                  <c:v>10.564457494974899</c:v>
                </c:pt>
                <c:pt idx="710">
                  <c:v>10.5793579991992</c:v>
                </c:pt>
                <c:pt idx="711">
                  <c:v>10.594258503423401</c:v>
                </c:pt>
                <c:pt idx="712">
                  <c:v>10.6091590076476</c:v>
                </c:pt>
                <c:pt idx="713">
                  <c:v>10.624059511871801</c:v>
                </c:pt>
                <c:pt idx="714">
                  <c:v>10.638960016096</c:v>
                </c:pt>
                <c:pt idx="715">
                  <c:v>10.653860520320301</c:v>
                </c:pt>
                <c:pt idx="716">
                  <c:v>10.6687610245445</c:v>
                </c:pt>
                <c:pt idx="717">
                  <c:v>10.683661528768701</c:v>
                </c:pt>
                <c:pt idx="718">
                  <c:v>10.6985620329929</c:v>
                </c:pt>
                <c:pt idx="719">
                  <c:v>10.7134625372172</c:v>
                </c:pt>
                <c:pt idx="720">
                  <c:v>10.7283630414414</c:v>
                </c:pt>
                <c:pt idx="721">
                  <c:v>10.7432635456656</c:v>
                </c:pt>
                <c:pt idx="722">
                  <c:v>10.7581640498898</c:v>
                </c:pt>
                <c:pt idx="723">
                  <c:v>10.7730645541141</c:v>
                </c:pt>
                <c:pt idx="724">
                  <c:v>10.787965058338299</c:v>
                </c:pt>
                <c:pt idx="725">
                  <c:v>10.8028655625625</c:v>
                </c:pt>
                <c:pt idx="726">
                  <c:v>10.817766066786699</c:v>
                </c:pt>
                <c:pt idx="727">
                  <c:v>10.832666571011</c:v>
                </c:pt>
                <c:pt idx="728">
                  <c:v>10.847567075235199</c:v>
                </c:pt>
                <c:pt idx="729">
                  <c:v>10.8624675794594</c:v>
                </c:pt>
                <c:pt idx="730">
                  <c:v>10.877368083683599</c:v>
                </c:pt>
                <c:pt idx="731">
                  <c:v>10.8922685879079</c:v>
                </c:pt>
                <c:pt idx="732">
                  <c:v>10.907169092132101</c:v>
                </c:pt>
                <c:pt idx="733">
                  <c:v>10.9220695963563</c:v>
                </c:pt>
                <c:pt idx="734">
                  <c:v>10.936970100580499</c:v>
                </c:pt>
                <c:pt idx="735">
                  <c:v>10.9518706048048</c:v>
                </c:pt>
                <c:pt idx="736">
                  <c:v>10.966771109029001</c:v>
                </c:pt>
                <c:pt idx="737">
                  <c:v>10.9816716132532</c:v>
                </c:pt>
                <c:pt idx="738">
                  <c:v>10.996572117477401</c:v>
                </c:pt>
                <c:pt idx="739">
                  <c:v>11.011472621701699</c:v>
                </c:pt>
                <c:pt idx="740">
                  <c:v>11.0263731259259</c:v>
                </c:pt>
                <c:pt idx="741">
                  <c:v>11.0412736301501</c:v>
                </c:pt>
                <c:pt idx="742">
                  <c:v>11.056174134374301</c:v>
                </c:pt>
                <c:pt idx="743">
                  <c:v>11.071074638598599</c:v>
                </c:pt>
                <c:pt idx="744">
                  <c:v>11.0859751428228</c:v>
                </c:pt>
                <c:pt idx="745">
                  <c:v>11.100875647046999</c:v>
                </c:pt>
                <c:pt idx="746">
                  <c:v>11.1157761512712</c:v>
                </c:pt>
                <c:pt idx="747">
                  <c:v>11.1306766554954</c:v>
                </c:pt>
                <c:pt idx="748">
                  <c:v>11.1455771597197</c:v>
                </c:pt>
                <c:pt idx="749">
                  <c:v>11.160477663943899</c:v>
                </c:pt>
                <c:pt idx="750">
                  <c:v>11.1753781681681</c:v>
                </c:pt>
                <c:pt idx="751">
                  <c:v>11.190278672392299</c:v>
                </c:pt>
                <c:pt idx="752">
                  <c:v>11.2051791766166</c:v>
                </c:pt>
                <c:pt idx="753">
                  <c:v>11.220079680840801</c:v>
                </c:pt>
                <c:pt idx="754">
                  <c:v>11.234980185065</c:v>
                </c:pt>
                <c:pt idx="755">
                  <c:v>11.249880689289199</c:v>
                </c:pt>
                <c:pt idx="756">
                  <c:v>11.2647811935135</c:v>
                </c:pt>
                <c:pt idx="757">
                  <c:v>11.279681697737701</c:v>
                </c:pt>
                <c:pt idx="758">
                  <c:v>11.2945822019619</c:v>
                </c:pt>
                <c:pt idx="759">
                  <c:v>11.309482706186101</c:v>
                </c:pt>
                <c:pt idx="760">
                  <c:v>11.324383210410399</c:v>
                </c:pt>
                <c:pt idx="761">
                  <c:v>11.3392837146346</c:v>
                </c:pt>
                <c:pt idx="762">
                  <c:v>11.3541842188588</c:v>
                </c:pt>
                <c:pt idx="763">
                  <c:v>11.369084723083001</c:v>
                </c:pt>
                <c:pt idx="764">
                  <c:v>11.383985227307299</c:v>
                </c:pt>
                <c:pt idx="765">
                  <c:v>11.3988857315315</c:v>
                </c:pt>
                <c:pt idx="766">
                  <c:v>11.413786235755699</c:v>
                </c:pt>
                <c:pt idx="767">
                  <c:v>11.4286867399799</c:v>
                </c:pt>
                <c:pt idx="768">
                  <c:v>11.443587244204201</c:v>
                </c:pt>
                <c:pt idx="769">
                  <c:v>11.4584877484284</c:v>
                </c:pt>
                <c:pt idx="770">
                  <c:v>11.473388252652599</c:v>
                </c:pt>
                <c:pt idx="771">
                  <c:v>11.4882887568768</c:v>
                </c:pt>
                <c:pt idx="772">
                  <c:v>11.503189261101101</c:v>
                </c:pt>
                <c:pt idx="773">
                  <c:v>11.5180897653253</c:v>
                </c:pt>
                <c:pt idx="774">
                  <c:v>11.532990269549501</c:v>
                </c:pt>
                <c:pt idx="775">
                  <c:v>11.5478907737737</c:v>
                </c:pt>
                <c:pt idx="776">
                  <c:v>11.562791277997899</c:v>
                </c:pt>
                <c:pt idx="777">
                  <c:v>11.5776917822222</c:v>
                </c:pt>
                <c:pt idx="778">
                  <c:v>11.592592286446401</c:v>
                </c:pt>
                <c:pt idx="779">
                  <c:v>11.6074927906706</c:v>
                </c:pt>
                <c:pt idx="780">
                  <c:v>11.622393294894801</c:v>
                </c:pt>
                <c:pt idx="781">
                  <c:v>11.637293799119099</c:v>
                </c:pt>
                <c:pt idx="782">
                  <c:v>11.6521943033433</c:v>
                </c:pt>
                <c:pt idx="783">
                  <c:v>11.6670948075675</c:v>
                </c:pt>
                <c:pt idx="784">
                  <c:v>11.681995311791701</c:v>
                </c:pt>
                <c:pt idx="785">
                  <c:v>11.696895816015999</c:v>
                </c:pt>
                <c:pt idx="786">
                  <c:v>11.7117963202402</c:v>
                </c:pt>
                <c:pt idx="787">
                  <c:v>11.726696824464399</c:v>
                </c:pt>
                <c:pt idx="788">
                  <c:v>11.7415973286886</c:v>
                </c:pt>
                <c:pt idx="789">
                  <c:v>11.756497832912901</c:v>
                </c:pt>
                <c:pt idx="790">
                  <c:v>11.7713983371371</c:v>
                </c:pt>
                <c:pt idx="791">
                  <c:v>11.786298841361299</c:v>
                </c:pt>
                <c:pt idx="792">
                  <c:v>11.8011993455855</c:v>
                </c:pt>
                <c:pt idx="793">
                  <c:v>11.816099849809801</c:v>
                </c:pt>
                <c:pt idx="794">
                  <c:v>11.831000354034</c:v>
                </c:pt>
                <c:pt idx="795">
                  <c:v>11.845900858258201</c:v>
                </c:pt>
                <c:pt idx="796">
                  <c:v>11.8608013624824</c:v>
                </c:pt>
                <c:pt idx="797">
                  <c:v>11.8757018667067</c:v>
                </c:pt>
                <c:pt idx="798">
                  <c:v>11.8906023709309</c:v>
                </c:pt>
                <c:pt idx="799">
                  <c:v>11.905502875155101</c:v>
                </c:pt>
                <c:pt idx="800">
                  <c:v>11.9204033793793</c:v>
                </c:pt>
                <c:pt idx="801">
                  <c:v>11.9353038836036</c:v>
                </c:pt>
                <c:pt idx="802">
                  <c:v>11.950204387827799</c:v>
                </c:pt>
                <c:pt idx="803">
                  <c:v>11.965104892052</c:v>
                </c:pt>
                <c:pt idx="804">
                  <c:v>11.9800053962762</c:v>
                </c:pt>
                <c:pt idx="805">
                  <c:v>11.9949059005005</c:v>
                </c:pt>
                <c:pt idx="806">
                  <c:v>12.009806404724699</c:v>
                </c:pt>
                <c:pt idx="807">
                  <c:v>12.0247069089489</c:v>
                </c:pt>
                <c:pt idx="808">
                  <c:v>12.039607413173099</c:v>
                </c:pt>
                <c:pt idx="809">
                  <c:v>12.0545079173973</c:v>
                </c:pt>
                <c:pt idx="810">
                  <c:v>12.069408421621601</c:v>
                </c:pt>
                <c:pt idx="811">
                  <c:v>12.0843089258458</c:v>
                </c:pt>
                <c:pt idx="812">
                  <c:v>12.099209430069999</c:v>
                </c:pt>
                <c:pt idx="813">
                  <c:v>12.1141099342942</c:v>
                </c:pt>
                <c:pt idx="814">
                  <c:v>12.129010438518501</c:v>
                </c:pt>
                <c:pt idx="815">
                  <c:v>12.1439109427427</c:v>
                </c:pt>
                <c:pt idx="816">
                  <c:v>12.158811446966901</c:v>
                </c:pt>
                <c:pt idx="817">
                  <c:v>12.1737119511911</c:v>
                </c:pt>
                <c:pt idx="818">
                  <c:v>12.188612455415401</c:v>
                </c:pt>
                <c:pt idx="819">
                  <c:v>12.2035129596396</c:v>
                </c:pt>
                <c:pt idx="820">
                  <c:v>12.218413463863801</c:v>
                </c:pt>
                <c:pt idx="821">
                  <c:v>12.233313968088</c:v>
                </c:pt>
                <c:pt idx="822">
                  <c:v>12.2482144723123</c:v>
                </c:pt>
                <c:pt idx="823">
                  <c:v>12.2631149765365</c:v>
                </c:pt>
                <c:pt idx="824">
                  <c:v>12.2780154807607</c:v>
                </c:pt>
                <c:pt idx="825">
                  <c:v>12.2929159849849</c:v>
                </c:pt>
                <c:pt idx="826">
                  <c:v>12.3078164892092</c:v>
                </c:pt>
                <c:pt idx="827">
                  <c:v>12.322716993433399</c:v>
                </c:pt>
                <c:pt idx="828">
                  <c:v>12.3376174976576</c:v>
                </c:pt>
                <c:pt idx="829">
                  <c:v>12.352518001881799</c:v>
                </c:pt>
                <c:pt idx="830">
                  <c:v>12.3674185061061</c:v>
                </c:pt>
                <c:pt idx="831">
                  <c:v>12.382319010330299</c:v>
                </c:pt>
                <c:pt idx="832">
                  <c:v>12.3972195145545</c:v>
                </c:pt>
                <c:pt idx="833">
                  <c:v>12.412120018778699</c:v>
                </c:pt>
                <c:pt idx="834">
                  <c:v>12.427020523003</c:v>
                </c:pt>
                <c:pt idx="835">
                  <c:v>12.441921027227201</c:v>
                </c:pt>
                <c:pt idx="836">
                  <c:v>12.4568215314514</c:v>
                </c:pt>
                <c:pt idx="837">
                  <c:v>12.471722035675599</c:v>
                </c:pt>
                <c:pt idx="838">
                  <c:v>12.4866225398999</c:v>
                </c:pt>
                <c:pt idx="839">
                  <c:v>12.501523044124101</c:v>
                </c:pt>
                <c:pt idx="840">
                  <c:v>12.5164235483483</c:v>
                </c:pt>
                <c:pt idx="841">
                  <c:v>12.531324052572501</c:v>
                </c:pt>
                <c:pt idx="842">
                  <c:v>12.5462245567967</c:v>
                </c:pt>
                <c:pt idx="843">
                  <c:v>12.561125061021</c:v>
                </c:pt>
                <c:pt idx="844">
                  <c:v>12.5760255652452</c:v>
                </c:pt>
                <c:pt idx="845">
                  <c:v>12.590926069469401</c:v>
                </c:pt>
                <c:pt idx="846">
                  <c:v>12.6058265736936</c:v>
                </c:pt>
                <c:pt idx="847">
                  <c:v>12.6207270779179</c:v>
                </c:pt>
                <c:pt idx="848">
                  <c:v>12.635627582142099</c:v>
                </c:pt>
                <c:pt idx="849">
                  <c:v>12.6505280863663</c:v>
                </c:pt>
                <c:pt idx="850">
                  <c:v>12.6654285905905</c:v>
                </c:pt>
                <c:pt idx="851">
                  <c:v>12.6803290948148</c:v>
                </c:pt>
                <c:pt idx="852">
                  <c:v>12.695229599038999</c:v>
                </c:pt>
                <c:pt idx="853">
                  <c:v>12.7101301032632</c:v>
                </c:pt>
                <c:pt idx="854">
                  <c:v>12.725030607487399</c:v>
                </c:pt>
                <c:pt idx="855">
                  <c:v>12.7399311117117</c:v>
                </c:pt>
                <c:pt idx="856">
                  <c:v>12.754831615935901</c:v>
                </c:pt>
                <c:pt idx="857">
                  <c:v>12.7697321201601</c:v>
                </c:pt>
                <c:pt idx="858">
                  <c:v>12.784632624384299</c:v>
                </c:pt>
                <c:pt idx="859">
                  <c:v>12.7995331286086</c:v>
                </c:pt>
                <c:pt idx="860">
                  <c:v>12.814433632832801</c:v>
                </c:pt>
                <c:pt idx="861">
                  <c:v>12.829334137057</c:v>
                </c:pt>
                <c:pt idx="862">
                  <c:v>12.844234641281201</c:v>
                </c:pt>
                <c:pt idx="863">
                  <c:v>12.859135145505499</c:v>
                </c:pt>
                <c:pt idx="864">
                  <c:v>12.8740356497297</c:v>
                </c:pt>
                <c:pt idx="865">
                  <c:v>12.8889361539539</c:v>
                </c:pt>
                <c:pt idx="866">
                  <c:v>12.903836658178101</c:v>
                </c:pt>
                <c:pt idx="867">
                  <c:v>12.918737162402399</c:v>
                </c:pt>
                <c:pt idx="868">
                  <c:v>12.9336376666266</c:v>
                </c:pt>
                <c:pt idx="869">
                  <c:v>12.948538170850799</c:v>
                </c:pt>
                <c:pt idx="870">
                  <c:v>12.963438675075</c:v>
                </c:pt>
                <c:pt idx="871">
                  <c:v>12.9783391792992</c:v>
                </c:pt>
                <c:pt idx="872">
                  <c:v>12.9932396835235</c:v>
                </c:pt>
                <c:pt idx="873">
                  <c:v>13.008140187747699</c:v>
                </c:pt>
                <c:pt idx="874">
                  <c:v>13.0230406919719</c:v>
                </c:pt>
                <c:pt idx="875">
                  <c:v>13.037941196196099</c:v>
                </c:pt>
                <c:pt idx="876">
                  <c:v>13.0528417004204</c:v>
                </c:pt>
                <c:pt idx="877">
                  <c:v>13.067742204644601</c:v>
                </c:pt>
                <c:pt idx="878">
                  <c:v>13.0826427088688</c:v>
                </c:pt>
                <c:pt idx="879">
                  <c:v>13.097543213092999</c:v>
                </c:pt>
                <c:pt idx="880">
                  <c:v>13.1124437173173</c:v>
                </c:pt>
                <c:pt idx="881">
                  <c:v>13.127344221541501</c:v>
                </c:pt>
                <c:pt idx="882">
                  <c:v>13.1422447257657</c:v>
                </c:pt>
                <c:pt idx="883">
                  <c:v>13.157145229989901</c:v>
                </c:pt>
                <c:pt idx="884">
                  <c:v>13.172045734214199</c:v>
                </c:pt>
                <c:pt idx="885">
                  <c:v>13.1869462384384</c:v>
                </c:pt>
                <c:pt idx="886">
                  <c:v>13.2018467426626</c:v>
                </c:pt>
                <c:pt idx="887">
                  <c:v>13.216747246886801</c:v>
                </c:pt>
                <c:pt idx="888">
                  <c:v>13.231647751111099</c:v>
                </c:pt>
                <c:pt idx="889">
                  <c:v>13.2465482553353</c:v>
                </c:pt>
                <c:pt idx="890">
                  <c:v>13.261448759559499</c:v>
                </c:pt>
                <c:pt idx="891">
                  <c:v>13.2763492637837</c:v>
                </c:pt>
                <c:pt idx="892">
                  <c:v>13.291249768008001</c:v>
                </c:pt>
                <c:pt idx="893">
                  <c:v>13.3061502722322</c:v>
                </c:pt>
                <c:pt idx="894">
                  <c:v>13.321050776456399</c:v>
                </c:pt>
                <c:pt idx="895">
                  <c:v>13.3359512806806</c:v>
                </c:pt>
                <c:pt idx="896">
                  <c:v>13.350851784904901</c:v>
                </c:pt>
                <c:pt idx="897">
                  <c:v>13.3657522891291</c:v>
                </c:pt>
                <c:pt idx="898">
                  <c:v>13.380652793353301</c:v>
                </c:pt>
                <c:pt idx="899">
                  <c:v>13.3955532975775</c:v>
                </c:pt>
                <c:pt idx="900">
                  <c:v>13.4104538018018</c:v>
                </c:pt>
                <c:pt idx="901">
                  <c:v>13.425354306026</c:v>
                </c:pt>
                <c:pt idx="902">
                  <c:v>13.440254810250201</c:v>
                </c:pt>
                <c:pt idx="903">
                  <c:v>13.4551553144744</c:v>
                </c:pt>
                <c:pt idx="904">
                  <c:v>13.470055818698601</c:v>
                </c:pt>
                <c:pt idx="905">
                  <c:v>13.484956322922899</c:v>
                </c:pt>
                <c:pt idx="906">
                  <c:v>13.4998568271471</c:v>
                </c:pt>
                <c:pt idx="907">
                  <c:v>13.5147573313713</c:v>
                </c:pt>
                <c:pt idx="908">
                  <c:v>13.529657835595501</c:v>
                </c:pt>
                <c:pt idx="909">
                  <c:v>13.544558339819799</c:v>
                </c:pt>
                <c:pt idx="910">
                  <c:v>13.559458844044</c:v>
                </c:pt>
                <c:pt idx="911">
                  <c:v>13.574359348268199</c:v>
                </c:pt>
                <c:pt idx="912">
                  <c:v>13.5892598524924</c:v>
                </c:pt>
                <c:pt idx="913">
                  <c:v>13.604160356716701</c:v>
                </c:pt>
                <c:pt idx="914">
                  <c:v>13.6190608609409</c:v>
                </c:pt>
                <c:pt idx="915">
                  <c:v>13.633961365165099</c:v>
                </c:pt>
                <c:pt idx="916">
                  <c:v>13.6488618693893</c:v>
                </c:pt>
                <c:pt idx="917">
                  <c:v>13.663762373613601</c:v>
                </c:pt>
                <c:pt idx="918">
                  <c:v>13.6786628778378</c:v>
                </c:pt>
                <c:pt idx="919">
                  <c:v>13.693563382062001</c:v>
                </c:pt>
                <c:pt idx="920">
                  <c:v>13.7084638862862</c:v>
                </c:pt>
                <c:pt idx="921">
                  <c:v>13.7233643905105</c:v>
                </c:pt>
                <c:pt idx="922">
                  <c:v>13.7382648947347</c:v>
                </c:pt>
                <c:pt idx="923">
                  <c:v>13.753165398958901</c:v>
                </c:pt>
                <c:pt idx="924">
                  <c:v>13.7680659031831</c:v>
                </c:pt>
                <c:pt idx="925">
                  <c:v>13.7829664074074</c:v>
                </c:pt>
                <c:pt idx="926">
                  <c:v>13.7978669116316</c:v>
                </c:pt>
                <c:pt idx="927">
                  <c:v>13.8127674158558</c:v>
                </c:pt>
                <c:pt idx="928">
                  <c:v>13.82766792008</c:v>
                </c:pt>
                <c:pt idx="929">
                  <c:v>13.8425684243043</c:v>
                </c:pt>
                <c:pt idx="930">
                  <c:v>13.857468928528499</c:v>
                </c:pt>
                <c:pt idx="931">
                  <c:v>13.8723694327527</c:v>
                </c:pt>
                <c:pt idx="932">
                  <c:v>13.887269936976899</c:v>
                </c:pt>
                <c:pt idx="933">
                  <c:v>13.9021704412012</c:v>
                </c:pt>
                <c:pt idx="934">
                  <c:v>13.917070945425399</c:v>
                </c:pt>
                <c:pt idx="935">
                  <c:v>13.9319714496496</c:v>
                </c:pt>
                <c:pt idx="936">
                  <c:v>13.946871953873799</c:v>
                </c:pt>
                <c:pt idx="937">
                  <c:v>13.961772458098</c:v>
                </c:pt>
                <c:pt idx="938">
                  <c:v>13.976672962322301</c:v>
                </c:pt>
                <c:pt idx="939">
                  <c:v>13.9915734665465</c:v>
                </c:pt>
                <c:pt idx="940">
                  <c:v>14.006473970770701</c:v>
                </c:pt>
                <c:pt idx="941">
                  <c:v>14.0213744749949</c:v>
                </c:pt>
                <c:pt idx="942">
                  <c:v>14.036274979219201</c:v>
                </c:pt>
                <c:pt idx="943">
                  <c:v>14.0511754834434</c:v>
                </c:pt>
                <c:pt idx="944">
                  <c:v>14.066075987667601</c:v>
                </c:pt>
                <c:pt idx="945">
                  <c:v>14.0809764918918</c:v>
                </c:pt>
                <c:pt idx="946">
                  <c:v>14.0958769961161</c:v>
                </c:pt>
                <c:pt idx="947">
                  <c:v>14.1107775003403</c:v>
                </c:pt>
                <c:pt idx="948">
                  <c:v>14.125678004564501</c:v>
                </c:pt>
                <c:pt idx="949">
                  <c:v>14.1405785087887</c:v>
                </c:pt>
                <c:pt idx="950">
                  <c:v>14.155479013013</c:v>
                </c:pt>
                <c:pt idx="951">
                  <c:v>14.170379517237199</c:v>
                </c:pt>
                <c:pt idx="952">
                  <c:v>14.1852800214614</c:v>
                </c:pt>
                <c:pt idx="953">
                  <c:v>14.2001805256856</c:v>
                </c:pt>
                <c:pt idx="954">
                  <c:v>14.2150810299099</c:v>
                </c:pt>
                <c:pt idx="955">
                  <c:v>14.229981534134099</c:v>
                </c:pt>
                <c:pt idx="956">
                  <c:v>14.2448820383583</c:v>
                </c:pt>
                <c:pt idx="957">
                  <c:v>14.259782542582499</c:v>
                </c:pt>
                <c:pt idx="958">
                  <c:v>14.2746830468068</c:v>
                </c:pt>
                <c:pt idx="959">
                  <c:v>14.289583551031001</c:v>
                </c:pt>
                <c:pt idx="960">
                  <c:v>14.3044840552552</c:v>
                </c:pt>
                <c:pt idx="961">
                  <c:v>14.319384559479399</c:v>
                </c:pt>
                <c:pt idx="962">
                  <c:v>14.3342850637037</c:v>
                </c:pt>
                <c:pt idx="963">
                  <c:v>14.349185567927901</c:v>
                </c:pt>
                <c:pt idx="964">
                  <c:v>14.3640860721521</c:v>
                </c:pt>
                <c:pt idx="965">
                  <c:v>14.378986576376301</c:v>
                </c:pt>
                <c:pt idx="966">
                  <c:v>14.393887080600599</c:v>
                </c:pt>
                <c:pt idx="967">
                  <c:v>14.4087875848248</c:v>
                </c:pt>
                <c:pt idx="968">
                  <c:v>14.423688089049</c:v>
                </c:pt>
                <c:pt idx="969">
                  <c:v>14.438588593273201</c:v>
                </c:pt>
                <c:pt idx="970">
                  <c:v>14.4534890974974</c:v>
                </c:pt>
                <c:pt idx="971">
                  <c:v>14.4683896017217</c:v>
                </c:pt>
                <c:pt idx="972">
                  <c:v>14.483290105945899</c:v>
                </c:pt>
                <c:pt idx="973">
                  <c:v>14.4981906101701</c:v>
                </c:pt>
                <c:pt idx="974">
                  <c:v>14.5130911143943</c:v>
                </c:pt>
                <c:pt idx="975">
                  <c:v>14.5279916186186</c:v>
                </c:pt>
                <c:pt idx="976">
                  <c:v>14.542892122842799</c:v>
                </c:pt>
                <c:pt idx="977">
                  <c:v>14.557792627067</c:v>
                </c:pt>
                <c:pt idx="978">
                  <c:v>14.572693131291199</c:v>
                </c:pt>
                <c:pt idx="979">
                  <c:v>14.5875936355155</c:v>
                </c:pt>
                <c:pt idx="980">
                  <c:v>14.602494139739701</c:v>
                </c:pt>
                <c:pt idx="981">
                  <c:v>14.6173946439639</c:v>
                </c:pt>
                <c:pt idx="982">
                  <c:v>14.632295148188099</c:v>
                </c:pt>
                <c:pt idx="983">
                  <c:v>14.6471956524124</c:v>
                </c:pt>
                <c:pt idx="984">
                  <c:v>14.662096156636601</c:v>
                </c:pt>
                <c:pt idx="985">
                  <c:v>14.6769966608608</c:v>
                </c:pt>
                <c:pt idx="986">
                  <c:v>14.691897165085001</c:v>
                </c:pt>
                <c:pt idx="987">
                  <c:v>14.706797669309299</c:v>
                </c:pt>
                <c:pt idx="988">
                  <c:v>14.7216981735335</c:v>
                </c:pt>
                <c:pt idx="989">
                  <c:v>14.7365986777577</c:v>
                </c:pt>
                <c:pt idx="990">
                  <c:v>14.751499181981901</c:v>
                </c:pt>
                <c:pt idx="991">
                  <c:v>14.766399686206199</c:v>
                </c:pt>
                <c:pt idx="992">
                  <c:v>14.7813001904304</c:v>
                </c:pt>
                <c:pt idx="993">
                  <c:v>14.796200694654599</c:v>
                </c:pt>
                <c:pt idx="994">
                  <c:v>14.8111011988788</c:v>
                </c:pt>
                <c:pt idx="995">
                  <c:v>14.826001703103101</c:v>
                </c:pt>
                <c:pt idx="996">
                  <c:v>14.8409022073273</c:v>
                </c:pt>
                <c:pt idx="997">
                  <c:v>14.855802711551499</c:v>
                </c:pt>
              </c:numCache>
            </c:numRef>
          </c:xVal>
          <c:yVal>
            <c:numRef>
              <c:f>'1.0NaCl_PLot_for_Figs'!$B$4:$B$1001</c:f>
              <c:numCache>
                <c:formatCode>General</c:formatCode>
                <c:ptCount val="998"/>
                <c:pt idx="0">
                  <c:v>3.5575884089328184E-48</c:v>
                </c:pt>
                <c:pt idx="1">
                  <c:v>7.1151768178656367E-48</c:v>
                </c:pt>
                <c:pt idx="2">
                  <c:v>1.4230353635731273E-47</c:v>
                </c:pt>
                <c:pt idx="3">
                  <c:v>2.8460707271462547E-47</c:v>
                </c:pt>
                <c:pt idx="4">
                  <c:v>5.6921414542925094E-47</c:v>
                </c:pt>
                <c:pt idx="5">
                  <c:v>1.1384282908585019E-46</c:v>
                </c:pt>
                <c:pt idx="6">
                  <c:v>2.2768565817170037E-46</c:v>
                </c:pt>
                <c:pt idx="7">
                  <c:v>4.5537131634340075E-46</c:v>
                </c:pt>
                <c:pt idx="8">
                  <c:v>9.107426326868015E-46</c:v>
                </c:pt>
                <c:pt idx="9">
                  <c:v>1.821485265373603E-45</c:v>
                </c:pt>
                <c:pt idx="10">
                  <c:v>3.642970530747206E-45</c:v>
                </c:pt>
                <c:pt idx="11">
                  <c:v>7.285941061494412E-45</c:v>
                </c:pt>
                <c:pt idx="12">
                  <c:v>1.4571882122988824E-44</c:v>
                </c:pt>
                <c:pt idx="13">
                  <c:v>2.9143764245977648E-44</c:v>
                </c:pt>
                <c:pt idx="14">
                  <c:v>5.8287528491955296E-44</c:v>
                </c:pt>
                <c:pt idx="15">
                  <c:v>1.1657505698391059E-43</c:v>
                </c:pt>
                <c:pt idx="16">
                  <c:v>2.3315011396782118E-43</c:v>
                </c:pt>
                <c:pt idx="17">
                  <c:v>4.6630022793564237E-43</c:v>
                </c:pt>
                <c:pt idx="18">
                  <c:v>9.3260045587128473E-43</c:v>
                </c:pt>
                <c:pt idx="19">
                  <c:v>1.8652009117425695E-42</c:v>
                </c:pt>
                <c:pt idx="20">
                  <c:v>3.7304018234851389E-42</c:v>
                </c:pt>
                <c:pt idx="21">
                  <c:v>7.4608036469702779E-42</c:v>
                </c:pt>
                <c:pt idx="22">
                  <c:v>1.4921607293940556E-41</c:v>
                </c:pt>
                <c:pt idx="23">
                  <c:v>2.9843214587881112E-41</c:v>
                </c:pt>
                <c:pt idx="24">
                  <c:v>5.9686429175762223E-41</c:v>
                </c:pt>
                <c:pt idx="25">
                  <c:v>1.1937285835152445E-40</c:v>
                </c:pt>
                <c:pt idx="26">
                  <c:v>2.3874571670304889E-40</c:v>
                </c:pt>
                <c:pt idx="27">
                  <c:v>4.7749143340609778E-40</c:v>
                </c:pt>
                <c:pt idx="28">
                  <c:v>9.5498286681219557E-40</c:v>
                </c:pt>
                <c:pt idx="29">
                  <c:v>1.9099657336243911E-39</c:v>
                </c:pt>
                <c:pt idx="30">
                  <c:v>3.8199314672487823E-39</c:v>
                </c:pt>
                <c:pt idx="31">
                  <c:v>7.6398629344975645E-39</c:v>
                </c:pt>
                <c:pt idx="32">
                  <c:v>1.5279725868995129E-38</c:v>
                </c:pt>
                <c:pt idx="33">
                  <c:v>3.0559451737990258E-38</c:v>
                </c:pt>
                <c:pt idx="34">
                  <c:v>6.1118903475980516E-38</c:v>
                </c:pt>
                <c:pt idx="35">
                  <c:v>1.2223780695196103E-37</c:v>
                </c:pt>
                <c:pt idx="36">
                  <c:v>2.4447561390392207E-37</c:v>
                </c:pt>
                <c:pt idx="37">
                  <c:v>4.8895122780784413E-37</c:v>
                </c:pt>
                <c:pt idx="38">
                  <c:v>9.7790245561568826E-37</c:v>
                </c:pt>
                <c:pt idx="39">
                  <c:v>1.9558049112313765E-36</c:v>
                </c:pt>
                <c:pt idx="40">
                  <c:v>3.911609822462753E-36</c:v>
                </c:pt>
                <c:pt idx="41">
                  <c:v>7.8232196449255061E-36</c:v>
                </c:pt>
                <c:pt idx="42">
                  <c:v>1.5646439289851012E-35</c:v>
                </c:pt>
                <c:pt idx="43">
                  <c:v>3.1292878579702024E-35</c:v>
                </c:pt>
                <c:pt idx="44">
                  <c:v>6.2585757159404049E-35</c:v>
                </c:pt>
                <c:pt idx="45">
                  <c:v>1.251715143188081E-34</c:v>
                </c:pt>
                <c:pt idx="46">
                  <c:v>2.503430286376162E-34</c:v>
                </c:pt>
                <c:pt idx="47">
                  <c:v>5.0068605727523239E-34</c:v>
                </c:pt>
                <c:pt idx="48">
                  <c:v>1.0013721145504648E-33</c:v>
                </c:pt>
                <c:pt idx="49">
                  <c:v>2.0027442291009296E-33</c:v>
                </c:pt>
                <c:pt idx="50">
                  <c:v>4.0054884582018591E-33</c:v>
                </c:pt>
                <c:pt idx="51">
                  <c:v>8.0109769164037182E-33</c:v>
                </c:pt>
                <c:pt idx="52">
                  <c:v>1.6021953832807436E-32</c:v>
                </c:pt>
                <c:pt idx="53">
                  <c:v>3.2043907665614873E-32</c:v>
                </c:pt>
                <c:pt idx="54">
                  <c:v>6.4087815331229746E-32</c:v>
                </c:pt>
                <c:pt idx="55">
                  <c:v>1.2817563066245949E-31</c:v>
                </c:pt>
                <c:pt idx="56">
                  <c:v>2.5635126132491898E-31</c:v>
                </c:pt>
                <c:pt idx="57">
                  <c:v>5.1270252264983797E-31</c:v>
                </c:pt>
                <c:pt idx="58">
                  <c:v>1.0254050452996759E-30</c:v>
                </c:pt>
                <c:pt idx="59">
                  <c:v>2.0508100905993519E-30</c:v>
                </c:pt>
                <c:pt idx="60">
                  <c:v>4.1016201811987037E-30</c:v>
                </c:pt>
                <c:pt idx="61">
                  <c:v>8.2032403623974075E-30</c:v>
                </c:pt>
                <c:pt idx="62">
                  <c:v>1.6406480724794815E-29</c:v>
                </c:pt>
                <c:pt idx="63">
                  <c:v>3.281296144958963E-29</c:v>
                </c:pt>
                <c:pt idx="64">
                  <c:v>6.562592289917926E-29</c:v>
                </c:pt>
                <c:pt idx="65">
                  <c:v>1.3125184579835852E-28</c:v>
                </c:pt>
                <c:pt idx="66">
                  <c:v>2.6250369159671704E-28</c:v>
                </c:pt>
                <c:pt idx="67">
                  <c:v>5.2500738319343408E-28</c:v>
                </c:pt>
                <c:pt idx="68">
                  <c:v>1.0500147663868682E-27</c:v>
                </c:pt>
                <c:pt idx="69">
                  <c:v>2.1000295327737363E-27</c:v>
                </c:pt>
                <c:pt idx="70">
                  <c:v>4.2000590655474726E-27</c:v>
                </c:pt>
                <c:pt idx="71">
                  <c:v>8.4001181310949453E-27</c:v>
                </c:pt>
                <c:pt idx="72">
                  <c:v>1.6800236262189891E-26</c:v>
                </c:pt>
                <c:pt idx="73">
                  <c:v>3.3600472524379781E-26</c:v>
                </c:pt>
                <c:pt idx="74">
                  <c:v>6.7200945048759562E-26</c:v>
                </c:pt>
                <c:pt idx="75">
                  <c:v>1.3440189009751912E-25</c:v>
                </c:pt>
                <c:pt idx="76">
                  <c:v>2.6880378019503825E-25</c:v>
                </c:pt>
                <c:pt idx="77">
                  <c:v>5.376075603900765E-25</c:v>
                </c:pt>
                <c:pt idx="78">
                  <c:v>1.075215120780153E-24</c:v>
                </c:pt>
                <c:pt idx="79">
                  <c:v>2.150430241560306E-24</c:v>
                </c:pt>
                <c:pt idx="80">
                  <c:v>4.300860483120612E-24</c:v>
                </c:pt>
                <c:pt idx="81">
                  <c:v>8.6017209662412239E-24</c:v>
                </c:pt>
                <c:pt idx="82">
                  <c:v>1.7203441932482448E-23</c:v>
                </c:pt>
                <c:pt idx="83">
                  <c:v>3.4406883864964896E-23</c:v>
                </c:pt>
                <c:pt idx="84">
                  <c:v>6.8813767729929792E-23</c:v>
                </c:pt>
                <c:pt idx="85">
                  <c:v>1.3762753545985958E-22</c:v>
                </c:pt>
                <c:pt idx="86">
                  <c:v>2.7525507091971917E-22</c:v>
                </c:pt>
                <c:pt idx="87">
                  <c:v>5.5051014183943833E-22</c:v>
                </c:pt>
                <c:pt idx="88">
                  <c:v>1.1010202836788767E-21</c:v>
                </c:pt>
                <c:pt idx="89">
                  <c:v>2.2020405673577533E-21</c:v>
                </c:pt>
                <c:pt idx="90">
                  <c:v>4.4040811347155067E-21</c:v>
                </c:pt>
                <c:pt idx="91">
                  <c:v>8.8081622694310133E-21</c:v>
                </c:pt>
                <c:pt idx="92">
                  <c:v>1.7616324538862027E-20</c:v>
                </c:pt>
                <c:pt idx="93">
                  <c:v>3.5232649077724053E-20</c:v>
                </c:pt>
                <c:pt idx="94">
                  <c:v>7.0465298155448107E-20</c:v>
                </c:pt>
                <c:pt idx="95">
                  <c:v>1.4093059631089621E-19</c:v>
                </c:pt>
                <c:pt idx="96">
                  <c:v>2.8186119262179243E-19</c:v>
                </c:pt>
                <c:pt idx="97">
                  <c:v>5.6372238524358485E-19</c:v>
                </c:pt>
                <c:pt idx="98">
                  <c:v>1.1274447704871697E-18</c:v>
                </c:pt>
                <c:pt idx="99">
                  <c:v>2.2548895409743394E-18</c:v>
                </c:pt>
                <c:pt idx="100">
                  <c:v>4.5097790819486788E-18</c:v>
                </c:pt>
                <c:pt idx="101">
                  <c:v>9.0195581638973576E-18</c:v>
                </c:pt>
                <c:pt idx="102">
                  <c:v>1.8039116327794715E-17</c:v>
                </c:pt>
                <c:pt idx="103">
                  <c:v>3.6078232655589431E-17</c:v>
                </c:pt>
                <c:pt idx="104">
                  <c:v>7.2156465311178861E-17</c:v>
                </c:pt>
                <c:pt idx="105">
                  <c:v>1.4431293062235772E-16</c:v>
                </c:pt>
                <c:pt idx="106">
                  <c:v>2.8862586124471544E-16</c:v>
                </c:pt>
                <c:pt idx="107">
                  <c:v>5.7725172248943089E-16</c:v>
                </c:pt>
                <c:pt idx="108">
                  <c:v>1.1545034449788618E-15</c:v>
                </c:pt>
                <c:pt idx="109">
                  <c:v>2.3090068899577236E-15</c:v>
                </c:pt>
                <c:pt idx="110">
                  <c:v>4.6180137799154471E-15</c:v>
                </c:pt>
                <c:pt idx="111">
                  <c:v>9.2360275598308942E-15</c:v>
                </c:pt>
                <c:pt idx="112">
                  <c:v>1.8472055119661788E-14</c:v>
                </c:pt>
                <c:pt idx="113">
                  <c:v>3.6944110239323577E-14</c:v>
                </c:pt>
                <c:pt idx="114">
                  <c:v>7.3888220478647154E-14</c:v>
                </c:pt>
                <c:pt idx="115">
                  <c:v>1.4777644095729431E-13</c:v>
                </c:pt>
                <c:pt idx="116">
                  <c:v>2.9555288191458862E-13</c:v>
                </c:pt>
                <c:pt idx="117">
                  <c:v>5.9110576382917723E-13</c:v>
                </c:pt>
                <c:pt idx="118">
                  <c:v>1.1822115276583545E-12</c:v>
                </c:pt>
                <c:pt idx="119">
                  <c:v>2.3644230553167089E-12</c:v>
                </c:pt>
                <c:pt idx="120">
                  <c:v>4.7288461106334178E-12</c:v>
                </c:pt>
                <c:pt idx="121">
                  <c:v>9.4576922212668357E-12</c:v>
                </c:pt>
                <c:pt idx="122">
                  <c:v>1.8915384442533671E-11</c:v>
                </c:pt>
                <c:pt idx="123">
                  <c:v>3.7830768885067343E-11</c:v>
                </c:pt>
                <c:pt idx="124">
                  <c:v>7.5661537770134685E-11</c:v>
                </c:pt>
                <c:pt idx="125">
                  <c:v>1.5132307554026937E-10</c:v>
                </c:pt>
                <c:pt idx="126">
                  <c:v>3.0264615108053874E-10</c:v>
                </c:pt>
                <c:pt idx="127">
                  <c:v>6.0529230216107748E-10</c:v>
                </c:pt>
                <c:pt idx="128">
                  <c:v>1.210584604322155E-9</c:v>
                </c:pt>
                <c:pt idx="129">
                  <c:v>2.4211692086443099E-9</c:v>
                </c:pt>
                <c:pt idx="130">
                  <c:v>4.8423384172886199E-9</c:v>
                </c:pt>
                <c:pt idx="131">
                  <c:v>9.6846768345772397E-9</c:v>
                </c:pt>
                <c:pt idx="132">
                  <c:v>1.9369353669154479E-8</c:v>
                </c:pt>
                <c:pt idx="133">
                  <c:v>3.8738707338308959E-8</c:v>
                </c:pt>
                <c:pt idx="134">
                  <c:v>7.7477414676617918E-8</c:v>
                </c:pt>
                <c:pt idx="135">
                  <c:v>1.5495482935323584E-7</c:v>
                </c:pt>
                <c:pt idx="136">
                  <c:v>3.0990965870647167E-7</c:v>
                </c:pt>
                <c:pt idx="137">
                  <c:v>6.1981931741294334E-7</c:v>
                </c:pt>
                <c:pt idx="138">
                  <c:v>1.2396386348258867E-6</c:v>
                </c:pt>
                <c:pt idx="139">
                  <c:v>2.4792772696517734E-6</c:v>
                </c:pt>
                <c:pt idx="140">
                  <c:v>4.9585545393035467E-6</c:v>
                </c:pt>
                <c:pt idx="141">
                  <c:v>9.9171090786070935E-6</c:v>
                </c:pt>
                <c:pt idx="142">
                  <c:v>1.9834218157214187E-5</c:v>
                </c:pt>
                <c:pt idx="143">
                  <c:v>3.9668436314428374E-5</c:v>
                </c:pt>
                <c:pt idx="144">
                  <c:v>7.9336872628856748E-5</c:v>
                </c:pt>
                <c:pt idx="145">
                  <c:v>1.586737452577135E-4</c:v>
                </c:pt>
                <c:pt idx="146">
                  <c:v>3.1734749051542699E-4</c:v>
                </c:pt>
                <c:pt idx="147">
                  <c:v>3.17347490515427E-3</c:v>
                </c:pt>
                <c:pt idx="148">
                  <c:v>3.17347490515427E-2</c:v>
                </c:pt>
                <c:pt idx="149">
                  <c:v>5.6455597429162202E-2</c:v>
                </c:pt>
                <c:pt idx="150">
                  <c:v>8.1176445806781003E-2</c:v>
                </c:pt>
                <c:pt idx="151">
                  <c:v>0.105897294184399</c:v>
                </c:pt>
                <c:pt idx="152">
                  <c:v>0.13061814256201901</c:v>
                </c:pt>
                <c:pt idx="153">
                  <c:v>0.18283234039121599</c:v>
                </c:pt>
                <c:pt idx="154">
                  <c:v>0.25978793070949402</c:v>
                </c:pt>
                <c:pt idx="155">
                  <c:v>0.34429847721790802</c:v>
                </c:pt>
                <c:pt idx="156">
                  <c:v>0.45987041147034202</c:v>
                </c:pt>
                <c:pt idx="157">
                  <c:v>0.60331920552348295</c:v>
                </c:pt>
                <c:pt idx="158">
                  <c:v>0.76266894883013003</c:v>
                </c:pt>
                <c:pt idx="159">
                  <c:v>0.94585637508609099</c:v>
                </c:pt>
                <c:pt idx="160">
                  <c:v>1.15613578404404</c:v>
                </c:pt>
                <c:pt idx="161">
                  <c:v>1.3778909843309499</c:v>
                </c:pt>
                <c:pt idx="162">
                  <c:v>1.6116278607885499</c:v>
                </c:pt>
                <c:pt idx="163">
                  <c:v>1.7760427114622701</c:v>
                </c:pt>
                <c:pt idx="164">
                  <c:v>2.0930833965645101</c:v>
                </c:pt>
                <c:pt idx="165">
                  <c:v>2.3151384584789798</c:v>
                </c:pt>
                <c:pt idx="166">
                  <c:v>2.5578136232467998</c:v>
                </c:pt>
                <c:pt idx="167">
                  <c:v>2.7866392489421599</c:v>
                </c:pt>
                <c:pt idx="168">
                  <c:v>2.9696664514612299</c:v>
                </c:pt>
                <c:pt idx="169">
                  <c:v>3.2526230903279298</c:v>
                </c:pt>
                <c:pt idx="170">
                  <c:v>3.3973709209985499</c:v>
                </c:pt>
                <c:pt idx="171">
                  <c:v>3.6307556614187901</c:v>
                </c:pt>
                <c:pt idx="172">
                  <c:v>3.8207634241419499</c:v>
                </c:pt>
                <c:pt idx="173">
                  <c:v>3.9133147455556498</c:v>
                </c:pt>
                <c:pt idx="174">
                  <c:v>4.0254704872854603</c:v>
                </c:pt>
                <c:pt idx="175">
                  <c:v>4.0997044350653402</c:v>
                </c:pt>
                <c:pt idx="176">
                  <c:v>4.13537918662613</c:v>
                </c:pt>
                <c:pt idx="177">
                  <c:v>4.1710539381869198</c:v>
                </c:pt>
                <c:pt idx="178">
                  <c:v>4.2067286897477096</c:v>
                </c:pt>
                <c:pt idx="179">
                  <c:v>4.2067596511433498</c:v>
                </c:pt>
                <c:pt idx="180">
                  <c:v>4.1774955924117601</c:v>
                </c:pt>
                <c:pt idx="181">
                  <c:v>4.14823153368018</c:v>
                </c:pt>
                <c:pt idx="182">
                  <c:v>4.0841173083179498</c:v>
                </c:pt>
                <c:pt idx="183">
                  <c:v>4.0107118809780502</c:v>
                </c:pt>
                <c:pt idx="184">
                  <c:v>3.9289877009937899</c:v>
                </c:pt>
                <c:pt idx="185">
                  <c:v>3.8417883606968002</c:v>
                </c:pt>
                <c:pt idx="186">
                  <c:v>3.7574043895474301</c:v>
                </c:pt>
                <c:pt idx="187">
                  <c:v>3.67175045253386</c:v>
                </c:pt>
                <c:pt idx="188">
                  <c:v>3.5778533029244799</c:v>
                </c:pt>
                <c:pt idx="189">
                  <c:v>3.42536428155424</c:v>
                </c:pt>
                <c:pt idx="190">
                  <c:v>3.3266731415939002</c:v>
                </c:pt>
                <c:pt idx="191">
                  <c:v>3.20100707567389</c:v>
                </c:pt>
                <c:pt idx="192">
                  <c:v>3.0824094884691302</c:v>
                </c:pt>
                <c:pt idx="193">
                  <c:v>2.97682694702136</c:v>
                </c:pt>
                <c:pt idx="194">
                  <c:v>2.8781593923259901</c:v>
                </c:pt>
                <c:pt idx="195">
                  <c:v>2.7769739435701499</c:v>
                </c:pt>
                <c:pt idx="196">
                  <c:v>2.6725962113336501</c:v>
                </c:pt>
                <c:pt idx="197">
                  <c:v>2.5553645770398399</c:v>
                </c:pt>
                <c:pt idx="198">
                  <c:v>2.4750979206667401</c:v>
                </c:pt>
                <c:pt idx="199">
                  <c:v>2.37907917311975</c:v>
                </c:pt>
                <c:pt idx="200">
                  <c:v>2.2920435781365098</c:v>
                </c:pt>
                <c:pt idx="201">
                  <c:v>2.2042264656115198</c:v>
                </c:pt>
                <c:pt idx="202">
                  <c:v>2.1009372150722601</c:v>
                </c:pt>
                <c:pt idx="203">
                  <c:v>2.01688909690361</c:v>
                </c:pt>
                <c:pt idx="204">
                  <c:v>1.9396083612855901</c:v>
                </c:pt>
                <c:pt idx="205">
                  <c:v>1.8680518656712</c:v>
                </c:pt>
                <c:pt idx="206">
                  <c:v>1.76954763979789</c:v>
                </c:pt>
                <c:pt idx="207">
                  <c:v>1.6970208796244399</c:v>
                </c:pt>
                <c:pt idx="208">
                  <c:v>1.6365560769501699</c:v>
                </c:pt>
                <c:pt idx="209">
                  <c:v>1.58260431478915</c:v>
                </c:pt>
                <c:pt idx="210">
                  <c:v>1.5265298046995499</c:v>
                </c:pt>
                <c:pt idx="211">
                  <c:v>1.4688429408904</c:v>
                </c:pt>
                <c:pt idx="212">
                  <c:v>1.4082824690801099</c:v>
                </c:pt>
                <c:pt idx="213">
                  <c:v>1.3537752390141999</c:v>
                </c:pt>
                <c:pt idx="214">
                  <c:v>1.3141780087489101</c:v>
                </c:pt>
                <c:pt idx="215">
                  <c:v>1.2745807784836301</c:v>
                </c:pt>
                <c:pt idx="216">
                  <c:v>1.2318761037541901</c:v>
                </c:pt>
                <c:pt idx="217">
                  <c:v>1.1885865810766501</c:v>
                </c:pt>
                <c:pt idx="218">
                  <c:v>1.14543004098774</c:v>
                </c:pt>
                <c:pt idx="219">
                  <c:v>1.1095423543061</c:v>
                </c:pt>
                <c:pt idx="220">
                  <c:v>1.07365466762446</c:v>
                </c:pt>
                <c:pt idx="221">
                  <c:v>1.0377669809428101</c:v>
                </c:pt>
                <c:pt idx="222">
                  <c:v>1.00729266935777</c:v>
                </c:pt>
                <c:pt idx="223">
                  <c:v>0.98000307472830595</c:v>
                </c:pt>
                <c:pt idx="224">
                  <c:v>0.95271348009883305</c:v>
                </c:pt>
                <c:pt idx="225">
                  <c:v>0.92606745593922302</c:v>
                </c:pt>
                <c:pt idx="226">
                  <c:v>0.90144564836443697</c:v>
                </c:pt>
                <c:pt idx="227">
                  <c:v>0.87682384078964903</c:v>
                </c:pt>
                <c:pt idx="228">
                  <c:v>0.85220203321486299</c:v>
                </c:pt>
                <c:pt idx="229">
                  <c:v>0.82758022564007605</c:v>
                </c:pt>
                <c:pt idx="230">
                  <c:v>0.802958418065289</c:v>
                </c:pt>
                <c:pt idx="231">
                  <c:v>0.77854332589370701</c:v>
                </c:pt>
                <c:pt idx="232">
                  <c:v>0.76099200402717704</c:v>
                </c:pt>
                <c:pt idx="233">
                  <c:v>0.74344068216064696</c:v>
                </c:pt>
                <c:pt idx="234">
                  <c:v>0.72588936029411799</c:v>
                </c:pt>
                <c:pt idx="235">
                  <c:v>0.70833803842758902</c:v>
                </c:pt>
                <c:pt idx="236">
                  <c:v>0.69078671656105906</c:v>
                </c:pt>
                <c:pt idx="237">
                  <c:v>0.67545678518312202</c:v>
                </c:pt>
                <c:pt idx="238">
                  <c:v>0.66372119125481799</c:v>
                </c:pt>
                <c:pt idx="239">
                  <c:v>0.65198559732651395</c:v>
                </c:pt>
                <c:pt idx="240">
                  <c:v>0.64025000339820903</c:v>
                </c:pt>
                <c:pt idx="241">
                  <c:v>0.628514409469905</c:v>
                </c:pt>
                <c:pt idx="242">
                  <c:v>0.61677881554160097</c:v>
                </c:pt>
                <c:pt idx="243">
                  <c:v>0.60504322161329605</c:v>
                </c:pt>
                <c:pt idx="244">
                  <c:v>0.59330762768499201</c:v>
                </c:pt>
                <c:pt idx="245">
                  <c:v>0.58372815277757295</c:v>
                </c:pt>
                <c:pt idx="246">
                  <c:v>0.57652432217619198</c:v>
                </c:pt>
                <c:pt idx="247">
                  <c:v>0.56932049157481202</c:v>
                </c:pt>
                <c:pt idx="248">
                  <c:v>0.56211666097343105</c:v>
                </c:pt>
                <c:pt idx="249">
                  <c:v>0.55491283037204997</c:v>
                </c:pt>
                <c:pt idx="250">
                  <c:v>0.547708999770669</c:v>
                </c:pt>
                <c:pt idx="251">
                  <c:v>0.54050516916928903</c:v>
                </c:pt>
                <c:pt idx="252">
                  <c:v>0.53330133856790796</c:v>
                </c:pt>
                <c:pt idx="253">
                  <c:v>0.52609750796652699</c:v>
                </c:pt>
                <c:pt idx="254">
                  <c:v>0.51889367736514702</c:v>
                </c:pt>
                <c:pt idx="255">
                  <c:v>0.51168984676376605</c:v>
                </c:pt>
                <c:pt idx="256">
                  <c:v>0.50753669776013299</c:v>
                </c:pt>
                <c:pt idx="257">
                  <c:v>0.50442247701185094</c:v>
                </c:pt>
                <c:pt idx="258">
                  <c:v>0.50130825626357001</c:v>
                </c:pt>
                <c:pt idx="259">
                  <c:v>0.49819403551528801</c:v>
                </c:pt>
                <c:pt idx="260">
                  <c:v>0.49507981476700602</c:v>
                </c:pt>
                <c:pt idx="261">
                  <c:v>0.49196559401872503</c:v>
                </c:pt>
                <c:pt idx="262">
                  <c:v>0.48885137327044298</c:v>
                </c:pt>
                <c:pt idx="263">
                  <c:v>0.48573715252216099</c:v>
                </c:pt>
                <c:pt idx="264">
                  <c:v>0.48262293177387999</c:v>
                </c:pt>
                <c:pt idx="265">
                  <c:v>0.479508711025598</c:v>
                </c:pt>
                <c:pt idx="266">
                  <c:v>0.47639449027731601</c:v>
                </c:pt>
                <c:pt idx="267">
                  <c:v>0.47328026952903401</c:v>
                </c:pt>
                <c:pt idx="268">
                  <c:v>0.47089117539886299</c:v>
                </c:pt>
                <c:pt idx="269">
                  <c:v>0.47002920356988898</c:v>
                </c:pt>
                <c:pt idx="270">
                  <c:v>0.46916723174091501</c:v>
                </c:pt>
                <c:pt idx="271">
                  <c:v>0.468305259911941</c:v>
                </c:pt>
                <c:pt idx="272">
                  <c:v>0.46744328808296698</c:v>
                </c:pt>
                <c:pt idx="273">
                  <c:v>0.46658131625399302</c:v>
                </c:pt>
                <c:pt idx="274">
                  <c:v>0.465719344425019</c:v>
                </c:pt>
                <c:pt idx="275">
                  <c:v>0.46485737259604498</c:v>
                </c:pt>
                <c:pt idx="276">
                  <c:v>0.46399540076707102</c:v>
                </c:pt>
                <c:pt idx="277">
                  <c:v>0.463133428938097</c:v>
                </c:pt>
                <c:pt idx="278">
                  <c:v>0.46227145710912398</c:v>
                </c:pt>
                <c:pt idx="279">
                  <c:v>0.46140948528015002</c:v>
                </c:pt>
                <c:pt idx="280">
                  <c:v>0.460547513451176</c:v>
                </c:pt>
                <c:pt idx="281">
                  <c:v>0.462157384416511</c:v>
                </c:pt>
                <c:pt idx="282">
                  <c:v>0.464048161339641</c:v>
                </c:pt>
                <c:pt idx="283">
                  <c:v>0.465938938262771</c:v>
                </c:pt>
                <c:pt idx="284">
                  <c:v>0.467829715185901</c:v>
                </c:pt>
                <c:pt idx="285">
                  <c:v>0.469720492109031</c:v>
                </c:pt>
                <c:pt idx="286">
                  <c:v>0.471611269032161</c:v>
                </c:pt>
                <c:pt idx="287">
                  <c:v>0.473502045955291</c:v>
                </c:pt>
                <c:pt idx="288">
                  <c:v>0.475392822878421</c:v>
                </c:pt>
                <c:pt idx="289">
                  <c:v>0.477283599801551</c:v>
                </c:pt>
                <c:pt idx="290">
                  <c:v>0.47917437672468099</c:v>
                </c:pt>
                <c:pt idx="291">
                  <c:v>0.48106515364781099</c:v>
                </c:pt>
                <c:pt idx="292">
                  <c:v>0.48295593057094099</c:v>
                </c:pt>
                <c:pt idx="293">
                  <c:v>0.48561106000755899</c:v>
                </c:pt>
                <c:pt idx="294">
                  <c:v>0.48911455830793399</c:v>
                </c:pt>
                <c:pt idx="295">
                  <c:v>0.49261805660830899</c:v>
                </c:pt>
                <c:pt idx="296">
                  <c:v>0.49612155490868398</c:v>
                </c:pt>
                <c:pt idx="297">
                  <c:v>0.49962505320905898</c:v>
                </c:pt>
                <c:pt idx="298">
                  <c:v>0.50312855150943403</c:v>
                </c:pt>
                <c:pt idx="299">
                  <c:v>0.50663204980980903</c:v>
                </c:pt>
                <c:pt idx="300">
                  <c:v>0.51013554811018402</c:v>
                </c:pt>
                <c:pt idx="301">
                  <c:v>0.51363904641055902</c:v>
                </c:pt>
                <c:pt idx="302">
                  <c:v>0.51714254471093402</c:v>
                </c:pt>
                <c:pt idx="303">
                  <c:v>0.52064604301130901</c:v>
                </c:pt>
                <c:pt idx="304">
                  <c:v>0.52414954131168401</c:v>
                </c:pt>
                <c:pt idx="305">
                  <c:v>0.52775303882320901</c:v>
                </c:pt>
                <c:pt idx="306">
                  <c:v>0.53325853623761499</c:v>
                </c:pt>
                <c:pt idx="307">
                  <c:v>0.53876403365202097</c:v>
                </c:pt>
                <c:pt idx="308">
                  <c:v>0.54426953106642695</c:v>
                </c:pt>
                <c:pt idx="309">
                  <c:v>0.54977502848083304</c:v>
                </c:pt>
                <c:pt idx="310">
                  <c:v>0.55528052589523902</c:v>
                </c:pt>
                <c:pt idx="311">
                  <c:v>0.560786023309645</c:v>
                </c:pt>
                <c:pt idx="312">
                  <c:v>0.56629152072405098</c:v>
                </c:pt>
                <c:pt idx="313">
                  <c:v>0.57179701813845696</c:v>
                </c:pt>
                <c:pt idx="314">
                  <c:v>0.57730251555286305</c:v>
                </c:pt>
                <c:pt idx="315">
                  <c:v>0.58280801296726903</c:v>
                </c:pt>
                <c:pt idx="316">
                  <c:v>0.58831351038167501</c:v>
                </c:pt>
                <c:pt idx="317">
                  <c:v>0.59381900779608099</c:v>
                </c:pt>
                <c:pt idx="318">
                  <c:v>0.60070083835649202</c:v>
                </c:pt>
                <c:pt idx="319">
                  <c:v>0.608405136146699</c:v>
                </c:pt>
                <c:pt idx="320">
                  <c:v>0.61610943393690798</c:v>
                </c:pt>
                <c:pt idx="321">
                  <c:v>0.62381373172711596</c:v>
                </c:pt>
                <c:pt idx="322">
                  <c:v>0.63151802951732305</c:v>
                </c:pt>
                <c:pt idx="323">
                  <c:v>0.63922232730753104</c:v>
                </c:pt>
                <c:pt idx="324">
                  <c:v>0.64692662509773902</c:v>
                </c:pt>
                <c:pt idx="325">
                  <c:v>0.654630922887947</c:v>
                </c:pt>
                <c:pt idx="326">
                  <c:v>0.66233522067815498</c:v>
                </c:pt>
                <c:pt idx="327">
                  <c:v>0.67003951846836296</c:v>
                </c:pt>
                <c:pt idx="328">
                  <c:v>0.67774381625857105</c:v>
                </c:pt>
                <c:pt idx="329">
                  <c:v>0.68595890734438003</c:v>
                </c:pt>
                <c:pt idx="330">
                  <c:v>0.69520452602630201</c:v>
                </c:pt>
                <c:pt idx="331">
                  <c:v>0.70445014470822498</c:v>
                </c:pt>
                <c:pt idx="332">
                  <c:v>0.71369576339014795</c:v>
                </c:pt>
                <c:pt idx="333">
                  <c:v>0.72294138207207004</c:v>
                </c:pt>
                <c:pt idx="334">
                  <c:v>0.73218700075399301</c:v>
                </c:pt>
                <c:pt idx="335">
                  <c:v>0.74143261943591499</c:v>
                </c:pt>
                <c:pt idx="336">
                  <c:v>0.75067823811783796</c:v>
                </c:pt>
                <c:pt idx="337">
                  <c:v>0.75992385679976104</c:v>
                </c:pt>
                <c:pt idx="338">
                  <c:v>0.76971181912695896</c:v>
                </c:pt>
                <c:pt idx="339">
                  <c:v>0.78079115640066399</c:v>
                </c:pt>
                <c:pt idx="340">
                  <c:v>0.79187049367436801</c:v>
                </c:pt>
                <c:pt idx="341">
                  <c:v>0.80294983094807304</c:v>
                </c:pt>
                <c:pt idx="342">
                  <c:v>0.81402916822177795</c:v>
                </c:pt>
                <c:pt idx="343">
                  <c:v>0.82510850549548398</c:v>
                </c:pt>
                <c:pt idx="344">
                  <c:v>0.836187842769189</c:v>
                </c:pt>
                <c:pt idx="345">
                  <c:v>0.84726718004289403</c:v>
                </c:pt>
                <c:pt idx="346">
                  <c:v>0.85892182277861695</c:v>
                </c:pt>
                <c:pt idx="347">
                  <c:v>0.870604012454399</c:v>
                </c:pt>
                <c:pt idx="348">
                  <c:v>0.88228620213018205</c:v>
                </c:pt>
                <c:pt idx="349">
                  <c:v>0.89396839180596499</c:v>
                </c:pt>
                <c:pt idx="350">
                  <c:v>0.90565058148174704</c:v>
                </c:pt>
                <c:pt idx="351">
                  <c:v>0.91733277115752898</c:v>
                </c:pt>
                <c:pt idx="352">
                  <c:v>0.92901623745178796</c:v>
                </c:pt>
                <c:pt idx="353">
                  <c:v>0.94070561622001803</c:v>
                </c:pt>
                <c:pt idx="354">
                  <c:v>0.95239499498824798</c:v>
                </c:pt>
                <c:pt idx="355">
                  <c:v>0.96408437375647704</c:v>
                </c:pt>
                <c:pt idx="356">
                  <c:v>0.97577375252470699</c:v>
                </c:pt>
                <c:pt idx="357">
                  <c:v>0.98746313129293595</c:v>
                </c:pt>
                <c:pt idx="358">
                  <c:v>0.99915251006116501</c:v>
                </c:pt>
                <c:pt idx="359">
                  <c:v>1.01084188882939</c:v>
                </c:pt>
                <c:pt idx="360">
                  <c:v>1.02251815268618</c:v>
                </c:pt>
                <c:pt idx="361">
                  <c:v>1.0341918460356301</c:v>
                </c:pt>
                <c:pt idx="362">
                  <c:v>1.04586553938507</c:v>
                </c:pt>
                <c:pt idx="363">
                  <c:v>1.0575392327345099</c:v>
                </c:pt>
                <c:pt idx="364">
                  <c:v>1.06921292608396</c:v>
                </c:pt>
                <c:pt idx="365">
                  <c:v>1.0808866194333999</c:v>
                </c:pt>
                <c:pt idx="366">
                  <c:v>1.0925508730806599</c:v>
                </c:pt>
                <c:pt idx="367">
                  <c:v>1.1042094416114701</c:v>
                </c:pt>
                <c:pt idx="368">
                  <c:v>1.11586801014229</c:v>
                </c:pt>
                <c:pt idx="369">
                  <c:v>1.1275265786730999</c:v>
                </c:pt>
                <c:pt idx="370">
                  <c:v>1.1391851472039101</c:v>
                </c:pt>
                <c:pt idx="371">
                  <c:v>1.15084371573472</c:v>
                </c:pt>
                <c:pt idx="372">
                  <c:v>1.1625022842655299</c:v>
                </c:pt>
                <c:pt idx="373">
                  <c:v>1.1735665964770401</c:v>
                </c:pt>
                <c:pt idx="374">
                  <c:v>1.18312282404364</c:v>
                </c:pt>
                <c:pt idx="375">
                  <c:v>1.1926790516102299</c:v>
                </c:pt>
                <c:pt idx="376">
                  <c:v>1.20223527917683</c:v>
                </c:pt>
                <c:pt idx="377">
                  <c:v>1.21179150674342</c:v>
                </c:pt>
                <c:pt idx="378">
                  <c:v>1.2213477343100201</c:v>
                </c:pt>
                <c:pt idx="379">
                  <c:v>1.23090396187662</c:v>
                </c:pt>
                <c:pt idx="380">
                  <c:v>1.2404601894432099</c:v>
                </c:pt>
                <c:pt idx="381">
                  <c:v>1.25001641700981</c:v>
                </c:pt>
                <c:pt idx="382">
                  <c:v>1.2595726445764099</c:v>
                </c:pt>
                <c:pt idx="383">
                  <c:v>1.26676256631689</c:v>
                </c:pt>
                <c:pt idx="384">
                  <c:v>1.2728506559425601</c:v>
                </c:pt>
                <c:pt idx="385">
                  <c:v>1.27893874556823</c:v>
                </c:pt>
                <c:pt idx="386">
                  <c:v>1.28502683519391</c:v>
                </c:pt>
                <c:pt idx="387">
                  <c:v>1.2911149248195799</c:v>
                </c:pt>
                <c:pt idx="388">
                  <c:v>1.29720301444525</c:v>
                </c:pt>
                <c:pt idx="389">
                  <c:v>1.3032911040709201</c:v>
                </c:pt>
                <c:pt idx="390">
                  <c:v>1.3093791936965999</c:v>
                </c:pt>
                <c:pt idx="391">
                  <c:v>1.31546728332227</c:v>
                </c:pt>
                <c:pt idx="392">
                  <c:v>1.3215553729479399</c:v>
                </c:pt>
                <c:pt idx="393">
                  <c:v>1.32764346257362</c:v>
                </c:pt>
                <c:pt idx="394">
                  <c:v>1.3337315521992901</c:v>
                </c:pt>
                <c:pt idx="395">
                  <c:v>1.3362965002498901</c:v>
                </c:pt>
                <c:pt idx="396">
                  <c:v>1.33810386049553</c:v>
                </c:pt>
                <c:pt idx="397">
                  <c:v>1.3399112207411701</c:v>
                </c:pt>
                <c:pt idx="398">
                  <c:v>1.3417185809868</c:v>
                </c:pt>
                <c:pt idx="399">
                  <c:v>1.3435259412324401</c:v>
                </c:pt>
                <c:pt idx="400">
                  <c:v>1.3453333014780799</c:v>
                </c:pt>
                <c:pt idx="401">
                  <c:v>1.34714066172372</c:v>
                </c:pt>
                <c:pt idx="402">
                  <c:v>1.3489480219693599</c:v>
                </c:pt>
                <c:pt idx="403">
                  <c:v>1.35075538221499</c:v>
                </c:pt>
                <c:pt idx="404">
                  <c:v>1.3525627424606299</c:v>
                </c:pt>
                <c:pt idx="405">
                  <c:v>1.35437010270627</c:v>
                </c:pt>
                <c:pt idx="406">
                  <c:v>1.3561774629519101</c:v>
                </c:pt>
                <c:pt idx="407">
                  <c:v>1.35624290772525</c:v>
                </c:pt>
                <c:pt idx="408">
                  <c:v>1.3536847978513</c:v>
                </c:pt>
                <c:pt idx="409">
                  <c:v>1.35112668797735</c:v>
                </c:pt>
                <c:pt idx="410">
                  <c:v>1.3485685781034</c:v>
                </c:pt>
                <c:pt idx="411">
                  <c:v>1.34601046822945</c:v>
                </c:pt>
                <c:pt idx="412">
                  <c:v>1.34345235835551</c:v>
                </c:pt>
                <c:pt idx="413">
                  <c:v>1.34089424848156</c:v>
                </c:pt>
                <c:pt idx="414">
                  <c:v>1.33833613860761</c:v>
                </c:pt>
                <c:pt idx="415">
                  <c:v>1.33577802873366</c:v>
                </c:pt>
                <c:pt idx="416">
                  <c:v>1.33321991885971</c:v>
                </c:pt>
                <c:pt idx="417">
                  <c:v>1.33066180898577</c:v>
                </c:pt>
                <c:pt idx="418">
                  <c:v>1.32810369911182</c:v>
                </c:pt>
                <c:pt idx="419">
                  <c:v>1.32554558923787</c:v>
                </c:pt>
                <c:pt idx="420">
                  <c:v>1.3201408316209799</c:v>
                </c:pt>
                <c:pt idx="421">
                  <c:v>1.31466313981939</c:v>
                </c:pt>
                <c:pt idx="422">
                  <c:v>1.30918544801781</c:v>
                </c:pt>
                <c:pt idx="423">
                  <c:v>1.30370775621623</c:v>
                </c:pt>
                <c:pt idx="424">
                  <c:v>1.2982300644146501</c:v>
                </c:pt>
                <c:pt idx="425">
                  <c:v>1.2927523726130701</c:v>
                </c:pt>
                <c:pt idx="426">
                  <c:v>1.2872746808114801</c:v>
                </c:pt>
                <c:pt idx="427">
                  <c:v>1.2817969890098999</c:v>
                </c:pt>
                <c:pt idx="428">
                  <c:v>1.2763192972083199</c:v>
                </c:pt>
                <c:pt idx="429">
                  <c:v>1.27084160540674</c:v>
                </c:pt>
                <c:pt idx="430">
                  <c:v>1.26536391360515</c:v>
                </c:pt>
                <c:pt idx="431">
                  <c:v>1.25988622180357</c:v>
                </c:pt>
                <c:pt idx="432">
                  <c:v>1.25364202648678</c:v>
                </c:pt>
                <c:pt idx="433">
                  <c:v>1.2467732630836399</c:v>
                </c:pt>
                <c:pt idx="434">
                  <c:v>1.23990449968051</c:v>
                </c:pt>
                <c:pt idx="435">
                  <c:v>1.2330357362773701</c:v>
                </c:pt>
                <c:pt idx="436">
                  <c:v>1.2261669728742299</c:v>
                </c:pt>
                <c:pt idx="437">
                  <c:v>1.21929820947109</c:v>
                </c:pt>
                <c:pt idx="438">
                  <c:v>1.2124294460679499</c:v>
                </c:pt>
                <c:pt idx="439">
                  <c:v>1.20556068266482</c:v>
                </c:pt>
                <c:pt idx="440">
                  <c:v>1.1986919192616801</c:v>
                </c:pt>
                <c:pt idx="441">
                  <c:v>1.1918231558585399</c:v>
                </c:pt>
                <c:pt idx="442">
                  <c:v>1.1849543924554</c:v>
                </c:pt>
                <c:pt idx="443">
                  <c:v>1.1780856290522701</c:v>
                </c:pt>
                <c:pt idx="444">
                  <c:v>1.17116850523095</c:v>
                </c:pt>
                <c:pt idx="445">
                  <c:v>1.1642298307243799</c:v>
                </c:pt>
                <c:pt idx="446">
                  <c:v>1.1572911562178201</c:v>
                </c:pt>
                <c:pt idx="447">
                  <c:v>1.15035248171125</c:v>
                </c:pt>
                <c:pt idx="448">
                  <c:v>1.14341380720469</c:v>
                </c:pt>
                <c:pt idx="449">
                  <c:v>1.1364751326981199</c:v>
                </c:pt>
                <c:pt idx="450">
                  <c:v>1.1295364581915599</c:v>
                </c:pt>
                <c:pt idx="451">
                  <c:v>1.1225977836849901</c:v>
                </c:pt>
                <c:pt idx="452">
                  <c:v>1.11565910917843</c:v>
                </c:pt>
                <c:pt idx="453">
                  <c:v>1.10872043467186</c:v>
                </c:pt>
                <c:pt idx="454">
                  <c:v>1.1017817601652999</c:v>
                </c:pt>
                <c:pt idx="455">
                  <c:v>1.0948430856587299</c:v>
                </c:pt>
                <c:pt idx="456">
                  <c:v>1.08822692864352</c:v>
                </c:pt>
                <c:pt idx="457">
                  <c:v>1.0816756780735901</c:v>
                </c:pt>
                <c:pt idx="458">
                  <c:v>1.07512442750365</c:v>
                </c:pt>
                <c:pt idx="459">
                  <c:v>1.0685731769337199</c:v>
                </c:pt>
                <c:pt idx="460">
                  <c:v>1.06202192636378</c:v>
                </c:pt>
                <c:pt idx="461">
                  <c:v>1.0554706757938499</c:v>
                </c:pt>
                <c:pt idx="462">
                  <c:v>1.04891942522391</c:v>
                </c:pt>
                <c:pt idx="463">
                  <c:v>1.0423681746539799</c:v>
                </c:pt>
                <c:pt idx="464">
                  <c:v>1.03581692408404</c:v>
                </c:pt>
                <c:pt idx="465">
                  <c:v>1.0292656735140999</c:v>
                </c:pt>
                <c:pt idx="466">
                  <c:v>1.02271442294417</c:v>
                </c:pt>
                <c:pt idx="467">
                  <c:v>1.0161631723742299</c:v>
                </c:pt>
                <c:pt idx="468">
                  <c:v>1.0107701362249999</c:v>
                </c:pt>
                <c:pt idx="469">
                  <c:v>1.00540900524666</c:v>
                </c:pt>
                <c:pt idx="470">
                  <c:v>1.0000478742683201</c:v>
                </c:pt>
                <c:pt idx="471">
                  <c:v>0.99468674328998297</c:v>
                </c:pt>
                <c:pt idx="472">
                  <c:v>0.98932561231164395</c:v>
                </c:pt>
                <c:pt idx="473">
                  <c:v>0.98396448133330405</c:v>
                </c:pt>
                <c:pt idx="474">
                  <c:v>0.97860335035496404</c:v>
                </c:pt>
                <c:pt idx="475">
                  <c:v>0.97324221937662503</c:v>
                </c:pt>
                <c:pt idx="476">
                  <c:v>0.96788108839828502</c:v>
                </c:pt>
                <c:pt idx="477">
                  <c:v>0.962519957419945</c:v>
                </c:pt>
                <c:pt idx="478">
                  <c:v>0.95715882644160499</c:v>
                </c:pt>
                <c:pt idx="479">
                  <c:v>0.95179769546326598</c:v>
                </c:pt>
                <c:pt idx="480">
                  <c:v>0.94643656448492597</c:v>
                </c:pt>
                <c:pt idx="481">
                  <c:v>0.94107543350658596</c:v>
                </c:pt>
                <c:pt idx="482">
                  <c:v>0.93711240031242304</c:v>
                </c:pt>
                <c:pt idx="483">
                  <c:v>0.93338645769180995</c:v>
                </c:pt>
                <c:pt idx="484">
                  <c:v>0.92966051507119696</c:v>
                </c:pt>
                <c:pt idx="485">
                  <c:v>0.92593457245058397</c:v>
                </c:pt>
                <c:pt idx="486">
                  <c:v>0.92220862982997098</c:v>
                </c:pt>
                <c:pt idx="487">
                  <c:v>0.918482687209358</c:v>
                </c:pt>
                <c:pt idx="488">
                  <c:v>0.91475674458874601</c:v>
                </c:pt>
                <c:pt idx="489">
                  <c:v>0.91103080196813302</c:v>
                </c:pt>
                <c:pt idx="490">
                  <c:v>0.90730485934752003</c:v>
                </c:pt>
                <c:pt idx="491">
                  <c:v>0.90357891672690704</c:v>
                </c:pt>
                <c:pt idx="492">
                  <c:v>0.89985297410629395</c:v>
                </c:pt>
                <c:pt idx="493">
                  <c:v>0.89612703148568096</c:v>
                </c:pt>
                <c:pt idx="494">
                  <c:v>0.892936351196566</c:v>
                </c:pt>
                <c:pt idx="495">
                  <c:v>0.89045230272157705</c:v>
                </c:pt>
                <c:pt idx="496">
                  <c:v>0.88796825424658798</c:v>
                </c:pt>
                <c:pt idx="497">
                  <c:v>0.88548420577159903</c:v>
                </c:pt>
                <c:pt idx="498">
                  <c:v>0.88300015729661097</c:v>
                </c:pt>
                <c:pt idx="499">
                  <c:v>0.88051610882162201</c:v>
                </c:pt>
                <c:pt idx="500">
                  <c:v>0.87803206034663295</c:v>
                </c:pt>
                <c:pt idx="501">
                  <c:v>0.87554801187164499</c:v>
                </c:pt>
                <c:pt idx="502">
                  <c:v>0.87306396339665604</c:v>
                </c:pt>
                <c:pt idx="503">
                  <c:v>0.87057991492166698</c:v>
                </c:pt>
                <c:pt idx="504">
                  <c:v>0.86809586644667802</c:v>
                </c:pt>
                <c:pt idx="505">
                  <c:v>0.86561181797168996</c:v>
                </c:pt>
                <c:pt idx="506">
                  <c:v>0.86348978415084299</c:v>
                </c:pt>
                <c:pt idx="507">
                  <c:v>0.86205250829622304</c:v>
                </c:pt>
                <c:pt idx="508">
                  <c:v>0.86061523244160298</c:v>
                </c:pt>
                <c:pt idx="509">
                  <c:v>0.85917795658698304</c:v>
                </c:pt>
                <c:pt idx="510">
                  <c:v>0.85774068073236298</c:v>
                </c:pt>
                <c:pt idx="511">
                  <c:v>0.85630340487774304</c:v>
                </c:pt>
                <c:pt idx="512">
                  <c:v>0.85486612902312398</c:v>
                </c:pt>
                <c:pt idx="513">
                  <c:v>0.85342885316850403</c:v>
                </c:pt>
                <c:pt idx="514">
                  <c:v>0.85199157731388397</c:v>
                </c:pt>
                <c:pt idx="515">
                  <c:v>0.85055430145926403</c:v>
                </c:pt>
                <c:pt idx="516">
                  <c:v>0.84911702560464397</c:v>
                </c:pt>
                <c:pt idx="517">
                  <c:v>0.84767974975002403</c:v>
                </c:pt>
                <c:pt idx="518">
                  <c:v>0.84624247389540397</c:v>
                </c:pt>
                <c:pt idx="519">
                  <c:v>0.84546481304527898</c:v>
                </c:pt>
                <c:pt idx="520">
                  <c:v>0.84515895210911396</c:v>
                </c:pt>
                <c:pt idx="521">
                  <c:v>0.84485309117294805</c:v>
                </c:pt>
                <c:pt idx="522">
                  <c:v>0.84454723023678302</c:v>
                </c:pt>
                <c:pt idx="523">
                  <c:v>0.844241369300617</c:v>
                </c:pt>
                <c:pt idx="524">
                  <c:v>0.84393550836445097</c:v>
                </c:pt>
                <c:pt idx="525">
                  <c:v>0.84362964742828594</c:v>
                </c:pt>
                <c:pt idx="526">
                  <c:v>0.84332378649212003</c:v>
                </c:pt>
                <c:pt idx="527">
                  <c:v>0.84301792555595501</c:v>
                </c:pt>
                <c:pt idx="528">
                  <c:v>0.84271206461978898</c:v>
                </c:pt>
                <c:pt idx="529">
                  <c:v>0.84240620368362396</c:v>
                </c:pt>
                <c:pt idx="530">
                  <c:v>0.84210034274745804</c:v>
                </c:pt>
                <c:pt idx="531">
                  <c:v>0.84198900657970699</c:v>
                </c:pt>
                <c:pt idx="532">
                  <c:v>0.84290658947365005</c:v>
                </c:pt>
                <c:pt idx="533">
                  <c:v>0.843824172367592</c:v>
                </c:pt>
                <c:pt idx="534">
                  <c:v>0.84474175526153505</c:v>
                </c:pt>
                <c:pt idx="535">
                  <c:v>0.845659338155478</c:v>
                </c:pt>
                <c:pt idx="536">
                  <c:v>0.84657692104942095</c:v>
                </c:pt>
                <c:pt idx="537">
                  <c:v>0.84749450394336301</c:v>
                </c:pt>
                <c:pt idx="538">
                  <c:v>0.84841208683730596</c:v>
                </c:pt>
                <c:pt idx="539">
                  <c:v>0.84932966973124902</c:v>
                </c:pt>
                <c:pt idx="540">
                  <c:v>0.85024725262519096</c:v>
                </c:pt>
                <c:pt idx="541">
                  <c:v>0.85116483551913402</c:v>
                </c:pt>
                <c:pt idx="542">
                  <c:v>0.85208241841307697</c:v>
                </c:pt>
                <c:pt idx="543">
                  <c:v>0.85300000130701903</c:v>
                </c:pt>
                <c:pt idx="544">
                  <c:v>0.85426501226508</c:v>
                </c:pt>
                <c:pt idx="545">
                  <c:v>0.85565528936472601</c:v>
                </c:pt>
                <c:pt idx="546">
                  <c:v>0.85704556646437202</c:v>
                </c:pt>
                <c:pt idx="547">
                  <c:v>0.85843584356401903</c:v>
                </c:pt>
                <c:pt idx="548">
                  <c:v>0.85982612066366504</c:v>
                </c:pt>
                <c:pt idx="549">
                  <c:v>0.86121639776331105</c:v>
                </c:pt>
                <c:pt idx="550">
                  <c:v>0.86260667486295795</c:v>
                </c:pt>
                <c:pt idx="551">
                  <c:v>0.86399695196260395</c:v>
                </c:pt>
                <c:pt idx="552">
                  <c:v>0.86538722906224996</c:v>
                </c:pt>
                <c:pt idx="553">
                  <c:v>0.86677750616189697</c:v>
                </c:pt>
                <c:pt idx="554">
                  <c:v>0.86816778326154298</c:v>
                </c:pt>
                <c:pt idx="555">
                  <c:v>0.86955806036118899</c:v>
                </c:pt>
                <c:pt idx="556">
                  <c:v>0.87124234665220102</c:v>
                </c:pt>
                <c:pt idx="557">
                  <c:v>0.87357801217316799</c:v>
                </c:pt>
                <c:pt idx="558">
                  <c:v>0.87591367769413397</c:v>
                </c:pt>
                <c:pt idx="559">
                  <c:v>0.87824934321510095</c:v>
                </c:pt>
                <c:pt idx="560">
                  <c:v>0.88058500873606704</c:v>
                </c:pt>
                <c:pt idx="561">
                  <c:v>0.88292067425703402</c:v>
                </c:pt>
                <c:pt idx="562">
                  <c:v>0.885256339778</c:v>
                </c:pt>
                <c:pt idx="563">
                  <c:v>0.88759200529896698</c:v>
                </c:pt>
                <c:pt idx="564">
                  <c:v>0.88992767081993396</c:v>
                </c:pt>
                <c:pt idx="565">
                  <c:v>0.89226333634090005</c:v>
                </c:pt>
                <c:pt idx="566">
                  <c:v>0.89459900186186703</c:v>
                </c:pt>
                <c:pt idx="567">
                  <c:v>0.89693466738283301</c:v>
                </c:pt>
                <c:pt idx="568">
                  <c:v>0.89927033290379998</c:v>
                </c:pt>
                <c:pt idx="569">
                  <c:v>0.90227190638218102</c:v>
                </c:pt>
                <c:pt idx="570">
                  <c:v>0.90535832161480101</c:v>
                </c:pt>
                <c:pt idx="571">
                  <c:v>0.908444736847421</c:v>
                </c:pt>
                <c:pt idx="572">
                  <c:v>0.91153115208003999</c:v>
                </c:pt>
                <c:pt idx="573">
                  <c:v>0.91461756731265997</c:v>
                </c:pt>
                <c:pt idx="574">
                  <c:v>0.91770398254527996</c:v>
                </c:pt>
                <c:pt idx="575">
                  <c:v>0.92079039777789895</c:v>
                </c:pt>
                <c:pt idx="576">
                  <c:v>0.92387681301051905</c:v>
                </c:pt>
                <c:pt idx="577">
                  <c:v>0.92696322824313904</c:v>
                </c:pt>
                <c:pt idx="578">
                  <c:v>0.93004964347575803</c:v>
                </c:pt>
                <c:pt idx="579">
                  <c:v>0.93313605870837801</c:v>
                </c:pt>
                <c:pt idx="580">
                  <c:v>0.936222473940997</c:v>
                </c:pt>
                <c:pt idx="581">
                  <c:v>0.939409676225468</c:v>
                </c:pt>
                <c:pt idx="582">
                  <c:v>0.94271377957157898</c:v>
                </c:pt>
                <c:pt idx="583">
                  <c:v>0.94601788291768996</c:v>
                </c:pt>
                <c:pt idx="584">
                  <c:v>0.94932198626380104</c:v>
                </c:pt>
                <c:pt idx="585">
                  <c:v>0.95262608960991202</c:v>
                </c:pt>
                <c:pt idx="586">
                  <c:v>0.95593019295602299</c:v>
                </c:pt>
                <c:pt idx="587">
                  <c:v>0.95923429630213397</c:v>
                </c:pt>
                <c:pt idx="588">
                  <c:v>0.96253839964824495</c:v>
                </c:pt>
                <c:pt idx="589">
                  <c:v>0.96584250299435603</c:v>
                </c:pt>
                <c:pt idx="590">
                  <c:v>0.96914660634046701</c:v>
                </c:pt>
                <c:pt idx="591">
                  <c:v>0.97245070968657799</c:v>
                </c:pt>
                <c:pt idx="592">
                  <c:v>0.97589666157549004</c:v>
                </c:pt>
                <c:pt idx="593">
                  <c:v>0.97939423835693795</c:v>
                </c:pt>
                <c:pt idx="594">
                  <c:v>0.98289181513838597</c:v>
                </c:pt>
                <c:pt idx="595">
                  <c:v>0.98638939191983399</c:v>
                </c:pt>
                <c:pt idx="596">
                  <c:v>0.98988696870128201</c:v>
                </c:pt>
                <c:pt idx="597">
                  <c:v>0.99338454548273003</c:v>
                </c:pt>
                <c:pt idx="598">
                  <c:v>0.99688212226417805</c:v>
                </c:pt>
                <c:pt idx="599">
                  <c:v>1.00037969904562</c:v>
                </c:pt>
                <c:pt idx="600">
                  <c:v>1.00387727582707</c:v>
                </c:pt>
                <c:pt idx="601">
                  <c:v>1.00737485260852</c:v>
                </c:pt>
                <c:pt idx="602">
                  <c:v>1.01087242938996</c:v>
                </c:pt>
                <c:pt idx="603">
                  <c:v>1.01437000617141</c:v>
                </c:pt>
                <c:pt idx="604">
                  <c:v>1.0178675829528601</c:v>
                </c:pt>
                <c:pt idx="605">
                  <c:v>1.0213651597343101</c:v>
                </c:pt>
                <c:pt idx="606">
                  <c:v>1.0248627365157601</c:v>
                </c:pt>
                <c:pt idx="607">
                  <c:v>1.02806617973103</c:v>
                </c:pt>
                <c:pt idx="608">
                  <c:v>1.03095795607528</c:v>
                </c:pt>
                <c:pt idx="609">
                  <c:v>1.0338497324195299</c:v>
                </c:pt>
                <c:pt idx="610">
                  <c:v>1.0367415087637799</c:v>
                </c:pt>
                <c:pt idx="611">
                  <c:v>1.0396332851080301</c:v>
                </c:pt>
                <c:pt idx="612">
                  <c:v>1.0425250614522801</c:v>
                </c:pt>
                <c:pt idx="613">
                  <c:v>1.0454168377965301</c:v>
                </c:pt>
                <c:pt idx="614">
                  <c:v>1.04830861414078</c:v>
                </c:pt>
                <c:pt idx="615">
                  <c:v>1.05120039048503</c:v>
                </c:pt>
                <c:pt idx="616">
                  <c:v>1.05409216682928</c:v>
                </c:pt>
                <c:pt idx="617">
                  <c:v>1.0569839431735299</c:v>
                </c:pt>
                <c:pt idx="618">
                  <c:v>1.0598757195177799</c:v>
                </c:pt>
                <c:pt idx="619">
                  <c:v>1.06272130487382</c:v>
                </c:pt>
                <c:pt idx="620">
                  <c:v>1.06486233166844</c:v>
                </c:pt>
                <c:pt idx="621">
                  <c:v>1.06700335846307</c:v>
                </c:pt>
                <c:pt idx="622">
                  <c:v>1.0691443852577001</c:v>
                </c:pt>
                <c:pt idx="623">
                  <c:v>1.0712854120523201</c:v>
                </c:pt>
                <c:pt idx="624">
                  <c:v>1.0734264388469501</c:v>
                </c:pt>
                <c:pt idx="625">
                  <c:v>1.0755674656415799</c:v>
                </c:pt>
                <c:pt idx="626">
                  <c:v>1.0777084924362099</c:v>
                </c:pt>
                <c:pt idx="627">
                  <c:v>1.0798495192308299</c:v>
                </c:pt>
                <c:pt idx="628">
                  <c:v>1.08199054602546</c:v>
                </c:pt>
                <c:pt idx="629">
                  <c:v>1.08413157282009</c:v>
                </c:pt>
                <c:pt idx="630">
                  <c:v>1.08627259961471</c:v>
                </c:pt>
                <c:pt idx="631">
                  <c:v>1.08841362640934</c:v>
                </c:pt>
                <c:pt idx="632">
                  <c:v>1.08991649184912</c:v>
                </c:pt>
                <c:pt idx="633">
                  <c:v>1.0910565190834201</c:v>
                </c:pt>
                <c:pt idx="634">
                  <c:v>1.0921965463177301</c:v>
                </c:pt>
                <c:pt idx="635">
                  <c:v>1.0933365735520399</c:v>
                </c:pt>
                <c:pt idx="636">
                  <c:v>1.09447660078635</c:v>
                </c:pt>
                <c:pt idx="637">
                  <c:v>1.0956166280206501</c:v>
                </c:pt>
                <c:pt idx="638">
                  <c:v>1.0967566552549599</c:v>
                </c:pt>
                <c:pt idx="639">
                  <c:v>1.09789668248927</c:v>
                </c:pt>
                <c:pt idx="640">
                  <c:v>1.09903670972358</c:v>
                </c:pt>
                <c:pt idx="641">
                  <c:v>1.1001767369578801</c:v>
                </c:pt>
                <c:pt idx="642">
                  <c:v>1.1013167641921899</c:v>
                </c:pt>
                <c:pt idx="643">
                  <c:v>1.1024567914265</c:v>
                </c:pt>
                <c:pt idx="644">
                  <c:v>1.1033771463486399</c:v>
                </c:pt>
                <c:pt idx="645">
                  <c:v>1.1034883684779699</c:v>
                </c:pt>
                <c:pt idx="646">
                  <c:v>1.1035995906073099</c:v>
                </c:pt>
                <c:pt idx="647">
                  <c:v>1.1037108127366499</c:v>
                </c:pt>
                <c:pt idx="648">
                  <c:v>1.10382203486598</c:v>
                </c:pt>
                <c:pt idx="649">
                  <c:v>1.10393325699532</c:v>
                </c:pt>
                <c:pt idx="650">
                  <c:v>1.10404447912466</c:v>
                </c:pt>
                <c:pt idx="651">
                  <c:v>1.10415570125399</c:v>
                </c:pt>
                <c:pt idx="652">
                  <c:v>1.10426692338333</c:v>
                </c:pt>
                <c:pt idx="653">
                  <c:v>1.10437814551267</c:v>
                </c:pt>
                <c:pt idx="654">
                  <c:v>1.104489367642</c:v>
                </c:pt>
                <c:pt idx="655">
                  <c:v>1.10460058977134</c:v>
                </c:pt>
                <c:pt idx="656">
                  <c:v>1.10471181190068</c:v>
                </c:pt>
                <c:pt idx="657">
                  <c:v>1.10412053759922</c:v>
                </c:pt>
                <c:pt idx="658">
                  <c:v>1.10334198245239</c:v>
                </c:pt>
                <c:pt idx="659">
                  <c:v>1.10256342730557</c:v>
                </c:pt>
                <c:pt idx="660">
                  <c:v>1.10178487215874</c:v>
                </c:pt>
                <c:pt idx="661">
                  <c:v>1.10100631701192</c:v>
                </c:pt>
                <c:pt idx="662">
                  <c:v>1.10022776186509</c:v>
                </c:pt>
                <c:pt idx="663">
                  <c:v>1.09944920671827</c:v>
                </c:pt>
                <c:pt idx="664">
                  <c:v>1.0986706515714399</c:v>
                </c:pt>
                <c:pt idx="665">
                  <c:v>1.0978920964246099</c:v>
                </c:pt>
                <c:pt idx="666">
                  <c:v>1.0971135412777899</c:v>
                </c:pt>
                <c:pt idx="667">
                  <c:v>1.0963349861309599</c:v>
                </c:pt>
                <c:pt idx="668">
                  <c:v>1.0955564309841399</c:v>
                </c:pt>
                <c:pt idx="669">
                  <c:v>1.09448313725595</c:v>
                </c:pt>
                <c:pt idx="670">
                  <c:v>1.0928982213666001</c:v>
                </c:pt>
                <c:pt idx="671">
                  <c:v>1.0913133054772499</c:v>
                </c:pt>
                <c:pt idx="672">
                  <c:v>1.08972838958789</c:v>
                </c:pt>
                <c:pt idx="673">
                  <c:v>1.08814347369854</c:v>
                </c:pt>
                <c:pt idx="674">
                  <c:v>1.0865585578091901</c:v>
                </c:pt>
                <c:pt idx="675">
                  <c:v>1.0849736419198399</c:v>
                </c:pt>
                <c:pt idx="676">
                  <c:v>1.08338872603048</c:v>
                </c:pt>
                <c:pt idx="677">
                  <c:v>1.08180381014113</c:v>
                </c:pt>
                <c:pt idx="678">
                  <c:v>1.0802188942517801</c:v>
                </c:pt>
                <c:pt idx="679">
                  <c:v>1.0786339783624299</c:v>
                </c:pt>
                <c:pt idx="680">
                  <c:v>1.07704906247307</c:v>
                </c:pt>
                <c:pt idx="681">
                  <c:v>1.07546414658372</c:v>
                </c:pt>
                <c:pt idx="682">
                  <c:v>1.0735912581690601</c:v>
                </c:pt>
                <c:pt idx="683">
                  <c:v>1.0717004813264199</c:v>
                </c:pt>
                <c:pt idx="684">
                  <c:v>1.06980970448378</c:v>
                </c:pt>
                <c:pt idx="685">
                  <c:v>1.06791892764114</c:v>
                </c:pt>
                <c:pt idx="686">
                  <c:v>1.0660281507985001</c:v>
                </c:pt>
                <c:pt idx="687">
                  <c:v>1.0641373739558599</c:v>
                </c:pt>
                <c:pt idx="688">
                  <c:v>1.06224659711322</c:v>
                </c:pt>
                <c:pt idx="689">
                  <c:v>1.0603558202705801</c:v>
                </c:pt>
                <c:pt idx="690">
                  <c:v>1.0584650434279399</c:v>
                </c:pt>
                <c:pt idx="691">
                  <c:v>1.0565742665853</c:v>
                </c:pt>
                <c:pt idx="692">
                  <c:v>1.05468348974266</c:v>
                </c:pt>
                <c:pt idx="693">
                  <c:v>1.0527927129000201</c:v>
                </c:pt>
                <c:pt idx="694">
                  <c:v>1.0507868183729601</c:v>
                </c:pt>
                <c:pt idx="695">
                  <c:v>1.04867359711067</c:v>
                </c:pt>
                <c:pt idx="696">
                  <c:v>1.0465603758483799</c:v>
                </c:pt>
                <c:pt idx="697">
                  <c:v>1.0444471545860801</c:v>
                </c:pt>
                <c:pt idx="698">
                  <c:v>1.04233393332379</c:v>
                </c:pt>
                <c:pt idx="699">
                  <c:v>1.0402207120614999</c:v>
                </c:pt>
                <c:pt idx="700">
                  <c:v>1.0381074907992101</c:v>
                </c:pt>
                <c:pt idx="701">
                  <c:v>1.03599426953691</c:v>
                </c:pt>
                <c:pt idx="702">
                  <c:v>1.0338810482746199</c:v>
                </c:pt>
                <c:pt idx="703">
                  <c:v>1.0317678270123301</c:v>
                </c:pt>
                <c:pt idx="704">
                  <c:v>1.02965460575003</c:v>
                </c:pt>
                <c:pt idx="705">
                  <c:v>1.0275413844877399</c:v>
                </c:pt>
                <c:pt idx="706">
                  <c:v>1.0254371135343401</c:v>
                </c:pt>
                <c:pt idx="707">
                  <c:v>1.02341960752823</c:v>
                </c:pt>
                <c:pt idx="708">
                  <c:v>1.02140210152212</c:v>
                </c:pt>
                <c:pt idx="709">
                  <c:v>1.0193845955160099</c:v>
                </c:pt>
                <c:pt idx="710">
                  <c:v>1.0173670895098901</c:v>
                </c:pt>
                <c:pt idx="711">
                  <c:v>1.01534958350378</c:v>
                </c:pt>
                <c:pt idx="712">
                  <c:v>1.01333207749767</c:v>
                </c:pt>
                <c:pt idx="713">
                  <c:v>1.0113145714915599</c:v>
                </c:pt>
                <c:pt idx="714">
                  <c:v>1.0092970654854501</c:v>
                </c:pt>
                <c:pt idx="715">
                  <c:v>1.00727955947934</c:v>
                </c:pt>
                <c:pt idx="716">
                  <c:v>1.0052620534732299</c:v>
                </c:pt>
                <c:pt idx="717">
                  <c:v>1.0032445474671201</c:v>
                </c:pt>
                <c:pt idx="718">
                  <c:v>1.00128302304675</c:v>
                </c:pt>
                <c:pt idx="719">
                  <c:v>0.99942676343010495</c:v>
                </c:pt>
                <c:pt idx="720">
                  <c:v>0.99757050381346002</c:v>
                </c:pt>
                <c:pt idx="721">
                  <c:v>0.99571424419681398</c:v>
                </c:pt>
                <c:pt idx="722">
                  <c:v>0.99385798458016905</c:v>
                </c:pt>
                <c:pt idx="723">
                  <c:v>0.99200172496352401</c:v>
                </c:pt>
                <c:pt idx="724">
                  <c:v>0.99014546534687897</c:v>
                </c:pt>
                <c:pt idx="725">
                  <c:v>0.98828920573023304</c:v>
                </c:pt>
                <c:pt idx="726">
                  <c:v>0.98643294611358801</c:v>
                </c:pt>
                <c:pt idx="727">
                  <c:v>0.98457668649694297</c:v>
                </c:pt>
                <c:pt idx="728">
                  <c:v>0.98272042688029704</c:v>
                </c:pt>
                <c:pt idx="729">
                  <c:v>0.980864167263652</c:v>
                </c:pt>
                <c:pt idx="730">
                  <c:v>0.97900790764700596</c:v>
                </c:pt>
                <c:pt idx="731">
                  <c:v>0.97723874347024697</c:v>
                </c:pt>
                <c:pt idx="732">
                  <c:v>0.97573724424126396</c:v>
                </c:pt>
                <c:pt idx="733">
                  <c:v>0.97423574501228105</c:v>
                </c:pt>
                <c:pt idx="734">
                  <c:v>0.97273424578329803</c:v>
                </c:pt>
                <c:pt idx="735">
                  <c:v>0.97123274655431502</c:v>
                </c:pt>
                <c:pt idx="736">
                  <c:v>0.969731247325332</c:v>
                </c:pt>
                <c:pt idx="737">
                  <c:v>0.96822974809634899</c:v>
                </c:pt>
                <c:pt idx="738">
                  <c:v>0.96672824886736597</c:v>
                </c:pt>
                <c:pt idx="739">
                  <c:v>0.96522674963838295</c:v>
                </c:pt>
                <c:pt idx="740">
                  <c:v>0.96372525040940005</c:v>
                </c:pt>
                <c:pt idx="741">
                  <c:v>0.96222375118041603</c:v>
                </c:pt>
                <c:pt idx="742">
                  <c:v>0.96072225195143302</c:v>
                </c:pt>
                <c:pt idx="743">
                  <c:v>0.95922075272245</c:v>
                </c:pt>
                <c:pt idx="744">
                  <c:v>0.95810757290035398</c:v>
                </c:pt>
                <c:pt idx="745">
                  <c:v>0.95707876774596701</c:v>
                </c:pt>
                <c:pt idx="746">
                  <c:v>0.95604996259158104</c:v>
                </c:pt>
                <c:pt idx="747">
                  <c:v>0.95502115743719496</c:v>
                </c:pt>
                <c:pt idx="748">
                  <c:v>0.95399235228280899</c:v>
                </c:pt>
                <c:pt idx="749">
                  <c:v>0.95296354712842302</c:v>
                </c:pt>
                <c:pt idx="750">
                  <c:v>0.95193474197403705</c:v>
                </c:pt>
                <c:pt idx="751">
                  <c:v>0.95090593681965097</c:v>
                </c:pt>
                <c:pt idx="752">
                  <c:v>0.949877131665264</c:v>
                </c:pt>
                <c:pt idx="753">
                  <c:v>0.94884832651087803</c:v>
                </c:pt>
                <c:pt idx="754">
                  <c:v>0.94781952135649195</c:v>
                </c:pt>
                <c:pt idx="755">
                  <c:v>0.94679071620210598</c:v>
                </c:pt>
                <c:pt idx="756">
                  <c:v>0.945887593142821</c:v>
                </c:pt>
                <c:pt idx="757">
                  <c:v>0.94517496866128503</c:v>
                </c:pt>
                <c:pt idx="758">
                  <c:v>0.94446234417974795</c:v>
                </c:pt>
                <c:pt idx="759">
                  <c:v>0.94374971969821198</c:v>
                </c:pt>
                <c:pt idx="760">
                  <c:v>0.943037095216675</c:v>
                </c:pt>
                <c:pt idx="761">
                  <c:v>0.94232447073513903</c:v>
                </c:pt>
                <c:pt idx="762">
                  <c:v>0.94161184625360195</c:v>
                </c:pt>
                <c:pt idx="763">
                  <c:v>0.94089922177206597</c:v>
                </c:pt>
                <c:pt idx="764">
                  <c:v>0.940186597290529</c:v>
                </c:pt>
                <c:pt idx="765">
                  <c:v>0.93947397280899303</c:v>
                </c:pt>
                <c:pt idx="766">
                  <c:v>0.93876134832745695</c:v>
                </c:pt>
                <c:pt idx="767">
                  <c:v>0.93804872384591997</c:v>
                </c:pt>
                <c:pt idx="768">
                  <c:v>0.93744363564104904</c:v>
                </c:pt>
                <c:pt idx="769">
                  <c:v>0.937210040251099</c:v>
                </c:pt>
                <c:pt idx="770">
                  <c:v>0.93697644486114795</c:v>
                </c:pt>
                <c:pt idx="771">
                  <c:v>0.93674284947119801</c:v>
                </c:pt>
                <c:pt idx="772">
                  <c:v>0.93650925408124797</c:v>
                </c:pt>
                <c:pt idx="773">
                  <c:v>0.93627565869129703</c:v>
                </c:pt>
                <c:pt idx="774">
                  <c:v>0.93604206330134698</c:v>
                </c:pt>
                <c:pt idx="775">
                  <c:v>0.93580846791139705</c:v>
                </c:pt>
                <c:pt idx="776">
                  <c:v>0.935574872521446</c:v>
                </c:pt>
                <c:pt idx="777">
                  <c:v>0.93534127713149595</c:v>
                </c:pt>
                <c:pt idx="778">
                  <c:v>0.93510768174154602</c:v>
                </c:pt>
                <c:pt idx="779">
                  <c:v>0.93487408635159497</c:v>
                </c:pt>
                <c:pt idx="780">
                  <c:v>0.93474099524367804</c:v>
                </c:pt>
                <c:pt idx="781">
                  <c:v>0.93538729278549504</c:v>
                </c:pt>
                <c:pt idx="782">
                  <c:v>0.93603359032731204</c:v>
                </c:pt>
                <c:pt idx="783">
                  <c:v>0.93667988786912904</c:v>
                </c:pt>
                <c:pt idx="784">
                  <c:v>0.93732618541094503</c:v>
                </c:pt>
                <c:pt idx="785">
                  <c:v>0.93797248295276203</c:v>
                </c:pt>
                <c:pt idx="786">
                  <c:v>0.93861878049457903</c:v>
                </c:pt>
                <c:pt idx="787">
                  <c:v>0.93926507803639603</c:v>
                </c:pt>
                <c:pt idx="788">
                  <c:v>0.93991137557821203</c:v>
                </c:pt>
                <c:pt idx="789">
                  <c:v>0.94055767312002903</c:v>
                </c:pt>
                <c:pt idx="790">
                  <c:v>0.94120397066184602</c:v>
                </c:pt>
                <c:pt idx="791">
                  <c:v>0.94185026820366302</c:v>
                </c:pt>
                <c:pt idx="792">
                  <c:v>0.94249656574547902</c:v>
                </c:pt>
                <c:pt idx="793">
                  <c:v>0.94315248194730805</c:v>
                </c:pt>
                <c:pt idx="794">
                  <c:v>0.94387542602946495</c:v>
                </c:pt>
                <c:pt idx="795">
                  <c:v>0.94459837011162295</c:v>
                </c:pt>
                <c:pt idx="796">
                  <c:v>0.94532131419377996</c:v>
                </c:pt>
                <c:pt idx="797">
                  <c:v>0.94604425827593697</c:v>
                </c:pt>
                <c:pt idx="798">
                  <c:v>0.94676720235809497</c:v>
                </c:pt>
                <c:pt idx="799">
                  <c:v>0.94749014644025198</c:v>
                </c:pt>
                <c:pt idx="800">
                  <c:v>0.94821309052240899</c:v>
                </c:pt>
                <c:pt idx="801">
                  <c:v>0.94893603460456699</c:v>
                </c:pt>
                <c:pt idx="802">
                  <c:v>0.949658978686724</c:v>
                </c:pt>
                <c:pt idx="803">
                  <c:v>0.950381922768881</c:v>
                </c:pt>
                <c:pt idx="804">
                  <c:v>0.95110486685103901</c:v>
                </c:pt>
                <c:pt idx="805">
                  <c:v>0.95182781093319602</c:v>
                </c:pt>
                <c:pt idx="806">
                  <c:v>0.95288234591217902</c:v>
                </c:pt>
                <c:pt idx="807">
                  <c:v>0.95407798420499701</c:v>
                </c:pt>
                <c:pt idx="808">
                  <c:v>0.955273622497814</c:v>
                </c:pt>
                <c:pt idx="809">
                  <c:v>0.95646926079063199</c:v>
                </c:pt>
                <c:pt idx="810">
                  <c:v>0.95766489908344898</c:v>
                </c:pt>
                <c:pt idx="811">
                  <c:v>0.95886053737626697</c:v>
                </c:pt>
                <c:pt idx="812">
                  <c:v>0.96005617566908397</c:v>
                </c:pt>
                <c:pt idx="813">
                  <c:v>0.96125181396190196</c:v>
                </c:pt>
                <c:pt idx="814">
                  <c:v>0.96244745225471895</c:v>
                </c:pt>
                <c:pt idx="815">
                  <c:v>0.96364309054753705</c:v>
                </c:pt>
                <c:pt idx="816">
                  <c:v>0.96483872884035404</c:v>
                </c:pt>
                <c:pt idx="817">
                  <c:v>0.96603436713317203</c:v>
                </c:pt>
                <c:pt idx="818">
                  <c:v>0.96724543690480402</c:v>
                </c:pt>
                <c:pt idx="819">
                  <c:v>0.96849668634277897</c:v>
                </c:pt>
                <c:pt idx="820">
                  <c:v>0.96974793578075402</c:v>
                </c:pt>
                <c:pt idx="821">
                  <c:v>0.97099918521872997</c:v>
                </c:pt>
                <c:pt idx="822">
                  <c:v>0.97225043465670502</c:v>
                </c:pt>
                <c:pt idx="823">
                  <c:v>0.97350168409467996</c:v>
                </c:pt>
                <c:pt idx="824">
                  <c:v>0.97475293353265502</c:v>
                </c:pt>
                <c:pt idx="825">
                  <c:v>0.97600418297063096</c:v>
                </c:pt>
                <c:pt idx="826">
                  <c:v>0.97725543240860602</c:v>
                </c:pt>
                <c:pt idx="827">
                  <c:v>0.97850668184658096</c:v>
                </c:pt>
                <c:pt idx="828">
                  <c:v>0.97975793128455602</c:v>
                </c:pt>
                <c:pt idx="829">
                  <c:v>0.98100918072253196</c:v>
                </c:pt>
                <c:pt idx="830">
                  <c:v>0.98226043016050701</c:v>
                </c:pt>
                <c:pt idx="831">
                  <c:v>0.98369960861981198</c:v>
                </c:pt>
                <c:pt idx="832">
                  <c:v>0.98517104783771403</c:v>
                </c:pt>
                <c:pt idx="833">
                  <c:v>0.98664248705561597</c:v>
                </c:pt>
                <c:pt idx="834">
                  <c:v>0.98811392627351902</c:v>
                </c:pt>
                <c:pt idx="835">
                  <c:v>0.98958536549142095</c:v>
                </c:pt>
                <c:pt idx="836">
                  <c:v>0.991056804709323</c:v>
                </c:pt>
                <c:pt idx="837">
                  <c:v>0.99252824392722505</c:v>
                </c:pt>
                <c:pt idx="838">
                  <c:v>0.99399968314512699</c:v>
                </c:pt>
                <c:pt idx="839">
                  <c:v>0.99547112236302904</c:v>
                </c:pt>
                <c:pt idx="840">
                  <c:v>0.99694256158093097</c:v>
                </c:pt>
                <c:pt idx="841">
                  <c:v>0.99841400079883302</c:v>
                </c:pt>
                <c:pt idx="842">
                  <c:v>0.99988544001673496</c:v>
                </c:pt>
                <c:pt idx="843">
                  <c:v>1.0013568792346299</c:v>
                </c:pt>
                <c:pt idx="844">
                  <c:v>1.0028283184525399</c:v>
                </c:pt>
                <c:pt idx="845">
                  <c:v>1.00412916626034</c:v>
                </c:pt>
                <c:pt idx="846">
                  <c:v>1.00541589169256</c:v>
                </c:pt>
                <c:pt idx="847">
                  <c:v>1.0067026171247699</c:v>
                </c:pt>
                <c:pt idx="848">
                  <c:v>1.0079893425569899</c:v>
                </c:pt>
                <c:pt idx="849">
                  <c:v>1.0092760679892001</c:v>
                </c:pt>
                <c:pt idx="850">
                  <c:v>1.0105627934214201</c:v>
                </c:pt>
                <c:pt idx="851">
                  <c:v>1.0118495188536301</c:v>
                </c:pt>
                <c:pt idx="852">
                  <c:v>1.01313624428585</c:v>
                </c:pt>
                <c:pt idx="853">
                  <c:v>1.01442296971806</c:v>
                </c:pt>
                <c:pt idx="854">
                  <c:v>1.01570969515028</c:v>
                </c:pt>
                <c:pt idx="855">
                  <c:v>1.0169939397399199</c:v>
                </c:pt>
                <c:pt idx="856">
                  <c:v>1.0178281060319001</c:v>
                </c:pt>
                <c:pt idx="857">
                  <c:v>1.0186622723238901</c:v>
                </c:pt>
                <c:pt idx="858">
                  <c:v>1.01949643861587</c:v>
                </c:pt>
                <c:pt idx="859">
                  <c:v>1.02033060490786</c:v>
                </c:pt>
                <c:pt idx="860">
                  <c:v>1.0211647711998399</c:v>
                </c:pt>
                <c:pt idx="861">
                  <c:v>1.0219989374918199</c:v>
                </c:pt>
                <c:pt idx="862">
                  <c:v>1.0228331037838101</c:v>
                </c:pt>
                <c:pt idx="863">
                  <c:v>1.0236672700757901</c:v>
                </c:pt>
                <c:pt idx="864">
                  <c:v>1.02450143636777</c:v>
                </c:pt>
                <c:pt idx="865">
                  <c:v>1.02533560265976</c:v>
                </c:pt>
                <c:pt idx="866">
                  <c:v>1.0261697689517399</c:v>
                </c:pt>
                <c:pt idx="867">
                  <c:v>1.0270039352437199</c:v>
                </c:pt>
                <c:pt idx="868">
                  <c:v>1.027805764799</c:v>
                </c:pt>
                <c:pt idx="869">
                  <c:v>1.02858431994583</c:v>
                </c:pt>
                <c:pt idx="870">
                  <c:v>1.02936287509266</c:v>
                </c:pt>
                <c:pt idx="871">
                  <c:v>1.03014143023948</c:v>
                </c:pt>
                <c:pt idx="872">
                  <c:v>1.03091998538631</c:v>
                </c:pt>
                <c:pt idx="873">
                  <c:v>1.03169854053313</c:v>
                </c:pt>
                <c:pt idx="874">
                  <c:v>1.03247709567996</c:v>
                </c:pt>
                <c:pt idx="875">
                  <c:v>1.0332556508267801</c:v>
                </c:pt>
                <c:pt idx="876">
                  <c:v>1.0340342059736101</c:v>
                </c:pt>
                <c:pt idx="877">
                  <c:v>1.0348127611204401</c:v>
                </c:pt>
                <c:pt idx="878">
                  <c:v>1.0355913162672601</c:v>
                </c:pt>
                <c:pt idx="879">
                  <c:v>1.0363698714140901</c:v>
                </c:pt>
                <c:pt idx="880">
                  <c:v>1.0371177754301899</c:v>
                </c:pt>
                <c:pt idx="881">
                  <c:v>1.0377016918506801</c:v>
                </c:pt>
                <c:pt idx="882">
                  <c:v>1.03828560827116</c:v>
                </c:pt>
                <c:pt idx="883">
                  <c:v>1.0388695246916499</c:v>
                </c:pt>
                <c:pt idx="884">
                  <c:v>1.0394534411121299</c:v>
                </c:pt>
                <c:pt idx="885">
                  <c:v>1.0400373575326201</c:v>
                </c:pt>
                <c:pt idx="886">
                  <c:v>1.04062127395311</c:v>
                </c:pt>
                <c:pt idx="887">
                  <c:v>1.0412051903735899</c:v>
                </c:pt>
                <c:pt idx="888">
                  <c:v>1.0417891067940801</c:v>
                </c:pt>
                <c:pt idx="889">
                  <c:v>1.04237302321457</c:v>
                </c:pt>
                <c:pt idx="890">
                  <c:v>1.04295693963505</c:v>
                </c:pt>
                <c:pt idx="891">
                  <c:v>1.0435408560555399</c:v>
                </c:pt>
                <c:pt idx="892">
                  <c:v>1.0441247724760301</c:v>
                </c:pt>
                <c:pt idx="893">
                  <c:v>1.04427047439864</c:v>
                </c:pt>
                <c:pt idx="894">
                  <c:v>1.0442569407322</c:v>
                </c:pt>
                <c:pt idx="895">
                  <c:v>1.04424340706576</c:v>
                </c:pt>
                <c:pt idx="896">
                  <c:v>1.0442298733993201</c:v>
                </c:pt>
                <c:pt idx="897">
                  <c:v>1.0442163397328801</c:v>
                </c:pt>
                <c:pt idx="898">
                  <c:v>1.0442028060664399</c:v>
                </c:pt>
                <c:pt idx="899">
                  <c:v>1.0441892723999999</c:v>
                </c:pt>
                <c:pt idx="900">
                  <c:v>1.0441757387335699</c:v>
                </c:pt>
                <c:pt idx="901">
                  <c:v>1.04416220506713</c:v>
                </c:pt>
                <c:pt idx="902">
                  <c:v>1.04414867140069</c:v>
                </c:pt>
                <c:pt idx="903">
                  <c:v>1.04413513773425</c:v>
                </c:pt>
                <c:pt idx="904">
                  <c:v>1.0441216040678101</c:v>
                </c:pt>
                <c:pt idx="905">
                  <c:v>1.0441080704013701</c:v>
                </c:pt>
                <c:pt idx="906">
                  <c:v>1.04348339327093</c:v>
                </c:pt>
                <c:pt idx="907">
                  <c:v>1.04284022768496</c:v>
                </c:pt>
                <c:pt idx="908">
                  <c:v>1.04219706209898</c:v>
                </c:pt>
                <c:pt idx="909">
                  <c:v>1.04155389651301</c:v>
                </c:pt>
                <c:pt idx="910">
                  <c:v>1.04091073092704</c:v>
                </c:pt>
                <c:pt idx="911">
                  <c:v>1.04026756534107</c:v>
                </c:pt>
                <c:pt idx="912">
                  <c:v>1.0396243997551</c:v>
                </c:pt>
                <c:pt idx="913">
                  <c:v>1.03898123416913</c:v>
                </c:pt>
                <c:pt idx="914">
                  <c:v>1.03833806858316</c:v>
                </c:pt>
                <c:pt idx="915">
                  <c:v>1.03769490299718</c:v>
                </c:pt>
                <c:pt idx="916">
                  <c:v>1.03705173741121</c:v>
                </c:pt>
                <c:pt idx="917">
                  <c:v>1.03640857182524</c:v>
                </c:pt>
                <c:pt idx="918">
                  <c:v>1.0356947647830199</c:v>
                </c:pt>
                <c:pt idx="919">
                  <c:v>1.03497182070086</c:v>
                </c:pt>
                <c:pt idx="920">
                  <c:v>1.0342488766187099</c:v>
                </c:pt>
                <c:pt idx="921">
                  <c:v>1.03352593253655</c:v>
                </c:pt>
                <c:pt idx="922">
                  <c:v>1.0328029884543899</c:v>
                </c:pt>
                <c:pt idx="923">
                  <c:v>1.03208004437223</c:v>
                </c:pt>
                <c:pt idx="924">
                  <c:v>1.0313571002900801</c:v>
                </c:pt>
                <c:pt idx="925">
                  <c:v>1.03063415620792</c:v>
                </c:pt>
                <c:pt idx="926">
                  <c:v>1.0299112121257601</c:v>
                </c:pt>
                <c:pt idx="927">
                  <c:v>1.0291882680436</c:v>
                </c:pt>
                <c:pt idx="928">
                  <c:v>1.0284653239614501</c:v>
                </c:pt>
                <c:pt idx="929">
                  <c:v>1.02774237987929</c:v>
                </c:pt>
                <c:pt idx="930">
                  <c:v>1.0270066044474599</c:v>
                </c:pt>
                <c:pt idx="931">
                  <c:v>1.0262558548329701</c:v>
                </c:pt>
                <c:pt idx="932">
                  <c:v>1.02550510521848</c:v>
                </c:pt>
                <c:pt idx="933">
                  <c:v>1.02475435560399</c:v>
                </c:pt>
                <c:pt idx="934">
                  <c:v>1.0240036059894999</c:v>
                </c:pt>
                <c:pt idx="935">
                  <c:v>1.0232528563750001</c:v>
                </c:pt>
                <c:pt idx="936">
                  <c:v>1.02250210676051</c:v>
                </c:pt>
                <c:pt idx="937">
                  <c:v>1.0217513571460199</c:v>
                </c:pt>
                <c:pt idx="938">
                  <c:v>1.0210006075315301</c:v>
                </c:pt>
                <c:pt idx="939">
                  <c:v>1.02024985791704</c:v>
                </c:pt>
                <c:pt idx="940">
                  <c:v>1.01949910830255</c:v>
                </c:pt>
                <c:pt idx="941">
                  <c:v>1.0187483586880499</c:v>
                </c:pt>
                <c:pt idx="942">
                  <c:v>1.0179973897586201</c:v>
                </c:pt>
                <c:pt idx="943">
                  <c:v>1.0172407863011099</c:v>
                </c:pt>
                <c:pt idx="944">
                  <c:v>1.01648418284361</c:v>
                </c:pt>
                <c:pt idx="945">
                  <c:v>1.01572757938611</c:v>
                </c:pt>
                <c:pt idx="946">
                  <c:v>1.0149709759286001</c:v>
                </c:pt>
                <c:pt idx="947">
                  <c:v>1.0142143724710999</c:v>
                </c:pt>
                <c:pt idx="948">
                  <c:v>1.0134577690136</c:v>
                </c:pt>
                <c:pt idx="949">
                  <c:v>1.01270116555609</c:v>
                </c:pt>
                <c:pt idx="950">
                  <c:v>1.0119445620985901</c:v>
                </c:pt>
                <c:pt idx="951">
                  <c:v>1.0111879586410899</c:v>
                </c:pt>
                <c:pt idx="952">
                  <c:v>1.01043135518358</c:v>
                </c:pt>
                <c:pt idx="953">
                  <c:v>1.00964358751806</c:v>
                </c:pt>
                <c:pt idx="954">
                  <c:v>1.0087856848111501</c:v>
                </c:pt>
                <c:pt idx="955">
                  <c:v>1.0079277821042301</c:v>
                </c:pt>
                <c:pt idx="956">
                  <c:v>1.0070698793973201</c:v>
                </c:pt>
                <c:pt idx="957">
                  <c:v>1.0062119766904101</c:v>
                </c:pt>
                <c:pt idx="958">
                  <c:v>1.0053540739834901</c:v>
                </c:pt>
                <c:pt idx="959">
                  <c:v>1.0044961712765801</c:v>
                </c:pt>
                <c:pt idx="960">
                  <c:v>1.0036382685696601</c:v>
                </c:pt>
                <c:pt idx="961">
                  <c:v>1.0027803658627501</c:v>
                </c:pt>
                <c:pt idx="962">
                  <c:v>1.0019224631558299</c:v>
                </c:pt>
                <c:pt idx="963">
                  <c:v>1.0010645604489199</c:v>
                </c:pt>
                <c:pt idx="964">
                  <c:v>1.0002066577419999</c:v>
                </c:pt>
                <c:pt idx="965">
                  <c:v>0.99934875503509302</c:v>
                </c:pt>
                <c:pt idx="966">
                  <c:v>0.99849085232817902</c:v>
                </c:pt>
                <c:pt idx="967">
                  <c:v>0.99763294962126403</c:v>
                </c:pt>
                <c:pt idx="968">
                  <c:v>0.99677504691435004</c:v>
                </c:pt>
                <c:pt idx="969">
                  <c:v>0.99591714420743505</c:v>
                </c:pt>
                <c:pt idx="970">
                  <c:v>0.99505924150052105</c:v>
                </c:pt>
                <c:pt idx="971">
                  <c:v>0.99420133879360595</c:v>
                </c:pt>
                <c:pt idx="972">
                  <c:v>0.99334343608669196</c:v>
                </c:pt>
                <c:pt idx="973">
                  <c:v>0.99248553337977696</c:v>
                </c:pt>
                <c:pt idx="974">
                  <c:v>0.99162763067286297</c:v>
                </c:pt>
                <c:pt idx="975">
                  <c:v>0.99076972796594798</c:v>
                </c:pt>
                <c:pt idx="976">
                  <c:v>0.98992403068688395</c:v>
                </c:pt>
                <c:pt idx="977">
                  <c:v>0.98914547545956899</c:v>
                </c:pt>
                <c:pt idx="978">
                  <c:v>0.98836692023225303</c:v>
                </c:pt>
                <c:pt idx="979">
                  <c:v>0.98758836500493796</c:v>
                </c:pt>
                <c:pt idx="980">
                  <c:v>0.986809809777623</c:v>
                </c:pt>
                <c:pt idx="981">
                  <c:v>0.98603125455030805</c:v>
                </c:pt>
                <c:pt idx="982">
                  <c:v>0.98525269932299298</c:v>
                </c:pt>
                <c:pt idx="983">
                  <c:v>0.98447414409567802</c:v>
                </c:pt>
                <c:pt idx="984">
                  <c:v>0.98369558886836295</c:v>
                </c:pt>
                <c:pt idx="985">
                  <c:v>0.98291703364104799</c:v>
                </c:pt>
                <c:pt idx="986">
                  <c:v>0.98213847841373303</c:v>
                </c:pt>
                <c:pt idx="987">
                  <c:v>0.98135992318641796</c:v>
                </c:pt>
                <c:pt idx="988">
                  <c:v>0.980581367959103</c:v>
                </c:pt>
                <c:pt idx="989">
                  <c:v>0.98020094296514804</c:v>
                </c:pt>
                <c:pt idx="990">
                  <c:v>0.97996790604200301</c:v>
                </c:pt>
                <c:pt idx="991">
                  <c:v>0.97973486911885699</c:v>
                </c:pt>
                <c:pt idx="992">
                  <c:v>0.97950183219571196</c:v>
                </c:pt>
                <c:pt idx="993">
                  <c:v>0.97926879527256605</c:v>
                </c:pt>
                <c:pt idx="994">
                  <c:v>0.97903575834942103</c:v>
                </c:pt>
                <c:pt idx="995">
                  <c:v>0.978802721426275</c:v>
                </c:pt>
                <c:pt idx="996">
                  <c:v>0.97856968450312898</c:v>
                </c:pt>
                <c:pt idx="997">
                  <c:v>0.97833664757998395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C8-47CB-AB33-ACA430B97D43}"/>
            </c:ext>
          </c:extLst>
        </c:ser>
        <c:ser>
          <c:idx val="1"/>
          <c:order val="1"/>
          <c:tx>
            <c:strRef>
              <c:f>'1.0LiF_PLot_for_Figs'!$C$3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'1.0NaCl_PLot_for_Figs'!$A$4:$A$1001</c:f>
              <c:numCache>
                <c:formatCode>General</c:formatCode>
                <c:ptCount val="998"/>
                <c:pt idx="0">
                  <c:v>0</c:v>
                </c:pt>
                <c:pt idx="1">
                  <c:v>1.49005042242242E-2</c:v>
                </c:pt>
                <c:pt idx="2">
                  <c:v>2.98010084484484E-2</c:v>
                </c:pt>
                <c:pt idx="3">
                  <c:v>4.4701512672672597E-2</c:v>
                </c:pt>
                <c:pt idx="4">
                  <c:v>5.9602016896896898E-2</c:v>
                </c:pt>
                <c:pt idx="5">
                  <c:v>7.4502521121121101E-2</c:v>
                </c:pt>
                <c:pt idx="6">
                  <c:v>8.9403025345345305E-2</c:v>
                </c:pt>
                <c:pt idx="7">
                  <c:v>0.104303529569569</c:v>
                </c:pt>
                <c:pt idx="8">
                  <c:v>0.119204033793793</c:v>
                </c:pt>
                <c:pt idx="9">
                  <c:v>0.134104538018018</c:v>
                </c:pt>
                <c:pt idx="10">
                  <c:v>0.14900504224224201</c:v>
                </c:pt>
                <c:pt idx="11">
                  <c:v>0.16390554646646599</c:v>
                </c:pt>
                <c:pt idx="12">
                  <c:v>0.17880605069069</c:v>
                </c:pt>
                <c:pt idx="13">
                  <c:v>0.19370655491491401</c:v>
                </c:pt>
                <c:pt idx="14">
                  <c:v>0.20860705913913899</c:v>
                </c:pt>
                <c:pt idx="15">
                  <c:v>0.223507563363363</c:v>
                </c:pt>
                <c:pt idx="16">
                  <c:v>0.23840806758758701</c:v>
                </c:pt>
                <c:pt idx="17">
                  <c:v>0.25330857181181099</c:v>
                </c:pt>
                <c:pt idx="18">
                  <c:v>0.268209076036036</c:v>
                </c:pt>
                <c:pt idx="19">
                  <c:v>0.28310958026026001</c:v>
                </c:pt>
                <c:pt idx="20">
                  <c:v>0.29801008448448402</c:v>
                </c:pt>
                <c:pt idx="21">
                  <c:v>0.31291058870870803</c:v>
                </c:pt>
                <c:pt idx="22">
                  <c:v>0.32781109293293198</c:v>
                </c:pt>
                <c:pt idx="23">
                  <c:v>0.34271159715715699</c:v>
                </c:pt>
                <c:pt idx="24">
                  <c:v>0.357612101381381</c:v>
                </c:pt>
                <c:pt idx="25">
                  <c:v>0.37251260560560501</c:v>
                </c:pt>
                <c:pt idx="26">
                  <c:v>0.38741310982982902</c:v>
                </c:pt>
                <c:pt idx="27">
                  <c:v>0.40231361405405403</c:v>
                </c:pt>
                <c:pt idx="28">
                  <c:v>0.41721411827827798</c:v>
                </c:pt>
                <c:pt idx="29">
                  <c:v>0.43211462250250199</c:v>
                </c:pt>
                <c:pt idx="30">
                  <c:v>0.447015126726726</c:v>
                </c:pt>
                <c:pt idx="31">
                  <c:v>0.46191563095095001</c:v>
                </c:pt>
                <c:pt idx="32">
                  <c:v>0.47681613517517502</c:v>
                </c:pt>
                <c:pt idx="33">
                  <c:v>0.49171663939939902</c:v>
                </c:pt>
                <c:pt idx="34">
                  <c:v>0.50661714362362298</c:v>
                </c:pt>
                <c:pt idx="35">
                  <c:v>0.52151764784784704</c:v>
                </c:pt>
                <c:pt idx="36">
                  <c:v>0.536418152072072</c:v>
                </c:pt>
                <c:pt idx="37">
                  <c:v>0.55131865629629595</c:v>
                </c:pt>
                <c:pt idx="38">
                  <c:v>0.56621916052052002</c:v>
                </c:pt>
                <c:pt idx="39">
                  <c:v>0.58111966474474397</c:v>
                </c:pt>
                <c:pt idx="40">
                  <c:v>0.59602016896896903</c:v>
                </c:pt>
                <c:pt idx="41">
                  <c:v>0.61092067319319299</c:v>
                </c:pt>
                <c:pt idx="42">
                  <c:v>0.62582117741741705</c:v>
                </c:pt>
                <c:pt idx="43">
                  <c:v>0.64072168164164101</c:v>
                </c:pt>
                <c:pt idx="44">
                  <c:v>0.65562218586586496</c:v>
                </c:pt>
                <c:pt idx="45">
                  <c:v>0.67052269009009002</c:v>
                </c:pt>
                <c:pt idx="46">
                  <c:v>0.68542319431431398</c:v>
                </c:pt>
                <c:pt idx="47">
                  <c:v>0.70032369853853804</c:v>
                </c:pt>
                <c:pt idx="48">
                  <c:v>0.715224202762762</c:v>
                </c:pt>
                <c:pt idx="49">
                  <c:v>0.73012470698698695</c:v>
                </c:pt>
                <c:pt idx="50">
                  <c:v>0.74502521121121101</c:v>
                </c:pt>
                <c:pt idx="51">
                  <c:v>0.75992571543543497</c:v>
                </c:pt>
                <c:pt idx="52">
                  <c:v>0.77482621965965903</c:v>
                </c:pt>
                <c:pt idx="53">
                  <c:v>0.78972672388388299</c:v>
                </c:pt>
                <c:pt idx="54">
                  <c:v>0.80462722810810805</c:v>
                </c:pt>
                <c:pt idx="55">
                  <c:v>0.819527732332332</c:v>
                </c:pt>
                <c:pt idx="56">
                  <c:v>0.83442823655655596</c:v>
                </c:pt>
                <c:pt idx="57">
                  <c:v>0.84932874078078002</c:v>
                </c:pt>
                <c:pt idx="58">
                  <c:v>0.86422924500500498</c:v>
                </c:pt>
                <c:pt idx="59">
                  <c:v>0.87912974922922904</c:v>
                </c:pt>
                <c:pt idx="60">
                  <c:v>0.89403025345345299</c:v>
                </c:pt>
                <c:pt idx="61">
                  <c:v>0.90893075767767695</c:v>
                </c:pt>
                <c:pt idx="62">
                  <c:v>0.92383126190190101</c:v>
                </c:pt>
                <c:pt idx="63">
                  <c:v>0.93873176612612597</c:v>
                </c:pt>
                <c:pt idx="64">
                  <c:v>0.95363227035035003</c:v>
                </c:pt>
                <c:pt idx="65">
                  <c:v>0.96853277457457398</c:v>
                </c:pt>
                <c:pt idx="66">
                  <c:v>0.98343327879879805</c:v>
                </c:pt>
                <c:pt idx="67">
                  <c:v>0.998333783023023</c:v>
                </c:pt>
                <c:pt idx="68">
                  <c:v>1.01323428724724</c:v>
                </c:pt>
                <c:pt idx="69">
                  <c:v>1.02813479147147</c:v>
                </c:pt>
                <c:pt idx="70">
                  <c:v>1.0430352956956901</c:v>
                </c:pt>
                <c:pt idx="71">
                  <c:v>1.0579357999199199</c:v>
                </c:pt>
                <c:pt idx="72">
                  <c:v>1.07283630414414</c:v>
                </c:pt>
                <c:pt idx="73">
                  <c:v>1.0877368083683601</c:v>
                </c:pt>
                <c:pt idx="74">
                  <c:v>1.1026373125925899</c:v>
                </c:pt>
                <c:pt idx="75">
                  <c:v>1.11753781681681</c:v>
                </c:pt>
                <c:pt idx="76">
                  <c:v>1.13243832104104</c:v>
                </c:pt>
                <c:pt idx="77">
                  <c:v>1.1473388252652601</c:v>
                </c:pt>
                <c:pt idx="78">
                  <c:v>1.1622393294894799</c:v>
                </c:pt>
                <c:pt idx="79">
                  <c:v>1.17713983371371</c:v>
                </c:pt>
                <c:pt idx="80">
                  <c:v>1.1920403379379301</c:v>
                </c:pt>
                <c:pt idx="81">
                  <c:v>1.2069408421621599</c:v>
                </c:pt>
                <c:pt idx="82">
                  <c:v>1.22184134638638</c:v>
                </c:pt>
                <c:pt idx="83">
                  <c:v>1.23674185061061</c:v>
                </c:pt>
                <c:pt idx="84">
                  <c:v>1.2516423548348301</c:v>
                </c:pt>
                <c:pt idx="85">
                  <c:v>1.26654285905905</c:v>
                </c:pt>
                <c:pt idx="86">
                  <c:v>1.28144336328328</c:v>
                </c:pt>
                <c:pt idx="87">
                  <c:v>1.2963438675075001</c:v>
                </c:pt>
                <c:pt idx="88">
                  <c:v>1.3112443717317299</c:v>
                </c:pt>
                <c:pt idx="89">
                  <c:v>1.32614487595595</c:v>
                </c:pt>
                <c:pt idx="90">
                  <c:v>1.34104538018018</c:v>
                </c:pt>
                <c:pt idx="91">
                  <c:v>1.3559458844043999</c:v>
                </c:pt>
                <c:pt idx="92">
                  <c:v>1.37084638862862</c:v>
                </c:pt>
                <c:pt idx="93">
                  <c:v>1.38574689285285</c:v>
                </c:pt>
                <c:pt idx="94">
                  <c:v>1.4006473970770701</c:v>
                </c:pt>
                <c:pt idx="95">
                  <c:v>1.4155479013012999</c:v>
                </c:pt>
                <c:pt idx="96">
                  <c:v>1.43044840552552</c:v>
                </c:pt>
                <c:pt idx="97">
                  <c:v>1.4453489097497401</c:v>
                </c:pt>
                <c:pt idx="98">
                  <c:v>1.4602494139739699</c:v>
                </c:pt>
                <c:pt idx="99">
                  <c:v>1.47514991819819</c:v>
                </c:pt>
                <c:pt idx="100">
                  <c:v>1.49005042242242</c:v>
                </c:pt>
                <c:pt idx="101">
                  <c:v>1.5049509266466401</c:v>
                </c:pt>
                <c:pt idx="102">
                  <c:v>1.5198514308708699</c:v>
                </c:pt>
                <c:pt idx="103">
                  <c:v>1.53475193509509</c:v>
                </c:pt>
                <c:pt idx="104">
                  <c:v>1.5496524393193101</c:v>
                </c:pt>
                <c:pt idx="105">
                  <c:v>1.5645529435435399</c:v>
                </c:pt>
                <c:pt idx="106">
                  <c:v>1.57945344776776</c:v>
                </c:pt>
                <c:pt idx="107">
                  <c:v>1.59435395199199</c:v>
                </c:pt>
                <c:pt idx="108">
                  <c:v>1.6092544562162101</c:v>
                </c:pt>
                <c:pt idx="109">
                  <c:v>1.6241549604404399</c:v>
                </c:pt>
                <c:pt idx="110">
                  <c:v>1.63905546466466</c:v>
                </c:pt>
                <c:pt idx="111">
                  <c:v>1.6539559688888801</c:v>
                </c:pt>
                <c:pt idx="112">
                  <c:v>1.6688564731131099</c:v>
                </c:pt>
                <c:pt idx="113">
                  <c:v>1.68375697733733</c:v>
                </c:pt>
                <c:pt idx="114">
                  <c:v>1.69865748156156</c:v>
                </c:pt>
                <c:pt idx="115">
                  <c:v>1.7135579857857799</c:v>
                </c:pt>
                <c:pt idx="116">
                  <c:v>1.72845849001001</c:v>
                </c:pt>
                <c:pt idx="117">
                  <c:v>1.74335899423423</c:v>
                </c:pt>
                <c:pt idx="118">
                  <c:v>1.7582594984584501</c:v>
                </c:pt>
                <c:pt idx="119">
                  <c:v>1.7731600026826799</c:v>
                </c:pt>
                <c:pt idx="120">
                  <c:v>1.7880605069069</c:v>
                </c:pt>
                <c:pt idx="121">
                  <c:v>1.8029610111311301</c:v>
                </c:pt>
                <c:pt idx="122">
                  <c:v>1.8178615153553499</c:v>
                </c:pt>
                <c:pt idx="123">
                  <c:v>1.83276201957957</c:v>
                </c:pt>
                <c:pt idx="124">
                  <c:v>1.8476625238038</c:v>
                </c:pt>
                <c:pt idx="125">
                  <c:v>1.8625630280280201</c:v>
                </c:pt>
                <c:pt idx="126">
                  <c:v>1.8774635322522499</c:v>
                </c:pt>
                <c:pt idx="127">
                  <c:v>1.89236403647647</c:v>
                </c:pt>
                <c:pt idx="128">
                  <c:v>1.9072645407007001</c:v>
                </c:pt>
                <c:pt idx="129">
                  <c:v>1.9221650449249199</c:v>
                </c:pt>
                <c:pt idx="130">
                  <c:v>1.93706554914914</c:v>
                </c:pt>
                <c:pt idx="131">
                  <c:v>1.95196605337337</c:v>
                </c:pt>
                <c:pt idx="132">
                  <c:v>1.9668665575975901</c:v>
                </c:pt>
                <c:pt idx="133">
                  <c:v>1.9817670618218199</c:v>
                </c:pt>
                <c:pt idx="134">
                  <c:v>1.99666756604604</c:v>
                </c:pt>
                <c:pt idx="135">
                  <c:v>2.0115680702702701</c:v>
                </c:pt>
                <c:pt idx="136">
                  <c:v>2.0264685744944901</c:v>
                </c:pt>
                <c:pt idx="137">
                  <c:v>2.0413690787187102</c:v>
                </c:pt>
                <c:pt idx="138">
                  <c:v>2.05626958294294</c:v>
                </c:pt>
                <c:pt idx="139">
                  <c:v>2.0711700871671601</c:v>
                </c:pt>
                <c:pt idx="140">
                  <c:v>2.08607059139139</c:v>
                </c:pt>
                <c:pt idx="141">
                  <c:v>2.10097109561561</c:v>
                </c:pt>
                <c:pt idx="142">
                  <c:v>2.1158715998398399</c:v>
                </c:pt>
                <c:pt idx="143">
                  <c:v>2.1307721040640599</c:v>
                </c:pt>
                <c:pt idx="144">
                  <c:v>2.14567260828828</c:v>
                </c:pt>
                <c:pt idx="145">
                  <c:v>2.1605731125125098</c:v>
                </c:pt>
                <c:pt idx="146">
                  <c:v>2.1754736167367299</c:v>
                </c:pt>
                <c:pt idx="147">
                  <c:v>2.1903741209609602</c:v>
                </c:pt>
                <c:pt idx="148">
                  <c:v>2.2052746251851798</c:v>
                </c:pt>
                <c:pt idx="149">
                  <c:v>2.2201751294093999</c:v>
                </c:pt>
                <c:pt idx="150">
                  <c:v>2.2350756336336302</c:v>
                </c:pt>
                <c:pt idx="151">
                  <c:v>2.2499761378578498</c:v>
                </c:pt>
                <c:pt idx="152">
                  <c:v>2.2648766420820801</c:v>
                </c:pt>
                <c:pt idx="153">
                  <c:v>2.2797771463063001</c:v>
                </c:pt>
                <c:pt idx="154">
                  <c:v>2.29467765053053</c:v>
                </c:pt>
                <c:pt idx="155">
                  <c:v>2.30957815475475</c:v>
                </c:pt>
                <c:pt idx="156">
                  <c:v>2.3244786589789701</c:v>
                </c:pt>
                <c:pt idx="157">
                  <c:v>2.3393791632031999</c:v>
                </c:pt>
                <c:pt idx="158">
                  <c:v>2.35427966742742</c:v>
                </c:pt>
                <c:pt idx="159">
                  <c:v>2.3691801716516498</c:v>
                </c:pt>
                <c:pt idx="160">
                  <c:v>2.3840806758758699</c:v>
                </c:pt>
                <c:pt idx="161">
                  <c:v>2.3989811801001002</c:v>
                </c:pt>
                <c:pt idx="162">
                  <c:v>2.4138816843243198</c:v>
                </c:pt>
                <c:pt idx="163">
                  <c:v>2.4287821885485399</c:v>
                </c:pt>
                <c:pt idx="164">
                  <c:v>2.4436826927727702</c:v>
                </c:pt>
                <c:pt idx="165">
                  <c:v>2.4585831969969898</c:v>
                </c:pt>
                <c:pt idx="166">
                  <c:v>2.4734837012212201</c:v>
                </c:pt>
                <c:pt idx="167">
                  <c:v>2.4883842054454401</c:v>
                </c:pt>
                <c:pt idx="168">
                  <c:v>2.5032847096696602</c:v>
                </c:pt>
                <c:pt idx="169">
                  <c:v>2.5181852138938901</c:v>
                </c:pt>
                <c:pt idx="170">
                  <c:v>2.5330857181181101</c:v>
                </c:pt>
                <c:pt idx="171">
                  <c:v>2.54798622234234</c:v>
                </c:pt>
                <c:pt idx="172">
                  <c:v>2.56288672656656</c:v>
                </c:pt>
                <c:pt idx="173">
                  <c:v>2.5777872307907899</c:v>
                </c:pt>
                <c:pt idx="174">
                  <c:v>2.5926877350150099</c:v>
                </c:pt>
                <c:pt idx="175">
                  <c:v>2.60758823923923</c:v>
                </c:pt>
                <c:pt idx="176">
                  <c:v>2.6224887434634598</c:v>
                </c:pt>
                <c:pt idx="177">
                  <c:v>2.6373892476876799</c:v>
                </c:pt>
                <c:pt idx="178">
                  <c:v>2.6522897519119102</c:v>
                </c:pt>
                <c:pt idx="179">
                  <c:v>2.6671902561361298</c:v>
                </c:pt>
                <c:pt idx="180">
                  <c:v>2.6820907603603601</c:v>
                </c:pt>
                <c:pt idx="181">
                  <c:v>2.6969912645845802</c:v>
                </c:pt>
                <c:pt idx="182">
                  <c:v>2.7118917688087998</c:v>
                </c:pt>
                <c:pt idx="183">
                  <c:v>2.7267922730330301</c:v>
                </c:pt>
                <c:pt idx="184">
                  <c:v>2.7416927772572501</c:v>
                </c:pt>
                <c:pt idx="185">
                  <c:v>2.75659328148148</c:v>
                </c:pt>
                <c:pt idx="186">
                  <c:v>2.7714937857057</c:v>
                </c:pt>
                <c:pt idx="187">
                  <c:v>2.7863942899299299</c:v>
                </c:pt>
                <c:pt idx="188">
                  <c:v>2.8012947941541499</c:v>
                </c:pt>
                <c:pt idx="189">
                  <c:v>2.81619529837837</c:v>
                </c:pt>
                <c:pt idx="190">
                  <c:v>2.8310958026025999</c:v>
                </c:pt>
                <c:pt idx="191">
                  <c:v>2.8459963068268199</c:v>
                </c:pt>
                <c:pt idx="192">
                  <c:v>2.8608968110510502</c:v>
                </c:pt>
                <c:pt idx="193">
                  <c:v>2.8757973152752698</c:v>
                </c:pt>
                <c:pt idx="194">
                  <c:v>2.8906978194994899</c:v>
                </c:pt>
                <c:pt idx="195">
                  <c:v>2.9055983237237202</c:v>
                </c:pt>
                <c:pt idx="196">
                  <c:v>2.9204988279479398</c:v>
                </c:pt>
                <c:pt idx="197">
                  <c:v>2.9353993321721701</c:v>
                </c:pt>
                <c:pt idx="198">
                  <c:v>2.9502998363963902</c:v>
                </c:pt>
                <c:pt idx="199">
                  <c:v>2.96520034062062</c:v>
                </c:pt>
                <c:pt idx="200">
                  <c:v>2.9801008448448401</c:v>
                </c:pt>
                <c:pt idx="201">
                  <c:v>2.9950013490690601</c:v>
                </c:pt>
                <c:pt idx="202">
                  <c:v>3.00990185329329</c:v>
                </c:pt>
                <c:pt idx="203">
                  <c:v>3.02480235751751</c:v>
                </c:pt>
                <c:pt idx="204">
                  <c:v>3.0397028617417399</c:v>
                </c:pt>
                <c:pt idx="205">
                  <c:v>3.0546033659659599</c:v>
                </c:pt>
                <c:pt idx="206">
                  <c:v>3.0695038701901902</c:v>
                </c:pt>
                <c:pt idx="207">
                  <c:v>3.0844043744144098</c:v>
                </c:pt>
                <c:pt idx="208">
                  <c:v>3.0993048786386299</c:v>
                </c:pt>
                <c:pt idx="209">
                  <c:v>3.1142053828628602</c:v>
                </c:pt>
                <c:pt idx="210">
                  <c:v>3.1291058870870798</c:v>
                </c:pt>
                <c:pt idx="211">
                  <c:v>3.1440063913113101</c:v>
                </c:pt>
                <c:pt idx="212">
                  <c:v>3.1589068955355302</c:v>
                </c:pt>
                <c:pt idx="213">
                  <c:v>3.17380739975976</c:v>
                </c:pt>
                <c:pt idx="214">
                  <c:v>3.1887079039839801</c:v>
                </c:pt>
                <c:pt idx="215">
                  <c:v>3.2036084082082001</c:v>
                </c:pt>
                <c:pt idx="216">
                  <c:v>3.21850891243243</c:v>
                </c:pt>
                <c:pt idx="217">
                  <c:v>3.23340941665665</c:v>
                </c:pt>
                <c:pt idx="218">
                  <c:v>3.2483099208808799</c:v>
                </c:pt>
                <c:pt idx="219">
                  <c:v>3.2632104251051</c:v>
                </c:pt>
                <c:pt idx="220">
                  <c:v>3.27811092932932</c:v>
                </c:pt>
                <c:pt idx="221">
                  <c:v>3.2930114335535499</c:v>
                </c:pt>
                <c:pt idx="222">
                  <c:v>3.3079119377777699</c:v>
                </c:pt>
                <c:pt idx="223">
                  <c:v>3.3228124420020002</c:v>
                </c:pt>
                <c:pt idx="224">
                  <c:v>3.3377129462262198</c:v>
                </c:pt>
                <c:pt idx="225">
                  <c:v>3.3526134504504501</c:v>
                </c:pt>
                <c:pt idx="226">
                  <c:v>3.3675139546746702</c:v>
                </c:pt>
                <c:pt idx="227">
                  <c:v>3.3824144588988898</c:v>
                </c:pt>
                <c:pt idx="228">
                  <c:v>3.3973149631231201</c:v>
                </c:pt>
                <c:pt idx="229">
                  <c:v>3.4122154673473402</c:v>
                </c:pt>
                <c:pt idx="230">
                  <c:v>3.42711597157157</c:v>
                </c:pt>
                <c:pt idx="231">
                  <c:v>3.4420164757957901</c:v>
                </c:pt>
                <c:pt idx="232">
                  <c:v>3.4569169800200199</c:v>
                </c:pt>
                <c:pt idx="233">
                  <c:v>3.47181748424424</c:v>
                </c:pt>
                <c:pt idx="234">
                  <c:v>3.48671798846846</c:v>
                </c:pt>
                <c:pt idx="235">
                  <c:v>3.5016184926926899</c:v>
                </c:pt>
                <c:pt idx="236">
                  <c:v>3.5165189969169099</c:v>
                </c:pt>
                <c:pt idx="237">
                  <c:v>3.5314195011411398</c:v>
                </c:pt>
                <c:pt idx="238">
                  <c:v>3.5463200053653599</c:v>
                </c:pt>
                <c:pt idx="239">
                  <c:v>3.5612205095895799</c:v>
                </c:pt>
                <c:pt idx="240">
                  <c:v>3.5761210138138102</c:v>
                </c:pt>
                <c:pt idx="241">
                  <c:v>3.5910215180380298</c:v>
                </c:pt>
                <c:pt idx="242">
                  <c:v>3.6059220222622601</c:v>
                </c:pt>
                <c:pt idx="243">
                  <c:v>3.6208225264864802</c:v>
                </c:pt>
                <c:pt idx="244">
                  <c:v>3.63572303071071</c:v>
                </c:pt>
                <c:pt idx="245">
                  <c:v>3.6506235349349301</c:v>
                </c:pt>
                <c:pt idx="246">
                  <c:v>3.6655240391591501</c:v>
                </c:pt>
                <c:pt idx="247">
                  <c:v>3.68042454338338</c:v>
                </c:pt>
                <c:pt idx="248">
                  <c:v>3.6953250476076001</c:v>
                </c:pt>
                <c:pt idx="249">
                  <c:v>3.7102255518318299</c:v>
                </c:pt>
                <c:pt idx="250">
                  <c:v>3.72512605605605</c:v>
                </c:pt>
                <c:pt idx="251">
                  <c:v>3.7400265602802798</c:v>
                </c:pt>
                <c:pt idx="252">
                  <c:v>3.7549270645044999</c:v>
                </c:pt>
                <c:pt idx="253">
                  <c:v>3.7698275687287199</c:v>
                </c:pt>
                <c:pt idx="254">
                  <c:v>3.7847280729529502</c:v>
                </c:pt>
                <c:pt idx="255">
                  <c:v>3.7996285771771698</c:v>
                </c:pt>
                <c:pt idx="256">
                  <c:v>3.8145290814014001</c:v>
                </c:pt>
                <c:pt idx="257">
                  <c:v>3.8294295856256202</c:v>
                </c:pt>
                <c:pt idx="258">
                  <c:v>3.84433008984985</c:v>
                </c:pt>
                <c:pt idx="259">
                  <c:v>3.8592305940740701</c:v>
                </c:pt>
                <c:pt idx="260">
                  <c:v>3.8741310982982902</c:v>
                </c:pt>
                <c:pt idx="261">
                  <c:v>3.88903160252252</c:v>
                </c:pt>
                <c:pt idx="262">
                  <c:v>3.9039321067467401</c:v>
                </c:pt>
                <c:pt idx="263">
                  <c:v>3.9188326109709699</c:v>
                </c:pt>
                <c:pt idx="264">
                  <c:v>3.93373311519519</c:v>
                </c:pt>
                <c:pt idx="265">
                  <c:v>3.94863361941941</c:v>
                </c:pt>
                <c:pt idx="266">
                  <c:v>3.9635341236436399</c:v>
                </c:pt>
                <c:pt idx="267">
                  <c:v>3.97843462786786</c:v>
                </c:pt>
                <c:pt idx="268">
                  <c:v>3.9933351320920898</c:v>
                </c:pt>
                <c:pt idx="269">
                  <c:v>4.0082356363163099</c:v>
                </c:pt>
                <c:pt idx="270">
                  <c:v>4.0231361405405401</c:v>
                </c:pt>
                <c:pt idx="271">
                  <c:v>4.0380366447647598</c:v>
                </c:pt>
                <c:pt idx="272">
                  <c:v>4.0529371489889803</c:v>
                </c:pt>
                <c:pt idx="273">
                  <c:v>4.0678376532132097</c:v>
                </c:pt>
                <c:pt idx="274">
                  <c:v>4.0827381574374302</c:v>
                </c:pt>
                <c:pt idx="275">
                  <c:v>4.0976386616616596</c:v>
                </c:pt>
                <c:pt idx="276">
                  <c:v>4.1125391658858801</c:v>
                </c:pt>
                <c:pt idx="277">
                  <c:v>4.1274396701101104</c:v>
                </c:pt>
                <c:pt idx="278">
                  <c:v>4.14234017433433</c:v>
                </c:pt>
                <c:pt idx="279">
                  <c:v>4.1572406785585496</c:v>
                </c:pt>
                <c:pt idx="280">
                  <c:v>4.1721411827827799</c:v>
                </c:pt>
                <c:pt idx="281">
                  <c:v>4.1870416870070004</c:v>
                </c:pt>
                <c:pt idx="282">
                  <c:v>4.2019421912312298</c:v>
                </c:pt>
                <c:pt idx="283">
                  <c:v>4.2168426954554503</c:v>
                </c:pt>
                <c:pt idx="284">
                  <c:v>4.2317431996796797</c:v>
                </c:pt>
                <c:pt idx="285">
                  <c:v>4.2466437039039002</c:v>
                </c:pt>
                <c:pt idx="286">
                  <c:v>4.2615442081281198</c:v>
                </c:pt>
                <c:pt idx="287">
                  <c:v>4.2764447123523501</c:v>
                </c:pt>
                <c:pt idx="288">
                  <c:v>4.2913452165765698</c:v>
                </c:pt>
                <c:pt idx="289">
                  <c:v>4.3062457208008</c:v>
                </c:pt>
                <c:pt idx="290">
                  <c:v>4.3211462250250197</c:v>
                </c:pt>
                <c:pt idx="291">
                  <c:v>4.3360467292492402</c:v>
                </c:pt>
                <c:pt idx="292">
                  <c:v>4.3509472334734696</c:v>
                </c:pt>
                <c:pt idx="293">
                  <c:v>4.3658477376976901</c:v>
                </c:pt>
                <c:pt idx="294">
                  <c:v>4.3807482419219204</c:v>
                </c:pt>
                <c:pt idx="295">
                  <c:v>4.39564874614614</c:v>
                </c:pt>
                <c:pt idx="296">
                  <c:v>4.4105492503703703</c:v>
                </c:pt>
                <c:pt idx="297">
                  <c:v>4.4254497545945899</c:v>
                </c:pt>
                <c:pt idx="298">
                  <c:v>4.4403502588188104</c:v>
                </c:pt>
                <c:pt idx="299">
                  <c:v>4.4552507630430398</c:v>
                </c:pt>
                <c:pt idx="300">
                  <c:v>4.4701512672672603</c:v>
                </c:pt>
                <c:pt idx="301">
                  <c:v>4.4850517714914897</c:v>
                </c:pt>
                <c:pt idx="302">
                  <c:v>4.4999522757157102</c:v>
                </c:pt>
                <c:pt idx="303">
                  <c:v>4.5148527799399396</c:v>
                </c:pt>
                <c:pt idx="304">
                  <c:v>4.5297532841641601</c:v>
                </c:pt>
                <c:pt idx="305">
                  <c:v>4.5446537883883797</c:v>
                </c:pt>
                <c:pt idx="306">
                  <c:v>4.55955429261261</c:v>
                </c:pt>
                <c:pt idx="307">
                  <c:v>4.5744547968368297</c:v>
                </c:pt>
                <c:pt idx="308">
                  <c:v>4.5893553010610599</c:v>
                </c:pt>
                <c:pt idx="309">
                  <c:v>4.6042558052852796</c:v>
                </c:pt>
                <c:pt idx="310">
                  <c:v>4.6191563095095098</c:v>
                </c:pt>
                <c:pt idx="311">
                  <c:v>4.6340568137337304</c:v>
                </c:pt>
                <c:pt idx="312">
                  <c:v>4.64895731795795</c:v>
                </c:pt>
                <c:pt idx="313">
                  <c:v>4.6638578221821803</c:v>
                </c:pt>
                <c:pt idx="314">
                  <c:v>4.6787583264063999</c:v>
                </c:pt>
                <c:pt idx="315">
                  <c:v>4.6936588306306302</c:v>
                </c:pt>
                <c:pt idx="316">
                  <c:v>4.7085593348548498</c:v>
                </c:pt>
                <c:pt idx="317">
                  <c:v>4.7234598390790703</c:v>
                </c:pt>
                <c:pt idx="318">
                  <c:v>4.7383603433032997</c:v>
                </c:pt>
                <c:pt idx="319">
                  <c:v>4.7532608475275202</c:v>
                </c:pt>
                <c:pt idx="320">
                  <c:v>4.7681613517517496</c:v>
                </c:pt>
                <c:pt idx="321">
                  <c:v>4.7830618559759701</c:v>
                </c:pt>
                <c:pt idx="322">
                  <c:v>4.7979623602002004</c:v>
                </c:pt>
                <c:pt idx="323">
                  <c:v>4.81286286442442</c:v>
                </c:pt>
                <c:pt idx="324">
                  <c:v>4.8277633686486396</c:v>
                </c:pt>
                <c:pt idx="325">
                  <c:v>4.8426638728728699</c:v>
                </c:pt>
                <c:pt idx="326">
                  <c:v>4.8575643770970904</c:v>
                </c:pt>
                <c:pt idx="327">
                  <c:v>4.8724648813213198</c:v>
                </c:pt>
                <c:pt idx="328">
                  <c:v>4.8873653855455403</c:v>
                </c:pt>
                <c:pt idx="329">
                  <c:v>4.9022658897697697</c:v>
                </c:pt>
                <c:pt idx="330">
                  <c:v>4.9171663939939902</c:v>
                </c:pt>
                <c:pt idx="331">
                  <c:v>4.9320668982182099</c:v>
                </c:pt>
                <c:pt idx="332">
                  <c:v>4.9469674024424402</c:v>
                </c:pt>
                <c:pt idx="333">
                  <c:v>4.9618679066666598</c:v>
                </c:pt>
                <c:pt idx="334">
                  <c:v>4.9767684108908901</c:v>
                </c:pt>
                <c:pt idx="335">
                  <c:v>4.9916689151151097</c:v>
                </c:pt>
                <c:pt idx="336">
                  <c:v>5.0065694193393302</c:v>
                </c:pt>
                <c:pt idx="337">
                  <c:v>5.0214699235635596</c:v>
                </c:pt>
                <c:pt idx="338">
                  <c:v>5.0363704277877801</c:v>
                </c:pt>
                <c:pt idx="339">
                  <c:v>5.0512709320120104</c:v>
                </c:pt>
                <c:pt idx="340">
                  <c:v>5.06617143623623</c:v>
                </c:pt>
                <c:pt idx="341">
                  <c:v>5.0810719404604603</c:v>
                </c:pt>
                <c:pt idx="342">
                  <c:v>5.0959724446846799</c:v>
                </c:pt>
                <c:pt idx="343">
                  <c:v>5.1108729489089004</c:v>
                </c:pt>
                <c:pt idx="344">
                  <c:v>5.1257734531331298</c:v>
                </c:pt>
                <c:pt idx="345">
                  <c:v>5.1406739573573503</c:v>
                </c:pt>
                <c:pt idx="346">
                  <c:v>5.1555744615815797</c:v>
                </c:pt>
                <c:pt idx="347">
                  <c:v>5.1704749658058002</c:v>
                </c:pt>
                <c:pt idx="348">
                  <c:v>5.1853754700300296</c:v>
                </c:pt>
                <c:pt idx="349">
                  <c:v>5.2002759742542501</c:v>
                </c:pt>
                <c:pt idx="350">
                  <c:v>5.2151764784784698</c:v>
                </c:pt>
                <c:pt idx="351">
                  <c:v>5.2300769827027001</c:v>
                </c:pt>
                <c:pt idx="352">
                  <c:v>5.2449774869269197</c:v>
                </c:pt>
                <c:pt idx="353">
                  <c:v>5.25987799115115</c:v>
                </c:pt>
                <c:pt idx="354">
                  <c:v>5.2747784953753696</c:v>
                </c:pt>
                <c:pt idx="355">
                  <c:v>5.2896789995995999</c:v>
                </c:pt>
                <c:pt idx="356">
                  <c:v>5.3045795038238204</c:v>
                </c:pt>
                <c:pt idx="357">
                  <c:v>5.31948000804804</c:v>
                </c:pt>
                <c:pt idx="358">
                  <c:v>5.3343805122722703</c:v>
                </c:pt>
                <c:pt idx="359">
                  <c:v>5.3492810164964899</c:v>
                </c:pt>
                <c:pt idx="360">
                  <c:v>5.3641815207207202</c:v>
                </c:pt>
                <c:pt idx="361">
                  <c:v>5.3790820249449398</c:v>
                </c:pt>
                <c:pt idx="362">
                  <c:v>5.3939825291691603</c:v>
                </c:pt>
                <c:pt idx="363">
                  <c:v>5.4088830333933897</c:v>
                </c:pt>
                <c:pt idx="364">
                  <c:v>5.4237835376176102</c:v>
                </c:pt>
                <c:pt idx="365">
                  <c:v>5.4386840418418396</c:v>
                </c:pt>
                <c:pt idx="366">
                  <c:v>5.4535845460660601</c:v>
                </c:pt>
                <c:pt idx="367">
                  <c:v>5.4684850502902904</c:v>
                </c:pt>
                <c:pt idx="368">
                  <c:v>5.48338555451451</c:v>
                </c:pt>
                <c:pt idx="369">
                  <c:v>5.4982860587387297</c:v>
                </c:pt>
                <c:pt idx="370">
                  <c:v>5.5131865629629599</c:v>
                </c:pt>
                <c:pt idx="371">
                  <c:v>5.5280870671871796</c:v>
                </c:pt>
                <c:pt idx="372">
                  <c:v>5.5429875714114099</c:v>
                </c:pt>
                <c:pt idx="373">
                  <c:v>5.5578880756356304</c:v>
                </c:pt>
                <c:pt idx="374">
                  <c:v>5.5727885798598598</c:v>
                </c:pt>
                <c:pt idx="375">
                  <c:v>5.5876890840840803</c:v>
                </c:pt>
                <c:pt idx="376">
                  <c:v>5.6025895883082999</c:v>
                </c:pt>
                <c:pt idx="377">
                  <c:v>5.6174900925325302</c:v>
                </c:pt>
                <c:pt idx="378">
                  <c:v>5.6323905967567498</c:v>
                </c:pt>
                <c:pt idx="379">
                  <c:v>5.6472911009809801</c:v>
                </c:pt>
                <c:pt idx="380">
                  <c:v>5.6621916052051997</c:v>
                </c:pt>
                <c:pt idx="381">
                  <c:v>5.6770921094294202</c:v>
                </c:pt>
                <c:pt idx="382">
                  <c:v>5.6919926136536496</c:v>
                </c:pt>
                <c:pt idx="383">
                  <c:v>5.7068931178778701</c:v>
                </c:pt>
                <c:pt idx="384">
                  <c:v>5.7217936221021004</c:v>
                </c:pt>
                <c:pt idx="385">
                  <c:v>5.73669412632632</c:v>
                </c:pt>
                <c:pt idx="386">
                  <c:v>5.7515946305505503</c:v>
                </c:pt>
                <c:pt idx="387">
                  <c:v>5.7664951347747699</c:v>
                </c:pt>
                <c:pt idx="388">
                  <c:v>5.7813956389989896</c:v>
                </c:pt>
                <c:pt idx="389">
                  <c:v>5.7962961432232198</c:v>
                </c:pt>
                <c:pt idx="390">
                  <c:v>5.8111966474474404</c:v>
                </c:pt>
                <c:pt idx="391">
                  <c:v>5.8260971516716697</c:v>
                </c:pt>
                <c:pt idx="392">
                  <c:v>5.8409976558958903</c:v>
                </c:pt>
                <c:pt idx="393">
                  <c:v>5.8558981601201197</c:v>
                </c:pt>
                <c:pt idx="394">
                  <c:v>5.8707986643443402</c:v>
                </c:pt>
                <c:pt idx="395">
                  <c:v>5.8856991685685598</c:v>
                </c:pt>
                <c:pt idx="396">
                  <c:v>5.9005996727927901</c:v>
                </c:pt>
                <c:pt idx="397">
                  <c:v>5.9155001770170097</c:v>
                </c:pt>
                <c:pt idx="398">
                  <c:v>5.93040068124124</c:v>
                </c:pt>
                <c:pt idx="399">
                  <c:v>5.9453011854654596</c:v>
                </c:pt>
                <c:pt idx="400">
                  <c:v>5.9602016896896899</c:v>
                </c:pt>
                <c:pt idx="401">
                  <c:v>5.9751021939139104</c:v>
                </c:pt>
                <c:pt idx="402">
                  <c:v>5.99000269813813</c:v>
                </c:pt>
                <c:pt idx="403">
                  <c:v>6.0049032023623603</c:v>
                </c:pt>
                <c:pt idx="404">
                  <c:v>6.0198037065865799</c:v>
                </c:pt>
                <c:pt idx="405">
                  <c:v>6.0347042108108102</c:v>
                </c:pt>
                <c:pt idx="406">
                  <c:v>6.0496047150350298</c:v>
                </c:pt>
                <c:pt idx="407">
                  <c:v>6.0645052192592503</c:v>
                </c:pt>
                <c:pt idx="408">
                  <c:v>6.0794057234834797</c:v>
                </c:pt>
                <c:pt idx="409">
                  <c:v>6.0943062277077003</c:v>
                </c:pt>
                <c:pt idx="410">
                  <c:v>6.1092067319319296</c:v>
                </c:pt>
                <c:pt idx="411">
                  <c:v>6.1241072361561502</c:v>
                </c:pt>
                <c:pt idx="412">
                  <c:v>6.1390077403803804</c:v>
                </c:pt>
                <c:pt idx="413">
                  <c:v>6.1539082446046001</c:v>
                </c:pt>
                <c:pt idx="414">
                  <c:v>6.1688087488288197</c:v>
                </c:pt>
                <c:pt idx="415">
                  <c:v>6.18370925305305</c:v>
                </c:pt>
                <c:pt idx="416">
                  <c:v>6.1986097572772696</c:v>
                </c:pt>
                <c:pt idx="417">
                  <c:v>6.2135102615014999</c:v>
                </c:pt>
                <c:pt idx="418">
                  <c:v>6.2284107657257204</c:v>
                </c:pt>
                <c:pt idx="419">
                  <c:v>6.2433112699499498</c:v>
                </c:pt>
                <c:pt idx="420">
                  <c:v>6.2582117741741703</c:v>
                </c:pt>
                <c:pt idx="421">
                  <c:v>6.2731122783983899</c:v>
                </c:pt>
                <c:pt idx="422">
                  <c:v>6.2880127826226202</c:v>
                </c:pt>
                <c:pt idx="423">
                  <c:v>6.3029132868468398</c:v>
                </c:pt>
                <c:pt idx="424">
                  <c:v>6.3178137910710701</c:v>
                </c:pt>
                <c:pt idx="425">
                  <c:v>6.3327142952952897</c:v>
                </c:pt>
                <c:pt idx="426">
                  <c:v>6.34761479951952</c:v>
                </c:pt>
                <c:pt idx="427">
                  <c:v>6.3625153037437396</c:v>
                </c:pt>
                <c:pt idx="428">
                  <c:v>6.3774158079679601</c:v>
                </c:pt>
                <c:pt idx="429">
                  <c:v>6.3923163121921904</c:v>
                </c:pt>
                <c:pt idx="430">
                  <c:v>6.4072168164164101</c:v>
                </c:pt>
                <c:pt idx="431">
                  <c:v>6.4221173206406403</c:v>
                </c:pt>
                <c:pt idx="432">
                  <c:v>6.43701782486486</c:v>
                </c:pt>
                <c:pt idx="433">
                  <c:v>6.4519183290890796</c:v>
                </c:pt>
                <c:pt idx="434">
                  <c:v>6.4668188333133099</c:v>
                </c:pt>
                <c:pt idx="435">
                  <c:v>6.4817193375375304</c:v>
                </c:pt>
                <c:pt idx="436">
                  <c:v>6.4966198417617598</c:v>
                </c:pt>
                <c:pt idx="437">
                  <c:v>6.5115203459859803</c:v>
                </c:pt>
                <c:pt idx="438">
                  <c:v>6.5264208502102097</c:v>
                </c:pt>
                <c:pt idx="439">
                  <c:v>6.5413213544344302</c:v>
                </c:pt>
                <c:pt idx="440">
                  <c:v>6.5562218586586498</c:v>
                </c:pt>
                <c:pt idx="441">
                  <c:v>6.5711223628828801</c:v>
                </c:pt>
                <c:pt idx="442">
                  <c:v>6.5860228671070997</c:v>
                </c:pt>
                <c:pt idx="443">
                  <c:v>6.60092337133133</c:v>
                </c:pt>
                <c:pt idx="444">
                  <c:v>6.6158238755555496</c:v>
                </c:pt>
                <c:pt idx="445">
                  <c:v>6.6307243797797799</c:v>
                </c:pt>
                <c:pt idx="446">
                  <c:v>6.6456248840040004</c:v>
                </c:pt>
                <c:pt idx="447">
                  <c:v>6.66052538822822</c:v>
                </c:pt>
                <c:pt idx="448">
                  <c:v>6.6754258924524503</c:v>
                </c:pt>
                <c:pt idx="449">
                  <c:v>6.69032639667667</c:v>
                </c:pt>
                <c:pt idx="450">
                  <c:v>6.7052269009009002</c:v>
                </c:pt>
                <c:pt idx="451">
                  <c:v>6.7201274051251199</c:v>
                </c:pt>
                <c:pt idx="452">
                  <c:v>6.7350279093493404</c:v>
                </c:pt>
                <c:pt idx="453">
                  <c:v>6.7499284135735698</c:v>
                </c:pt>
                <c:pt idx="454">
                  <c:v>6.7648289177977903</c:v>
                </c:pt>
                <c:pt idx="455">
                  <c:v>6.7797294220220197</c:v>
                </c:pt>
                <c:pt idx="456">
                  <c:v>6.7946299262462402</c:v>
                </c:pt>
                <c:pt idx="457">
                  <c:v>6.8095304304704696</c:v>
                </c:pt>
                <c:pt idx="458">
                  <c:v>6.8244309346946901</c:v>
                </c:pt>
                <c:pt idx="459">
                  <c:v>6.8393314389189097</c:v>
                </c:pt>
                <c:pt idx="460">
                  <c:v>6.85423194314314</c:v>
                </c:pt>
                <c:pt idx="461">
                  <c:v>6.8691324473673596</c:v>
                </c:pt>
                <c:pt idx="462">
                  <c:v>6.8840329515915899</c:v>
                </c:pt>
                <c:pt idx="463">
                  <c:v>6.8989334558158104</c:v>
                </c:pt>
                <c:pt idx="464">
                  <c:v>6.9138339600400398</c:v>
                </c:pt>
                <c:pt idx="465">
                  <c:v>6.9287344642642603</c:v>
                </c:pt>
                <c:pt idx="466">
                  <c:v>6.9436349684884799</c:v>
                </c:pt>
                <c:pt idx="467">
                  <c:v>6.9585354727127102</c:v>
                </c:pt>
                <c:pt idx="468">
                  <c:v>6.9734359769369298</c:v>
                </c:pt>
                <c:pt idx="469">
                  <c:v>6.9883364811611601</c:v>
                </c:pt>
                <c:pt idx="470">
                  <c:v>7.0032369853853798</c:v>
                </c:pt>
                <c:pt idx="471">
                  <c:v>7.01813748960961</c:v>
                </c:pt>
                <c:pt idx="472">
                  <c:v>7.0330379938338297</c:v>
                </c:pt>
                <c:pt idx="473">
                  <c:v>7.0479384980580502</c:v>
                </c:pt>
                <c:pt idx="474">
                  <c:v>7.0628390022822796</c:v>
                </c:pt>
                <c:pt idx="475">
                  <c:v>7.0777395065065001</c:v>
                </c:pt>
                <c:pt idx="476">
                  <c:v>7.0926400107307304</c:v>
                </c:pt>
                <c:pt idx="477">
                  <c:v>7.10754051495495</c:v>
                </c:pt>
                <c:pt idx="478">
                  <c:v>7.1224410191791696</c:v>
                </c:pt>
                <c:pt idx="479">
                  <c:v>7.1373415234033999</c:v>
                </c:pt>
                <c:pt idx="480">
                  <c:v>7.1522420276276204</c:v>
                </c:pt>
                <c:pt idx="481">
                  <c:v>7.1671425318518498</c:v>
                </c:pt>
                <c:pt idx="482">
                  <c:v>7.1820430360760703</c:v>
                </c:pt>
                <c:pt idx="483">
                  <c:v>7.1969435403002997</c:v>
                </c:pt>
                <c:pt idx="484">
                  <c:v>7.2118440445245202</c:v>
                </c:pt>
                <c:pt idx="485">
                  <c:v>7.2267445487487398</c:v>
                </c:pt>
                <c:pt idx="486">
                  <c:v>7.2416450529729701</c:v>
                </c:pt>
                <c:pt idx="487">
                  <c:v>7.2565455571971897</c:v>
                </c:pt>
                <c:pt idx="488">
                  <c:v>7.27144606142142</c:v>
                </c:pt>
                <c:pt idx="489">
                  <c:v>7.2863465656456397</c:v>
                </c:pt>
                <c:pt idx="490">
                  <c:v>7.3012470698698699</c:v>
                </c:pt>
                <c:pt idx="491">
                  <c:v>7.3161475740940896</c:v>
                </c:pt>
                <c:pt idx="492">
                  <c:v>7.3310480783183101</c:v>
                </c:pt>
                <c:pt idx="493">
                  <c:v>7.3459485825425404</c:v>
                </c:pt>
                <c:pt idx="494">
                  <c:v>7.36084908676676</c:v>
                </c:pt>
                <c:pt idx="495">
                  <c:v>7.3757495909909903</c:v>
                </c:pt>
                <c:pt idx="496">
                  <c:v>7.3906500952152099</c:v>
                </c:pt>
                <c:pt idx="497">
                  <c:v>7.4055505994394304</c:v>
                </c:pt>
                <c:pt idx="498">
                  <c:v>7.4204511036636598</c:v>
                </c:pt>
                <c:pt idx="499">
                  <c:v>7.4353516078878803</c:v>
                </c:pt>
                <c:pt idx="500">
                  <c:v>7.4502521121121097</c:v>
                </c:pt>
                <c:pt idx="501">
                  <c:v>7.4651526163363302</c:v>
                </c:pt>
                <c:pt idx="502">
                  <c:v>7.4800531205605596</c:v>
                </c:pt>
                <c:pt idx="503">
                  <c:v>7.4949536247847801</c:v>
                </c:pt>
                <c:pt idx="504">
                  <c:v>7.5098541290089997</c:v>
                </c:pt>
                <c:pt idx="505">
                  <c:v>7.52475463323323</c:v>
                </c:pt>
                <c:pt idx="506">
                  <c:v>7.5396551374574496</c:v>
                </c:pt>
                <c:pt idx="507">
                  <c:v>7.5545556416816799</c:v>
                </c:pt>
                <c:pt idx="508">
                  <c:v>7.5694561459059004</c:v>
                </c:pt>
                <c:pt idx="509">
                  <c:v>7.5843566501301298</c:v>
                </c:pt>
                <c:pt idx="510">
                  <c:v>7.5992571543543503</c:v>
                </c:pt>
                <c:pt idx="511">
                  <c:v>7.61415765857857</c:v>
                </c:pt>
                <c:pt idx="512">
                  <c:v>7.6290581628028002</c:v>
                </c:pt>
                <c:pt idx="513">
                  <c:v>7.6439586670270199</c:v>
                </c:pt>
                <c:pt idx="514">
                  <c:v>7.6588591712512502</c:v>
                </c:pt>
                <c:pt idx="515">
                  <c:v>7.6737596754754698</c:v>
                </c:pt>
                <c:pt idx="516">
                  <c:v>7.6886601796997001</c:v>
                </c:pt>
                <c:pt idx="517">
                  <c:v>7.7035606839239197</c:v>
                </c:pt>
                <c:pt idx="518">
                  <c:v>7.7184611881481402</c:v>
                </c:pt>
                <c:pt idx="519">
                  <c:v>7.7333616923723696</c:v>
                </c:pt>
                <c:pt idx="520">
                  <c:v>7.7482621965965901</c:v>
                </c:pt>
                <c:pt idx="521">
                  <c:v>7.7631627008208204</c:v>
                </c:pt>
                <c:pt idx="522">
                  <c:v>7.77806320504504</c:v>
                </c:pt>
                <c:pt idx="523">
                  <c:v>7.7929637092692596</c:v>
                </c:pt>
                <c:pt idx="524">
                  <c:v>7.8078642134934899</c:v>
                </c:pt>
                <c:pt idx="525">
                  <c:v>7.8227647177177104</c:v>
                </c:pt>
                <c:pt idx="526">
                  <c:v>7.8376652219419398</c:v>
                </c:pt>
                <c:pt idx="527">
                  <c:v>7.8525657261661603</c:v>
                </c:pt>
                <c:pt idx="528">
                  <c:v>7.8674662303903897</c:v>
                </c:pt>
                <c:pt idx="529">
                  <c:v>7.8823667346146102</c:v>
                </c:pt>
                <c:pt idx="530">
                  <c:v>7.8972672388388299</c:v>
                </c:pt>
                <c:pt idx="531">
                  <c:v>7.9121677430630601</c:v>
                </c:pt>
                <c:pt idx="532">
                  <c:v>7.9270682472872798</c:v>
                </c:pt>
                <c:pt idx="533">
                  <c:v>7.94196875151151</c:v>
                </c:pt>
                <c:pt idx="534">
                  <c:v>7.9568692557357297</c:v>
                </c:pt>
                <c:pt idx="535">
                  <c:v>7.97176975995996</c:v>
                </c:pt>
                <c:pt idx="536">
                  <c:v>7.9866702641841796</c:v>
                </c:pt>
                <c:pt idx="537">
                  <c:v>8.0015707684083992</c:v>
                </c:pt>
                <c:pt idx="538">
                  <c:v>8.0164712726326304</c:v>
                </c:pt>
                <c:pt idx="539">
                  <c:v>8.0313717768568509</c:v>
                </c:pt>
                <c:pt idx="540">
                  <c:v>8.0462722810810803</c:v>
                </c:pt>
                <c:pt idx="541">
                  <c:v>8.0611727853053008</c:v>
                </c:pt>
                <c:pt idx="542">
                  <c:v>8.0760732895295302</c:v>
                </c:pt>
                <c:pt idx="543">
                  <c:v>8.0909737937537507</c:v>
                </c:pt>
                <c:pt idx="544">
                  <c:v>8.1058742979779694</c:v>
                </c:pt>
                <c:pt idx="545">
                  <c:v>8.1207748022022006</c:v>
                </c:pt>
                <c:pt idx="546">
                  <c:v>8.1356753064264193</c:v>
                </c:pt>
                <c:pt idx="547">
                  <c:v>8.1505758106506505</c:v>
                </c:pt>
                <c:pt idx="548">
                  <c:v>8.1654763148748692</c:v>
                </c:pt>
                <c:pt idx="549">
                  <c:v>8.1803768190990898</c:v>
                </c:pt>
                <c:pt idx="550">
                  <c:v>8.1952773233233192</c:v>
                </c:pt>
                <c:pt idx="551">
                  <c:v>8.2101778275475397</c:v>
                </c:pt>
                <c:pt idx="552">
                  <c:v>8.2250783317717708</c:v>
                </c:pt>
                <c:pt idx="553">
                  <c:v>8.2399788359959896</c:v>
                </c:pt>
                <c:pt idx="554">
                  <c:v>8.2548793402202207</c:v>
                </c:pt>
                <c:pt idx="555">
                  <c:v>8.2697798444444395</c:v>
                </c:pt>
                <c:pt idx="556">
                  <c:v>8.28468034866866</c:v>
                </c:pt>
                <c:pt idx="557">
                  <c:v>8.2995808528928894</c:v>
                </c:pt>
                <c:pt idx="558">
                  <c:v>8.3144813571171099</c:v>
                </c:pt>
                <c:pt idx="559">
                  <c:v>8.3293818613413393</c:v>
                </c:pt>
                <c:pt idx="560">
                  <c:v>8.3442823655655598</c:v>
                </c:pt>
                <c:pt idx="561">
                  <c:v>8.3591828697897892</c:v>
                </c:pt>
                <c:pt idx="562">
                  <c:v>8.3740833740140097</c:v>
                </c:pt>
                <c:pt idx="563">
                  <c:v>8.3889838782382302</c:v>
                </c:pt>
                <c:pt idx="564">
                  <c:v>8.4038843824624596</c:v>
                </c:pt>
                <c:pt idx="565">
                  <c:v>8.4187848866866801</c:v>
                </c:pt>
                <c:pt idx="566">
                  <c:v>8.4336853909109095</c:v>
                </c:pt>
                <c:pt idx="567">
                  <c:v>8.44858589513513</c:v>
                </c:pt>
                <c:pt idx="568">
                  <c:v>8.4634863993593594</c:v>
                </c:pt>
                <c:pt idx="569">
                  <c:v>8.4783869035835799</c:v>
                </c:pt>
                <c:pt idx="570">
                  <c:v>8.4932874078078004</c:v>
                </c:pt>
                <c:pt idx="571">
                  <c:v>8.5081879120320298</c:v>
                </c:pt>
                <c:pt idx="572">
                  <c:v>8.5230884162562504</c:v>
                </c:pt>
                <c:pt idx="573">
                  <c:v>8.5379889204804797</c:v>
                </c:pt>
                <c:pt idx="574">
                  <c:v>8.5528894247047003</c:v>
                </c:pt>
                <c:pt idx="575">
                  <c:v>8.5677899289289297</c:v>
                </c:pt>
                <c:pt idx="576">
                  <c:v>8.5826904331531502</c:v>
                </c:pt>
                <c:pt idx="577">
                  <c:v>8.5975909373773707</c:v>
                </c:pt>
                <c:pt idx="578">
                  <c:v>8.6124914416016001</c:v>
                </c:pt>
                <c:pt idx="579">
                  <c:v>8.6273919458258206</c:v>
                </c:pt>
                <c:pt idx="580">
                  <c:v>8.64229245005005</c:v>
                </c:pt>
                <c:pt idx="581">
                  <c:v>8.6571929542742705</c:v>
                </c:pt>
                <c:pt idx="582">
                  <c:v>8.6720934584984892</c:v>
                </c:pt>
                <c:pt idx="583">
                  <c:v>8.6869939627227204</c:v>
                </c:pt>
                <c:pt idx="584">
                  <c:v>8.7018944669469391</c:v>
                </c:pt>
                <c:pt idx="585">
                  <c:v>8.7167949711711703</c:v>
                </c:pt>
                <c:pt idx="586">
                  <c:v>8.7316954753953908</c:v>
                </c:pt>
                <c:pt idx="587">
                  <c:v>8.7465959796196202</c:v>
                </c:pt>
                <c:pt idx="588">
                  <c:v>8.7614964838438407</c:v>
                </c:pt>
                <c:pt idx="589">
                  <c:v>8.7763969880680595</c:v>
                </c:pt>
                <c:pt idx="590">
                  <c:v>8.7912974922922906</c:v>
                </c:pt>
                <c:pt idx="591">
                  <c:v>8.8061979965165094</c:v>
                </c:pt>
                <c:pt idx="592">
                  <c:v>8.8210985007407405</c:v>
                </c:pt>
                <c:pt idx="593">
                  <c:v>8.8359990049649593</c:v>
                </c:pt>
                <c:pt idx="594">
                  <c:v>8.8508995091891798</c:v>
                </c:pt>
                <c:pt idx="595">
                  <c:v>8.8658000134134092</c:v>
                </c:pt>
                <c:pt idx="596">
                  <c:v>8.8807005176376297</c:v>
                </c:pt>
                <c:pt idx="597">
                  <c:v>8.8956010218618609</c:v>
                </c:pt>
                <c:pt idx="598">
                  <c:v>8.9105015260860796</c:v>
                </c:pt>
                <c:pt idx="599">
                  <c:v>8.9254020303103108</c:v>
                </c:pt>
                <c:pt idx="600">
                  <c:v>8.9403025345345295</c:v>
                </c:pt>
                <c:pt idx="601">
                  <c:v>8.95520303875875</c:v>
                </c:pt>
                <c:pt idx="602">
                  <c:v>8.9701035429829794</c:v>
                </c:pt>
                <c:pt idx="603">
                  <c:v>8.9850040472071999</c:v>
                </c:pt>
                <c:pt idx="604">
                  <c:v>8.9999045514314293</c:v>
                </c:pt>
                <c:pt idx="605">
                  <c:v>9.0148050556556498</c:v>
                </c:pt>
                <c:pt idx="606">
                  <c:v>9.0297055598798792</c:v>
                </c:pt>
                <c:pt idx="607">
                  <c:v>9.0446060641040997</c:v>
                </c:pt>
                <c:pt idx="608">
                  <c:v>9.0595065683283291</c:v>
                </c:pt>
                <c:pt idx="609">
                  <c:v>9.0744070725525496</c:v>
                </c:pt>
                <c:pt idx="610">
                  <c:v>9.0893075767767701</c:v>
                </c:pt>
                <c:pt idx="611">
                  <c:v>9.1042080810009995</c:v>
                </c:pt>
                <c:pt idx="612">
                  <c:v>9.1191085852252201</c:v>
                </c:pt>
                <c:pt idx="613">
                  <c:v>9.1340090894494494</c:v>
                </c:pt>
                <c:pt idx="614">
                  <c:v>9.14890959367367</c:v>
                </c:pt>
                <c:pt idx="615">
                  <c:v>9.1638100978978905</c:v>
                </c:pt>
                <c:pt idx="616">
                  <c:v>9.1787106021221199</c:v>
                </c:pt>
                <c:pt idx="617">
                  <c:v>9.1936111063463404</c:v>
                </c:pt>
                <c:pt idx="618">
                  <c:v>9.2085116105705698</c:v>
                </c:pt>
                <c:pt idx="619">
                  <c:v>9.2234121147947903</c:v>
                </c:pt>
                <c:pt idx="620">
                  <c:v>9.2383126190190197</c:v>
                </c:pt>
                <c:pt idx="621">
                  <c:v>9.2532131232432402</c:v>
                </c:pt>
                <c:pt idx="622">
                  <c:v>9.2681136274674607</c:v>
                </c:pt>
                <c:pt idx="623">
                  <c:v>9.2830141316916901</c:v>
                </c:pt>
                <c:pt idx="624">
                  <c:v>9.2979146359159106</c:v>
                </c:pt>
                <c:pt idx="625">
                  <c:v>9.31281514014014</c:v>
                </c:pt>
                <c:pt idx="626">
                  <c:v>9.3277156443643605</c:v>
                </c:pt>
                <c:pt idx="627">
                  <c:v>9.3426161485885793</c:v>
                </c:pt>
                <c:pt idx="628">
                  <c:v>9.3575166528128104</c:v>
                </c:pt>
                <c:pt idx="629">
                  <c:v>9.3724171570370292</c:v>
                </c:pt>
                <c:pt idx="630">
                  <c:v>9.3873176612612603</c:v>
                </c:pt>
                <c:pt idx="631">
                  <c:v>9.4022181654854808</c:v>
                </c:pt>
                <c:pt idx="632">
                  <c:v>9.4171186697097102</c:v>
                </c:pt>
                <c:pt idx="633">
                  <c:v>9.4320191739339307</c:v>
                </c:pt>
                <c:pt idx="634">
                  <c:v>9.4469196781581495</c:v>
                </c:pt>
                <c:pt idx="635">
                  <c:v>9.4618201823823807</c:v>
                </c:pt>
                <c:pt idx="636">
                  <c:v>9.4767206866065994</c:v>
                </c:pt>
                <c:pt idx="637">
                  <c:v>9.4916211908308306</c:v>
                </c:pt>
                <c:pt idx="638">
                  <c:v>9.5065216950550493</c:v>
                </c:pt>
                <c:pt idx="639">
                  <c:v>9.5214221992792698</c:v>
                </c:pt>
                <c:pt idx="640">
                  <c:v>9.5363227035034992</c:v>
                </c:pt>
                <c:pt idx="641">
                  <c:v>9.5512232077277197</c:v>
                </c:pt>
                <c:pt idx="642">
                  <c:v>9.5661237119519509</c:v>
                </c:pt>
                <c:pt idx="643">
                  <c:v>9.5810242161761696</c:v>
                </c:pt>
                <c:pt idx="644">
                  <c:v>9.5959247204004008</c:v>
                </c:pt>
                <c:pt idx="645">
                  <c:v>9.6108252246246195</c:v>
                </c:pt>
                <c:pt idx="646">
                  <c:v>9.62572572884884</c:v>
                </c:pt>
                <c:pt idx="647">
                  <c:v>9.6406262330730694</c:v>
                </c:pt>
                <c:pt idx="648">
                  <c:v>9.6555267372972899</c:v>
                </c:pt>
                <c:pt idx="649">
                  <c:v>9.6704272415215193</c:v>
                </c:pt>
                <c:pt idx="650">
                  <c:v>9.6853277457457398</c:v>
                </c:pt>
                <c:pt idx="651">
                  <c:v>9.7002282499699692</c:v>
                </c:pt>
                <c:pt idx="652">
                  <c:v>9.7151287541941898</c:v>
                </c:pt>
                <c:pt idx="653">
                  <c:v>9.7300292584184191</c:v>
                </c:pt>
                <c:pt idx="654">
                  <c:v>9.7449297626426397</c:v>
                </c:pt>
                <c:pt idx="655">
                  <c:v>9.7598302668668602</c:v>
                </c:pt>
                <c:pt idx="656">
                  <c:v>9.7747307710910896</c:v>
                </c:pt>
                <c:pt idx="657">
                  <c:v>9.7896312753153101</c:v>
                </c:pt>
                <c:pt idx="658">
                  <c:v>9.8045317795395395</c:v>
                </c:pt>
                <c:pt idx="659">
                  <c:v>9.81943228376376</c:v>
                </c:pt>
                <c:pt idx="660">
                  <c:v>9.8343327879879805</c:v>
                </c:pt>
                <c:pt idx="661">
                  <c:v>9.8492332922122099</c:v>
                </c:pt>
                <c:pt idx="662">
                  <c:v>9.8641337964364304</c:v>
                </c:pt>
                <c:pt idx="663">
                  <c:v>9.8790343006606598</c:v>
                </c:pt>
                <c:pt idx="664">
                  <c:v>9.8939348048848803</c:v>
                </c:pt>
                <c:pt idx="665">
                  <c:v>9.9088353091091097</c:v>
                </c:pt>
                <c:pt idx="666">
                  <c:v>9.9237358133333302</c:v>
                </c:pt>
                <c:pt idx="667">
                  <c:v>9.9386363175575507</c:v>
                </c:pt>
                <c:pt idx="668">
                  <c:v>9.9535368217817801</c:v>
                </c:pt>
                <c:pt idx="669">
                  <c:v>9.9684373260060006</c:v>
                </c:pt>
                <c:pt idx="670">
                  <c:v>9.98333783023023</c:v>
                </c:pt>
                <c:pt idx="671">
                  <c:v>9.9982383344544505</c:v>
                </c:pt>
                <c:pt idx="672">
                  <c:v>10.0131388386786</c:v>
                </c:pt>
                <c:pt idx="673">
                  <c:v>10.0280393429029</c:v>
                </c:pt>
                <c:pt idx="674">
                  <c:v>10.0429398471271</c:v>
                </c:pt>
                <c:pt idx="675">
                  <c:v>10.057840351351301</c:v>
                </c:pt>
                <c:pt idx="676">
                  <c:v>10.0727408555755</c:v>
                </c:pt>
                <c:pt idx="677">
                  <c:v>10.0876413597998</c:v>
                </c:pt>
                <c:pt idx="678">
                  <c:v>10.102541864023999</c:v>
                </c:pt>
                <c:pt idx="679">
                  <c:v>10.1174423682482</c:v>
                </c:pt>
                <c:pt idx="680">
                  <c:v>10.1323428724724</c:v>
                </c:pt>
                <c:pt idx="681">
                  <c:v>10.147243376696601</c:v>
                </c:pt>
                <c:pt idx="682">
                  <c:v>10.162143880920899</c:v>
                </c:pt>
                <c:pt idx="683">
                  <c:v>10.1770443851451</c:v>
                </c:pt>
                <c:pt idx="684">
                  <c:v>10.191944889369299</c:v>
                </c:pt>
                <c:pt idx="685">
                  <c:v>10.2068453935935</c:v>
                </c:pt>
                <c:pt idx="686">
                  <c:v>10.221745897817801</c:v>
                </c:pt>
                <c:pt idx="687">
                  <c:v>10.236646402042</c:v>
                </c:pt>
                <c:pt idx="688">
                  <c:v>10.251546906266199</c:v>
                </c:pt>
                <c:pt idx="689">
                  <c:v>10.2664474104904</c:v>
                </c:pt>
                <c:pt idx="690">
                  <c:v>10.281347914714701</c:v>
                </c:pt>
                <c:pt idx="691">
                  <c:v>10.2962484189389</c:v>
                </c:pt>
                <c:pt idx="692">
                  <c:v>10.311148923163101</c:v>
                </c:pt>
                <c:pt idx="693">
                  <c:v>10.3260494273873</c:v>
                </c:pt>
                <c:pt idx="694">
                  <c:v>10.3409499316116</c:v>
                </c:pt>
                <c:pt idx="695">
                  <c:v>10.3558504358358</c:v>
                </c:pt>
                <c:pt idx="696">
                  <c:v>10.370750940060001</c:v>
                </c:pt>
                <c:pt idx="697">
                  <c:v>10.3856514442842</c:v>
                </c:pt>
                <c:pt idx="698">
                  <c:v>10.4005519485085</c:v>
                </c:pt>
                <c:pt idx="699">
                  <c:v>10.415452452732699</c:v>
                </c:pt>
                <c:pt idx="700">
                  <c:v>10.4303529569569</c:v>
                </c:pt>
                <c:pt idx="701">
                  <c:v>10.4452534611811</c:v>
                </c:pt>
                <c:pt idx="702">
                  <c:v>10.4601539654054</c:v>
                </c:pt>
                <c:pt idx="703">
                  <c:v>10.475054469629599</c:v>
                </c:pt>
                <c:pt idx="704">
                  <c:v>10.4899549738538</c:v>
                </c:pt>
                <c:pt idx="705">
                  <c:v>10.504855478077999</c:v>
                </c:pt>
                <c:pt idx="706">
                  <c:v>10.5197559823023</c:v>
                </c:pt>
                <c:pt idx="707">
                  <c:v>10.534656486526501</c:v>
                </c:pt>
                <c:pt idx="708">
                  <c:v>10.5495569907507</c:v>
                </c:pt>
                <c:pt idx="709">
                  <c:v>10.564457494974899</c:v>
                </c:pt>
                <c:pt idx="710">
                  <c:v>10.5793579991992</c:v>
                </c:pt>
                <c:pt idx="711">
                  <c:v>10.594258503423401</c:v>
                </c:pt>
                <c:pt idx="712">
                  <c:v>10.6091590076476</c:v>
                </c:pt>
                <c:pt idx="713">
                  <c:v>10.624059511871801</c:v>
                </c:pt>
                <c:pt idx="714">
                  <c:v>10.638960016096</c:v>
                </c:pt>
                <c:pt idx="715">
                  <c:v>10.653860520320301</c:v>
                </c:pt>
                <c:pt idx="716">
                  <c:v>10.6687610245445</c:v>
                </c:pt>
                <c:pt idx="717">
                  <c:v>10.683661528768701</c:v>
                </c:pt>
                <c:pt idx="718">
                  <c:v>10.6985620329929</c:v>
                </c:pt>
                <c:pt idx="719">
                  <c:v>10.7134625372172</c:v>
                </c:pt>
                <c:pt idx="720">
                  <c:v>10.7283630414414</c:v>
                </c:pt>
                <c:pt idx="721">
                  <c:v>10.7432635456656</c:v>
                </c:pt>
                <c:pt idx="722">
                  <c:v>10.7581640498898</c:v>
                </c:pt>
                <c:pt idx="723">
                  <c:v>10.7730645541141</c:v>
                </c:pt>
                <c:pt idx="724">
                  <c:v>10.787965058338299</c:v>
                </c:pt>
                <c:pt idx="725">
                  <c:v>10.8028655625625</c:v>
                </c:pt>
                <c:pt idx="726">
                  <c:v>10.817766066786699</c:v>
                </c:pt>
                <c:pt idx="727">
                  <c:v>10.832666571011</c:v>
                </c:pt>
                <c:pt idx="728">
                  <c:v>10.847567075235199</c:v>
                </c:pt>
                <c:pt idx="729">
                  <c:v>10.8624675794594</c:v>
                </c:pt>
                <c:pt idx="730">
                  <c:v>10.877368083683599</c:v>
                </c:pt>
                <c:pt idx="731">
                  <c:v>10.8922685879079</c:v>
                </c:pt>
                <c:pt idx="732">
                  <c:v>10.907169092132101</c:v>
                </c:pt>
                <c:pt idx="733">
                  <c:v>10.9220695963563</c:v>
                </c:pt>
                <c:pt idx="734">
                  <c:v>10.936970100580499</c:v>
                </c:pt>
                <c:pt idx="735">
                  <c:v>10.9518706048048</c:v>
                </c:pt>
                <c:pt idx="736">
                  <c:v>10.966771109029001</c:v>
                </c:pt>
                <c:pt idx="737">
                  <c:v>10.9816716132532</c:v>
                </c:pt>
                <c:pt idx="738">
                  <c:v>10.996572117477401</c:v>
                </c:pt>
                <c:pt idx="739">
                  <c:v>11.011472621701699</c:v>
                </c:pt>
                <c:pt idx="740">
                  <c:v>11.0263731259259</c:v>
                </c:pt>
                <c:pt idx="741">
                  <c:v>11.0412736301501</c:v>
                </c:pt>
                <c:pt idx="742">
                  <c:v>11.056174134374301</c:v>
                </c:pt>
                <c:pt idx="743">
                  <c:v>11.071074638598599</c:v>
                </c:pt>
                <c:pt idx="744">
                  <c:v>11.0859751428228</c:v>
                </c:pt>
                <c:pt idx="745">
                  <c:v>11.100875647046999</c:v>
                </c:pt>
                <c:pt idx="746">
                  <c:v>11.1157761512712</c:v>
                </c:pt>
                <c:pt idx="747">
                  <c:v>11.1306766554954</c:v>
                </c:pt>
                <c:pt idx="748">
                  <c:v>11.1455771597197</c:v>
                </c:pt>
                <c:pt idx="749">
                  <c:v>11.160477663943899</c:v>
                </c:pt>
                <c:pt idx="750">
                  <c:v>11.1753781681681</c:v>
                </c:pt>
                <c:pt idx="751">
                  <c:v>11.190278672392299</c:v>
                </c:pt>
                <c:pt idx="752">
                  <c:v>11.2051791766166</c:v>
                </c:pt>
                <c:pt idx="753">
                  <c:v>11.220079680840801</c:v>
                </c:pt>
                <c:pt idx="754">
                  <c:v>11.234980185065</c:v>
                </c:pt>
                <c:pt idx="755">
                  <c:v>11.249880689289199</c:v>
                </c:pt>
                <c:pt idx="756">
                  <c:v>11.2647811935135</c:v>
                </c:pt>
                <c:pt idx="757">
                  <c:v>11.279681697737701</c:v>
                </c:pt>
                <c:pt idx="758">
                  <c:v>11.2945822019619</c:v>
                </c:pt>
                <c:pt idx="759">
                  <c:v>11.309482706186101</c:v>
                </c:pt>
                <c:pt idx="760">
                  <c:v>11.324383210410399</c:v>
                </c:pt>
                <c:pt idx="761">
                  <c:v>11.3392837146346</c:v>
                </c:pt>
                <c:pt idx="762">
                  <c:v>11.3541842188588</c:v>
                </c:pt>
                <c:pt idx="763">
                  <c:v>11.369084723083001</c:v>
                </c:pt>
                <c:pt idx="764">
                  <c:v>11.383985227307299</c:v>
                </c:pt>
                <c:pt idx="765">
                  <c:v>11.3988857315315</c:v>
                </c:pt>
                <c:pt idx="766">
                  <c:v>11.413786235755699</c:v>
                </c:pt>
                <c:pt idx="767">
                  <c:v>11.4286867399799</c:v>
                </c:pt>
                <c:pt idx="768">
                  <c:v>11.443587244204201</c:v>
                </c:pt>
                <c:pt idx="769">
                  <c:v>11.4584877484284</c:v>
                </c:pt>
                <c:pt idx="770">
                  <c:v>11.473388252652599</c:v>
                </c:pt>
                <c:pt idx="771">
                  <c:v>11.4882887568768</c:v>
                </c:pt>
                <c:pt idx="772">
                  <c:v>11.503189261101101</c:v>
                </c:pt>
                <c:pt idx="773">
                  <c:v>11.5180897653253</c:v>
                </c:pt>
                <c:pt idx="774">
                  <c:v>11.532990269549501</c:v>
                </c:pt>
                <c:pt idx="775">
                  <c:v>11.5478907737737</c:v>
                </c:pt>
                <c:pt idx="776">
                  <c:v>11.562791277997899</c:v>
                </c:pt>
                <c:pt idx="777">
                  <c:v>11.5776917822222</c:v>
                </c:pt>
                <c:pt idx="778">
                  <c:v>11.592592286446401</c:v>
                </c:pt>
                <c:pt idx="779">
                  <c:v>11.6074927906706</c:v>
                </c:pt>
                <c:pt idx="780">
                  <c:v>11.622393294894801</c:v>
                </c:pt>
                <c:pt idx="781">
                  <c:v>11.637293799119099</c:v>
                </c:pt>
                <c:pt idx="782">
                  <c:v>11.6521943033433</c:v>
                </c:pt>
                <c:pt idx="783">
                  <c:v>11.6670948075675</c:v>
                </c:pt>
                <c:pt idx="784">
                  <c:v>11.681995311791701</c:v>
                </c:pt>
                <c:pt idx="785">
                  <c:v>11.696895816015999</c:v>
                </c:pt>
                <c:pt idx="786">
                  <c:v>11.7117963202402</c:v>
                </c:pt>
                <c:pt idx="787">
                  <c:v>11.726696824464399</c:v>
                </c:pt>
                <c:pt idx="788">
                  <c:v>11.7415973286886</c:v>
                </c:pt>
                <c:pt idx="789">
                  <c:v>11.756497832912901</c:v>
                </c:pt>
                <c:pt idx="790">
                  <c:v>11.7713983371371</c:v>
                </c:pt>
                <c:pt idx="791">
                  <c:v>11.786298841361299</c:v>
                </c:pt>
                <c:pt idx="792">
                  <c:v>11.8011993455855</c:v>
                </c:pt>
                <c:pt idx="793">
                  <c:v>11.816099849809801</c:v>
                </c:pt>
                <c:pt idx="794">
                  <c:v>11.831000354034</c:v>
                </c:pt>
                <c:pt idx="795">
                  <c:v>11.845900858258201</c:v>
                </c:pt>
                <c:pt idx="796">
                  <c:v>11.8608013624824</c:v>
                </c:pt>
                <c:pt idx="797">
                  <c:v>11.8757018667067</c:v>
                </c:pt>
                <c:pt idx="798">
                  <c:v>11.8906023709309</c:v>
                </c:pt>
                <c:pt idx="799">
                  <c:v>11.905502875155101</c:v>
                </c:pt>
                <c:pt idx="800">
                  <c:v>11.9204033793793</c:v>
                </c:pt>
                <c:pt idx="801">
                  <c:v>11.9353038836036</c:v>
                </c:pt>
                <c:pt idx="802">
                  <c:v>11.950204387827799</c:v>
                </c:pt>
                <c:pt idx="803">
                  <c:v>11.965104892052</c:v>
                </c:pt>
                <c:pt idx="804">
                  <c:v>11.9800053962762</c:v>
                </c:pt>
                <c:pt idx="805">
                  <c:v>11.9949059005005</c:v>
                </c:pt>
                <c:pt idx="806">
                  <c:v>12.009806404724699</c:v>
                </c:pt>
                <c:pt idx="807">
                  <c:v>12.0247069089489</c:v>
                </c:pt>
                <c:pt idx="808">
                  <c:v>12.039607413173099</c:v>
                </c:pt>
                <c:pt idx="809">
                  <c:v>12.0545079173973</c:v>
                </c:pt>
                <c:pt idx="810">
                  <c:v>12.069408421621601</c:v>
                </c:pt>
                <c:pt idx="811">
                  <c:v>12.0843089258458</c:v>
                </c:pt>
                <c:pt idx="812">
                  <c:v>12.099209430069999</c:v>
                </c:pt>
                <c:pt idx="813">
                  <c:v>12.1141099342942</c:v>
                </c:pt>
                <c:pt idx="814">
                  <c:v>12.129010438518501</c:v>
                </c:pt>
                <c:pt idx="815">
                  <c:v>12.1439109427427</c:v>
                </c:pt>
                <c:pt idx="816">
                  <c:v>12.158811446966901</c:v>
                </c:pt>
                <c:pt idx="817">
                  <c:v>12.1737119511911</c:v>
                </c:pt>
                <c:pt idx="818">
                  <c:v>12.188612455415401</c:v>
                </c:pt>
                <c:pt idx="819">
                  <c:v>12.2035129596396</c:v>
                </c:pt>
                <c:pt idx="820">
                  <c:v>12.218413463863801</c:v>
                </c:pt>
                <c:pt idx="821">
                  <c:v>12.233313968088</c:v>
                </c:pt>
                <c:pt idx="822">
                  <c:v>12.2482144723123</c:v>
                </c:pt>
                <c:pt idx="823">
                  <c:v>12.2631149765365</c:v>
                </c:pt>
                <c:pt idx="824">
                  <c:v>12.2780154807607</c:v>
                </c:pt>
                <c:pt idx="825">
                  <c:v>12.2929159849849</c:v>
                </c:pt>
                <c:pt idx="826">
                  <c:v>12.3078164892092</c:v>
                </c:pt>
                <c:pt idx="827">
                  <c:v>12.322716993433399</c:v>
                </c:pt>
                <c:pt idx="828">
                  <c:v>12.3376174976576</c:v>
                </c:pt>
                <c:pt idx="829">
                  <c:v>12.352518001881799</c:v>
                </c:pt>
                <c:pt idx="830">
                  <c:v>12.3674185061061</c:v>
                </c:pt>
                <c:pt idx="831">
                  <c:v>12.382319010330299</c:v>
                </c:pt>
                <c:pt idx="832">
                  <c:v>12.3972195145545</c:v>
                </c:pt>
                <c:pt idx="833">
                  <c:v>12.412120018778699</c:v>
                </c:pt>
                <c:pt idx="834">
                  <c:v>12.427020523003</c:v>
                </c:pt>
                <c:pt idx="835">
                  <c:v>12.441921027227201</c:v>
                </c:pt>
                <c:pt idx="836">
                  <c:v>12.4568215314514</c:v>
                </c:pt>
                <c:pt idx="837">
                  <c:v>12.471722035675599</c:v>
                </c:pt>
                <c:pt idx="838">
                  <c:v>12.4866225398999</c:v>
                </c:pt>
                <c:pt idx="839">
                  <c:v>12.501523044124101</c:v>
                </c:pt>
                <c:pt idx="840">
                  <c:v>12.5164235483483</c:v>
                </c:pt>
                <c:pt idx="841">
                  <c:v>12.531324052572501</c:v>
                </c:pt>
                <c:pt idx="842">
                  <c:v>12.5462245567967</c:v>
                </c:pt>
                <c:pt idx="843">
                  <c:v>12.561125061021</c:v>
                </c:pt>
                <c:pt idx="844">
                  <c:v>12.5760255652452</c:v>
                </c:pt>
                <c:pt idx="845">
                  <c:v>12.590926069469401</c:v>
                </c:pt>
                <c:pt idx="846">
                  <c:v>12.6058265736936</c:v>
                </c:pt>
                <c:pt idx="847">
                  <c:v>12.6207270779179</c:v>
                </c:pt>
                <c:pt idx="848">
                  <c:v>12.635627582142099</c:v>
                </c:pt>
                <c:pt idx="849">
                  <c:v>12.6505280863663</c:v>
                </c:pt>
                <c:pt idx="850">
                  <c:v>12.6654285905905</c:v>
                </c:pt>
                <c:pt idx="851">
                  <c:v>12.6803290948148</c:v>
                </c:pt>
                <c:pt idx="852">
                  <c:v>12.695229599038999</c:v>
                </c:pt>
                <c:pt idx="853">
                  <c:v>12.7101301032632</c:v>
                </c:pt>
                <c:pt idx="854">
                  <c:v>12.725030607487399</c:v>
                </c:pt>
                <c:pt idx="855">
                  <c:v>12.7399311117117</c:v>
                </c:pt>
                <c:pt idx="856">
                  <c:v>12.754831615935901</c:v>
                </c:pt>
                <c:pt idx="857">
                  <c:v>12.7697321201601</c:v>
                </c:pt>
                <c:pt idx="858">
                  <c:v>12.784632624384299</c:v>
                </c:pt>
                <c:pt idx="859">
                  <c:v>12.7995331286086</c:v>
                </c:pt>
                <c:pt idx="860">
                  <c:v>12.814433632832801</c:v>
                </c:pt>
                <c:pt idx="861">
                  <c:v>12.829334137057</c:v>
                </c:pt>
                <c:pt idx="862">
                  <c:v>12.844234641281201</c:v>
                </c:pt>
                <c:pt idx="863">
                  <c:v>12.859135145505499</c:v>
                </c:pt>
                <c:pt idx="864">
                  <c:v>12.8740356497297</c:v>
                </c:pt>
                <c:pt idx="865">
                  <c:v>12.8889361539539</c:v>
                </c:pt>
                <c:pt idx="866">
                  <c:v>12.903836658178101</c:v>
                </c:pt>
                <c:pt idx="867">
                  <c:v>12.918737162402399</c:v>
                </c:pt>
                <c:pt idx="868">
                  <c:v>12.9336376666266</c:v>
                </c:pt>
                <c:pt idx="869">
                  <c:v>12.948538170850799</c:v>
                </c:pt>
                <c:pt idx="870">
                  <c:v>12.963438675075</c:v>
                </c:pt>
                <c:pt idx="871">
                  <c:v>12.9783391792992</c:v>
                </c:pt>
                <c:pt idx="872">
                  <c:v>12.9932396835235</c:v>
                </c:pt>
                <c:pt idx="873">
                  <c:v>13.008140187747699</c:v>
                </c:pt>
                <c:pt idx="874">
                  <c:v>13.0230406919719</c:v>
                </c:pt>
                <c:pt idx="875">
                  <c:v>13.037941196196099</c:v>
                </c:pt>
                <c:pt idx="876">
                  <c:v>13.0528417004204</c:v>
                </c:pt>
                <c:pt idx="877">
                  <c:v>13.067742204644601</c:v>
                </c:pt>
                <c:pt idx="878">
                  <c:v>13.0826427088688</c:v>
                </c:pt>
                <c:pt idx="879">
                  <c:v>13.097543213092999</c:v>
                </c:pt>
                <c:pt idx="880">
                  <c:v>13.1124437173173</c:v>
                </c:pt>
                <c:pt idx="881">
                  <c:v>13.127344221541501</c:v>
                </c:pt>
                <c:pt idx="882">
                  <c:v>13.1422447257657</c:v>
                </c:pt>
                <c:pt idx="883">
                  <c:v>13.157145229989901</c:v>
                </c:pt>
                <c:pt idx="884">
                  <c:v>13.172045734214199</c:v>
                </c:pt>
                <c:pt idx="885">
                  <c:v>13.1869462384384</c:v>
                </c:pt>
                <c:pt idx="886">
                  <c:v>13.2018467426626</c:v>
                </c:pt>
                <c:pt idx="887">
                  <c:v>13.216747246886801</c:v>
                </c:pt>
                <c:pt idx="888">
                  <c:v>13.231647751111099</c:v>
                </c:pt>
                <c:pt idx="889">
                  <c:v>13.2465482553353</c:v>
                </c:pt>
                <c:pt idx="890">
                  <c:v>13.261448759559499</c:v>
                </c:pt>
                <c:pt idx="891">
                  <c:v>13.2763492637837</c:v>
                </c:pt>
                <c:pt idx="892">
                  <c:v>13.291249768008001</c:v>
                </c:pt>
                <c:pt idx="893">
                  <c:v>13.3061502722322</c:v>
                </c:pt>
                <c:pt idx="894">
                  <c:v>13.321050776456399</c:v>
                </c:pt>
                <c:pt idx="895">
                  <c:v>13.3359512806806</c:v>
                </c:pt>
                <c:pt idx="896">
                  <c:v>13.350851784904901</c:v>
                </c:pt>
                <c:pt idx="897">
                  <c:v>13.3657522891291</c:v>
                </c:pt>
                <c:pt idx="898">
                  <c:v>13.380652793353301</c:v>
                </c:pt>
                <c:pt idx="899">
                  <c:v>13.3955532975775</c:v>
                </c:pt>
                <c:pt idx="900">
                  <c:v>13.4104538018018</c:v>
                </c:pt>
                <c:pt idx="901">
                  <c:v>13.425354306026</c:v>
                </c:pt>
                <c:pt idx="902">
                  <c:v>13.440254810250201</c:v>
                </c:pt>
                <c:pt idx="903">
                  <c:v>13.4551553144744</c:v>
                </c:pt>
                <c:pt idx="904">
                  <c:v>13.470055818698601</c:v>
                </c:pt>
                <c:pt idx="905">
                  <c:v>13.484956322922899</c:v>
                </c:pt>
                <c:pt idx="906">
                  <c:v>13.4998568271471</c:v>
                </c:pt>
                <c:pt idx="907">
                  <c:v>13.5147573313713</c:v>
                </c:pt>
                <c:pt idx="908">
                  <c:v>13.529657835595501</c:v>
                </c:pt>
                <c:pt idx="909">
                  <c:v>13.544558339819799</c:v>
                </c:pt>
                <c:pt idx="910">
                  <c:v>13.559458844044</c:v>
                </c:pt>
                <c:pt idx="911">
                  <c:v>13.574359348268199</c:v>
                </c:pt>
                <c:pt idx="912">
                  <c:v>13.5892598524924</c:v>
                </c:pt>
                <c:pt idx="913">
                  <c:v>13.604160356716701</c:v>
                </c:pt>
                <c:pt idx="914">
                  <c:v>13.6190608609409</c:v>
                </c:pt>
                <c:pt idx="915">
                  <c:v>13.633961365165099</c:v>
                </c:pt>
                <c:pt idx="916">
                  <c:v>13.6488618693893</c:v>
                </c:pt>
                <c:pt idx="917">
                  <c:v>13.663762373613601</c:v>
                </c:pt>
                <c:pt idx="918">
                  <c:v>13.6786628778378</c:v>
                </c:pt>
                <c:pt idx="919">
                  <c:v>13.693563382062001</c:v>
                </c:pt>
                <c:pt idx="920">
                  <c:v>13.7084638862862</c:v>
                </c:pt>
                <c:pt idx="921">
                  <c:v>13.7233643905105</c:v>
                </c:pt>
                <c:pt idx="922">
                  <c:v>13.7382648947347</c:v>
                </c:pt>
                <c:pt idx="923">
                  <c:v>13.753165398958901</c:v>
                </c:pt>
                <c:pt idx="924">
                  <c:v>13.7680659031831</c:v>
                </c:pt>
                <c:pt idx="925">
                  <c:v>13.7829664074074</c:v>
                </c:pt>
                <c:pt idx="926">
                  <c:v>13.7978669116316</c:v>
                </c:pt>
                <c:pt idx="927">
                  <c:v>13.8127674158558</c:v>
                </c:pt>
                <c:pt idx="928">
                  <c:v>13.82766792008</c:v>
                </c:pt>
                <c:pt idx="929">
                  <c:v>13.8425684243043</c:v>
                </c:pt>
                <c:pt idx="930">
                  <c:v>13.857468928528499</c:v>
                </c:pt>
                <c:pt idx="931">
                  <c:v>13.8723694327527</c:v>
                </c:pt>
                <c:pt idx="932">
                  <c:v>13.887269936976899</c:v>
                </c:pt>
                <c:pt idx="933">
                  <c:v>13.9021704412012</c:v>
                </c:pt>
                <c:pt idx="934">
                  <c:v>13.917070945425399</c:v>
                </c:pt>
                <c:pt idx="935">
                  <c:v>13.9319714496496</c:v>
                </c:pt>
                <c:pt idx="936">
                  <c:v>13.946871953873799</c:v>
                </c:pt>
                <c:pt idx="937">
                  <c:v>13.961772458098</c:v>
                </c:pt>
                <c:pt idx="938">
                  <c:v>13.976672962322301</c:v>
                </c:pt>
                <c:pt idx="939">
                  <c:v>13.9915734665465</c:v>
                </c:pt>
                <c:pt idx="940">
                  <c:v>14.006473970770701</c:v>
                </c:pt>
                <c:pt idx="941">
                  <c:v>14.0213744749949</c:v>
                </c:pt>
                <c:pt idx="942">
                  <c:v>14.036274979219201</c:v>
                </c:pt>
                <c:pt idx="943">
                  <c:v>14.0511754834434</c:v>
                </c:pt>
                <c:pt idx="944">
                  <c:v>14.066075987667601</c:v>
                </c:pt>
                <c:pt idx="945">
                  <c:v>14.0809764918918</c:v>
                </c:pt>
                <c:pt idx="946">
                  <c:v>14.0958769961161</c:v>
                </c:pt>
                <c:pt idx="947">
                  <c:v>14.1107775003403</c:v>
                </c:pt>
                <c:pt idx="948">
                  <c:v>14.125678004564501</c:v>
                </c:pt>
                <c:pt idx="949">
                  <c:v>14.1405785087887</c:v>
                </c:pt>
                <c:pt idx="950">
                  <c:v>14.155479013013</c:v>
                </c:pt>
                <c:pt idx="951">
                  <c:v>14.170379517237199</c:v>
                </c:pt>
                <c:pt idx="952">
                  <c:v>14.1852800214614</c:v>
                </c:pt>
                <c:pt idx="953">
                  <c:v>14.2001805256856</c:v>
                </c:pt>
                <c:pt idx="954">
                  <c:v>14.2150810299099</c:v>
                </c:pt>
                <c:pt idx="955">
                  <c:v>14.229981534134099</c:v>
                </c:pt>
                <c:pt idx="956">
                  <c:v>14.2448820383583</c:v>
                </c:pt>
                <c:pt idx="957">
                  <c:v>14.259782542582499</c:v>
                </c:pt>
                <c:pt idx="958">
                  <c:v>14.2746830468068</c:v>
                </c:pt>
                <c:pt idx="959">
                  <c:v>14.289583551031001</c:v>
                </c:pt>
                <c:pt idx="960">
                  <c:v>14.3044840552552</c:v>
                </c:pt>
                <c:pt idx="961">
                  <c:v>14.319384559479399</c:v>
                </c:pt>
                <c:pt idx="962">
                  <c:v>14.3342850637037</c:v>
                </c:pt>
                <c:pt idx="963">
                  <c:v>14.349185567927901</c:v>
                </c:pt>
                <c:pt idx="964">
                  <c:v>14.3640860721521</c:v>
                </c:pt>
                <c:pt idx="965">
                  <c:v>14.378986576376301</c:v>
                </c:pt>
                <c:pt idx="966">
                  <c:v>14.393887080600599</c:v>
                </c:pt>
                <c:pt idx="967">
                  <c:v>14.4087875848248</c:v>
                </c:pt>
                <c:pt idx="968">
                  <c:v>14.423688089049</c:v>
                </c:pt>
                <c:pt idx="969">
                  <c:v>14.438588593273201</c:v>
                </c:pt>
                <c:pt idx="970">
                  <c:v>14.4534890974974</c:v>
                </c:pt>
                <c:pt idx="971">
                  <c:v>14.4683896017217</c:v>
                </c:pt>
                <c:pt idx="972">
                  <c:v>14.483290105945899</c:v>
                </c:pt>
                <c:pt idx="973">
                  <c:v>14.4981906101701</c:v>
                </c:pt>
                <c:pt idx="974">
                  <c:v>14.5130911143943</c:v>
                </c:pt>
                <c:pt idx="975">
                  <c:v>14.5279916186186</c:v>
                </c:pt>
                <c:pt idx="976">
                  <c:v>14.542892122842799</c:v>
                </c:pt>
                <c:pt idx="977">
                  <c:v>14.557792627067</c:v>
                </c:pt>
                <c:pt idx="978">
                  <c:v>14.572693131291199</c:v>
                </c:pt>
                <c:pt idx="979">
                  <c:v>14.5875936355155</c:v>
                </c:pt>
                <c:pt idx="980">
                  <c:v>14.602494139739701</c:v>
                </c:pt>
                <c:pt idx="981">
                  <c:v>14.6173946439639</c:v>
                </c:pt>
                <c:pt idx="982">
                  <c:v>14.632295148188099</c:v>
                </c:pt>
                <c:pt idx="983">
                  <c:v>14.6471956524124</c:v>
                </c:pt>
                <c:pt idx="984">
                  <c:v>14.662096156636601</c:v>
                </c:pt>
                <c:pt idx="985">
                  <c:v>14.6769966608608</c:v>
                </c:pt>
                <c:pt idx="986">
                  <c:v>14.691897165085001</c:v>
                </c:pt>
                <c:pt idx="987">
                  <c:v>14.706797669309299</c:v>
                </c:pt>
                <c:pt idx="988">
                  <c:v>14.7216981735335</c:v>
                </c:pt>
                <c:pt idx="989">
                  <c:v>14.7365986777577</c:v>
                </c:pt>
                <c:pt idx="990">
                  <c:v>14.751499181981901</c:v>
                </c:pt>
                <c:pt idx="991">
                  <c:v>14.766399686206199</c:v>
                </c:pt>
                <c:pt idx="992">
                  <c:v>14.7813001904304</c:v>
                </c:pt>
                <c:pt idx="993">
                  <c:v>14.796200694654599</c:v>
                </c:pt>
                <c:pt idx="994">
                  <c:v>14.8111011988788</c:v>
                </c:pt>
                <c:pt idx="995">
                  <c:v>14.826001703103101</c:v>
                </c:pt>
                <c:pt idx="996">
                  <c:v>14.8409022073273</c:v>
                </c:pt>
                <c:pt idx="997">
                  <c:v>14.855802711551499</c:v>
                </c:pt>
              </c:numCache>
            </c:numRef>
          </c:xVal>
          <c:yVal>
            <c:numRef>
              <c:f>'1.0NaCl_PLot_for_Figs'!$C$4:$C$1001</c:f>
              <c:numCache>
                <c:formatCode>General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5.73921963760924E-3</c:v>
                </c:pt>
                <c:pt idx="163">
                  <c:v>6.4039143108093298E-3</c:v>
                </c:pt>
                <c:pt idx="164">
                  <c:v>7.0686089840093997E-3</c:v>
                </c:pt>
                <c:pt idx="165">
                  <c:v>7.7333036572094704E-3</c:v>
                </c:pt>
                <c:pt idx="166">
                  <c:v>8.3979983304095594E-3</c:v>
                </c:pt>
                <c:pt idx="167">
                  <c:v>9.0626930036096301E-3</c:v>
                </c:pt>
                <c:pt idx="168">
                  <c:v>9.7273876768097008E-3</c:v>
                </c:pt>
                <c:pt idx="169">
                  <c:v>1.0392082350009799E-2</c:v>
                </c:pt>
                <c:pt idx="170">
                  <c:v>1.1056777023209801E-2</c:v>
                </c:pt>
                <c:pt idx="171">
                  <c:v>1.1721471696409899E-2</c:v>
                </c:pt>
                <c:pt idx="172">
                  <c:v>1.2386166369609999E-2</c:v>
                </c:pt>
                <c:pt idx="173">
                  <c:v>1.30508610428101E-2</c:v>
                </c:pt>
                <c:pt idx="174">
                  <c:v>1.55477372932105E-2</c:v>
                </c:pt>
                <c:pt idx="175">
                  <c:v>1.9622360407679E-2</c:v>
                </c:pt>
                <c:pt idx="176">
                  <c:v>2.36969835221475E-2</c:v>
                </c:pt>
                <c:pt idx="177">
                  <c:v>2.7771606636616201E-2</c:v>
                </c:pt>
                <c:pt idx="178">
                  <c:v>3.1846229751084802E-2</c:v>
                </c:pt>
                <c:pt idx="179">
                  <c:v>3.5920852865553299E-2</c:v>
                </c:pt>
                <c:pt idx="180">
                  <c:v>3.9995475980021997E-2</c:v>
                </c:pt>
                <c:pt idx="181">
                  <c:v>4.40700990944905E-2</c:v>
                </c:pt>
                <c:pt idx="182">
                  <c:v>4.8144722208959101E-2</c:v>
                </c:pt>
                <c:pt idx="183">
                  <c:v>5.2219345323427702E-2</c:v>
                </c:pt>
                <c:pt idx="184">
                  <c:v>5.6293968437896302E-2</c:v>
                </c:pt>
                <c:pt idx="185">
                  <c:v>6.0368591552364799E-2</c:v>
                </c:pt>
                <c:pt idx="186">
                  <c:v>6.9457512711791597E-2</c:v>
                </c:pt>
                <c:pt idx="187">
                  <c:v>7.9957769975253404E-2</c:v>
                </c:pt>
                <c:pt idx="188">
                  <c:v>9.0458027238715405E-2</c:v>
                </c:pt>
                <c:pt idx="189">
                  <c:v>0.100958284502177</c:v>
                </c:pt>
                <c:pt idx="190">
                  <c:v>0.11145854176563801</c:v>
                </c:pt>
                <c:pt idx="191">
                  <c:v>0.12195879902910101</c:v>
                </c:pt>
                <c:pt idx="192">
                  <c:v>0.13245905629256199</c:v>
                </c:pt>
                <c:pt idx="193">
                  <c:v>0.14483693746253801</c:v>
                </c:pt>
                <c:pt idx="194">
                  <c:v>0.159696682727934</c:v>
                </c:pt>
                <c:pt idx="195">
                  <c:v>0.17455642799332999</c:v>
                </c:pt>
                <c:pt idx="196">
                  <c:v>0.18941617325872601</c:v>
                </c:pt>
                <c:pt idx="197">
                  <c:v>0.204275918524122</c:v>
                </c:pt>
                <c:pt idx="198">
                  <c:v>0.21913566378951699</c:v>
                </c:pt>
                <c:pt idx="199">
                  <c:v>0.23816877249857099</c:v>
                </c:pt>
                <c:pt idx="200">
                  <c:v>0.25835559600174302</c:v>
                </c:pt>
                <c:pt idx="201">
                  <c:v>0.27854241950491399</c:v>
                </c:pt>
                <c:pt idx="202">
                  <c:v>0.29872924300808701</c:v>
                </c:pt>
                <c:pt idx="203">
                  <c:v>0.31995862509184497</c:v>
                </c:pt>
                <c:pt idx="204">
                  <c:v>0.34407066451906398</c:v>
                </c:pt>
                <c:pt idx="205">
                  <c:v>0.368182703946283</c:v>
                </c:pt>
                <c:pt idx="206">
                  <c:v>0.39229474337350201</c:v>
                </c:pt>
                <c:pt idx="207">
                  <c:v>0.41658202341440698</c:v>
                </c:pt>
                <c:pt idx="208">
                  <c:v>0.44125480813715501</c:v>
                </c:pt>
                <c:pt idx="209">
                  <c:v>0.46592759285990298</c:v>
                </c:pt>
                <c:pt idx="210">
                  <c:v>0.49060037758265002</c:v>
                </c:pt>
                <c:pt idx="211">
                  <c:v>0.51557799270841698</c:v>
                </c:pt>
                <c:pt idx="212">
                  <c:v>0.54058062710140398</c:v>
                </c:pt>
                <c:pt idx="213">
                  <c:v>0.56558326149439198</c:v>
                </c:pt>
                <c:pt idx="214">
                  <c:v>0.59095325670624199</c:v>
                </c:pt>
                <c:pt idx="215">
                  <c:v>0.62032906427321599</c:v>
                </c:pt>
                <c:pt idx="216">
                  <c:v>0.64970487184018999</c:v>
                </c:pt>
                <c:pt idx="217">
                  <c:v>0.67908067940716399</c:v>
                </c:pt>
                <c:pt idx="218">
                  <c:v>0.71130449033951704</c:v>
                </c:pt>
                <c:pt idx="219">
                  <c:v>0.74556795049011404</c:v>
                </c:pt>
                <c:pt idx="220">
                  <c:v>0.77983141064071004</c:v>
                </c:pt>
                <c:pt idx="221">
                  <c:v>0.813624135867972</c:v>
                </c:pt>
                <c:pt idx="222">
                  <c:v>0.84635562848964996</c:v>
                </c:pt>
                <c:pt idx="223">
                  <c:v>0.87908712111132803</c:v>
                </c:pt>
                <c:pt idx="224">
                  <c:v>0.91170029849535195</c:v>
                </c:pt>
                <c:pt idx="225">
                  <c:v>0.94361470496835598</c:v>
                </c:pt>
                <c:pt idx="226">
                  <c:v>0.97552911144135901</c:v>
                </c:pt>
                <c:pt idx="227">
                  <c:v>1.0074435179143599</c:v>
                </c:pt>
                <c:pt idx="228">
                  <c:v>1.0334039303668801</c:v>
                </c:pt>
                <c:pt idx="229">
                  <c:v>1.0592572312086399</c:v>
                </c:pt>
                <c:pt idx="230">
                  <c:v>1.0851105320504</c:v>
                </c:pt>
                <c:pt idx="231">
                  <c:v>1.1109638328921501</c:v>
                </c:pt>
                <c:pt idx="232">
                  <c:v>1.1422437247813699</c:v>
                </c:pt>
                <c:pt idx="233">
                  <c:v>1.1759570938420001</c:v>
                </c:pt>
                <c:pt idx="234">
                  <c:v>1.20967046290262</c:v>
                </c:pt>
                <c:pt idx="235">
                  <c:v>1.2400259853575499</c:v>
                </c:pt>
                <c:pt idx="236">
                  <c:v>1.27010231345698</c:v>
                </c:pt>
                <c:pt idx="237">
                  <c:v>1.3001786415564001</c:v>
                </c:pt>
                <c:pt idx="238">
                  <c:v>1.32492248163195</c:v>
                </c:pt>
                <c:pt idx="239">
                  <c:v>1.3484737754857401</c:v>
                </c:pt>
                <c:pt idx="240">
                  <c:v>1.3720250693395399</c:v>
                </c:pt>
                <c:pt idx="241">
                  <c:v>1.3932249323621499</c:v>
                </c:pt>
                <c:pt idx="242">
                  <c:v>1.4112933858296699</c:v>
                </c:pt>
                <c:pt idx="243">
                  <c:v>1.4293618392971901</c:v>
                </c:pt>
                <c:pt idx="244">
                  <c:v>1.44743029276471</c:v>
                </c:pt>
                <c:pt idx="245">
                  <c:v>1.46549874623224</c:v>
                </c:pt>
                <c:pt idx="246">
                  <c:v>1.48153349631996</c:v>
                </c:pt>
                <c:pt idx="247">
                  <c:v>1.4937297022592999</c:v>
                </c:pt>
                <c:pt idx="248">
                  <c:v>1.50592590819865</c:v>
                </c:pt>
                <c:pt idx="249">
                  <c:v>1.5181221141379899</c:v>
                </c:pt>
                <c:pt idx="250">
                  <c:v>1.53031832007734</c:v>
                </c:pt>
                <c:pt idx="251">
                  <c:v>1.5425145260166799</c:v>
                </c:pt>
                <c:pt idx="252">
                  <c:v>1.5547107319560201</c:v>
                </c:pt>
                <c:pt idx="253">
                  <c:v>1.5669069378953699</c:v>
                </c:pt>
                <c:pt idx="254">
                  <c:v>1.5754692351199799</c:v>
                </c:pt>
                <c:pt idx="255">
                  <c:v>1.57940920729742</c:v>
                </c:pt>
                <c:pt idx="256">
                  <c:v>1.58334917947485</c:v>
                </c:pt>
                <c:pt idx="257">
                  <c:v>1.58728915165229</c:v>
                </c:pt>
                <c:pt idx="258">
                  <c:v>1.59122912382973</c:v>
                </c:pt>
                <c:pt idx="259">
                  <c:v>1.5951690960071701</c:v>
                </c:pt>
                <c:pt idx="260">
                  <c:v>1.5991090681846101</c:v>
                </c:pt>
                <c:pt idx="261">
                  <c:v>1.6030490403620501</c:v>
                </c:pt>
                <c:pt idx="262">
                  <c:v>1.6069890125394899</c:v>
                </c:pt>
                <c:pt idx="263">
                  <c:v>1.6109289847169299</c:v>
                </c:pt>
                <c:pt idx="264">
                  <c:v>1.6148689568943699</c:v>
                </c:pt>
                <c:pt idx="265">
                  <c:v>1.6132745298234701</c:v>
                </c:pt>
                <c:pt idx="266">
                  <c:v>1.6094230963393299</c:v>
                </c:pt>
                <c:pt idx="267">
                  <c:v>1.6055716628551799</c:v>
                </c:pt>
                <c:pt idx="268">
                  <c:v>1.60172022937103</c:v>
                </c:pt>
                <c:pt idx="269">
                  <c:v>1.59786879588688</c:v>
                </c:pt>
                <c:pt idx="270">
                  <c:v>1.5940173624027301</c:v>
                </c:pt>
                <c:pt idx="271">
                  <c:v>1.5901659289185901</c:v>
                </c:pt>
                <c:pt idx="272">
                  <c:v>1.5863144954344399</c:v>
                </c:pt>
                <c:pt idx="273">
                  <c:v>1.58246306195029</c:v>
                </c:pt>
                <c:pt idx="274">
                  <c:v>1.57861162846614</c:v>
                </c:pt>
                <c:pt idx="275">
                  <c:v>1.574760194982</c:v>
                </c:pt>
                <c:pt idx="276">
                  <c:v>1.5658193925155</c:v>
                </c:pt>
                <c:pt idx="277">
                  <c:v>1.5567773777173199</c:v>
                </c:pt>
                <c:pt idx="278">
                  <c:v>1.5477353629191399</c:v>
                </c:pt>
                <c:pt idx="279">
                  <c:v>1.5386933481209599</c:v>
                </c:pt>
                <c:pt idx="280">
                  <c:v>1.5296513333227799</c:v>
                </c:pt>
                <c:pt idx="281">
                  <c:v>1.5206093185245999</c:v>
                </c:pt>
                <c:pt idx="282">
                  <c:v>1.5115673037264299</c:v>
                </c:pt>
                <c:pt idx="283">
                  <c:v>1.5025252889282501</c:v>
                </c:pt>
                <c:pt idx="284">
                  <c:v>1.4934832741300701</c:v>
                </c:pt>
                <c:pt idx="285">
                  <c:v>1.48254712737934</c:v>
                </c:pt>
                <c:pt idx="286">
                  <c:v>1.4715004489207699</c:v>
                </c:pt>
                <c:pt idx="287">
                  <c:v>1.4604537704622</c:v>
                </c:pt>
                <c:pt idx="288">
                  <c:v>1.4494070920036299</c:v>
                </c:pt>
                <c:pt idx="289">
                  <c:v>1.43836041354507</c:v>
                </c:pt>
                <c:pt idx="290">
                  <c:v>1.4273137350864999</c:v>
                </c:pt>
                <c:pt idx="291">
                  <c:v>1.4162670566279301</c:v>
                </c:pt>
                <c:pt idx="292">
                  <c:v>1.40522037816936</c:v>
                </c:pt>
                <c:pt idx="293">
                  <c:v>1.3943326170575301</c:v>
                </c:pt>
                <c:pt idx="294">
                  <c:v>1.3836212412214901</c:v>
                </c:pt>
                <c:pt idx="295">
                  <c:v>1.3729098653854399</c:v>
                </c:pt>
                <c:pt idx="296">
                  <c:v>1.3621984895493999</c:v>
                </c:pt>
                <c:pt idx="297">
                  <c:v>1.35148711371335</c:v>
                </c:pt>
                <c:pt idx="298">
                  <c:v>1.3407757378773</c:v>
                </c:pt>
                <c:pt idx="299">
                  <c:v>1.33006436204126</c:v>
                </c:pt>
                <c:pt idx="300">
                  <c:v>1.31935298620521</c:v>
                </c:pt>
                <c:pt idx="301">
                  <c:v>1.3090652420300899</c:v>
                </c:pt>
                <c:pt idx="302">
                  <c:v>1.29910000045966</c:v>
                </c:pt>
                <c:pt idx="303">
                  <c:v>1.2891347588892399</c:v>
                </c:pt>
                <c:pt idx="304">
                  <c:v>1.27916951731881</c:v>
                </c:pt>
                <c:pt idx="305">
                  <c:v>1.2692042757483899</c:v>
                </c:pt>
                <c:pt idx="306">
                  <c:v>1.25923903417796</c:v>
                </c:pt>
                <c:pt idx="307">
                  <c:v>1.2492737926075399</c:v>
                </c:pt>
                <c:pt idx="308">
                  <c:v>1.23930855103711</c:v>
                </c:pt>
                <c:pt idx="309">
                  <c:v>1.22956061950885</c:v>
                </c:pt>
                <c:pt idx="310">
                  <c:v>1.2218389717040401</c:v>
                </c:pt>
                <c:pt idx="311">
                  <c:v>1.21411732389923</c:v>
                </c:pt>
                <c:pt idx="312">
                  <c:v>1.2063956760944201</c:v>
                </c:pt>
                <c:pt idx="313">
                  <c:v>1.19867402828961</c:v>
                </c:pt>
                <c:pt idx="314">
                  <c:v>1.1909523804847999</c:v>
                </c:pt>
                <c:pt idx="315">
                  <c:v>1.18323073267999</c:v>
                </c:pt>
                <c:pt idx="316">
                  <c:v>1.1755090848751699</c:v>
                </c:pt>
                <c:pt idx="317">
                  <c:v>1.16778743707036</c:v>
                </c:pt>
                <c:pt idx="318">
                  <c:v>1.1600657892655499</c:v>
                </c:pt>
                <c:pt idx="319">
                  <c:v>1.15234414146074</c:v>
                </c:pt>
                <c:pt idx="320">
                  <c:v>1.14571485991311</c:v>
                </c:pt>
                <c:pt idx="321">
                  <c:v>1.1409693806788299</c:v>
                </c:pt>
                <c:pt idx="322">
                  <c:v>1.1362239014445501</c:v>
                </c:pt>
                <c:pt idx="323">
                  <c:v>1.1314784222102701</c:v>
                </c:pt>
                <c:pt idx="324">
                  <c:v>1.12673294297599</c:v>
                </c:pt>
                <c:pt idx="325">
                  <c:v>1.12198746374171</c:v>
                </c:pt>
                <c:pt idx="326">
                  <c:v>1.11724198450743</c:v>
                </c:pt>
                <c:pt idx="327">
                  <c:v>1.1124965052731399</c:v>
                </c:pt>
                <c:pt idx="328">
                  <c:v>1.1077510260388601</c:v>
                </c:pt>
                <c:pt idx="329">
                  <c:v>1.1030055468045801</c:v>
                </c:pt>
                <c:pt idx="330">
                  <c:v>1.0982600675703</c:v>
                </c:pt>
                <c:pt idx="331">
                  <c:v>1.09351458833602</c:v>
                </c:pt>
                <c:pt idx="332">
                  <c:v>1.08876910910174</c:v>
                </c:pt>
                <c:pt idx="333">
                  <c:v>1.0859660269739</c:v>
                </c:pt>
                <c:pt idx="334">
                  <c:v>1.08328027636587</c:v>
                </c:pt>
                <c:pt idx="335">
                  <c:v>1.08059452575783</c:v>
                </c:pt>
                <c:pt idx="336">
                  <c:v>1.07790877514979</c:v>
                </c:pt>
                <c:pt idx="337">
                  <c:v>1.07522302454176</c:v>
                </c:pt>
                <c:pt idx="338">
                  <c:v>1.07253727393372</c:v>
                </c:pt>
                <c:pt idx="339">
                  <c:v>1.06985152332568</c:v>
                </c:pt>
                <c:pt idx="340">
                  <c:v>1.06716577271764</c:v>
                </c:pt>
                <c:pt idx="341">
                  <c:v>1.06448002210961</c:v>
                </c:pt>
                <c:pt idx="342">
                  <c:v>1.06179427150157</c:v>
                </c:pt>
                <c:pt idx="343">
                  <c:v>1.05910852089353</c:v>
                </c:pt>
                <c:pt idx="344">
                  <c:v>1.0563630243203801</c:v>
                </c:pt>
                <c:pt idx="345">
                  <c:v>1.0529639781675</c:v>
                </c:pt>
                <c:pt idx="346">
                  <c:v>1.0495649320146201</c:v>
                </c:pt>
                <c:pt idx="347">
                  <c:v>1.04616588586173</c:v>
                </c:pt>
                <c:pt idx="348">
                  <c:v>1.0427668397088501</c:v>
                </c:pt>
                <c:pt idx="349">
                  <c:v>1.03936779355597</c:v>
                </c:pt>
                <c:pt idx="350">
                  <c:v>1.0359687474030801</c:v>
                </c:pt>
                <c:pt idx="351">
                  <c:v>1.0325697012502</c:v>
                </c:pt>
                <c:pt idx="352">
                  <c:v>1.0291706550973201</c:v>
                </c:pt>
                <c:pt idx="353">
                  <c:v>1.02577160894443</c:v>
                </c:pt>
                <c:pt idx="354">
                  <c:v>1.0223725627915501</c:v>
                </c:pt>
                <c:pt idx="355">
                  <c:v>1.01897351663867</c:v>
                </c:pt>
                <c:pt idx="356">
                  <c:v>1.0155744704857801</c:v>
                </c:pt>
                <c:pt idx="357">
                  <c:v>1.0119312071747999</c:v>
                </c:pt>
                <c:pt idx="358">
                  <c:v>1.00596228402827</c:v>
                </c:pt>
                <c:pt idx="359">
                  <c:v>0.99999336088174395</c:v>
                </c:pt>
                <c:pt idx="360">
                  <c:v>0.99402443773521298</c:v>
                </c:pt>
                <c:pt idx="361">
                  <c:v>0.98805551458868202</c:v>
                </c:pt>
                <c:pt idx="362">
                  <c:v>0.98208659144215205</c:v>
                </c:pt>
                <c:pt idx="363">
                  <c:v>0.97611766829562097</c:v>
                </c:pt>
                <c:pt idx="364">
                  <c:v>0.97014874514909</c:v>
                </c:pt>
                <c:pt idx="365">
                  <c:v>0.96417982200255803</c:v>
                </c:pt>
                <c:pt idx="366">
                  <c:v>0.95821089885602795</c:v>
                </c:pt>
                <c:pt idx="367">
                  <c:v>0.95224197570949698</c:v>
                </c:pt>
                <c:pt idx="368">
                  <c:v>0.94627305256296601</c:v>
                </c:pt>
                <c:pt idx="369">
                  <c:v>0.94030412941643504</c:v>
                </c:pt>
                <c:pt idx="370">
                  <c:v>0.93400557625575997</c:v>
                </c:pt>
                <c:pt idx="371">
                  <c:v>0.92754542198974499</c:v>
                </c:pt>
                <c:pt idx="372">
                  <c:v>0.92108526772373001</c:v>
                </c:pt>
                <c:pt idx="373">
                  <c:v>0.91462511345771502</c:v>
                </c:pt>
                <c:pt idx="374">
                  <c:v>0.90816495919170004</c:v>
                </c:pt>
                <c:pt idx="375">
                  <c:v>0.90170480492568506</c:v>
                </c:pt>
                <c:pt idx="376">
                  <c:v>0.89524465065966996</c:v>
                </c:pt>
                <c:pt idx="377">
                  <c:v>0.88878449639365498</c:v>
                </c:pt>
                <c:pt idx="378">
                  <c:v>0.88232434212763999</c:v>
                </c:pt>
                <c:pt idx="379">
                  <c:v>0.87586418786162501</c:v>
                </c:pt>
                <c:pt idx="380">
                  <c:v>0.86940403359561003</c:v>
                </c:pt>
                <c:pt idx="381">
                  <c:v>0.86294387932959504</c:v>
                </c:pt>
                <c:pt idx="382">
                  <c:v>0.85679510571794804</c:v>
                </c:pt>
                <c:pt idx="383">
                  <c:v>0.85159546929211005</c:v>
                </c:pt>
                <c:pt idx="384">
                  <c:v>0.84639583286627196</c:v>
                </c:pt>
                <c:pt idx="385">
                  <c:v>0.84119619644043298</c:v>
                </c:pt>
                <c:pt idx="386">
                  <c:v>0.83599656001459499</c:v>
                </c:pt>
                <c:pt idx="387">
                  <c:v>0.83079692358875601</c:v>
                </c:pt>
                <c:pt idx="388">
                  <c:v>0.82559728716291803</c:v>
                </c:pt>
                <c:pt idx="389">
                  <c:v>0.82039765073707904</c:v>
                </c:pt>
                <c:pt idx="390">
                  <c:v>0.81519801431124095</c:v>
                </c:pt>
                <c:pt idx="391">
                  <c:v>0.80999837788540296</c:v>
                </c:pt>
                <c:pt idx="392">
                  <c:v>0.80479874145956398</c:v>
                </c:pt>
                <c:pt idx="393">
                  <c:v>0.799599105033726</c:v>
                </c:pt>
                <c:pt idx="394">
                  <c:v>0.79439946860788702</c:v>
                </c:pt>
                <c:pt idx="395">
                  <c:v>0.79112214019799398</c:v>
                </c:pt>
                <c:pt idx="396">
                  <c:v>0.78825816932120896</c:v>
                </c:pt>
                <c:pt idx="397">
                  <c:v>0.78539419844442504</c:v>
                </c:pt>
                <c:pt idx="398">
                  <c:v>0.78253022756764001</c:v>
                </c:pt>
                <c:pt idx="399">
                  <c:v>0.77966625669085599</c:v>
                </c:pt>
                <c:pt idx="400">
                  <c:v>0.77680228581407096</c:v>
                </c:pt>
                <c:pt idx="401">
                  <c:v>0.77393831493728704</c:v>
                </c:pt>
                <c:pt idx="402">
                  <c:v>0.77107434406050201</c:v>
                </c:pt>
                <c:pt idx="403">
                  <c:v>0.76821037318371799</c:v>
                </c:pt>
                <c:pt idx="404">
                  <c:v>0.76534640230693296</c:v>
                </c:pt>
                <c:pt idx="405">
                  <c:v>0.76248243143014904</c:v>
                </c:pt>
                <c:pt idx="406">
                  <c:v>0.75961846055336402</c:v>
                </c:pt>
                <c:pt idx="407">
                  <c:v>0.75764208992328297</c:v>
                </c:pt>
                <c:pt idx="408">
                  <c:v>0.75700256243467401</c:v>
                </c:pt>
                <c:pt idx="409">
                  <c:v>0.75636303494606405</c:v>
                </c:pt>
                <c:pt idx="410">
                  <c:v>0.75572350745745498</c:v>
                </c:pt>
                <c:pt idx="411">
                  <c:v>0.75508397996884602</c:v>
                </c:pt>
                <c:pt idx="412">
                  <c:v>0.75444445248023595</c:v>
                </c:pt>
                <c:pt idx="413">
                  <c:v>0.75380492499162699</c:v>
                </c:pt>
                <c:pt idx="414">
                  <c:v>0.75316539750301803</c:v>
                </c:pt>
                <c:pt idx="415">
                  <c:v>0.75252587001440796</c:v>
                </c:pt>
                <c:pt idx="416">
                  <c:v>0.751886342525799</c:v>
                </c:pt>
                <c:pt idx="417">
                  <c:v>0.75124681503719004</c:v>
                </c:pt>
                <c:pt idx="418">
                  <c:v>0.75060728754857997</c:v>
                </c:pt>
                <c:pt idx="419">
                  <c:v>0.74996776005997101</c:v>
                </c:pt>
                <c:pt idx="420">
                  <c:v>0.75165977266954598</c:v>
                </c:pt>
                <c:pt idx="421">
                  <c:v>0.75341152185051596</c:v>
                </c:pt>
                <c:pt idx="422">
                  <c:v>0.75516327103148595</c:v>
                </c:pt>
                <c:pt idx="423">
                  <c:v>0.75691502021245505</c:v>
                </c:pt>
                <c:pt idx="424">
                  <c:v>0.75866676939342503</c:v>
                </c:pt>
                <c:pt idx="425">
                  <c:v>0.76041851857439402</c:v>
                </c:pt>
                <c:pt idx="426">
                  <c:v>0.76217026775536401</c:v>
                </c:pt>
                <c:pt idx="427">
                  <c:v>0.76392201693633399</c:v>
                </c:pt>
                <c:pt idx="428">
                  <c:v>0.76567376611730298</c:v>
                </c:pt>
                <c:pt idx="429">
                  <c:v>0.76742551529827296</c:v>
                </c:pt>
                <c:pt idx="430">
                  <c:v>0.76917726447924295</c:v>
                </c:pt>
                <c:pt idx="431">
                  <c:v>0.77092901366021205</c:v>
                </c:pt>
                <c:pt idx="432">
                  <c:v>0.77381454012909801</c:v>
                </c:pt>
                <c:pt idx="433">
                  <c:v>0.777623899427203</c:v>
                </c:pt>
                <c:pt idx="434">
                  <c:v>0.781433258725308</c:v>
                </c:pt>
                <c:pt idx="435">
                  <c:v>0.785242618023412</c:v>
                </c:pt>
                <c:pt idx="436">
                  <c:v>0.789051977321517</c:v>
                </c:pt>
                <c:pt idx="437">
                  <c:v>0.79286133661962199</c:v>
                </c:pt>
                <c:pt idx="438">
                  <c:v>0.79667069591772699</c:v>
                </c:pt>
                <c:pt idx="439">
                  <c:v>0.80048005521583199</c:v>
                </c:pt>
                <c:pt idx="440">
                  <c:v>0.80428941451393698</c:v>
                </c:pt>
                <c:pt idx="441">
                  <c:v>0.80809877381204098</c:v>
                </c:pt>
                <c:pt idx="442">
                  <c:v>0.81190813311014598</c:v>
                </c:pt>
                <c:pt idx="443">
                  <c:v>0.81571749240825098</c:v>
                </c:pt>
                <c:pt idx="444">
                  <c:v>0.81967518304824105</c:v>
                </c:pt>
                <c:pt idx="445">
                  <c:v>0.82465237513371503</c:v>
                </c:pt>
                <c:pt idx="446">
                  <c:v>0.82962956721918901</c:v>
                </c:pt>
                <c:pt idx="447">
                  <c:v>0.83460675930466299</c:v>
                </c:pt>
                <c:pt idx="448">
                  <c:v>0.83958395139013697</c:v>
                </c:pt>
                <c:pt idx="449">
                  <c:v>0.84456114347561095</c:v>
                </c:pt>
                <c:pt idx="450">
                  <c:v>0.84953833556108505</c:v>
                </c:pt>
                <c:pt idx="451">
                  <c:v>0.85451552764655803</c:v>
                </c:pt>
                <c:pt idx="452">
                  <c:v>0.85949271973203201</c:v>
                </c:pt>
                <c:pt idx="453">
                  <c:v>0.86446991181750599</c:v>
                </c:pt>
                <c:pt idx="454">
                  <c:v>0.86944710390297997</c:v>
                </c:pt>
                <c:pt idx="455">
                  <c:v>0.87442429598845395</c:v>
                </c:pt>
                <c:pt idx="456">
                  <c:v>0.87940148807392804</c:v>
                </c:pt>
                <c:pt idx="457">
                  <c:v>0.88504329943081494</c:v>
                </c:pt>
                <c:pt idx="458">
                  <c:v>0.89096587991072296</c:v>
                </c:pt>
                <c:pt idx="459">
                  <c:v>0.89688846039063197</c:v>
                </c:pt>
                <c:pt idx="460">
                  <c:v>0.90281104087053998</c:v>
                </c:pt>
                <c:pt idx="461">
                  <c:v>0.90873362135044899</c:v>
                </c:pt>
                <c:pt idx="462">
                  <c:v>0.91465620183035701</c:v>
                </c:pt>
                <c:pt idx="463">
                  <c:v>0.92057878231026502</c:v>
                </c:pt>
                <c:pt idx="464">
                  <c:v>0.92650136279017403</c:v>
                </c:pt>
                <c:pt idx="465">
                  <c:v>0.93242394327008205</c:v>
                </c:pt>
                <c:pt idx="466">
                  <c:v>0.93834652374999095</c:v>
                </c:pt>
                <c:pt idx="467">
                  <c:v>0.94426910422989896</c:v>
                </c:pt>
                <c:pt idx="468">
                  <c:v>0.95019168470980697</c:v>
                </c:pt>
                <c:pt idx="469">
                  <c:v>0.95613982578854695</c:v>
                </c:pt>
                <c:pt idx="470">
                  <c:v>0.96215401820021795</c:v>
                </c:pt>
                <c:pt idx="471">
                  <c:v>0.96816821061188996</c:v>
                </c:pt>
                <c:pt idx="472">
                  <c:v>0.97418240302356096</c:v>
                </c:pt>
                <c:pt idx="473">
                  <c:v>0.98019659543523197</c:v>
                </c:pt>
                <c:pt idx="474">
                  <c:v>0.98621078784690397</c:v>
                </c:pt>
                <c:pt idx="475">
                  <c:v>0.99222498025857497</c:v>
                </c:pt>
                <c:pt idx="476">
                  <c:v>0.99823917267024598</c:v>
                </c:pt>
                <c:pt idx="477">
                  <c:v>1.0042533650819101</c:v>
                </c:pt>
                <c:pt idx="478">
                  <c:v>1.01026755749358</c:v>
                </c:pt>
                <c:pt idx="479">
                  <c:v>1.0162817499052601</c:v>
                </c:pt>
                <c:pt idx="480">
                  <c:v>1.02229594231693</c:v>
                </c:pt>
                <c:pt idx="481">
                  <c:v>1.0276175778949801</c:v>
                </c:pt>
                <c:pt idx="482">
                  <c:v>1.0316917647547399</c:v>
                </c:pt>
                <c:pt idx="483">
                  <c:v>1.0357659516144899</c:v>
                </c:pt>
                <c:pt idx="484">
                  <c:v>1.03984013847424</c:v>
                </c:pt>
                <c:pt idx="485">
                  <c:v>1.043914325334</c:v>
                </c:pt>
                <c:pt idx="486">
                  <c:v>1.04798851219375</c:v>
                </c:pt>
                <c:pt idx="487">
                  <c:v>1.05206269905351</c:v>
                </c:pt>
                <c:pt idx="488">
                  <c:v>1.05613688591326</c:v>
                </c:pt>
                <c:pt idx="489">
                  <c:v>1.0602110727730101</c:v>
                </c:pt>
                <c:pt idx="490">
                  <c:v>1.0642852596327701</c:v>
                </c:pt>
                <c:pt idx="491">
                  <c:v>1.0683594464925199</c:v>
                </c:pt>
                <c:pt idx="492">
                  <c:v>1.0724336333522799</c:v>
                </c:pt>
                <c:pt idx="493">
                  <c:v>1.07650782021203</c:v>
                </c:pt>
                <c:pt idx="494">
                  <c:v>1.0805277867463901</c:v>
                </c:pt>
                <c:pt idx="495">
                  <c:v>1.0844761737866599</c:v>
                </c:pt>
                <c:pt idx="496">
                  <c:v>1.0884245608269201</c:v>
                </c:pt>
                <c:pt idx="497">
                  <c:v>1.09237294786719</c:v>
                </c:pt>
                <c:pt idx="498">
                  <c:v>1.0963213349074501</c:v>
                </c:pt>
                <c:pt idx="499">
                  <c:v>1.10026972194772</c:v>
                </c:pt>
                <c:pt idx="500">
                  <c:v>1.1042181089879799</c:v>
                </c:pt>
                <c:pt idx="501">
                  <c:v>1.10816649602825</c:v>
                </c:pt>
                <c:pt idx="502">
                  <c:v>1.1121148830685099</c:v>
                </c:pt>
                <c:pt idx="503">
                  <c:v>1.11606327010878</c:v>
                </c:pt>
                <c:pt idx="504">
                  <c:v>1.1200116571490399</c:v>
                </c:pt>
                <c:pt idx="505">
                  <c:v>1.1239600441893101</c:v>
                </c:pt>
                <c:pt idx="506">
                  <c:v>1.12789421770275</c:v>
                </c:pt>
                <c:pt idx="507">
                  <c:v>1.12981280008809</c:v>
                </c:pt>
                <c:pt idx="508">
                  <c:v>1.1317313824734301</c:v>
                </c:pt>
                <c:pt idx="509">
                  <c:v>1.1336499648587699</c:v>
                </c:pt>
                <c:pt idx="510">
                  <c:v>1.1355685472441099</c:v>
                </c:pt>
                <c:pt idx="511">
                  <c:v>1.13748712962944</c:v>
                </c:pt>
                <c:pt idx="512">
                  <c:v>1.13940571201478</c:v>
                </c:pt>
                <c:pt idx="513">
                  <c:v>1.1413242944001201</c:v>
                </c:pt>
                <c:pt idx="514">
                  <c:v>1.1432428767854601</c:v>
                </c:pt>
                <c:pt idx="515">
                  <c:v>1.1451614591707999</c:v>
                </c:pt>
                <c:pt idx="516">
                  <c:v>1.14708004155614</c:v>
                </c:pt>
                <c:pt idx="517">
                  <c:v>1.14899862394148</c:v>
                </c:pt>
                <c:pt idx="518">
                  <c:v>1.15091720632681</c:v>
                </c:pt>
                <c:pt idx="519">
                  <c:v>1.1518955719547199</c:v>
                </c:pt>
                <c:pt idx="520">
                  <c:v>1.1522014328908801</c:v>
                </c:pt>
                <c:pt idx="521">
                  <c:v>1.15250729382705</c:v>
                </c:pt>
                <c:pt idx="522">
                  <c:v>1.1528131547632099</c:v>
                </c:pt>
                <c:pt idx="523">
                  <c:v>1.15311901569938</c:v>
                </c:pt>
                <c:pt idx="524">
                  <c:v>1.1534248766355399</c:v>
                </c:pt>
                <c:pt idx="525">
                  <c:v>1.1537307375717101</c:v>
                </c:pt>
                <c:pt idx="526">
                  <c:v>1.15403659850787</c:v>
                </c:pt>
                <c:pt idx="527">
                  <c:v>1.1543424594440399</c:v>
                </c:pt>
                <c:pt idx="528">
                  <c:v>1.15464832038021</c:v>
                </c:pt>
                <c:pt idx="529">
                  <c:v>1.15495418131637</c:v>
                </c:pt>
                <c:pt idx="530">
                  <c:v>1.1552600422525401</c:v>
                </c:pt>
                <c:pt idx="531">
                  <c:v>1.1554200096220599</c:v>
                </c:pt>
                <c:pt idx="532">
                  <c:v>1.1548082877464201</c:v>
                </c:pt>
                <c:pt idx="533">
                  <c:v>1.15419656587078</c:v>
                </c:pt>
                <c:pt idx="534">
                  <c:v>1.1535848439951499</c:v>
                </c:pt>
                <c:pt idx="535">
                  <c:v>1.1529731221195101</c:v>
                </c:pt>
                <c:pt idx="536">
                  <c:v>1.15236140024388</c:v>
                </c:pt>
                <c:pt idx="537">
                  <c:v>1.1517496783682399</c:v>
                </c:pt>
                <c:pt idx="538">
                  <c:v>1.1511379564926101</c:v>
                </c:pt>
                <c:pt idx="539">
                  <c:v>1.15052623461697</c:v>
                </c:pt>
                <c:pt idx="540">
                  <c:v>1.1499145127413399</c:v>
                </c:pt>
                <c:pt idx="541">
                  <c:v>1.1493027908657001</c:v>
                </c:pt>
                <c:pt idx="542">
                  <c:v>1.14869106899006</c:v>
                </c:pt>
                <c:pt idx="543">
                  <c:v>1.1480793471144299</c:v>
                </c:pt>
                <c:pt idx="544">
                  <c:v>1.1464457779169801</c:v>
                </c:pt>
                <c:pt idx="545">
                  <c:v>1.1444437788645201</c:v>
                </c:pt>
                <c:pt idx="546">
                  <c:v>1.1424417798120501</c:v>
                </c:pt>
                <c:pt idx="547">
                  <c:v>1.1404397807595801</c:v>
                </c:pt>
                <c:pt idx="548">
                  <c:v>1.1384377817071101</c:v>
                </c:pt>
                <c:pt idx="549">
                  <c:v>1.1364357826546501</c:v>
                </c:pt>
                <c:pt idx="550">
                  <c:v>1.1344337836021801</c:v>
                </c:pt>
                <c:pt idx="551">
                  <c:v>1.1324317845497101</c:v>
                </c:pt>
                <c:pt idx="552">
                  <c:v>1.13042978549725</c:v>
                </c:pt>
                <c:pt idx="553">
                  <c:v>1.12842778644478</c:v>
                </c:pt>
                <c:pt idx="554">
                  <c:v>1.12642578739231</c:v>
                </c:pt>
                <c:pt idx="555">
                  <c:v>1.12442378833985</c:v>
                </c:pt>
                <c:pt idx="556">
                  <c:v>1.1222056060569601</c:v>
                </c:pt>
                <c:pt idx="557">
                  <c:v>1.1195084684546699</c:v>
                </c:pt>
                <c:pt idx="558">
                  <c:v>1.1168113308523799</c:v>
                </c:pt>
                <c:pt idx="559">
                  <c:v>1.11411419325009</c:v>
                </c:pt>
                <c:pt idx="560">
                  <c:v>1.1114170556478</c:v>
                </c:pt>
                <c:pt idx="561">
                  <c:v>1.1087199180455101</c:v>
                </c:pt>
                <c:pt idx="562">
                  <c:v>1.1060227804432201</c:v>
                </c:pt>
                <c:pt idx="563">
                  <c:v>1.1033256428409299</c:v>
                </c:pt>
                <c:pt idx="564">
                  <c:v>1.10062850523864</c:v>
                </c:pt>
                <c:pt idx="565">
                  <c:v>1.09793136763635</c:v>
                </c:pt>
                <c:pt idx="566">
                  <c:v>1.0952342300340601</c:v>
                </c:pt>
                <c:pt idx="567">
                  <c:v>1.0925370924317701</c:v>
                </c:pt>
                <c:pt idx="568">
                  <c:v>1.0898399548294799</c:v>
                </c:pt>
                <c:pt idx="569">
                  <c:v>1.0864785535592201</c:v>
                </c:pt>
                <c:pt idx="570">
                  <c:v>1.0830325200297399</c:v>
                </c:pt>
                <c:pt idx="571">
                  <c:v>1.07958648650026</c:v>
                </c:pt>
                <c:pt idx="572">
                  <c:v>1.0761404529707801</c:v>
                </c:pt>
                <c:pt idx="573">
                  <c:v>1.0726944194413</c:v>
                </c:pt>
                <c:pt idx="574">
                  <c:v>1.06924838591182</c:v>
                </c:pt>
                <c:pt idx="575">
                  <c:v>1.0658023523823399</c:v>
                </c:pt>
                <c:pt idx="576">
                  <c:v>1.06235631885286</c:v>
                </c:pt>
                <c:pt idx="577">
                  <c:v>1.0589102853233801</c:v>
                </c:pt>
                <c:pt idx="578">
                  <c:v>1.0554642517938999</c:v>
                </c:pt>
                <c:pt idx="579">
                  <c:v>1.05201821826442</c:v>
                </c:pt>
                <c:pt idx="580">
                  <c:v>1.0485847929055701</c:v>
                </c:pt>
                <c:pt idx="581">
                  <c:v>1.0455936699933599</c:v>
                </c:pt>
                <c:pt idx="582">
                  <c:v>1.04260254708116</c:v>
                </c:pt>
                <c:pt idx="583">
                  <c:v>1.03961142416895</c:v>
                </c:pt>
                <c:pt idx="584">
                  <c:v>1.0366203012567501</c:v>
                </c:pt>
                <c:pt idx="585">
                  <c:v>1.0336291783445399</c:v>
                </c:pt>
                <c:pt idx="586">
                  <c:v>1.03063805543234</c:v>
                </c:pt>
                <c:pt idx="587">
                  <c:v>1.0276469325201301</c:v>
                </c:pt>
                <c:pt idx="588">
                  <c:v>1.0246558096079299</c:v>
                </c:pt>
                <c:pt idx="589">
                  <c:v>1.02166468669573</c:v>
                </c:pt>
                <c:pt idx="590">
                  <c:v>1.01867356378352</c:v>
                </c:pt>
                <c:pt idx="591">
                  <c:v>1.0156824408713201</c:v>
                </c:pt>
                <c:pt idx="592">
                  <c:v>1.0126913179591099</c:v>
                </c:pt>
                <c:pt idx="593">
                  <c:v>1.0101223747375201</c:v>
                </c:pt>
                <c:pt idx="594">
                  <c:v>1.0079384201164101</c:v>
                </c:pt>
                <c:pt idx="595">
                  <c:v>1.0057544654952899</c:v>
                </c:pt>
                <c:pt idx="596">
                  <c:v>1.0035705108741699</c:v>
                </c:pt>
                <c:pt idx="597">
                  <c:v>1.0013865562530599</c:v>
                </c:pt>
                <c:pt idx="598">
                  <c:v>0.99920260163194696</c:v>
                </c:pt>
                <c:pt idx="599">
                  <c:v>0.99701864701083198</c:v>
                </c:pt>
                <c:pt idx="600">
                  <c:v>0.994834692389716</c:v>
                </c:pt>
                <c:pt idx="601">
                  <c:v>0.99265073776860002</c:v>
                </c:pt>
                <c:pt idx="602">
                  <c:v>0.99046678314748504</c:v>
                </c:pt>
                <c:pt idx="603">
                  <c:v>0.98828282852636895</c:v>
                </c:pt>
                <c:pt idx="604">
                  <c:v>0.98609887390525297</c:v>
                </c:pt>
                <c:pt idx="605">
                  <c:v>0.98391491928413799</c:v>
                </c:pt>
                <c:pt idx="606">
                  <c:v>0.98159910736073797</c:v>
                </c:pt>
                <c:pt idx="607">
                  <c:v>0.978862288918806</c:v>
                </c:pt>
                <c:pt idx="608">
                  <c:v>0.97612547047687304</c:v>
                </c:pt>
                <c:pt idx="609">
                  <c:v>0.97338865203494096</c:v>
                </c:pt>
                <c:pt idx="610">
                  <c:v>0.97065183359300899</c:v>
                </c:pt>
                <c:pt idx="611">
                  <c:v>0.96791501515107703</c:v>
                </c:pt>
                <c:pt idx="612">
                  <c:v>0.96517819670914495</c:v>
                </c:pt>
                <c:pt idx="613">
                  <c:v>0.96244137826721299</c:v>
                </c:pt>
                <c:pt idx="614">
                  <c:v>0.95970455982528102</c:v>
                </c:pt>
                <c:pt idx="615">
                  <c:v>0.95696774138334895</c:v>
                </c:pt>
                <c:pt idx="616">
                  <c:v>0.95423092294141698</c:v>
                </c:pt>
                <c:pt idx="617">
                  <c:v>0.95149410449948502</c:v>
                </c:pt>
                <c:pt idx="618">
                  <c:v>0.94891886411781101</c:v>
                </c:pt>
                <c:pt idx="619">
                  <c:v>0.94702808726495702</c:v>
                </c:pt>
                <c:pt idx="620">
                  <c:v>0.94513731041210303</c:v>
                </c:pt>
                <c:pt idx="621">
                  <c:v>0.94324653355924903</c:v>
                </c:pt>
                <c:pt idx="622">
                  <c:v>0.94135575670639504</c:v>
                </c:pt>
                <c:pt idx="623">
                  <c:v>0.93946497985354105</c:v>
                </c:pt>
                <c:pt idx="624">
                  <c:v>0.93757420300068695</c:v>
                </c:pt>
                <c:pt idx="625">
                  <c:v>0.93568342614783195</c:v>
                </c:pt>
                <c:pt idx="626">
                  <c:v>0.93379264929497796</c:v>
                </c:pt>
                <c:pt idx="627">
                  <c:v>0.93190187244212397</c:v>
                </c:pt>
                <c:pt idx="628">
                  <c:v>0.93001109558926998</c:v>
                </c:pt>
                <c:pt idx="629">
                  <c:v>0.92812031873641498</c:v>
                </c:pt>
                <c:pt idx="630">
                  <c:v>0.92622954188356099</c:v>
                </c:pt>
                <c:pt idx="631">
                  <c:v>0.92495722667315505</c:v>
                </c:pt>
                <c:pt idx="632">
                  <c:v>0.92387281050967396</c:v>
                </c:pt>
                <c:pt idx="633">
                  <c:v>0.92278839434619397</c:v>
                </c:pt>
                <c:pt idx="634">
                  <c:v>0.92170397818271299</c:v>
                </c:pt>
                <c:pt idx="635">
                  <c:v>0.92061956201923201</c:v>
                </c:pt>
                <c:pt idx="636">
                  <c:v>0.91953514585575202</c:v>
                </c:pt>
                <c:pt idx="637">
                  <c:v>0.91845072969227104</c:v>
                </c:pt>
                <c:pt idx="638">
                  <c:v>0.91736631352878995</c:v>
                </c:pt>
                <c:pt idx="639">
                  <c:v>0.91628189736530996</c:v>
                </c:pt>
                <c:pt idx="640">
                  <c:v>0.91519748120182898</c:v>
                </c:pt>
                <c:pt idx="641">
                  <c:v>0.91411306503834799</c:v>
                </c:pt>
                <c:pt idx="642">
                  <c:v>0.91302864887486701</c:v>
                </c:pt>
                <c:pt idx="643">
                  <c:v>0.91220172223375295</c:v>
                </c:pt>
                <c:pt idx="644">
                  <c:v>0.91186805576525298</c:v>
                </c:pt>
                <c:pt idx="645">
                  <c:v>0.91153438929675301</c:v>
                </c:pt>
                <c:pt idx="646">
                  <c:v>0.91120072282825304</c:v>
                </c:pt>
                <c:pt idx="647">
                  <c:v>0.91086705635975396</c:v>
                </c:pt>
                <c:pt idx="648">
                  <c:v>0.91053338989125399</c:v>
                </c:pt>
                <c:pt idx="649">
                  <c:v>0.91019972342275401</c:v>
                </c:pt>
                <c:pt idx="650">
                  <c:v>0.90986605695425404</c:v>
                </c:pt>
                <c:pt idx="651">
                  <c:v>0.90953239048575396</c:v>
                </c:pt>
                <c:pt idx="652">
                  <c:v>0.90919872401725499</c:v>
                </c:pt>
                <c:pt idx="653">
                  <c:v>0.90886505754875502</c:v>
                </c:pt>
                <c:pt idx="654">
                  <c:v>0.90853139108025505</c:v>
                </c:pt>
                <c:pt idx="655">
                  <c:v>0.90819772461175496</c:v>
                </c:pt>
                <c:pt idx="656">
                  <c:v>0.90865618788995395</c:v>
                </c:pt>
                <c:pt idx="657">
                  <c:v>0.90918449316813599</c:v>
                </c:pt>
                <c:pt idx="658">
                  <c:v>0.90971279844631803</c:v>
                </c:pt>
                <c:pt idx="659">
                  <c:v>0.91024110372450096</c:v>
                </c:pt>
                <c:pt idx="660">
                  <c:v>0.91076940900268299</c:v>
                </c:pt>
                <c:pt idx="661">
                  <c:v>0.91129771428086503</c:v>
                </c:pt>
                <c:pt idx="662">
                  <c:v>0.91182601955904796</c:v>
                </c:pt>
                <c:pt idx="663">
                  <c:v>0.91235432483723</c:v>
                </c:pt>
                <c:pt idx="664">
                  <c:v>0.91288263011541204</c:v>
                </c:pt>
                <c:pt idx="665">
                  <c:v>0.91341093539359497</c:v>
                </c:pt>
                <c:pt idx="666">
                  <c:v>0.91393924067177701</c:v>
                </c:pt>
                <c:pt idx="667">
                  <c:v>0.91446754594995905</c:v>
                </c:pt>
                <c:pt idx="668">
                  <c:v>0.915229821548596</c:v>
                </c:pt>
                <c:pt idx="669">
                  <c:v>0.91623082104539899</c:v>
                </c:pt>
                <c:pt idx="670">
                  <c:v>0.91723182054220198</c:v>
                </c:pt>
                <c:pt idx="671">
                  <c:v>0.91823282003900497</c:v>
                </c:pt>
                <c:pt idx="672">
                  <c:v>0.91923381953580796</c:v>
                </c:pt>
                <c:pt idx="673">
                  <c:v>0.92023481903261095</c:v>
                </c:pt>
                <c:pt idx="674">
                  <c:v>0.92123581852941405</c:v>
                </c:pt>
                <c:pt idx="675">
                  <c:v>0.92223681802621704</c:v>
                </c:pt>
                <c:pt idx="676">
                  <c:v>0.92323781752302103</c:v>
                </c:pt>
                <c:pt idx="677">
                  <c:v>0.92423881701982402</c:v>
                </c:pt>
                <c:pt idx="678">
                  <c:v>0.92523981651662701</c:v>
                </c:pt>
                <c:pt idx="679">
                  <c:v>0.92624081601343</c:v>
                </c:pt>
                <c:pt idx="680">
                  <c:v>0.92730101593782799</c:v>
                </c:pt>
                <c:pt idx="681">
                  <c:v>0.92913618171580103</c:v>
                </c:pt>
                <c:pt idx="682">
                  <c:v>0.93097134749377297</c:v>
                </c:pt>
                <c:pt idx="683">
                  <c:v>0.93280651327174502</c:v>
                </c:pt>
                <c:pt idx="684">
                  <c:v>0.93464167904971696</c:v>
                </c:pt>
                <c:pt idx="685">
                  <c:v>0.93647684482769</c:v>
                </c:pt>
                <c:pt idx="686">
                  <c:v>0.93831201060566205</c:v>
                </c:pt>
                <c:pt idx="687">
                  <c:v>0.94014717638363399</c:v>
                </c:pt>
                <c:pt idx="688">
                  <c:v>0.94198234216160603</c:v>
                </c:pt>
                <c:pt idx="689">
                  <c:v>0.94381750793957897</c:v>
                </c:pt>
                <c:pt idx="690">
                  <c:v>0.94565267371755102</c:v>
                </c:pt>
                <c:pt idx="691">
                  <c:v>0.94748783949552295</c:v>
                </c:pt>
                <c:pt idx="692">
                  <c:v>0.949323005273495</c:v>
                </c:pt>
                <c:pt idx="693">
                  <c:v>0.95129558914275003</c:v>
                </c:pt>
                <c:pt idx="694">
                  <c:v>0.953343158413261</c:v>
                </c:pt>
                <c:pt idx="695">
                  <c:v>0.95539072768377198</c:v>
                </c:pt>
                <c:pt idx="696">
                  <c:v>0.95743829695428295</c:v>
                </c:pt>
                <c:pt idx="697">
                  <c:v>0.95948586622479404</c:v>
                </c:pt>
                <c:pt idx="698">
                  <c:v>0.96153343549530501</c:v>
                </c:pt>
                <c:pt idx="699">
                  <c:v>0.96358100476581598</c:v>
                </c:pt>
                <c:pt idx="700">
                  <c:v>0.96562857403632696</c:v>
                </c:pt>
                <c:pt idx="701">
                  <c:v>0.96767614330683804</c:v>
                </c:pt>
                <c:pt idx="702">
                  <c:v>0.96972371257734902</c:v>
                </c:pt>
                <c:pt idx="703">
                  <c:v>0.97177128184785999</c:v>
                </c:pt>
                <c:pt idx="704">
                  <c:v>0.97381885111837097</c:v>
                </c:pt>
                <c:pt idx="705">
                  <c:v>0.97602690268564996</c:v>
                </c:pt>
                <c:pt idx="706">
                  <c:v>0.97843200836039301</c:v>
                </c:pt>
                <c:pt idx="707">
                  <c:v>0.98083711403513596</c:v>
                </c:pt>
                <c:pt idx="708">
                  <c:v>0.98324221970987902</c:v>
                </c:pt>
                <c:pt idx="709">
                  <c:v>0.98564732538462296</c:v>
                </c:pt>
                <c:pt idx="710">
                  <c:v>0.98805243105936602</c:v>
                </c:pt>
                <c:pt idx="711">
                  <c:v>0.99045753673410897</c:v>
                </c:pt>
                <c:pt idx="712">
                  <c:v>0.99286264240885203</c:v>
                </c:pt>
                <c:pt idx="713">
                  <c:v>0.99526774808359497</c:v>
                </c:pt>
                <c:pt idx="714">
                  <c:v>0.99767285375833803</c:v>
                </c:pt>
                <c:pt idx="715">
                  <c:v>1.00007795943308</c:v>
                </c:pt>
                <c:pt idx="716">
                  <c:v>1.00248306510782</c:v>
                </c:pt>
                <c:pt idx="717">
                  <c:v>1.00444553948256</c:v>
                </c:pt>
                <c:pt idx="718">
                  <c:v>1.00528665709901</c:v>
                </c:pt>
                <c:pt idx="719">
                  <c:v>1.00612777471547</c:v>
                </c:pt>
                <c:pt idx="720">
                  <c:v>1.00696889233192</c:v>
                </c:pt>
                <c:pt idx="721">
                  <c:v>1.00781000994837</c:v>
                </c:pt>
                <c:pt idx="722">
                  <c:v>1.00865112756482</c:v>
                </c:pt>
                <c:pt idx="723">
                  <c:v>1.00949224518128</c:v>
                </c:pt>
                <c:pt idx="724">
                  <c:v>1.01033336279773</c:v>
                </c:pt>
                <c:pt idx="725">
                  <c:v>1.01117448041418</c:v>
                </c:pt>
                <c:pt idx="726">
                  <c:v>1.01201559803063</c:v>
                </c:pt>
                <c:pt idx="727">
                  <c:v>1.01285671564709</c:v>
                </c:pt>
                <c:pt idx="728">
                  <c:v>1.01369783326354</c:v>
                </c:pt>
                <c:pt idx="729">
                  <c:v>1.01453895087999</c:v>
                </c:pt>
                <c:pt idx="730">
                  <c:v>1.0156232169605</c:v>
                </c:pt>
                <c:pt idx="731">
                  <c:v>1.0171127995787601</c:v>
                </c:pt>
                <c:pt idx="732">
                  <c:v>1.01860238219702</c:v>
                </c:pt>
                <c:pt idx="733">
                  <c:v>1.02009196481528</c:v>
                </c:pt>
                <c:pt idx="734">
                  <c:v>1.0215815474335499</c:v>
                </c:pt>
                <c:pt idx="735">
                  <c:v>1.0230711300518101</c:v>
                </c:pt>
                <c:pt idx="736">
                  <c:v>1.02456071267007</c:v>
                </c:pt>
                <c:pt idx="737">
                  <c:v>1.0260502952883299</c:v>
                </c:pt>
                <c:pt idx="738">
                  <c:v>1.0275398779065901</c:v>
                </c:pt>
                <c:pt idx="739">
                  <c:v>1.02902946052486</c:v>
                </c:pt>
                <c:pt idx="740">
                  <c:v>1.0305190431431199</c:v>
                </c:pt>
                <c:pt idx="741">
                  <c:v>1.0320086257613801</c:v>
                </c:pt>
                <c:pt idx="742">
                  <c:v>1.03349820837964</c:v>
                </c:pt>
                <c:pt idx="743">
                  <c:v>1.0346553786228201</c:v>
                </c:pt>
                <c:pt idx="744">
                  <c:v>1.03579540585097</c:v>
                </c:pt>
                <c:pt idx="745">
                  <c:v>1.0369354330791201</c:v>
                </c:pt>
                <c:pt idx="746">
                  <c:v>1.0380754603072699</c:v>
                </c:pt>
                <c:pt idx="747">
                  <c:v>1.03921548753541</c:v>
                </c:pt>
                <c:pt idx="748">
                  <c:v>1.0403555147635599</c:v>
                </c:pt>
                <c:pt idx="749">
                  <c:v>1.04149554199171</c:v>
                </c:pt>
                <c:pt idx="750">
                  <c:v>1.0426355692198599</c:v>
                </c:pt>
                <c:pt idx="751">
                  <c:v>1.04377559644801</c:v>
                </c:pt>
                <c:pt idx="752">
                  <c:v>1.0449156236761601</c:v>
                </c:pt>
                <c:pt idx="753">
                  <c:v>1.04605565090431</c:v>
                </c:pt>
                <c:pt idx="754">
                  <c:v>1.0471956781324601</c:v>
                </c:pt>
                <c:pt idx="755">
                  <c:v>1.0480719643812999</c:v>
                </c:pt>
                <c:pt idx="756">
                  <c:v>1.04871149186645</c:v>
                </c:pt>
                <c:pt idx="757">
                  <c:v>1.04935101935161</c:v>
                </c:pt>
                <c:pt idx="758">
                  <c:v>1.0499905468367601</c:v>
                </c:pt>
                <c:pt idx="759">
                  <c:v>1.0506300743219199</c:v>
                </c:pt>
                <c:pt idx="760">
                  <c:v>1.05126960180707</c:v>
                </c:pt>
                <c:pt idx="761">
                  <c:v>1.05190912929223</c:v>
                </c:pt>
                <c:pt idx="762">
                  <c:v>1.0525486567773801</c:v>
                </c:pt>
                <c:pt idx="763">
                  <c:v>1.0531881842625399</c:v>
                </c:pt>
                <c:pt idx="764">
                  <c:v>1.05382771174769</c:v>
                </c:pt>
                <c:pt idx="765">
                  <c:v>1.05446723923284</c:v>
                </c:pt>
                <c:pt idx="766">
                  <c:v>1.0551067667180001</c:v>
                </c:pt>
                <c:pt idx="767">
                  <c:v>1.0556919036396999</c:v>
                </c:pt>
                <c:pt idx="768">
                  <c:v>1.0558031257690399</c:v>
                </c:pt>
                <c:pt idx="769">
                  <c:v>1.0559143478983699</c:v>
                </c:pt>
                <c:pt idx="770">
                  <c:v>1.0560255700277099</c:v>
                </c:pt>
                <c:pt idx="771">
                  <c:v>1.0561367921570499</c:v>
                </c:pt>
                <c:pt idx="772">
                  <c:v>1.0562480142863799</c:v>
                </c:pt>
                <c:pt idx="773">
                  <c:v>1.0563592364157199</c:v>
                </c:pt>
                <c:pt idx="774">
                  <c:v>1.0564704585450599</c:v>
                </c:pt>
                <c:pt idx="775">
                  <c:v>1.05658168067439</c:v>
                </c:pt>
                <c:pt idx="776">
                  <c:v>1.05669290280373</c:v>
                </c:pt>
                <c:pt idx="777">
                  <c:v>1.05680412493307</c:v>
                </c:pt>
                <c:pt idx="778">
                  <c:v>1.0569153470624</c:v>
                </c:pt>
                <c:pt idx="779">
                  <c:v>1.05702656919174</c:v>
                </c:pt>
                <c:pt idx="780">
                  <c:v>1.0567413410261</c:v>
                </c:pt>
                <c:pt idx="781">
                  <c:v>1.0562686468154401</c:v>
                </c:pt>
                <c:pt idx="782">
                  <c:v>1.05579595260478</c:v>
                </c:pt>
                <c:pt idx="783">
                  <c:v>1.0553232583941199</c:v>
                </c:pt>
                <c:pt idx="784">
                  <c:v>1.05485056418346</c:v>
                </c:pt>
                <c:pt idx="785">
                  <c:v>1.0543778699727999</c:v>
                </c:pt>
                <c:pt idx="786">
                  <c:v>1.05390517576214</c:v>
                </c:pt>
                <c:pt idx="787">
                  <c:v>1.0534324815514799</c:v>
                </c:pt>
                <c:pt idx="788">
                  <c:v>1.0529597873408201</c:v>
                </c:pt>
                <c:pt idx="789">
                  <c:v>1.05248709313016</c:v>
                </c:pt>
                <c:pt idx="790">
                  <c:v>1.0520143989195001</c:v>
                </c:pt>
                <c:pt idx="791">
                  <c:v>1.05154170470884</c:v>
                </c:pt>
                <c:pt idx="792">
                  <c:v>1.0509201421232299</c:v>
                </c:pt>
                <c:pt idx="793">
                  <c:v>1.04986353157257</c:v>
                </c:pt>
                <c:pt idx="794">
                  <c:v>1.04880692102192</c:v>
                </c:pt>
                <c:pt idx="795">
                  <c:v>1.04775031047126</c:v>
                </c:pt>
                <c:pt idx="796">
                  <c:v>1.0466936999206</c:v>
                </c:pt>
                <c:pt idx="797">
                  <c:v>1.04563708936995</c:v>
                </c:pt>
                <c:pt idx="798">
                  <c:v>1.0445804788192901</c:v>
                </c:pt>
                <c:pt idx="799">
                  <c:v>1.0435238682686301</c:v>
                </c:pt>
                <c:pt idx="800">
                  <c:v>1.0424672577179701</c:v>
                </c:pt>
                <c:pt idx="801">
                  <c:v>1.0414106471673199</c:v>
                </c:pt>
                <c:pt idx="802">
                  <c:v>1.0403540366166599</c:v>
                </c:pt>
                <c:pt idx="803">
                  <c:v>1.039297426066</c:v>
                </c:pt>
                <c:pt idx="804">
                  <c:v>1.03824081551535</c:v>
                </c:pt>
                <c:pt idx="805">
                  <c:v>1.0371450270107301</c:v>
                </c:pt>
                <c:pt idx="806">
                  <c:v>1.0360412678291899</c:v>
                </c:pt>
                <c:pt idx="807">
                  <c:v>1.03493750864765</c:v>
                </c:pt>
                <c:pt idx="808">
                  <c:v>1.0338337494661101</c:v>
                </c:pt>
                <c:pt idx="809">
                  <c:v>1.0327299902845699</c:v>
                </c:pt>
                <c:pt idx="810">
                  <c:v>1.03162623110303</c:v>
                </c:pt>
                <c:pt idx="811">
                  <c:v>1.0305224719214801</c:v>
                </c:pt>
                <c:pt idx="812">
                  <c:v>1.0294187127399399</c:v>
                </c:pt>
                <c:pt idx="813">
                  <c:v>1.0283149535584</c:v>
                </c:pt>
                <c:pt idx="814">
                  <c:v>1.02721119437686</c:v>
                </c:pt>
                <c:pt idx="815">
                  <c:v>1.0261074351953201</c:v>
                </c:pt>
                <c:pt idx="816">
                  <c:v>1.0249329057787799</c:v>
                </c:pt>
                <c:pt idx="817">
                  <c:v>1.02358118518479</c:v>
                </c:pt>
                <c:pt idx="818">
                  <c:v>1.0222294645907899</c:v>
                </c:pt>
                <c:pt idx="819">
                  <c:v>1.0208777439968</c:v>
                </c:pt>
                <c:pt idx="820">
                  <c:v>1.0195260234028001</c:v>
                </c:pt>
                <c:pt idx="821">
                  <c:v>1.0181743028088099</c:v>
                </c:pt>
                <c:pt idx="822">
                  <c:v>1.01682258221481</c:v>
                </c:pt>
                <c:pt idx="823">
                  <c:v>1.0154708616208199</c:v>
                </c:pt>
                <c:pt idx="824">
                  <c:v>1.01411914102683</c:v>
                </c:pt>
                <c:pt idx="825">
                  <c:v>1.0127674204328301</c:v>
                </c:pt>
                <c:pt idx="826">
                  <c:v>1.0114156998388399</c:v>
                </c:pt>
                <c:pt idx="827">
                  <c:v>1.01006397924484</c:v>
                </c:pt>
                <c:pt idx="828">
                  <c:v>1.0087122586508499</c:v>
                </c:pt>
                <c:pt idx="829">
                  <c:v>1.0079642919144001</c:v>
                </c:pt>
                <c:pt idx="830">
                  <c:v>1.0073399571770201</c:v>
                </c:pt>
                <c:pt idx="831">
                  <c:v>1.0067156224396301</c:v>
                </c:pt>
                <c:pt idx="832">
                  <c:v>1.0060912877022501</c:v>
                </c:pt>
                <c:pt idx="833">
                  <c:v>1.0054669529648601</c:v>
                </c:pt>
                <c:pt idx="834">
                  <c:v>1.0048426182274699</c:v>
                </c:pt>
                <c:pt idx="835">
                  <c:v>1.0042182834900899</c:v>
                </c:pt>
                <c:pt idx="836">
                  <c:v>1.0035939487526999</c:v>
                </c:pt>
                <c:pt idx="837">
                  <c:v>1.0029696140153199</c:v>
                </c:pt>
                <c:pt idx="838">
                  <c:v>1.0023452792779299</c:v>
                </c:pt>
                <c:pt idx="839">
                  <c:v>1.0017209445405399</c:v>
                </c:pt>
                <c:pt idx="840">
                  <c:v>1.00109660980316</c:v>
                </c:pt>
                <c:pt idx="841">
                  <c:v>1.00047227506577</c:v>
                </c:pt>
                <c:pt idx="842">
                  <c:v>0.99982973525672703</c:v>
                </c:pt>
                <c:pt idx="843">
                  <c:v>0.99907093975592398</c:v>
                </c:pt>
                <c:pt idx="844">
                  <c:v>0.99831214425512005</c:v>
                </c:pt>
                <c:pt idx="845">
                  <c:v>0.997553348754317</c:v>
                </c:pt>
                <c:pt idx="846">
                  <c:v>0.99679455325351396</c:v>
                </c:pt>
                <c:pt idx="847">
                  <c:v>0.99603575775271003</c:v>
                </c:pt>
                <c:pt idx="848">
                  <c:v>0.99527696225190698</c:v>
                </c:pt>
                <c:pt idx="849">
                  <c:v>0.99451816675110405</c:v>
                </c:pt>
                <c:pt idx="850">
                  <c:v>0.99375937125030001</c:v>
                </c:pt>
                <c:pt idx="851">
                  <c:v>0.99300057574949696</c:v>
                </c:pt>
                <c:pt idx="852">
                  <c:v>0.99224178024869303</c:v>
                </c:pt>
                <c:pt idx="853">
                  <c:v>0.99147504739078796</c:v>
                </c:pt>
                <c:pt idx="854">
                  <c:v>0.99061201685461997</c:v>
                </c:pt>
                <c:pt idx="855">
                  <c:v>0.98974898631845198</c:v>
                </c:pt>
                <c:pt idx="856">
                  <c:v>0.988885955782284</c:v>
                </c:pt>
                <c:pt idx="857">
                  <c:v>0.98802292524611501</c:v>
                </c:pt>
                <c:pt idx="858">
                  <c:v>0.98715989470994703</c:v>
                </c:pt>
                <c:pt idx="859">
                  <c:v>0.98629686417377904</c:v>
                </c:pt>
                <c:pt idx="860">
                  <c:v>0.98543383363761095</c:v>
                </c:pt>
                <c:pt idx="861">
                  <c:v>0.98457080310144196</c:v>
                </c:pt>
                <c:pt idx="862">
                  <c:v>0.98370777256527397</c:v>
                </c:pt>
                <c:pt idx="863">
                  <c:v>0.98284474202910599</c:v>
                </c:pt>
                <c:pt idx="864">
                  <c:v>0.981981711492937</c:v>
                </c:pt>
                <c:pt idx="865">
                  <c:v>0.98111868095676902</c:v>
                </c:pt>
                <c:pt idx="866">
                  <c:v>0.98025565042060103</c:v>
                </c:pt>
                <c:pt idx="867">
                  <c:v>0.97939261988443205</c:v>
                </c:pt>
                <c:pt idx="868">
                  <c:v>0.97852958934826395</c:v>
                </c:pt>
                <c:pt idx="869">
                  <c:v>0.97766655881209596</c:v>
                </c:pt>
                <c:pt idx="870">
                  <c:v>0.97680352827592798</c:v>
                </c:pt>
                <c:pt idx="871">
                  <c:v>0.97594049773975899</c:v>
                </c:pt>
                <c:pt idx="872">
                  <c:v>0.97518977081324099</c:v>
                </c:pt>
                <c:pt idx="873">
                  <c:v>0.97471459392350002</c:v>
                </c:pt>
                <c:pt idx="874">
                  <c:v>0.97423941703375905</c:v>
                </c:pt>
                <c:pt idx="875">
                  <c:v>0.97376424014401897</c:v>
                </c:pt>
                <c:pt idx="876">
                  <c:v>0.973289063254278</c:v>
                </c:pt>
                <c:pt idx="877">
                  <c:v>0.97281388636453803</c:v>
                </c:pt>
                <c:pt idx="878">
                  <c:v>0.97233870947479695</c:v>
                </c:pt>
                <c:pt idx="879">
                  <c:v>0.97186353258505698</c:v>
                </c:pt>
                <c:pt idx="880">
                  <c:v>0.97138835569531601</c:v>
                </c:pt>
                <c:pt idx="881">
                  <c:v>0.97091317880557604</c:v>
                </c:pt>
                <c:pt idx="882">
                  <c:v>0.97043800191583496</c:v>
                </c:pt>
                <c:pt idx="883">
                  <c:v>0.96996282502609499</c:v>
                </c:pt>
                <c:pt idx="884">
                  <c:v>0.96948764813635402</c:v>
                </c:pt>
                <c:pt idx="885">
                  <c:v>0.96920970579367205</c:v>
                </c:pt>
                <c:pt idx="886">
                  <c:v>0.96904287259966704</c:v>
                </c:pt>
                <c:pt idx="887">
                  <c:v>0.96887603940566103</c:v>
                </c:pt>
                <c:pt idx="888">
                  <c:v>0.96870920621165602</c:v>
                </c:pt>
                <c:pt idx="889">
                  <c:v>0.968542373017651</c:v>
                </c:pt>
                <c:pt idx="890">
                  <c:v>0.96837553982364599</c:v>
                </c:pt>
                <c:pt idx="891">
                  <c:v>0.96820870662964098</c:v>
                </c:pt>
                <c:pt idx="892">
                  <c:v>0.96804187343563497</c:v>
                </c:pt>
                <c:pt idx="893">
                  <c:v>0.96787504024162996</c:v>
                </c:pt>
                <c:pt idx="894">
                  <c:v>0.96770820704762495</c:v>
                </c:pt>
                <c:pt idx="895">
                  <c:v>0.96754137385362005</c:v>
                </c:pt>
                <c:pt idx="896">
                  <c:v>0.96737454065961503</c:v>
                </c:pt>
                <c:pt idx="897">
                  <c:v>0.96728566095678803</c:v>
                </c:pt>
                <c:pt idx="898">
                  <c:v>0.96748029968312799</c:v>
                </c:pt>
                <c:pt idx="899">
                  <c:v>0.96767493840946694</c:v>
                </c:pt>
                <c:pt idx="900">
                  <c:v>0.96786957713580601</c:v>
                </c:pt>
                <c:pt idx="901">
                  <c:v>0.96806421586214597</c:v>
                </c:pt>
                <c:pt idx="902">
                  <c:v>0.96825885458848504</c:v>
                </c:pt>
                <c:pt idx="903">
                  <c:v>0.968453493314825</c:v>
                </c:pt>
                <c:pt idx="904">
                  <c:v>0.96864813204116396</c:v>
                </c:pt>
                <c:pt idx="905">
                  <c:v>0.96884277076750303</c:v>
                </c:pt>
                <c:pt idx="906">
                  <c:v>0.96903740949384298</c:v>
                </c:pt>
                <c:pt idx="907">
                  <c:v>0.96923204822018205</c:v>
                </c:pt>
                <c:pt idx="908">
                  <c:v>0.96942668694652201</c:v>
                </c:pt>
                <c:pt idx="909">
                  <c:v>0.96962132567286097</c:v>
                </c:pt>
                <c:pt idx="910">
                  <c:v>0.96997163737817205</c:v>
                </c:pt>
                <c:pt idx="911">
                  <c:v>0.970362918965331</c:v>
                </c:pt>
                <c:pt idx="912">
                  <c:v>0.97075420055249095</c:v>
                </c:pt>
                <c:pt idx="913">
                  <c:v>0.97114548213965102</c:v>
                </c:pt>
                <c:pt idx="914">
                  <c:v>0.97153676372681097</c:v>
                </c:pt>
                <c:pt idx="915">
                  <c:v>0.97192804531397103</c:v>
                </c:pt>
                <c:pt idx="916">
                  <c:v>0.97231932690113099</c:v>
                </c:pt>
                <c:pt idx="917">
                  <c:v>0.97271060848829105</c:v>
                </c:pt>
                <c:pt idx="918">
                  <c:v>0.97310189007545</c:v>
                </c:pt>
                <c:pt idx="919">
                  <c:v>0.97349317166260996</c:v>
                </c:pt>
                <c:pt idx="920">
                  <c:v>0.97388445324977002</c:v>
                </c:pt>
                <c:pt idx="921">
                  <c:v>0.97427573483692997</c:v>
                </c:pt>
                <c:pt idx="922">
                  <c:v>0.97470639622069299</c:v>
                </c:pt>
                <c:pt idx="923">
                  <c:v>0.97525228717108003</c:v>
                </c:pt>
                <c:pt idx="924">
                  <c:v>0.97579817812146596</c:v>
                </c:pt>
                <c:pt idx="925">
                  <c:v>0.976344069071853</c:v>
                </c:pt>
                <c:pt idx="926">
                  <c:v>0.97688996002223905</c:v>
                </c:pt>
                <c:pt idx="927">
                  <c:v>0.97743585097262597</c:v>
                </c:pt>
                <c:pt idx="928">
                  <c:v>0.97798174192301202</c:v>
                </c:pt>
                <c:pt idx="929">
                  <c:v>0.97852763287339894</c:v>
                </c:pt>
                <c:pt idx="930">
                  <c:v>0.97907352382378499</c:v>
                </c:pt>
                <c:pt idx="931">
                  <c:v>0.97961941477417203</c:v>
                </c:pt>
                <c:pt idx="932">
                  <c:v>0.98016530572455796</c:v>
                </c:pt>
                <c:pt idx="933">
                  <c:v>0.980711196674945</c:v>
                </c:pt>
                <c:pt idx="934">
                  <c:v>0.98157148455190102</c:v>
                </c:pt>
                <c:pt idx="935">
                  <c:v>0.98247268206236305</c:v>
                </c:pt>
                <c:pt idx="936">
                  <c:v>0.98337387957282596</c:v>
                </c:pt>
                <c:pt idx="937">
                  <c:v>0.98427507708328799</c:v>
                </c:pt>
                <c:pt idx="938">
                  <c:v>0.98517627459375101</c:v>
                </c:pt>
                <c:pt idx="939">
                  <c:v>0.98607747210421304</c:v>
                </c:pt>
                <c:pt idx="940">
                  <c:v>0.98697866961467595</c:v>
                </c:pt>
                <c:pt idx="941">
                  <c:v>0.98787986712513798</c:v>
                </c:pt>
                <c:pt idx="942">
                  <c:v>0.988781064635601</c:v>
                </c:pt>
                <c:pt idx="943">
                  <c:v>0.98968226214606303</c:v>
                </c:pt>
                <c:pt idx="944">
                  <c:v>0.99062799634089704</c:v>
                </c:pt>
                <c:pt idx="945">
                  <c:v>0.99165893142317296</c:v>
                </c:pt>
                <c:pt idx="946">
                  <c:v>0.99268986650544799</c:v>
                </c:pt>
                <c:pt idx="947">
                  <c:v>0.99372080158772302</c:v>
                </c:pt>
                <c:pt idx="948">
                  <c:v>0.99475173666999805</c:v>
                </c:pt>
                <c:pt idx="949">
                  <c:v>0.99578267175227397</c:v>
                </c:pt>
                <c:pt idx="950">
                  <c:v>0.996813606834549</c:v>
                </c:pt>
                <c:pt idx="951">
                  <c:v>0.99784454191682403</c:v>
                </c:pt>
                <c:pt idx="952">
                  <c:v>0.99887547699909895</c:v>
                </c:pt>
                <c:pt idx="953">
                  <c:v>0.99990641208137399</c:v>
                </c:pt>
                <c:pt idx="954">
                  <c:v>1.00093734716365</c:v>
                </c:pt>
                <c:pt idx="955">
                  <c:v>1.0019682822459199</c:v>
                </c:pt>
                <c:pt idx="956">
                  <c:v>1.0029992173282001</c:v>
                </c:pt>
                <c:pt idx="957">
                  <c:v>1.0035986650537201</c:v>
                </c:pt>
                <c:pt idx="958">
                  <c:v>1.0034126113608099</c:v>
                </c:pt>
                <c:pt idx="959">
                  <c:v>1.00322655766791</c:v>
                </c:pt>
                <c:pt idx="960">
                  <c:v>1.0030405039750001</c:v>
                </c:pt>
                <c:pt idx="961">
                  <c:v>1.00285445028209</c:v>
                </c:pt>
                <c:pt idx="962">
                  <c:v>1.00266839658919</c:v>
                </c:pt>
                <c:pt idx="963">
                  <c:v>1.0024823428962799</c:v>
                </c:pt>
                <c:pt idx="964">
                  <c:v>1.00229628920338</c:v>
                </c:pt>
                <c:pt idx="965">
                  <c:v>1.0021102355104701</c:v>
                </c:pt>
                <c:pt idx="966">
                  <c:v>1.0019241818175699</c:v>
                </c:pt>
                <c:pt idx="967">
                  <c:v>1.00173812812466</c:v>
                </c:pt>
                <c:pt idx="968">
                  <c:v>1.0015520744317601</c:v>
                </c:pt>
                <c:pt idx="969">
                  <c:v>1.0013660207388499</c:v>
                </c:pt>
                <c:pt idx="970">
                  <c:v>1.00117996704595</c:v>
                </c:pt>
                <c:pt idx="971">
                  <c:v>1.0009939133530401</c:v>
                </c:pt>
                <c:pt idx="972">
                  <c:v>1.00080785966014</c:v>
                </c:pt>
                <c:pt idx="973">
                  <c:v>1.00062180596723</c:v>
                </c:pt>
                <c:pt idx="974">
                  <c:v>1.0004357522743299</c:v>
                </c:pt>
                <c:pt idx="975">
                  <c:v>1.00100988437126</c:v>
                </c:pt>
                <c:pt idx="976">
                  <c:v>1.00172027114552</c:v>
                </c:pt>
                <c:pt idx="977">
                  <c:v>1.0024306579197699</c:v>
                </c:pt>
                <c:pt idx="978">
                  <c:v>1.0031410446940301</c:v>
                </c:pt>
                <c:pt idx="979">
                  <c:v>1.00385143146829</c:v>
                </c:pt>
                <c:pt idx="980">
                  <c:v>1.00456181824255</c:v>
                </c:pt>
                <c:pt idx="981">
                  <c:v>1.0052722050168099</c:v>
                </c:pt>
                <c:pt idx="982">
                  <c:v>1.0059825917910701</c:v>
                </c:pt>
                <c:pt idx="983">
                  <c:v>1.00669297856533</c:v>
                </c:pt>
                <c:pt idx="984">
                  <c:v>1.00740336533959</c:v>
                </c:pt>
                <c:pt idx="985">
                  <c:v>1.0081137521138499</c:v>
                </c:pt>
                <c:pt idx="986">
                  <c:v>1.0088241388881101</c:v>
                </c:pt>
                <c:pt idx="987">
                  <c:v>1.00953452566237</c:v>
                </c:pt>
                <c:pt idx="988">
                  <c:v>1.0102449124366299</c:v>
                </c:pt>
                <c:pt idx="989">
                  <c:v>1.0109552992108799</c:v>
                </c:pt>
                <c:pt idx="990">
                  <c:v>1.0116656859851401</c:v>
                </c:pt>
                <c:pt idx="991">
                  <c:v>1.0123760727594</c:v>
                </c:pt>
                <c:pt idx="992">
                  <c:v>1.01295723748278</c:v>
                </c:pt>
                <c:pt idx="993">
                  <c:v>1.01328917957656</c:v>
                </c:pt>
                <c:pt idx="994">
                  <c:v>1.0136211216703299</c:v>
                </c:pt>
                <c:pt idx="995">
                  <c:v>1.0139530637641001</c:v>
                </c:pt>
                <c:pt idx="996">
                  <c:v>1.0142850058578701</c:v>
                </c:pt>
                <c:pt idx="997">
                  <c:v>1.01461694795164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C8-47CB-AB33-ACA430B97D43}"/>
            </c:ext>
          </c:extLst>
        </c:ser>
        <c:ser>
          <c:idx val="2"/>
          <c:order val="2"/>
          <c:tx>
            <c:strRef>
              <c:f>'1.0NaCl_PLot_for_Figs'!$D$3</c:f>
              <c:strCache>
                <c:ptCount val="1"/>
                <c:pt idx="0">
                  <c:v>Cl-Cl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'1.0NaCl_PLot_for_Figs'!$A$4:$A$1001</c:f>
              <c:numCache>
                <c:formatCode>General</c:formatCode>
                <c:ptCount val="998"/>
                <c:pt idx="0">
                  <c:v>0</c:v>
                </c:pt>
                <c:pt idx="1">
                  <c:v>1.49005042242242E-2</c:v>
                </c:pt>
                <c:pt idx="2">
                  <c:v>2.98010084484484E-2</c:v>
                </c:pt>
                <c:pt idx="3">
                  <c:v>4.4701512672672597E-2</c:v>
                </c:pt>
                <c:pt idx="4">
                  <c:v>5.9602016896896898E-2</c:v>
                </c:pt>
                <c:pt idx="5">
                  <c:v>7.4502521121121101E-2</c:v>
                </c:pt>
                <c:pt idx="6">
                  <c:v>8.9403025345345305E-2</c:v>
                </c:pt>
                <c:pt idx="7">
                  <c:v>0.104303529569569</c:v>
                </c:pt>
                <c:pt idx="8">
                  <c:v>0.119204033793793</c:v>
                </c:pt>
                <c:pt idx="9">
                  <c:v>0.134104538018018</c:v>
                </c:pt>
                <c:pt idx="10">
                  <c:v>0.14900504224224201</c:v>
                </c:pt>
                <c:pt idx="11">
                  <c:v>0.16390554646646599</c:v>
                </c:pt>
                <c:pt idx="12">
                  <c:v>0.17880605069069</c:v>
                </c:pt>
                <c:pt idx="13">
                  <c:v>0.19370655491491401</c:v>
                </c:pt>
                <c:pt idx="14">
                  <c:v>0.20860705913913899</c:v>
                </c:pt>
                <c:pt idx="15">
                  <c:v>0.223507563363363</c:v>
                </c:pt>
                <c:pt idx="16">
                  <c:v>0.23840806758758701</c:v>
                </c:pt>
                <c:pt idx="17">
                  <c:v>0.25330857181181099</c:v>
                </c:pt>
                <c:pt idx="18">
                  <c:v>0.268209076036036</c:v>
                </c:pt>
                <c:pt idx="19">
                  <c:v>0.28310958026026001</c:v>
                </c:pt>
                <c:pt idx="20">
                  <c:v>0.29801008448448402</c:v>
                </c:pt>
                <c:pt idx="21">
                  <c:v>0.31291058870870803</c:v>
                </c:pt>
                <c:pt idx="22">
                  <c:v>0.32781109293293198</c:v>
                </c:pt>
                <c:pt idx="23">
                  <c:v>0.34271159715715699</c:v>
                </c:pt>
                <c:pt idx="24">
                  <c:v>0.357612101381381</c:v>
                </c:pt>
                <c:pt idx="25">
                  <c:v>0.37251260560560501</c:v>
                </c:pt>
                <c:pt idx="26">
                  <c:v>0.38741310982982902</c:v>
                </c:pt>
                <c:pt idx="27">
                  <c:v>0.40231361405405403</c:v>
                </c:pt>
                <c:pt idx="28">
                  <c:v>0.41721411827827798</c:v>
                </c:pt>
                <c:pt idx="29">
                  <c:v>0.43211462250250199</c:v>
                </c:pt>
                <c:pt idx="30">
                  <c:v>0.447015126726726</c:v>
                </c:pt>
                <c:pt idx="31">
                  <c:v>0.46191563095095001</c:v>
                </c:pt>
                <c:pt idx="32">
                  <c:v>0.47681613517517502</c:v>
                </c:pt>
                <c:pt idx="33">
                  <c:v>0.49171663939939902</c:v>
                </c:pt>
                <c:pt idx="34">
                  <c:v>0.50661714362362298</c:v>
                </c:pt>
                <c:pt idx="35">
                  <c:v>0.52151764784784704</c:v>
                </c:pt>
                <c:pt idx="36">
                  <c:v>0.536418152072072</c:v>
                </c:pt>
                <c:pt idx="37">
                  <c:v>0.55131865629629595</c:v>
                </c:pt>
                <c:pt idx="38">
                  <c:v>0.56621916052052002</c:v>
                </c:pt>
                <c:pt idx="39">
                  <c:v>0.58111966474474397</c:v>
                </c:pt>
                <c:pt idx="40">
                  <c:v>0.59602016896896903</c:v>
                </c:pt>
                <c:pt idx="41">
                  <c:v>0.61092067319319299</c:v>
                </c:pt>
                <c:pt idx="42">
                  <c:v>0.62582117741741705</c:v>
                </c:pt>
                <c:pt idx="43">
                  <c:v>0.64072168164164101</c:v>
                </c:pt>
                <c:pt idx="44">
                  <c:v>0.65562218586586496</c:v>
                </c:pt>
                <c:pt idx="45">
                  <c:v>0.67052269009009002</c:v>
                </c:pt>
                <c:pt idx="46">
                  <c:v>0.68542319431431398</c:v>
                </c:pt>
                <c:pt idx="47">
                  <c:v>0.70032369853853804</c:v>
                </c:pt>
                <c:pt idx="48">
                  <c:v>0.715224202762762</c:v>
                </c:pt>
                <c:pt idx="49">
                  <c:v>0.73012470698698695</c:v>
                </c:pt>
                <c:pt idx="50">
                  <c:v>0.74502521121121101</c:v>
                </c:pt>
                <c:pt idx="51">
                  <c:v>0.75992571543543497</c:v>
                </c:pt>
                <c:pt idx="52">
                  <c:v>0.77482621965965903</c:v>
                </c:pt>
                <c:pt idx="53">
                  <c:v>0.78972672388388299</c:v>
                </c:pt>
                <c:pt idx="54">
                  <c:v>0.80462722810810805</c:v>
                </c:pt>
                <c:pt idx="55">
                  <c:v>0.819527732332332</c:v>
                </c:pt>
                <c:pt idx="56">
                  <c:v>0.83442823655655596</c:v>
                </c:pt>
                <c:pt idx="57">
                  <c:v>0.84932874078078002</c:v>
                </c:pt>
                <c:pt idx="58">
                  <c:v>0.86422924500500498</c:v>
                </c:pt>
                <c:pt idx="59">
                  <c:v>0.87912974922922904</c:v>
                </c:pt>
                <c:pt idx="60">
                  <c:v>0.89403025345345299</c:v>
                </c:pt>
                <c:pt idx="61">
                  <c:v>0.90893075767767695</c:v>
                </c:pt>
                <c:pt idx="62">
                  <c:v>0.92383126190190101</c:v>
                </c:pt>
                <c:pt idx="63">
                  <c:v>0.93873176612612597</c:v>
                </c:pt>
                <c:pt idx="64">
                  <c:v>0.95363227035035003</c:v>
                </c:pt>
                <c:pt idx="65">
                  <c:v>0.96853277457457398</c:v>
                </c:pt>
                <c:pt idx="66">
                  <c:v>0.98343327879879805</c:v>
                </c:pt>
                <c:pt idx="67">
                  <c:v>0.998333783023023</c:v>
                </c:pt>
                <c:pt idx="68">
                  <c:v>1.01323428724724</c:v>
                </c:pt>
                <c:pt idx="69">
                  <c:v>1.02813479147147</c:v>
                </c:pt>
                <c:pt idx="70">
                  <c:v>1.0430352956956901</c:v>
                </c:pt>
                <c:pt idx="71">
                  <c:v>1.0579357999199199</c:v>
                </c:pt>
                <c:pt idx="72">
                  <c:v>1.07283630414414</c:v>
                </c:pt>
                <c:pt idx="73">
                  <c:v>1.0877368083683601</c:v>
                </c:pt>
                <c:pt idx="74">
                  <c:v>1.1026373125925899</c:v>
                </c:pt>
                <c:pt idx="75">
                  <c:v>1.11753781681681</c:v>
                </c:pt>
                <c:pt idx="76">
                  <c:v>1.13243832104104</c:v>
                </c:pt>
                <c:pt idx="77">
                  <c:v>1.1473388252652601</c:v>
                </c:pt>
                <c:pt idx="78">
                  <c:v>1.1622393294894799</c:v>
                </c:pt>
                <c:pt idx="79">
                  <c:v>1.17713983371371</c:v>
                </c:pt>
                <c:pt idx="80">
                  <c:v>1.1920403379379301</c:v>
                </c:pt>
                <c:pt idx="81">
                  <c:v>1.2069408421621599</c:v>
                </c:pt>
                <c:pt idx="82">
                  <c:v>1.22184134638638</c:v>
                </c:pt>
                <c:pt idx="83">
                  <c:v>1.23674185061061</c:v>
                </c:pt>
                <c:pt idx="84">
                  <c:v>1.2516423548348301</c:v>
                </c:pt>
                <c:pt idx="85">
                  <c:v>1.26654285905905</c:v>
                </c:pt>
                <c:pt idx="86">
                  <c:v>1.28144336328328</c:v>
                </c:pt>
                <c:pt idx="87">
                  <c:v>1.2963438675075001</c:v>
                </c:pt>
                <c:pt idx="88">
                  <c:v>1.3112443717317299</c:v>
                </c:pt>
                <c:pt idx="89">
                  <c:v>1.32614487595595</c:v>
                </c:pt>
                <c:pt idx="90">
                  <c:v>1.34104538018018</c:v>
                </c:pt>
                <c:pt idx="91">
                  <c:v>1.3559458844043999</c:v>
                </c:pt>
                <c:pt idx="92">
                  <c:v>1.37084638862862</c:v>
                </c:pt>
                <c:pt idx="93">
                  <c:v>1.38574689285285</c:v>
                </c:pt>
                <c:pt idx="94">
                  <c:v>1.4006473970770701</c:v>
                </c:pt>
                <c:pt idx="95">
                  <c:v>1.4155479013012999</c:v>
                </c:pt>
                <c:pt idx="96">
                  <c:v>1.43044840552552</c:v>
                </c:pt>
                <c:pt idx="97">
                  <c:v>1.4453489097497401</c:v>
                </c:pt>
                <c:pt idx="98">
                  <c:v>1.4602494139739699</c:v>
                </c:pt>
                <c:pt idx="99">
                  <c:v>1.47514991819819</c:v>
                </c:pt>
                <c:pt idx="100">
                  <c:v>1.49005042242242</c:v>
                </c:pt>
                <c:pt idx="101">
                  <c:v>1.5049509266466401</c:v>
                </c:pt>
                <c:pt idx="102">
                  <c:v>1.5198514308708699</c:v>
                </c:pt>
                <c:pt idx="103">
                  <c:v>1.53475193509509</c:v>
                </c:pt>
                <c:pt idx="104">
                  <c:v>1.5496524393193101</c:v>
                </c:pt>
                <c:pt idx="105">
                  <c:v>1.5645529435435399</c:v>
                </c:pt>
                <c:pt idx="106">
                  <c:v>1.57945344776776</c:v>
                </c:pt>
                <c:pt idx="107">
                  <c:v>1.59435395199199</c:v>
                </c:pt>
                <c:pt idx="108">
                  <c:v>1.6092544562162101</c:v>
                </c:pt>
                <c:pt idx="109">
                  <c:v>1.6241549604404399</c:v>
                </c:pt>
                <c:pt idx="110">
                  <c:v>1.63905546466466</c:v>
                </c:pt>
                <c:pt idx="111">
                  <c:v>1.6539559688888801</c:v>
                </c:pt>
                <c:pt idx="112">
                  <c:v>1.6688564731131099</c:v>
                </c:pt>
                <c:pt idx="113">
                  <c:v>1.68375697733733</c:v>
                </c:pt>
                <c:pt idx="114">
                  <c:v>1.69865748156156</c:v>
                </c:pt>
                <c:pt idx="115">
                  <c:v>1.7135579857857799</c:v>
                </c:pt>
                <c:pt idx="116">
                  <c:v>1.72845849001001</c:v>
                </c:pt>
                <c:pt idx="117">
                  <c:v>1.74335899423423</c:v>
                </c:pt>
                <c:pt idx="118">
                  <c:v>1.7582594984584501</c:v>
                </c:pt>
                <c:pt idx="119">
                  <c:v>1.7731600026826799</c:v>
                </c:pt>
                <c:pt idx="120">
                  <c:v>1.7880605069069</c:v>
                </c:pt>
                <c:pt idx="121">
                  <c:v>1.8029610111311301</c:v>
                </c:pt>
                <c:pt idx="122">
                  <c:v>1.8178615153553499</c:v>
                </c:pt>
                <c:pt idx="123">
                  <c:v>1.83276201957957</c:v>
                </c:pt>
                <c:pt idx="124">
                  <c:v>1.8476625238038</c:v>
                </c:pt>
                <c:pt idx="125">
                  <c:v>1.8625630280280201</c:v>
                </c:pt>
                <c:pt idx="126">
                  <c:v>1.8774635322522499</c:v>
                </c:pt>
                <c:pt idx="127">
                  <c:v>1.89236403647647</c:v>
                </c:pt>
                <c:pt idx="128">
                  <c:v>1.9072645407007001</c:v>
                </c:pt>
                <c:pt idx="129">
                  <c:v>1.9221650449249199</c:v>
                </c:pt>
                <c:pt idx="130">
                  <c:v>1.93706554914914</c:v>
                </c:pt>
                <c:pt idx="131">
                  <c:v>1.95196605337337</c:v>
                </c:pt>
                <c:pt idx="132">
                  <c:v>1.9668665575975901</c:v>
                </c:pt>
                <c:pt idx="133">
                  <c:v>1.9817670618218199</c:v>
                </c:pt>
                <c:pt idx="134">
                  <c:v>1.99666756604604</c:v>
                </c:pt>
                <c:pt idx="135">
                  <c:v>2.0115680702702701</c:v>
                </c:pt>
                <c:pt idx="136">
                  <c:v>2.0264685744944901</c:v>
                </c:pt>
                <c:pt idx="137">
                  <c:v>2.0413690787187102</c:v>
                </c:pt>
                <c:pt idx="138">
                  <c:v>2.05626958294294</c:v>
                </c:pt>
                <c:pt idx="139">
                  <c:v>2.0711700871671601</c:v>
                </c:pt>
                <c:pt idx="140">
                  <c:v>2.08607059139139</c:v>
                </c:pt>
                <c:pt idx="141">
                  <c:v>2.10097109561561</c:v>
                </c:pt>
                <c:pt idx="142">
                  <c:v>2.1158715998398399</c:v>
                </c:pt>
                <c:pt idx="143">
                  <c:v>2.1307721040640599</c:v>
                </c:pt>
                <c:pt idx="144">
                  <c:v>2.14567260828828</c:v>
                </c:pt>
                <c:pt idx="145">
                  <c:v>2.1605731125125098</c:v>
                </c:pt>
                <c:pt idx="146">
                  <c:v>2.1754736167367299</c:v>
                </c:pt>
                <c:pt idx="147">
                  <c:v>2.1903741209609602</c:v>
                </c:pt>
                <c:pt idx="148">
                  <c:v>2.2052746251851798</c:v>
                </c:pt>
                <c:pt idx="149">
                  <c:v>2.2201751294093999</c:v>
                </c:pt>
                <c:pt idx="150">
                  <c:v>2.2350756336336302</c:v>
                </c:pt>
                <c:pt idx="151">
                  <c:v>2.2499761378578498</c:v>
                </c:pt>
                <c:pt idx="152">
                  <c:v>2.2648766420820801</c:v>
                </c:pt>
                <c:pt idx="153">
                  <c:v>2.2797771463063001</c:v>
                </c:pt>
                <c:pt idx="154">
                  <c:v>2.29467765053053</c:v>
                </c:pt>
                <c:pt idx="155">
                  <c:v>2.30957815475475</c:v>
                </c:pt>
                <c:pt idx="156">
                  <c:v>2.3244786589789701</c:v>
                </c:pt>
                <c:pt idx="157">
                  <c:v>2.3393791632031999</c:v>
                </c:pt>
                <c:pt idx="158">
                  <c:v>2.35427966742742</c:v>
                </c:pt>
                <c:pt idx="159">
                  <c:v>2.3691801716516498</c:v>
                </c:pt>
                <c:pt idx="160">
                  <c:v>2.3840806758758699</c:v>
                </c:pt>
                <c:pt idx="161">
                  <c:v>2.3989811801001002</c:v>
                </c:pt>
                <c:pt idx="162">
                  <c:v>2.4138816843243198</c:v>
                </c:pt>
                <c:pt idx="163">
                  <c:v>2.4287821885485399</c:v>
                </c:pt>
                <c:pt idx="164">
                  <c:v>2.4436826927727702</c:v>
                </c:pt>
                <c:pt idx="165">
                  <c:v>2.4585831969969898</c:v>
                </c:pt>
                <c:pt idx="166">
                  <c:v>2.4734837012212201</c:v>
                </c:pt>
                <c:pt idx="167">
                  <c:v>2.4883842054454401</c:v>
                </c:pt>
                <c:pt idx="168">
                  <c:v>2.5032847096696602</c:v>
                </c:pt>
                <c:pt idx="169">
                  <c:v>2.5181852138938901</c:v>
                </c:pt>
                <c:pt idx="170">
                  <c:v>2.5330857181181101</c:v>
                </c:pt>
                <c:pt idx="171">
                  <c:v>2.54798622234234</c:v>
                </c:pt>
                <c:pt idx="172">
                  <c:v>2.56288672656656</c:v>
                </c:pt>
                <c:pt idx="173">
                  <c:v>2.5777872307907899</c:v>
                </c:pt>
                <c:pt idx="174">
                  <c:v>2.5926877350150099</c:v>
                </c:pt>
                <c:pt idx="175">
                  <c:v>2.60758823923923</c:v>
                </c:pt>
                <c:pt idx="176">
                  <c:v>2.6224887434634598</c:v>
                </c:pt>
                <c:pt idx="177">
                  <c:v>2.6373892476876799</c:v>
                </c:pt>
                <c:pt idx="178">
                  <c:v>2.6522897519119102</c:v>
                </c:pt>
                <c:pt idx="179">
                  <c:v>2.6671902561361298</c:v>
                </c:pt>
                <c:pt idx="180">
                  <c:v>2.6820907603603601</c:v>
                </c:pt>
                <c:pt idx="181">
                  <c:v>2.6969912645845802</c:v>
                </c:pt>
                <c:pt idx="182">
                  <c:v>2.7118917688087998</c:v>
                </c:pt>
                <c:pt idx="183">
                  <c:v>2.7267922730330301</c:v>
                </c:pt>
                <c:pt idx="184">
                  <c:v>2.7416927772572501</c:v>
                </c:pt>
                <c:pt idx="185">
                  <c:v>2.75659328148148</c:v>
                </c:pt>
                <c:pt idx="186">
                  <c:v>2.7714937857057</c:v>
                </c:pt>
                <c:pt idx="187">
                  <c:v>2.7863942899299299</c:v>
                </c:pt>
                <c:pt idx="188">
                  <c:v>2.8012947941541499</c:v>
                </c:pt>
                <c:pt idx="189">
                  <c:v>2.81619529837837</c:v>
                </c:pt>
                <c:pt idx="190">
                  <c:v>2.8310958026025999</c:v>
                </c:pt>
                <c:pt idx="191">
                  <c:v>2.8459963068268199</c:v>
                </c:pt>
                <c:pt idx="192">
                  <c:v>2.8608968110510502</c:v>
                </c:pt>
                <c:pt idx="193">
                  <c:v>2.8757973152752698</c:v>
                </c:pt>
                <c:pt idx="194">
                  <c:v>2.8906978194994899</c:v>
                </c:pt>
                <c:pt idx="195">
                  <c:v>2.9055983237237202</c:v>
                </c:pt>
                <c:pt idx="196">
                  <c:v>2.9204988279479398</c:v>
                </c:pt>
                <c:pt idx="197">
                  <c:v>2.9353993321721701</c:v>
                </c:pt>
                <c:pt idx="198">
                  <c:v>2.9502998363963902</c:v>
                </c:pt>
                <c:pt idx="199">
                  <c:v>2.96520034062062</c:v>
                </c:pt>
                <c:pt idx="200">
                  <c:v>2.9801008448448401</c:v>
                </c:pt>
                <c:pt idx="201">
                  <c:v>2.9950013490690601</c:v>
                </c:pt>
                <c:pt idx="202">
                  <c:v>3.00990185329329</c:v>
                </c:pt>
                <c:pt idx="203">
                  <c:v>3.02480235751751</c:v>
                </c:pt>
                <c:pt idx="204">
                  <c:v>3.0397028617417399</c:v>
                </c:pt>
                <c:pt idx="205">
                  <c:v>3.0546033659659599</c:v>
                </c:pt>
                <c:pt idx="206">
                  <c:v>3.0695038701901902</c:v>
                </c:pt>
                <c:pt idx="207">
                  <c:v>3.0844043744144098</c:v>
                </c:pt>
                <c:pt idx="208">
                  <c:v>3.0993048786386299</c:v>
                </c:pt>
                <c:pt idx="209">
                  <c:v>3.1142053828628602</c:v>
                </c:pt>
                <c:pt idx="210">
                  <c:v>3.1291058870870798</c:v>
                </c:pt>
                <c:pt idx="211">
                  <c:v>3.1440063913113101</c:v>
                </c:pt>
                <c:pt idx="212">
                  <c:v>3.1589068955355302</c:v>
                </c:pt>
                <c:pt idx="213">
                  <c:v>3.17380739975976</c:v>
                </c:pt>
                <c:pt idx="214">
                  <c:v>3.1887079039839801</c:v>
                </c:pt>
                <c:pt idx="215">
                  <c:v>3.2036084082082001</c:v>
                </c:pt>
                <c:pt idx="216">
                  <c:v>3.21850891243243</c:v>
                </c:pt>
                <c:pt idx="217">
                  <c:v>3.23340941665665</c:v>
                </c:pt>
                <c:pt idx="218">
                  <c:v>3.2483099208808799</c:v>
                </c:pt>
                <c:pt idx="219">
                  <c:v>3.2632104251051</c:v>
                </c:pt>
                <c:pt idx="220">
                  <c:v>3.27811092932932</c:v>
                </c:pt>
                <c:pt idx="221">
                  <c:v>3.2930114335535499</c:v>
                </c:pt>
                <c:pt idx="222">
                  <c:v>3.3079119377777699</c:v>
                </c:pt>
                <c:pt idx="223">
                  <c:v>3.3228124420020002</c:v>
                </c:pt>
                <c:pt idx="224">
                  <c:v>3.3377129462262198</c:v>
                </c:pt>
                <c:pt idx="225">
                  <c:v>3.3526134504504501</c:v>
                </c:pt>
                <c:pt idx="226">
                  <c:v>3.3675139546746702</c:v>
                </c:pt>
                <c:pt idx="227">
                  <c:v>3.3824144588988898</c:v>
                </c:pt>
                <c:pt idx="228">
                  <c:v>3.3973149631231201</c:v>
                </c:pt>
                <c:pt idx="229">
                  <c:v>3.4122154673473402</c:v>
                </c:pt>
                <c:pt idx="230">
                  <c:v>3.42711597157157</c:v>
                </c:pt>
                <c:pt idx="231">
                  <c:v>3.4420164757957901</c:v>
                </c:pt>
                <c:pt idx="232">
                  <c:v>3.4569169800200199</c:v>
                </c:pt>
                <c:pt idx="233">
                  <c:v>3.47181748424424</c:v>
                </c:pt>
                <c:pt idx="234">
                  <c:v>3.48671798846846</c:v>
                </c:pt>
                <c:pt idx="235">
                  <c:v>3.5016184926926899</c:v>
                </c:pt>
                <c:pt idx="236">
                  <c:v>3.5165189969169099</c:v>
                </c:pt>
                <c:pt idx="237">
                  <c:v>3.5314195011411398</c:v>
                </c:pt>
                <c:pt idx="238">
                  <c:v>3.5463200053653599</c:v>
                </c:pt>
                <c:pt idx="239">
                  <c:v>3.5612205095895799</c:v>
                </c:pt>
                <c:pt idx="240">
                  <c:v>3.5761210138138102</c:v>
                </c:pt>
                <c:pt idx="241">
                  <c:v>3.5910215180380298</c:v>
                </c:pt>
                <c:pt idx="242">
                  <c:v>3.6059220222622601</c:v>
                </c:pt>
                <c:pt idx="243">
                  <c:v>3.6208225264864802</c:v>
                </c:pt>
                <c:pt idx="244">
                  <c:v>3.63572303071071</c:v>
                </c:pt>
                <c:pt idx="245">
                  <c:v>3.6506235349349301</c:v>
                </c:pt>
                <c:pt idx="246">
                  <c:v>3.6655240391591501</c:v>
                </c:pt>
                <c:pt idx="247">
                  <c:v>3.68042454338338</c:v>
                </c:pt>
                <c:pt idx="248">
                  <c:v>3.6953250476076001</c:v>
                </c:pt>
                <c:pt idx="249">
                  <c:v>3.7102255518318299</c:v>
                </c:pt>
                <c:pt idx="250">
                  <c:v>3.72512605605605</c:v>
                </c:pt>
                <c:pt idx="251">
                  <c:v>3.7400265602802798</c:v>
                </c:pt>
                <c:pt idx="252">
                  <c:v>3.7549270645044999</c:v>
                </c:pt>
                <c:pt idx="253">
                  <c:v>3.7698275687287199</c:v>
                </c:pt>
                <c:pt idx="254">
                  <c:v>3.7847280729529502</c:v>
                </c:pt>
                <c:pt idx="255">
                  <c:v>3.7996285771771698</c:v>
                </c:pt>
                <c:pt idx="256">
                  <c:v>3.8145290814014001</c:v>
                </c:pt>
                <c:pt idx="257">
                  <c:v>3.8294295856256202</c:v>
                </c:pt>
                <c:pt idx="258">
                  <c:v>3.84433008984985</c:v>
                </c:pt>
                <c:pt idx="259">
                  <c:v>3.8592305940740701</c:v>
                </c:pt>
                <c:pt idx="260">
                  <c:v>3.8741310982982902</c:v>
                </c:pt>
                <c:pt idx="261">
                  <c:v>3.88903160252252</c:v>
                </c:pt>
                <c:pt idx="262">
                  <c:v>3.9039321067467401</c:v>
                </c:pt>
                <c:pt idx="263">
                  <c:v>3.9188326109709699</c:v>
                </c:pt>
                <c:pt idx="264">
                  <c:v>3.93373311519519</c:v>
                </c:pt>
                <c:pt idx="265">
                  <c:v>3.94863361941941</c:v>
                </c:pt>
                <c:pt idx="266">
                  <c:v>3.9635341236436399</c:v>
                </c:pt>
                <c:pt idx="267">
                  <c:v>3.97843462786786</c:v>
                </c:pt>
                <c:pt idx="268">
                  <c:v>3.9933351320920898</c:v>
                </c:pt>
                <c:pt idx="269">
                  <c:v>4.0082356363163099</c:v>
                </c:pt>
                <c:pt idx="270">
                  <c:v>4.0231361405405401</c:v>
                </c:pt>
                <c:pt idx="271">
                  <c:v>4.0380366447647598</c:v>
                </c:pt>
                <c:pt idx="272">
                  <c:v>4.0529371489889803</c:v>
                </c:pt>
                <c:pt idx="273">
                  <c:v>4.0678376532132097</c:v>
                </c:pt>
                <c:pt idx="274">
                  <c:v>4.0827381574374302</c:v>
                </c:pt>
                <c:pt idx="275">
                  <c:v>4.0976386616616596</c:v>
                </c:pt>
                <c:pt idx="276">
                  <c:v>4.1125391658858801</c:v>
                </c:pt>
                <c:pt idx="277">
                  <c:v>4.1274396701101104</c:v>
                </c:pt>
                <c:pt idx="278">
                  <c:v>4.14234017433433</c:v>
                </c:pt>
                <c:pt idx="279">
                  <c:v>4.1572406785585496</c:v>
                </c:pt>
                <c:pt idx="280">
                  <c:v>4.1721411827827799</c:v>
                </c:pt>
                <c:pt idx="281">
                  <c:v>4.1870416870070004</c:v>
                </c:pt>
                <c:pt idx="282">
                  <c:v>4.2019421912312298</c:v>
                </c:pt>
                <c:pt idx="283">
                  <c:v>4.2168426954554503</c:v>
                </c:pt>
                <c:pt idx="284">
                  <c:v>4.2317431996796797</c:v>
                </c:pt>
                <c:pt idx="285">
                  <c:v>4.2466437039039002</c:v>
                </c:pt>
                <c:pt idx="286">
                  <c:v>4.2615442081281198</c:v>
                </c:pt>
                <c:pt idx="287">
                  <c:v>4.2764447123523501</c:v>
                </c:pt>
                <c:pt idx="288">
                  <c:v>4.2913452165765698</c:v>
                </c:pt>
                <c:pt idx="289">
                  <c:v>4.3062457208008</c:v>
                </c:pt>
                <c:pt idx="290">
                  <c:v>4.3211462250250197</c:v>
                </c:pt>
                <c:pt idx="291">
                  <c:v>4.3360467292492402</c:v>
                </c:pt>
                <c:pt idx="292">
                  <c:v>4.3509472334734696</c:v>
                </c:pt>
                <c:pt idx="293">
                  <c:v>4.3658477376976901</c:v>
                </c:pt>
                <c:pt idx="294">
                  <c:v>4.3807482419219204</c:v>
                </c:pt>
                <c:pt idx="295">
                  <c:v>4.39564874614614</c:v>
                </c:pt>
                <c:pt idx="296">
                  <c:v>4.4105492503703703</c:v>
                </c:pt>
                <c:pt idx="297">
                  <c:v>4.4254497545945899</c:v>
                </c:pt>
                <c:pt idx="298">
                  <c:v>4.4403502588188104</c:v>
                </c:pt>
                <c:pt idx="299">
                  <c:v>4.4552507630430398</c:v>
                </c:pt>
                <c:pt idx="300">
                  <c:v>4.4701512672672603</c:v>
                </c:pt>
                <c:pt idx="301">
                  <c:v>4.4850517714914897</c:v>
                </c:pt>
                <c:pt idx="302">
                  <c:v>4.4999522757157102</c:v>
                </c:pt>
                <c:pt idx="303">
                  <c:v>4.5148527799399396</c:v>
                </c:pt>
                <c:pt idx="304">
                  <c:v>4.5297532841641601</c:v>
                </c:pt>
                <c:pt idx="305">
                  <c:v>4.5446537883883797</c:v>
                </c:pt>
                <c:pt idx="306">
                  <c:v>4.55955429261261</c:v>
                </c:pt>
                <c:pt idx="307">
                  <c:v>4.5744547968368297</c:v>
                </c:pt>
                <c:pt idx="308">
                  <c:v>4.5893553010610599</c:v>
                </c:pt>
                <c:pt idx="309">
                  <c:v>4.6042558052852796</c:v>
                </c:pt>
                <c:pt idx="310">
                  <c:v>4.6191563095095098</c:v>
                </c:pt>
                <c:pt idx="311">
                  <c:v>4.6340568137337304</c:v>
                </c:pt>
                <c:pt idx="312">
                  <c:v>4.64895731795795</c:v>
                </c:pt>
                <c:pt idx="313">
                  <c:v>4.6638578221821803</c:v>
                </c:pt>
                <c:pt idx="314">
                  <c:v>4.6787583264063999</c:v>
                </c:pt>
                <c:pt idx="315">
                  <c:v>4.6936588306306302</c:v>
                </c:pt>
                <c:pt idx="316">
                  <c:v>4.7085593348548498</c:v>
                </c:pt>
                <c:pt idx="317">
                  <c:v>4.7234598390790703</c:v>
                </c:pt>
                <c:pt idx="318">
                  <c:v>4.7383603433032997</c:v>
                </c:pt>
                <c:pt idx="319">
                  <c:v>4.7532608475275202</c:v>
                </c:pt>
                <c:pt idx="320">
                  <c:v>4.7681613517517496</c:v>
                </c:pt>
                <c:pt idx="321">
                  <c:v>4.7830618559759701</c:v>
                </c:pt>
                <c:pt idx="322">
                  <c:v>4.7979623602002004</c:v>
                </c:pt>
                <c:pt idx="323">
                  <c:v>4.81286286442442</c:v>
                </c:pt>
                <c:pt idx="324">
                  <c:v>4.8277633686486396</c:v>
                </c:pt>
                <c:pt idx="325">
                  <c:v>4.8426638728728699</c:v>
                </c:pt>
                <c:pt idx="326">
                  <c:v>4.8575643770970904</c:v>
                </c:pt>
                <c:pt idx="327">
                  <c:v>4.8724648813213198</c:v>
                </c:pt>
                <c:pt idx="328">
                  <c:v>4.8873653855455403</c:v>
                </c:pt>
                <c:pt idx="329">
                  <c:v>4.9022658897697697</c:v>
                </c:pt>
                <c:pt idx="330">
                  <c:v>4.9171663939939902</c:v>
                </c:pt>
                <c:pt idx="331">
                  <c:v>4.9320668982182099</c:v>
                </c:pt>
                <c:pt idx="332">
                  <c:v>4.9469674024424402</c:v>
                </c:pt>
                <c:pt idx="333">
                  <c:v>4.9618679066666598</c:v>
                </c:pt>
                <c:pt idx="334">
                  <c:v>4.9767684108908901</c:v>
                </c:pt>
                <c:pt idx="335">
                  <c:v>4.9916689151151097</c:v>
                </c:pt>
                <c:pt idx="336">
                  <c:v>5.0065694193393302</c:v>
                </c:pt>
                <c:pt idx="337">
                  <c:v>5.0214699235635596</c:v>
                </c:pt>
                <c:pt idx="338">
                  <c:v>5.0363704277877801</c:v>
                </c:pt>
                <c:pt idx="339">
                  <c:v>5.0512709320120104</c:v>
                </c:pt>
                <c:pt idx="340">
                  <c:v>5.06617143623623</c:v>
                </c:pt>
                <c:pt idx="341">
                  <c:v>5.0810719404604603</c:v>
                </c:pt>
                <c:pt idx="342">
                  <c:v>5.0959724446846799</c:v>
                </c:pt>
                <c:pt idx="343">
                  <c:v>5.1108729489089004</c:v>
                </c:pt>
                <c:pt idx="344">
                  <c:v>5.1257734531331298</c:v>
                </c:pt>
                <c:pt idx="345">
                  <c:v>5.1406739573573503</c:v>
                </c:pt>
                <c:pt idx="346">
                  <c:v>5.1555744615815797</c:v>
                </c:pt>
                <c:pt idx="347">
                  <c:v>5.1704749658058002</c:v>
                </c:pt>
                <c:pt idx="348">
                  <c:v>5.1853754700300296</c:v>
                </c:pt>
                <c:pt idx="349">
                  <c:v>5.2002759742542501</c:v>
                </c:pt>
                <c:pt idx="350">
                  <c:v>5.2151764784784698</c:v>
                </c:pt>
                <c:pt idx="351">
                  <c:v>5.2300769827027001</c:v>
                </c:pt>
                <c:pt idx="352">
                  <c:v>5.2449774869269197</c:v>
                </c:pt>
                <c:pt idx="353">
                  <c:v>5.25987799115115</c:v>
                </c:pt>
                <c:pt idx="354">
                  <c:v>5.2747784953753696</c:v>
                </c:pt>
                <c:pt idx="355">
                  <c:v>5.2896789995995999</c:v>
                </c:pt>
                <c:pt idx="356">
                  <c:v>5.3045795038238204</c:v>
                </c:pt>
                <c:pt idx="357">
                  <c:v>5.31948000804804</c:v>
                </c:pt>
                <c:pt idx="358">
                  <c:v>5.3343805122722703</c:v>
                </c:pt>
                <c:pt idx="359">
                  <c:v>5.3492810164964899</c:v>
                </c:pt>
                <c:pt idx="360">
                  <c:v>5.3641815207207202</c:v>
                </c:pt>
                <c:pt idx="361">
                  <c:v>5.3790820249449398</c:v>
                </c:pt>
                <c:pt idx="362">
                  <c:v>5.3939825291691603</c:v>
                </c:pt>
                <c:pt idx="363">
                  <c:v>5.4088830333933897</c:v>
                </c:pt>
                <c:pt idx="364">
                  <c:v>5.4237835376176102</c:v>
                </c:pt>
                <c:pt idx="365">
                  <c:v>5.4386840418418396</c:v>
                </c:pt>
                <c:pt idx="366">
                  <c:v>5.4535845460660601</c:v>
                </c:pt>
                <c:pt idx="367">
                  <c:v>5.4684850502902904</c:v>
                </c:pt>
                <c:pt idx="368">
                  <c:v>5.48338555451451</c:v>
                </c:pt>
                <c:pt idx="369">
                  <c:v>5.4982860587387297</c:v>
                </c:pt>
                <c:pt idx="370">
                  <c:v>5.5131865629629599</c:v>
                </c:pt>
                <c:pt idx="371">
                  <c:v>5.5280870671871796</c:v>
                </c:pt>
                <c:pt idx="372">
                  <c:v>5.5429875714114099</c:v>
                </c:pt>
                <c:pt idx="373">
                  <c:v>5.5578880756356304</c:v>
                </c:pt>
                <c:pt idx="374">
                  <c:v>5.5727885798598598</c:v>
                </c:pt>
                <c:pt idx="375">
                  <c:v>5.5876890840840803</c:v>
                </c:pt>
                <c:pt idx="376">
                  <c:v>5.6025895883082999</c:v>
                </c:pt>
                <c:pt idx="377">
                  <c:v>5.6174900925325302</c:v>
                </c:pt>
                <c:pt idx="378">
                  <c:v>5.6323905967567498</c:v>
                </c:pt>
                <c:pt idx="379">
                  <c:v>5.6472911009809801</c:v>
                </c:pt>
                <c:pt idx="380">
                  <c:v>5.6621916052051997</c:v>
                </c:pt>
                <c:pt idx="381">
                  <c:v>5.6770921094294202</c:v>
                </c:pt>
                <c:pt idx="382">
                  <c:v>5.6919926136536496</c:v>
                </c:pt>
                <c:pt idx="383">
                  <c:v>5.7068931178778701</c:v>
                </c:pt>
                <c:pt idx="384">
                  <c:v>5.7217936221021004</c:v>
                </c:pt>
                <c:pt idx="385">
                  <c:v>5.73669412632632</c:v>
                </c:pt>
                <c:pt idx="386">
                  <c:v>5.7515946305505503</c:v>
                </c:pt>
                <c:pt idx="387">
                  <c:v>5.7664951347747699</c:v>
                </c:pt>
                <c:pt idx="388">
                  <c:v>5.7813956389989896</c:v>
                </c:pt>
                <c:pt idx="389">
                  <c:v>5.7962961432232198</c:v>
                </c:pt>
                <c:pt idx="390">
                  <c:v>5.8111966474474404</c:v>
                </c:pt>
                <c:pt idx="391">
                  <c:v>5.8260971516716697</c:v>
                </c:pt>
                <c:pt idx="392">
                  <c:v>5.8409976558958903</c:v>
                </c:pt>
                <c:pt idx="393">
                  <c:v>5.8558981601201197</c:v>
                </c:pt>
                <c:pt idx="394">
                  <c:v>5.8707986643443402</c:v>
                </c:pt>
                <c:pt idx="395">
                  <c:v>5.8856991685685598</c:v>
                </c:pt>
                <c:pt idx="396">
                  <c:v>5.9005996727927901</c:v>
                </c:pt>
                <c:pt idx="397">
                  <c:v>5.9155001770170097</c:v>
                </c:pt>
                <c:pt idx="398">
                  <c:v>5.93040068124124</c:v>
                </c:pt>
                <c:pt idx="399">
                  <c:v>5.9453011854654596</c:v>
                </c:pt>
                <c:pt idx="400">
                  <c:v>5.9602016896896899</c:v>
                </c:pt>
                <c:pt idx="401">
                  <c:v>5.9751021939139104</c:v>
                </c:pt>
                <c:pt idx="402">
                  <c:v>5.99000269813813</c:v>
                </c:pt>
                <c:pt idx="403">
                  <c:v>6.0049032023623603</c:v>
                </c:pt>
                <c:pt idx="404">
                  <c:v>6.0198037065865799</c:v>
                </c:pt>
                <c:pt idx="405">
                  <c:v>6.0347042108108102</c:v>
                </c:pt>
                <c:pt idx="406">
                  <c:v>6.0496047150350298</c:v>
                </c:pt>
                <c:pt idx="407">
                  <c:v>6.0645052192592503</c:v>
                </c:pt>
                <c:pt idx="408">
                  <c:v>6.0794057234834797</c:v>
                </c:pt>
                <c:pt idx="409">
                  <c:v>6.0943062277077003</c:v>
                </c:pt>
                <c:pt idx="410">
                  <c:v>6.1092067319319296</c:v>
                </c:pt>
                <c:pt idx="411">
                  <c:v>6.1241072361561502</c:v>
                </c:pt>
                <c:pt idx="412">
                  <c:v>6.1390077403803804</c:v>
                </c:pt>
                <c:pt idx="413">
                  <c:v>6.1539082446046001</c:v>
                </c:pt>
                <c:pt idx="414">
                  <c:v>6.1688087488288197</c:v>
                </c:pt>
                <c:pt idx="415">
                  <c:v>6.18370925305305</c:v>
                </c:pt>
                <c:pt idx="416">
                  <c:v>6.1986097572772696</c:v>
                </c:pt>
                <c:pt idx="417">
                  <c:v>6.2135102615014999</c:v>
                </c:pt>
                <c:pt idx="418">
                  <c:v>6.2284107657257204</c:v>
                </c:pt>
                <c:pt idx="419">
                  <c:v>6.2433112699499498</c:v>
                </c:pt>
                <c:pt idx="420">
                  <c:v>6.2582117741741703</c:v>
                </c:pt>
                <c:pt idx="421">
                  <c:v>6.2731122783983899</c:v>
                </c:pt>
                <c:pt idx="422">
                  <c:v>6.2880127826226202</c:v>
                </c:pt>
                <c:pt idx="423">
                  <c:v>6.3029132868468398</c:v>
                </c:pt>
                <c:pt idx="424">
                  <c:v>6.3178137910710701</c:v>
                </c:pt>
                <c:pt idx="425">
                  <c:v>6.3327142952952897</c:v>
                </c:pt>
                <c:pt idx="426">
                  <c:v>6.34761479951952</c:v>
                </c:pt>
                <c:pt idx="427">
                  <c:v>6.3625153037437396</c:v>
                </c:pt>
                <c:pt idx="428">
                  <c:v>6.3774158079679601</c:v>
                </c:pt>
                <c:pt idx="429">
                  <c:v>6.3923163121921904</c:v>
                </c:pt>
                <c:pt idx="430">
                  <c:v>6.4072168164164101</c:v>
                </c:pt>
                <c:pt idx="431">
                  <c:v>6.4221173206406403</c:v>
                </c:pt>
                <c:pt idx="432">
                  <c:v>6.43701782486486</c:v>
                </c:pt>
                <c:pt idx="433">
                  <c:v>6.4519183290890796</c:v>
                </c:pt>
                <c:pt idx="434">
                  <c:v>6.4668188333133099</c:v>
                </c:pt>
                <c:pt idx="435">
                  <c:v>6.4817193375375304</c:v>
                </c:pt>
                <c:pt idx="436">
                  <c:v>6.4966198417617598</c:v>
                </c:pt>
                <c:pt idx="437">
                  <c:v>6.5115203459859803</c:v>
                </c:pt>
                <c:pt idx="438">
                  <c:v>6.5264208502102097</c:v>
                </c:pt>
                <c:pt idx="439">
                  <c:v>6.5413213544344302</c:v>
                </c:pt>
                <c:pt idx="440">
                  <c:v>6.5562218586586498</c:v>
                </c:pt>
                <c:pt idx="441">
                  <c:v>6.5711223628828801</c:v>
                </c:pt>
                <c:pt idx="442">
                  <c:v>6.5860228671070997</c:v>
                </c:pt>
                <c:pt idx="443">
                  <c:v>6.60092337133133</c:v>
                </c:pt>
                <c:pt idx="444">
                  <c:v>6.6158238755555496</c:v>
                </c:pt>
                <c:pt idx="445">
                  <c:v>6.6307243797797799</c:v>
                </c:pt>
                <c:pt idx="446">
                  <c:v>6.6456248840040004</c:v>
                </c:pt>
                <c:pt idx="447">
                  <c:v>6.66052538822822</c:v>
                </c:pt>
                <c:pt idx="448">
                  <c:v>6.6754258924524503</c:v>
                </c:pt>
                <c:pt idx="449">
                  <c:v>6.69032639667667</c:v>
                </c:pt>
                <c:pt idx="450">
                  <c:v>6.7052269009009002</c:v>
                </c:pt>
                <c:pt idx="451">
                  <c:v>6.7201274051251199</c:v>
                </c:pt>
                <c:pt idx="452">
                  <c:v>6.7350279093493404</c:v>
                </c:pt>
                <c:pt idx="453">
                  <c:v>6.7499284135735698</c:v>
                </c:pt>
                <c:pt idx="454">
                  <c:v>6.7648289177977903</c:v>
                </c:pt>
                <c:pt idx="455">
                  <c:v>6.7797294220220197</c:v>
                </c:pt>
                <c:pt idx="456">
                  <c:v>6.7946299262462402</c:v>
                </c:pt>
                <c:pt idx="457">
                  <c:v>6.8095304304704696</c:v>
                </c:pt>
                <c:pt idx="458">
                  <c:v>6.8244309346946901</c:v>
                </c:pt>
                <c:pt idx="459">
                  <c:v>6.8393314389189097</c:v>
                </c:pt>
                <c:pt idx="460">
                  <c:v>6.85423194314314</c:v>
                </c:pt>
                <c:pt idx="461">
                  <c:v>6.8691324473673596</c:v>
                </c:pt>
                <c:pt idx="462">
                  <c:v>6.8840329515915899</c:v>
                </c:pt>
                <c:pt idx="463">
                  <c:v>6.8989334558158104</c:v>
                </c:pt>
                <c:pt idx="464">
                  <c:v>6.9138339600400398</c:v>
                </c:pt>
                <c:pt idx="465">
                  <c:v>6.9287344642642603</c:v>
                </c:pt>
                <c:pt idx="466">
                  <c:v>6.9436349684884799</c:v>
                </c:pt>
                <c:pt idx="467">
                  <c:v>6.9585354727127102</c:v>
                </c:pt>
                <c:pt idx="468">
                  <c:v>6.9734359769369298</c:v>
                </c:pt>
                <c:pt idx="469">
                  <c:v>6.9883364811611601</c:v>
                </c:pt>
                <c:pt idx="470">
                  <c:v>7.0032369853853798</c:v>
                </c:pt>
                <c:pt idx="471">
                  <c:v>7.01813748960961</c:v>
                </c:pt>
                <c:pt idx="472">
                  <c:v>7.0330379938338297</c:v>
                </c:pt>
                <c:pt idx="473">
                  <c:v>7.0479384980580502</c:v>
                </c:pt>
                <c:pt idx="474">
                  <c:v>7.0628390022822796</c:v>
                </c:pt>
                <c:pt idx="475">
                  <c:v>7.0777395065065001</c:v>
                </c:pt>
                <c:pt idx="476">
                  <c:v>7.0926400107307304</c:v>
                </c:pt>
                <c:pt idx="477">
                  <c:v>7.10754051495495</c:v>
                </c:pt>
                <c:pt idx="478">
                  <c:v>7.1224410191791696</c:v>
                </c:pt>
                <c:pt idx="479">
                  <c:v>7.1373415234033999</c:v>
                </c:pt>
                <c:pt idx="480">
                  <c:v>7.1522420276276204</c:v>
                </c:pt>
                <c:pt idx="481">
                  <c:v>7.1671425318518498</c:v>
                </c:pt>
                <c:pt idx="482">
                  <c:v>7.1820430360760703</c:v>
                </c:pt>
                <c:pt idx="483">
                  <c:v>7.1969435403002997</c:v>
                </c:pt>
                <c:pt idx="484">
                  <c:v>7.2118440445245202</c:v>
                </c:pt>
                <c:pt idx="485">
                  <c:v>7.2267445487487398</c:v>
                </c:pt>
                <c:pt idx="486">
                  <c:v>7.2416450529729701</c:v>
                </c:pt>
                <c:pt idx="487">
                  <c:v>7.2565455571971897</c:v>
                </c:pt>
                <c:pt idx="488">
                  <c:v>7.27144606142142</c:v>
                </c:pt>
                <c:pt idx="489">
                  <c:v>7.2863465656456397</c:v>
                </c:pt>
                <c:pt idx="490">
                  <c:v>7.3012470698698699</c:v>
                </c:pt>
                <c:pt idx="491">
                  <c:v>7.3161475740940896</c:v>
                </c:pt>
                <c:pt idx="492">
                  <c:v>7.3310480783183101</c:v>
                </c:pt>
                <c:pt idx="493">
                  <c:v>7.3459485825425404</c:v>
                </c:pt>
                <c:pt idx="494">
                  <c:v>7.36084908676676</c:v>
                </c:pt>
                <c:pt idx="495">
                  <c:v>7.3757495909909903</c:v>
                </c:pt>
                <c:pt idx="496">
                  <c:v>7.3906500952152099</c:v>
                </c:pt>
                <c:pt idx="497">
                  <c:v>7.4055505994394304</c:v>
                </c:pt>
                <c:pt idx="498">
                  <c:v>7.4204511036636598</c:v>
                </c:pt>
                <c:pt idx="499">
                  <c:v>7.4353516078878803</c:v>
                </c:pt>
                <c:pt idx="500">
                  <c:v>7.4502521121121097</c:v>
                </c:pt>
                <c:pt idx="501">
                  <c:v>7.4651526163363302</c:v>
                </c:pt>
                <c:pt idx="502">
                  <c:v>7.4800531205605596</c:v>
                </c:pt>
                <c:pt idx="503">
                  <c:v>7.4949536247847801</c:v>
                </c:pt>
                <c:pt idx="504">
                  <c:v>7.5098541290089997</c:v>
                </c:pt>
                <c:pt idx="505">
                  <c:v>7.52475463323323</c:v>
                </c:pt>
                <c:pt idx="506">
                  <c:v>7.5396551374574496</c:v>
                </c:pt>
                <c:pt idx="507">
                  <c:v>7.5545556416816799</c:v>
                </c:pt>
                <c:pt idx="508">
                  <c:v>7.5694561459059004</c:v>
                </c:pt>
                <c:pt idx="509">
                  <c:v>7.5843566501301298</c:v>
                </c:pt>
                <c:pt idx="510">
                  <c:v>7.5992571543543503</c:v>
                </c:pt>
                <c:pt idx="511">
                  <c:v>7.61415765857857</c:v>
                </c:pt>
                <c:pt idx="512">
                  <c:v>7.6290581628028002</c:v>
                </c:pt>
                <c:pt idx="513">
                  <c:v>7.6439586670270199</c:v>
                </c:pt>
                <c:pt idx="514">
                  <c:v>7.6588591712512502</c:v>
                </c:pt>
                <c:pt idx="515">
                  <c:v>7.6737596754754698</c:v>
                </c:pt>
                <c:pt idx="516">
                  <c:v>7.6886601796997001</c:v>
                </c:pt>
                <c:pt idx="517">
                  <c:v>7.7035606839239197</c:v>
                </c:pt>
                <c:pt idx="518">
                  <c:v>7.7184611881481402</c:v>
                </c:pt>
                <c:pt idx="519">
                  <c:v>7.7333616923723696</c:v>
                </c:pt>
                <c:pt idx="520">
                  <c:v>7.7482621965965901</c:v>
                </c:pt>
                <c:pt idx="521">
                  <c:v>7.7631627008208204</c:v>
                </c:pt>
                <c:pt idx="522">
                  <c:v>7.77806320504504</c:v>
                </c:pt>
                <c:pt idx="523">
                  <c:v>7.7929637092692596</c:v>
                </c:pt>
                <c:pt idx="524">
                  <c:v>7.8078642134934899</c:v>
                </c:pt>
                <c:pt idx="525">
                  <c:v>7.8227647177177104</c:v>
                </c:pt>
                <c:pt idx="526">
                  <c:v>7.8376652219419398</c:v>
                </c:pt>
                <c:pt idx="527">
                  <c:v>7.8525657261661603</c:v>
                </c:pt>
                <c:pt idx="528">
                  <c:v>7.8674662303903897</c:v>
                </c:pt>
                <c:pt idx="529">
                  <c:v>7.8823667346146102</c:v>
                </c:pt>
                <c:pt idx="530">
                  <c:v>7.8972672388388299</c:v>
                </c:pt>
                <c:pt idx="531">
                  <c:v>7.9121677430630601</c:v>
                </c:pt>
                <c:pt idx="532">
                  <c:v>7.9270682472872798</c:v>
                </c:pt>
                <c:pt idx="533">
                  <c:v>7.94196875151151</c:v>
                </c:pt>
                <c:pt idx="534">
                  <c:v>7.9568692557357297</c:v>
                </c:pt>
                <c:pt idx="535">
                  <c:v>7.97176975995996</c:v>
                </c:pt>
                <c:pt idx="536">
                  <c:v>7.9866702641841796</c:v>
                </c:pt>
                <c:pt idx="537">
                  <c:v>8.0015707684083992</c:v>
                </c:pt>
                <c:pt idx="538">
                  <c:v>8.0164712726326304</c:v>
                </c:pt>
                <c:pt idx="539">
                  <c:v>8.0313717768568509</c:v>
                </c:pt>
                <c:pt idx="540">
                  <c:v>8.0462722810810803</c:v>
                </c:pt>
                <c:pt idx="541">
                  <c:v>8.0611727853053008</c:v>
                </c:pt>
                <c:pt idx="542">
                  <c:v>8.0760732895295302</c:v>
                </c:pt>
                <c:pt idx="543">
                  <c:v>8.0909737937537507</c:v>
                </c:pt>
                <c:pt idx="544">
                  <c:v>8.1058742979779694</c:v>
                </c:pt>
                <c:pt idx="545">
                  <c:v>8.1207748022022006</c:v>
                </c:pt>
                <c:pt idx="546">
                  <c:v>8.1356753064264193</c:v>
                </c:pt>
                <c:pt idx="547">
                  <c:v>8.1505758106506505</c:v>
                </c:pt>
                <c:pt idx="548">
                  <c:v>8.1654763148748692</c:v>
                </c:pt>
                <c:pt idx="549">
                  <c:v>8.1803768190990898</c:v>
                </c:pt>
                <c:pt idx="550">
                  <c:v>8.1952773233233192</c:v>
                </c:pt>
                <c:pt idx="551">
                  <c:v>8.2101778275475397</c:v>
                </c:pt>
                <c:pt idx="552">
                  <c:v>8.2250783317717708</c:v>
                </c:pt>
                <c:pt idx="553">
                  <c:v>8.2399788359959896</c:v>
                </c:pt>
                <c:pt idx="554">
                  <c:v>8.2548793402202207</c:v>
                </c:pt>
                <c:pt idx="555">
                  <c:v>8.2697798444444395</c:v>
                </c:pt>
                <c:pt idx="556">
                  <c:v>8.28468034866866</c:v>
                </c:pt>
                <c:pt idx="557">
                  <c:v>8.2995808528928894</c:v>
                </c:pt>
                <c:pt idx="558">
                  <c:v>8.3144813571171099</c:v>
                </c:pt>
                <c:pt idx="559">
                  <c:v>8.3293818613413393</c:v>
                </c:pt>
                <c:pt idx="560">
                  <c:v>8.3442823655655598</c:v>
                </c:pt>
                <c:pt idx="561">
                  <c:v>8.3591828697897892</c:v>
                </c:pt>
                <c:pt idx="562">
                  <c:v>8.3740833740140097</c:v>
                </c:pt>
                <c:pt idx="563">
                  <c:v>8.3889838782382302</c:v>
                </c:pt>
                <c:pt idx="564">
                  <c:v>8.4038843824624596</c:v>
                </c:pt>
                <c:pt idx="565">
                  <c:v>8.4187848866866801</c:v>
                </c:pt>
                <c:pt idx="566">
                  <c:v>8.4336853909109095</c:v>
                </c:pt>
                <c:pt idx="567">
                  <c:v>8.44858589513513</c:v>
                </c:pt>
                <c:pt idx="568">
                  <c:v>8.4634863993593594</c:v>
                </c:pt>
                <c:pt idx="569">
                  <c:v>8.4783869035835799</c:v>
                </c:pt>
                <c:pt idx="570">
                  <c:v>8.4932874078078004</c:v>
                </c:pt>
                <c:pt idx="571">
                  <c:v>8.5081879120320298</c:v>
                </c:pt>
                <c:pt idx="572">
                  <c:v>8.5230884162562504</c:v>
                </c:pt>
                <c:pt idx="573">
                  <c:v>8.5379889204804797</c:v>
                </c:pt>
                <c:pt idx="574">
                  <c:v>8.5528894247047003</c:v>
                </c:pt>
                <c:pt idx="575">
                  <c:v>8.5677899289289297</c:v>
                </c:pt>
                <c:pt idx="576">
                  <c:v>8.5826904331531502</c:v>
                </c:pt>
                <c:pt idx="577">
                  <c:v>8.5975909373773707</c:v>
                </c:pt>
                <c:pt idx="578">
                  <c:v>8.6124914416016001</c:v>
                </c:pt>
                <c:pt idx="579">
                  <c:v>8.6273919458258206</c:v>
                </c:pt>
                <c:pt idx="580">
                  <c:v>8.64229245005005</c:v>
                </c:pt>
                <c:pt idx="581">
                  <c:v>8.6571929542742705</c:v>
                </c:pt>
                <c:pt idx="582">
                  <c:v>8.6720934584984892</c:v>
                </c:pt>
                <c:pt idx="583">
                  <c:v>8.6869939627227204</c:v>
                </c:pt>
                <c:pt idx="584">
                  <c:v>8.7018944669469391</c:v>
                </c:pt>
                <c:pt idx="585">
                  <c:v>8.7167949711711703</c:v>
                </c:pt>
                <c:pt idx="586">
                  <c:v>8.7316954753953908</c:v>
                </c:pt>
                <c:pt idx="587">
                  <c:v>8.7465959796196202</c:v>
                </c:pt>
                <c:pt idx="588">
                  <c:v>8.7614964838438407</c:v>
                </c:pt>
                <c:pt idx="589">
                  <c:v>8.7763969880680595</c:v>
                </c:pt>
                <c:pt idx="590">
                  <c:v>8.7912974922922906</c:v>
                </c:pt>
                <c:pt idx="591">
                  <c:v>8.8061979965165094</c:v>
                </c:pt>
                <c:pt idx="592">
                  <c:v>8.8210985007407405</c:v>
                </c:pt>
                <c:pt idx="593">
                  <c:v>8.8359990049649593</c:v>
                </c:pt>
                <c:pt idx="594">
                  <c:v>8.8508995091891798</c:v>
                </c:pt>
                <c:pt idx="595">
                  <c:v>8.8658000134134092</c:v>
                </c:pt>
                <c:pt idx="596">
                  <c:v>8.8807005176376297</c:v>
                </c:pt>
                <c:pt idx="597">
                  <c:v>8.8956010218618609</c:v>
                </c:pt>
                <c:pt idx="598">
                  <c:v>8.9105015260860796</c:v>
                </c:pt>
                <c:pt idx="599">
                  <c:v>8.9254020303103108</c:v>
                </c:pt>
                <c:pt idx="600">
                  <c:v>8.9403025345345295</c:v>
                </c:pt>
                <c:pt idx="601">
                  <c:v>8.95520303875875</c:v>
                </c:pt>
                <c:pt idx="602">
                  <c:v>8.9701035429829794</c:v>
                </c:pt>
                <c:pt idx="603">
                  <c:v>8.9850040472071999</c:v>
                </c:pt>
                <c:pt idx="604">
                  <c:v>8.9999045514314293</c:v>
                </c:pt>
                <c:pt idx="605">
                  <c:v>9.0148050556556498</c:v>
                </c:pt>
                <c:pt idx="606">
                  <c:v>9.0297055598798792</c:v>
                </c:pt>
                <c:pt idx="607">
                  <c:v>9.0446060641040997</c:v>
                </c:pt>
                <c:pt idx="608">
                  <c:v>9.0595065683283291</c:v>
                </c:pt>
                <c:pt idx="609">
                  <c:v>9.0744070725525496</c:v>
                </c:pt>
                <c:pt idx="610">
                  <c:v>9.0893075767767701</c:v>
                </c:pt>
                <c:pt idx="611">
                  <c:v>9.1042080810009995</c:v>
                </c:pt>
                <c:pt idx="612">
                  <c:v>9.1191085852252201</c:v>
                </c:pt>
                <c:pt idx="613">
                  <c:v>9.1340090894494494</c:v>
                </c:pt>
                <c:pt idx="614">
                  <c:v>9.14890959367367</c:v>
                </c:pt>
                <c:pt idx="615">
                  <c:v>9.1638100978978905</c:v>
                </c:pt>
                <c:pt idx="616">
                  <c:v>9.1787106021221199</c:v>
                </c:pt>
                <c:pt idx="617">
                  <c:v>9.1936111063463404</c:v>
                </c:pt>
                <c:pt idx="618">
                  <c:v>9.2085116105705698</c:v>
                </c:pt>
                <c:pt idx="619">
                  <c:v>9.2234121147947903</c:v>
                </c:pt>
                <c:pt idx="620">
                  <c:v>9.2383126190190197</c:v>
                </c:pt>
                <c:pt idx="621">
                  <c:v>9.2532131232432402</c:v>
                </c:pt>
                <c:pt idx="622">
                  <c:v>9.2681136274674607</c:v>
                </c:pt>
                <c:pt idx="623">
                  <c:v>9.2830141316916901</c:v>
                </c:pt>
                <c:pt idx="624">
                  <c:v>9.2979146359159106</c:v>
                </c:pt>
                <c:pt idx="625">
                  <c:v>9.31281514014014</c:v>
                </c:pt>
                <c:pt idx="626">
                  <c:v>9.3277156443643605</c:v>
                </c:pt>
                <c:pt idx="627">
                  <c:v>9.3426161485885793</c:v>
                </c:pt>
                <c:pt idx="628">
                  <c:v>9.3575166528128104</c:v>
                </c:pt>
                <c:pt idx="629">
                  <c:v>9.3724171570370292</c:v>
                </c:pt>
                <c:pt idx="630">
                  <c:v>9.3873176612612603</c:v>
                </c:pt>
                <c:pt idx="631">
                  <c:v>9.4022181654854808</c:v>
                </c:pt>
                <c:pt idx="632">
                  <c:v>9.4171186697097102</c:v>
                </c:pt>
                <c:pt idx="633">
                  <c:v>9.4320191739339307</c:v>
                </c:pt>
                <c:pt idx="634">
                  <c:v>9.4469196781581495</c:v>
                </c:pt>
                <c:pt idx="635">
                  <c:v>9.4618201823823807</c:v>
                </c:pt>
                <c:pt idx="636">
                  <c:v>9.4767206866065994</c:v>
                </c:pt>
                <c:pt idx="637">
                  <c:v>9.4916211908308306</c:v>
                </c:pt>
                <c:pt idx="638">
                  <c:v>9.5065216950550493</c:v>
                </c:pt>
                <c:pt idx="639">
                  <c:v>9.5214221992792698</c:v>
                </c:pt>
                <c:pt idx="640">
                  <c:v>9.5363227035034992</c:v>
                </c:pt>
                <c:pt idx="641">
                  <c:v>9.5512232077277197</c:v>
                </c:pt>
                <c:pt idx="642">
                  <c:v>9.5661237119519509</c:v>
                </c:pt>
                <c:pt idx="643">
                  <c:v>9.5810242161761696</c:v>
                </c:pt>
                <c:pt idx="644">
                  <c:v>9.5959247204004008</c:v>
                </c:pt>
                <c:pt idx="645">
                  <c:v>9.6108252246246195</c:v>
                </c:pt>
                <c:pt idx="646">
                  <c:v>9.62572572884884</c:v>
                </c:pt>
                <c:pt idx="647">
                  <c:v>9.6406262330730694</c:v>
                </c:pt>
                <c:pt idx="648">
                  <c:v>9.6555267372972899</c:v>
                </c:pt>
                <c:pt idx="649">
                  <c:v>9.6704272415215193</c:v>
                </c:pt>
                <c:pt idx="650">
                  <c:v>9.6853277457457398</c:v>
                </c:pt>
                <c:pt idx="651">
                  <c:v>9.7002282499699692</c:v>
                </c:pt>
                <c:pt idx="652">
                  <c:v>9.7151287541941898</c:v>
                </c:pt>
                <c:pt idx="653">
                  <c:v>9.7300292584184191</c:v>
                </c:pt>
                <c:pt idx="654">
                  <c:v>9.7449297626426397</c:v>
                </c:pt>
                <c:pt idx="655">
                  <c:v>9.7598302668668602</c:v>
                </c:pt>
                <c:pt idx="656">
                  <c:v>9.7747307710910896</c:v>
                </c:pt>
                <c:pt idx="657">
                  <c:v>9.7896312753153101</c:v>
                </c:pt>
                <c:pt idx="658">
                  <c:v>9.8045317795395395</c:v>
                </c:pt>
                <c:pt idx="659">
                  <c:v>9.81943228376376</c:v>
                </c:pt>
                <c:pt idx="660">
                  <c:v>9.8343327879879805</c:v>
                </c:pt>
                <c:pt idx="661">
                  <c:v>9.8492332922122099</c:v>
                </c:pt>
                <c:pt idx="662">
                  <c:v>9.8641337964364304</c:v>
                </c:pt>
                <c:pt idx="663">
                  <c:v>9.8790343006606598</c:v>
                </c:pt>
                <c:pt idx="664">
                  <c:v>9.8939348048848803</c:v>
                </c:pt>
                <c:pt idx="665">
                  <c:v>9.9088353091091097</c:v>
                </c:pt>
                <c:pt idx="666">
                  <c:v>9.9237358133333302</c:v>
                </c:pt>
                <c:pt idx="667">
                  <c:v>9.9386363175575507</c:v>
                </c:pt>
                <c:pt idx="668">
                  <c:v>9.9535368217817801</c:v>
                </c:pt>
                <c:pt idx="669">
                  <c:v>9.9684373260060006</c:v>
                </c:pt>
                <c:pt idx="670">
                  <c:v>9.98333783023023</c:v>
                </c:pt>
                <c:pt idx="671">
                  <c:v>9.9982383344544505</c:v>
                </c:pt>
                <c:pt idx="672">
                  <c:v>10.0131388386786</c:v>
                </c:pt>
                <c:pt idx="673">
                  <c:v>10.0280393429029</c:v>
                </c:pt>
                <c:pt idx="674">
                  <c:v>10.0429398471271</c:v>
                </c:pt>
                <c:pt idx="675">
                  <c:v>10.057840351351301</c:v>
                </c:pt>
                <c:pt idx="676">
                  <c:v>10.0727408555755</c:v>
                </c:pt>
                <c:pt idx="677">
                  <c:v>10.0876413597998</c:v>
                </c:pt>
                <c:pt idx="678">
                  <c:v>10.102541864023999</c:v>
                </c:pt>
                <c:pt idx="679">
                  <c:v>10.1174423682482</c:v>
                </c:pt>
                <c:pt idx="680">
                  <c:v>10.1323428724724</c:v>
                </c:pt>
                <c:pt idx="681">
                  <c:v>10.147243376696601</c:v>
                </c:pt>
                <c:pt idx="682">
                  <c:v>10.162143880920899</c:v>
                </c:pt>
                <c:pt idx="683">
                  <c:v>10.1770443851451</c:v>
                </c:pt>
                <c:pt idx="684">
                  <c:v>10.191944889369299</c:v>
                </c:pt>
                <c:pt idx="685">
                  <c:v>10.2068453935935</c:v>
                </c:pt>
                <c:pt idx="686">
                  <c:v>10.221745897817801</c:v>
                </c:pt>
                <c:pt idx="687">
                  <c:v>10.236646402042</c:v>
                </c:pt>
                <c:pt idx="688">
                  <c:v>10.251546906266199</c:v>
                </c:pt>
                <c:pt idx="689">
                  <c:v>10.2664474104904</c:v>
                </c:pt>
                <c:pt idx="690">
                  <c:v>10.281347914714701</c:v>
                </c:pt>
                <c:pt idx="691">
                  <c:v>10.2962484189389</c:v>
                </c:pt>
                <c:pt idx="692">
                  <c:v>10.311148923163101</c:v>
                </c:pt>
                <c:pt idx="693">
                  <c:v>10.3260494273873</c:v>
                </c:pt>
                <c:pt idx="694">
                  <c:v>10.3409499316116</c:v>
                </c:pt>
                <c:pt idx="695">
                  <c:v>10.3558504358358</c:v>
                </c:pt>
                <c:pt idx="696">
                  <c:v>10.370750940060001</c:v>
                </c:pt>
                <c:pt idx="697">
                  <c:v>10.3856514442842</c:v>
                </c:pt>
                <c:pt idx="698">
                  <c:v>10.4005519485085</c:v>
                </c:pt>
                <c:pt idx="699">
                  <c:v>10.415452452732699</c:v>
                </c:pt>
                <c:pt idx="700">
                  <c:v>10.4303529569569</c:v>
                </c:pt>
                <c:pt idx="701">
                  <c:v>10.4452534611811</c:v>
                </c:pt>
                <c:pt idx="702">
                  <c:v>10.4601539654054</c:v>
                </c:pt>
                <c:pt idx="703">
                  <c:v>10.475054469629599</c:v>
                </c:pt>
                <c:pt idx="704">
                  <c:v>10.4899549738538</c:v>
                </c:pt>
                <c:pt idx="705">
                  <c:v>10.504855478077999</c:v>
                </c:pt>
                <c:pt idx="706">
                  <c:v>10.5197559823023</c:v>
                </c:pt>
                <c:pt idx="707">
                  <c:v>10.534656486526501</c:v>
                </c:pt>
                <c:pt idx="708">
                  <c:v>10.5495569907507</c:v>
                </c:pt>
                <c:pt idx="709">
                  <c:v>10.564457494974899</c:v>
                </c:pt>
                <c:pt idx="710">
                  <c:v>10.5793579991992</c:v>
                </c:pt>
                <c:pt idx="711">
                  <c:v>10.594258503423401</c:v>
                </c:pt>
                <c:pt idx="712">
                  <c:v>10.6091590076476</c:v>
                </c:pt>
                <c:pt idx="713">
                  <c:v>10.624059511871801</c:v>
                </c:pt>
                <c:pt idx="714">
                  <c:v>10.638960016096</c:v>
                </c:pt>
                <c:pt idx="715">
                  <c:v>10.653860520320301</c:v>
                </c:pt>
                <c:pt idx="716">
                  <c:v>10.6687610245445</c:v>
                </c:pt>
                <c:pt idx="717">
                  <c:v>10.683661528768701</c:v>
                </c:pt>
                <c:pt idx="718">
                  <c:v>10.6985620329929</c:v>
                </c:pt>
                <c:pt idx="719">
                  <c:v>10.7134625372172</c:v>
                </c:pt>
                <c:pt idx="720">
                  <c:v>10.7283630414414</c:v>
                </c:pt>
                <c:pt idx="721">
                  <c:v>10.7432635456656</c:v>
                </c:pt>
                <c:pt idx="722">
                  <c:v>10.7581640498898</c:v>
                </c:pt>
                <c:pt idx="723">
                  <c:v>10.7730645541141</c:v>
                </c:pt>
                <c:pt idx="724">
                  <c:v>10.787965058338299</c:v>
                </c:pt>
                <c:pt idx="725">
                  <c:v>10.8028655625625</c:v>
                </c:pt>
                <c:pt idx="726">
                  <c:v>10.817766066786699</c:v>
                </c:pt>
                <c:pt idx="727">
                  <c:v>10.832666571011</c:v>
                </c:pt>
                <c:pt idx="728">
                  <c:v>10.847567075235199</c:v>
                </c:pt>
                <c:pt idx="729">
                  <c:v>10.8624675794594</c:v>
                </c:pt>
                <c:pt idx="730">
                  <c:v>10.877368083683599</c:v>
                </c:pt>
                <c:pt idx="731">
                  <c:v>10.8922685879079</c:v>
                </c:pt>
                <c:pt idx="732">
                  <c:v>10.907169092132101</c:v>
                </c:pt>
                <c:pt idx="733">
                  <c:v>10.9220695963563</c:v>
                </c:pt>
                <c:pt idx="734">
                  <c:v>10.936970100580499</c:v>
                </c:pt>
                <c:pt idx="735">
                  <c:v>10.9518706048048</c:v>
                </c:pt>
                <c:pt idx="736">
                  <c:v>10.966771109029001</c:v>
                </c:pt>
                <c:pt idx="737">
                  <c:v>10.9816716132532</c:v>
                </c:pt>
                <c:pt idx="738">
                  <c:v>10.996572117477401</c:v>
                </c:pt>
                <c:pt idx="739">
                  <c:v>11.011472621701699</c:v>
                </c:pt>
                <c:pt idx="740">
                  <c:v>11.0263731259259</c:v>
                </c:pt>
                <c:pt idx="741">
                  <c:v>11.0412736301501</c:v>
                </c:pt>
                <c:pt idx="742">
                  <c:v>11.056174134374301</c:v>
                </c:pt>
                <c:pt idx="743">
                  <c:v>11.071074638598599</c:v>
                </c:pt>
                <c:pt idx="744">
                  <c:v>11.0859751428228</c:v>
                </c:pt>
                <c:pt idx="745">
                  <c:v>11.100875647046999</c:v>
                </c:pt>
                <c:pt idx="746">
                  <c:v>11.1157761512712</c:v>
                </c:pt>
                <c:pt idx="747">
                  <c:v>11.1306766554954</c:v>
                </c:pt>
                <c:pt idx="748">
                  <c:v>11.1455771597197</c:v>
                </c:pt>
                <c:pt idx="749">
                  <c:v>11.160477663943899</c:v>
                </c:pt>
                <c:pt idx="750">
                  <c:v>11.1753781681681</c:v>
                </c:pt>
                <c:pt idx="751">
                  <c:v>11.190278672392299</c:v>
                </c:pt>
                <c:pt idx="752">
                  <c:v>11.2051791766166</c:v>
                </c:pt>
                <c:pt idx="753">
                  <c:v>11.220079680840801</c:v>
                </c:pt>
                <c:pt idx="754">
                  <c:v>11.234980185065</c:v>
                </c:pt>
                <c:pt idx="755">
                  <c:v>11.249880689289199</c:v>
                </c:pt>
                <c:pt idx="756">
                  <c:v>11.2647811935135</c:v>
                </c:pt>
                <c:pt idx="757">
                  <c:v>11.279681697737701</c:v>
                </c:pt>
                <c:pt idx="758">
                  <c:v>11.2945822019619</c:v>
                </c:pt>
                <c:pt idx="759">
                  <c:v>11.309482706186101</c:v>
                </c:pt>
                <c:pt idx="760">
                  <c:v>11.324383210410399</c:v>
                </c:pt>
                <c:pt idx="761">
                  <c:v>11.3392837146346</c:v>
                </c:pt>
                <c:pt idx="762">
                  <c:v>11.3541842188588</c:v>
                </c:pt>
                <c:pt idx="763">
                  <c:v>11.369084723083001</c:v>
                </c:pt>
                <c:pt idx="764">
                  <c:v>11.383985227307299</c:v>
                </c:pt>
                <c:pt idx="765">
                  <c:v>11.3988857315315</c:v>
                </c:pt>
                <c:pt idx="766">
                  <c:v>11.413786235755699</c:v>
                </c:pt>
                <c:pt idx="767">
                  <c:v>11.4286867399799</c:v>
                </c:pt>
                <c:pt idx="768">
                  <c:v>11.443587244204201</c:v>
                </c:pt>
                <c:pt idx="769">
                  <c:v>11.4584877484284</c:v>
                </c:pt>
                <c:pt idx="770">
                  <c:v>11.473388252652599</c:v>
                </c:pt>
                <c:pt idx="771">
                  <c:v>11.4882887568768</c:v>
                </c:pt>
                <c:pt idx="772">
                  <c:v>11.503189261101101</c:v>
                </c:pt>
                <c:pt idx="773">
                  <c:v>11.5180897653253</c:v>
                </c:pt>
                <c:pt idx="774">
                  <c:v>11.532990269549501</c:v>
                </c:pt>
                <c:pt idx="775">
                  <c:v>11.5478907737737</c:v>
                </c:pt>
                <c:pt idx="776">
                  <c:v>11.562791277997899</c:v>
                </c:pt>
                <c:pt idx="777">
                  <c:v>11.5776917822222</c:v>
                </c:pt>
                <c:pt idx="778">
                  <c:v>11.592592286446401</c:v>
                </c:pt>
                <c:pt idx="779">
                  <c:v>11.6074927906706</c:v>
                </c:pt>
                <c:pt idx="780">
                  <c:v>11.622393294894801</c:v>
                </c:pt>
                <c:pt idx="781">
                  <c:v>11.637293799119099</c:v>
                </c:pt>
                <c:pt idx="782">
                  <c:v>11.6521943033433</c:v>
                </c:pt>
                <c:pt idx="783">
                  <c:v>11.6670948075675</c:v>
                </c:pt>
                <c:pt idx="784">
                  <c:v>11.681995311791701</c:v>
                </c:pt>
                <c:pt idx="785">
                  <c:v>11.696895816015999</c:v>
                </c:pt>
                <c:pt idx="786">
                  <c:v>11.7117963202402</c:v>
                </c:pt>
                <c:pt idx="787">
                  <c:v>11.726696824464399</c:v>
                </c:pt>
                <c:pt idx="788">
                  <c:v>11.7415973286886</c:v>
                </c:pt>
                <c:pt idx="789">
                  <c:v>11.756497832912901</c:v>
                </c:pt>
                <c:pt idx="790">
                  <c:v>11.7713983371371</c:v>
                </c:pt>
                <c:pt idx="791">
                  <c:v>11.786298841361299</c:v>
                </c:pt>
                <c:pt idx="792">
                  <c:v>11.8011993455855</c:v>
                </c:pt>
                <c:pt idx="793">
                  <c:v>11.816099849809801</c:v>
                </c:pt>
                <c:pt idx="794">
                  <c:v>11.831000354034</c:v>
                </c:pt>
                <c:pt idx="795">
                  <c:v>11.845900858258201</c:v>
                </c:pt>
                <c:pt idx="796">
                  <c:v>11.8608013624824</c:v>
                </c:pt>
                <c:pt idx="797">
                  <c:v>11.8757018667067</c:v>
                </c:pt>
                <c:pt idx="798">
                  <c:v>11.8906023709309</c:v>
                </c:pt>
                <c:pt idx="799">
                  <c:v>11.905502875155101</c:v>
                </c:pt>
                <c:pt idx="800">
                  <c:v>11.9204033793793</c:v>
                </c:pt>
                <c:pt idx="801">
                  <c:v>11.9353038836036</c:v>
                </c:pt>
                <c:pt idx="802">
                  <c:v>11.950204387827799</c:v>
                </c:pt>
                <c:pt idx="803">
                  <c:v>11.965104892052</c:v>
                </c:pt>
                <c:pt idx="804">
                  <c:v>11.9800053962762</c:v>
                </c:pt>
                <c:pt idx="805">
                  <c:v>11.9949059005005</c:v>
                </c:pt>
                <c:pt idx="806">
                  <c:v>12.009806404724699</c:v>
                </c:pt>
                <c:pt idx="807">
                  <c:v>12.0247069089489</c:v>
                </c:pt>
                <c:pt idx="808">
                  <c:v>12.039607413173099</c:v>
                </c:pt>
                <c:pt idx="809">
                  <c:v>12.0545079173973</c:v>
                </c:pt>
                <c:pt idx="810">
                  <c:v>12.069408421621601</c:v>
                </c:pt>
                <c:pt idx="811">
                  <c:v>12.0843089258458</c:v>
                </c:pt>
                <c:pt idx="812">
                  <c:v>12.099209430069999</c:v>
                </c:pt>
                <c:pt idx="813">
                  <c:v>12.1141099342942</c:v>
                </c:pt>
                <c:pt idx="814">
                  <c:v>12.129010438518501</c:v>
                </c:pt>
                <c:pt idx="815">
                  <c:v>12.1439109427427</c:v>
                </c:pt>
                <c:pt idx="816">
                  <c:v>12.158811446966901</c:v>
                </c:pt>
                <c:pt idx="817">
                  <c:v>12.1737119511911</c:v>
                </c:pt>
                <c:pt idx="818">
                  <c:v>12.188612455415401</c:v>
                </c:pt>
                <c:pt idx="819">
                  <c:v>12.2035129596396</c:v>
                </c:pt>
                <c:pt idx="820">
                  <c:v>12.218413463863801</c:v>
                </c:pt>
                <c:pt idx="821">
                  <c:v>12.233313968088</c:v>
                </c:pt>
                <c:pt idx="822">
                  <c:v>12.2482144723123</c:v>
                </c:pt>
                <c:pt idx="823">
                  <c:v>12.2631149765365</c:v>
                </c:pt>
                <c:pt idx="824">
                  <c:v>12.2780154807607</c:v>
                </c:pt>
                <c:pt idx="825">
                  <c:v>12.2929159849849</c:v>
                </c:pt>
                <c:pt idx="826">
                  <c:v>12.3078164892092</c:v>
                </c:pt>
                <c:pt idx="827">
                  <c:v>12.322716993433399</c:v>
                </c:pt>
                <c:pt idx="828">
                  <c:v>12.3376174976576</c:v>
                </c:pt>
                <c:pt idx="829">
                  <c:v>12.352518001881799</c:v>
                </c:pt>
                <c:pt idx="830">
                  <c:v>12.3674185061061</c:v>
                </c:pt>
                <c:pt idx="831">
                  <c:v>12.382319010330299</c:v>
                </c:pt>
                <c:pt idx="832">
                  <c:v>12.3972195145545</c:v>
                </c:pt>
                <c:pt idx="833">
                  <c:v>12.412120018778699</c:v>
                </c:pt>
                <c:pt idx="834">
                  <c:v>12.427020523003</c:v>
                </c:pt>
                <c:pt idx="835">
                  <c:v>12.441921027227201</c:v>
                </c:pt>
                <c:pt idx="836">
                  <c:v>12.4568215314514</c:v>
                </c:pt>
                <c:pt idx="837">
                  <c:v>12.471722035675599</c:v>
                </c:pt>
                <c:pt idx="838">
                  <c:v>12.4866225398999</c:v>
                </c:pt>
                <c:pt idx="839">
                  <c:v>12.501523044124101</c:v>
                </c:pt>
                <c:pt idx="840">
                  <c:v>12.5164235483483</c:v>
                </c:pt>
                <c:pt idx="841">
                  <c:v>12.531324052572501</c:v>
                </c:pt>
                <c:pt idx="842">
                  <c:v>12.5462245567967</c:v>
                </c:pt>
                <c:pt idx="843">
                  <c:v>12.561125061021</c:v>
                </c:pt>
                <c:pt idx="844">
                  <c:v>12.5760255652452</c:v>
                </c:pt>
                <c:pt idx="845">
                  <c:v>12.590926069469401</c:v>
                </c:pt>
                <c:pt idx="846">
                  <c:v>12.6058265736936</c:v>
                </c:pt>
                <c:pt idx="847">
                  <c:v>12.6207270779179</c:v>
                </c:pt>
                <c:pt idx="848">
                  <c:v>12.635627582142099</c:v>
                </c:pt>
                <c:pt idx="849">
                  <c:v>12.6505280863663</c:v>
                </c:pt>
                <c:pt idx="850">
                  <c:v>12.6654285905905</c:v>
                </c:pt>
                <c:pt idx="851">
                  <c:v>12.6803290948148</c:v>
                </c:pt>
                <c:pt idx="852">
                  <c:v>12.695229599038999</c:v>
                </c:pt>
                <c:pt idx="853">
                  <c:v>12.7101301032632</c:v>
                </c:pt>
                <c:pt idx="854">
                  <c:v>12.725030607487399</c:v>
                </c:pt>
                <c:pt idx="855">
                  <c:v>12.7399311117117</c:v>
                </c:pt>
                <c:pt idx="856">
                  <c:v>12.754831615935901</c:v>
                </c:pt>
                <c:pt idx="857">
                  <c:v>12.7697321201601</c:v>
                </c:pt>
                <c:pt idx="858">
                  <c:v>12.784632624384299</c:v>
                </c:pt>
                <c:pt idx="859">
                  <c:v>12.7995331286086</c:v>
                </c:pt>
                <c:pt idx="860">
                  <c:v>12.814433632832801</c:v>
                </c:pt>
                <c:pt idx="861">
                  <c:v>12.829334137057</c:v>
                </c:pt>
                <c:pt idx="862">
                  <c:v>12.844234641281201</c:v>
                </c:pt>
                <c:pt idx="863">
                  <c:v>12.859135145505499</c:v>
                </c:pt>
                <c:pt idx="864">
                  <c:v>12.8740356497297</c:v>
                </c:pt>
                <c:pt idx="865">
                  <c:v>12.8889361539539</c:v>
                </c:pt>
                <c:pt idx="866">
                  <c:v>12.903836658178101</c:v>
                </c:pt>
                <c:pt idx="867">
                  <c:v>12.918737162402399</c:v>
                </c:pt>
                <c:pt idx="868">
                  <c:v>12.9336376666266</c:v>
                </c:pt>
                <c:pt idx="869">
                  <c:v>12.948538170850799</c:v>
                </c:pt>
                <c:pt idx="870">
                  <c:v>12.963438675075</c:v>
                </c:pt>
                <c:pt idx="871">
                  <c:v>12.9783391792992</c:v>
                </c:pt>
                <c:pt idx="872">
                  <c:v>12.9932396835235</c:v>
                </c:pt>
                <c:pt idx="873">
                  <c:v>13.008140187747699</c:v>
                </c:pt>
                <c:pt idx="874">
                  <c:v>13.0230406919719</c:v>
                </c:pt>
                <c:pt idx="875">
                  <c:v>13.037941196196099</c:v>
                </c:pt>
                <c:pt idx="876">
                  <c:v>13.0528417004204</c:v>
                </c:pt>
                <c:pt idx="877">
                  <c:v>13.067742204644601</c:v>
                </c:pt>
                <c:pt idx="878">
                  <c:v>13.0826427088688</c:v>
                </c:pt>
                <c:pt idx="879">
                  <c:v>13.097543213092999</c:v>
                </c:pt>
                <c:pt idx="880">
                  <c:v>13.1124437173173</c:v>
                </c:pt>
                <c:pt idx="881">
                  <c:v>13.127344221541501</c:v>
                </c:pt>
                <c:pt idx="882">
                  <c:v>13.1422447257657</c:v>
                </c:pt>
                <c:pt idx="883">
                  <c:v>13.157145229989901</c:v>
                </c:pt>
                <c:pt idx="884">
                  <c:v>13.172045734214199</c:v>
                </c:pt>
                <c:pt idx="885">
                  <c:v>13.1869462384384</c:v>
                </c:pt>
                <c:pt idx="886">
                  <c:v>13.2018467426626</c:v>
                </c:pt>
                <c:pt idx="887">
                  <c:v>13.216747246886801</c:v>
                </c:pt>
                <c:pt idx="888">
                  <c:v>13.231647751111099</c:v>
                </c:pt>
                <c:pt idx="889">
                  <c:v>13.2465482553353</c:v>
                </c:pt>
                <c:pt idx="890">
                  <c:v>13.261448759559499</c:v>
                </c:pt>
                <c:pt idx="891">
                  <c:v>13.2763492637837</c:v>
                </c:pt>
                <c:pt idx="892">
                  <c:v>13.291249768008001</c:v>
                </c:pt>
                <c:pt idx="893">
                  <c:v>13.3061502722322</c:v>
                </c:pt>
                <c:pt idx="894">
                  <c:v>13.321050776456399</c:v>
                </c:pt>
                <c:pt idx="895">
                  <c:v>13.3359512806806</c:v>
                </c:pt>
                <c:pt idx="896">
                  <c:v>13.350851784904901</c:v>
                </c:pt>
                <c:pt idx="897">
                  <c:v>13.3657522891291</c:v>
                </c:pt>
                <c:pt idx="898">
                  <c:v>13.380652793353301</c:v>
                </c:pt>
                <c:pt idx="899">
                  <c:v>13.3955532975775</c:v>
                </c:pt>
                <c:pt idx="900">
                  <c:v>13.4104538018018</c:v>
                </c:pt>
                <c:pt idx="901">
                  <c:v>13.425354306026</c:v>
                </c:pt>
                <c:pt idx="902">
                  <c:v>13.440254810250201</c:v>
                </c:pt>
                <c:pt idx="903">
                  <c:v>13.4551553144744</c:v>
                </c:pt>
                <c:pt idx="904">
                  <c:v>13.470055818698601</c:v>
                </c:pt>
                <c:pt idx="905">
                  <c:v>13.484956322922899</c:v>
                </c:pt>
                <c:pt idx="906">
                  <c:v>13.4998568271471</c:v>
                </c:pt>
                <c:pt idx="907">
                  <c:v>13.5147573313713</c:v>
                </c:pt>
                <c:pt idx="908">
                  <c:v>13.529657835595501</c:v>
                </c:pt>
                <c:pt idx="909">
                  <c:v>13.544558339819799</c:v>
                </c:pt>
                <c:pt idx="910">
                  <c:v>13.559458844044</c:v>
                </c:pt>
                <c:pt idx="911">
                  <c:v>13.574359348268199</c:v>
                </c:pt>
                <c:pt idx="912">
                  <c:v>13.5892598524924</c:v>
                </c:pt>
                <c:pt idx="913">
                  <c:v>13.604160356716701</c:v>
                </c:pt>
                <c:pt idx="914">
                  <c:v>13.6190608609409</c:v>
                </c:pt>
                <c:pt idx="915">
                  <c:v>13.633961365165099</c:v>
                </c:pt>
                <c:pt idx="916">
                  <c:v>13.6488618693893</c:v>
                </c:pt>
                <c:pt idx="917">
                  <c:v>13.663762373613601</c:v>
                </c:pt>
                <c:pt idx="918">
                  <c:v>13.6786628778378</c:v>
                </c:pt>
                <c:pt idx="919">
                  <c:v>13.693563382062001</c:v>
                </c:pt>
                <c:pt idx="920">
                  <c:v>13.7084638862862</c:v>
                </c:pt>
                <c:pt idx="921">
                  <c:v>13.7233643905105</c:v>
                </c:pt>
                <c:pt idx="922">
                  <c:v>13.7382648947347</c:v>
                </c:pt>
                <c:pt idx="923">
                  <c:v>13.753165398958901</c:v>
                </c:pt>
                <c:pt idx="924">
                  <c:v>13.7680659031831</c:v>
                </c:pt>
                <c:pt idx="925">
                  <c:v>13.7829664074074</c:v>
                </c:pt>
                <c:pt idx="926">
                  <c:v>13.7978669116316</c:v>
                </c:pt>
                <c:pt idx="927">
                  <c:v>13.8127674158558</c:v>
                </c:pt>
                <c:pt idx="928">
                  <c:v>13.82766792008</c:v>
                </c:pt>
                <c:pt idx="929">
                  <c:v>13.8425684243043</c:v>
                </c:pt>
                <c:pt idx="930">
                  <c:v>13.857468928528499</c:v>
                </c:pt>
                <c:pt idx="931">
                  <c:v>13.8723694327527</c:v>
                </c:pt>
                <c:pt idx="932">
                  <c:v>13.887269936976899</c:v>
                </c:pt>
                <c:pt idx="933">
                  <c:v>13.9021704412012</c:v>
                </c:pt>
                <c:pt idx="934">
                  <c:v>13.917070945425399</c:v>
                </c:pt>
                <c:pt idx="935">
                  <c:v>13.9319714496496</c:v>
                </c:pt>
                <c:pt idx="936">
                  <c:v>13.946871953873799</c:v>
                </c:pt>
                <c:pt idx="937">
                  <c:v>13.961772458098</c:v>
                </c:pt>
                <c:pt idx="938">
                  <c:v>13.976672962322301</c:v>
                </c:pt>
                <c:pt idx="939">
                  <c:v>13.9915734665465</c:v>
                </c:pt>
                <c:pt idx="940">
                  <c:v>14.006473970770701</c:v>
                </c:pt>
                <c:pt idx="941">
                  <c:v>14.0213744749949</c:v>
                </c:pt>
                <c:pt idx="942">
                  <c:v>14.036274979219201</c:v>
                </c:pt>
                <c:pt idx="943">
                  <c:v>14.0511754834434</c:v>
                </c:pt>
                <c:pt idx="944">
                  <c:v>14.066075987667601</c:v>
                </c:pt>
                <c:pt idx="945">
                  <c:v>14.0809764918918</c:v>
                </c:pt>
                <c:pt idx="946">
                  <c:v>14.0958769961161</c:v>
                </c:pt>
                <c:pt idx="947">
                  <c:v>14.1107775003403</c:v>
                </c:pt>
                <c:pt idx="948">
                  <c:v>14.125678004564501</c:v>
                </c:pt>
                <c:pt idx="949">
                  <c:v>14.1405785087887</c:v>
                </c:pt>
                <c:pt idx="950">
                  <c:v>14.155479013013</c:v>
                </c:pt>
                <c:pt idx="951">
                  <c:v>14.170379517237199</c:v>
                </c:pt>
                <c:pt idx="952">
                  <c:v>14.1852800214614</c:v>
                </c:pt>
                <c:pt idx="953">
                  <c:v>14.2001805256856</c:v>
                </c:pt>
                <c:pt idx="954">
                  <c:v>14.2150810299099</c:v>
                </c:pt>
                <c:pt idx="955">
                  <c:v>14.229981534134099</c:v>
                </c:pt>
                <c:pt idx="956">
                  <c:v>14.2448820383583</c:v>
                </c:pt>
                <c:pt idx="957">
                  <c:v>14.259782542582499</c:v>
                </c:pt>
                <c:pt idx="958">
                  <c:v>14.2746830468068</c:v>
                </c:pt>
                <c:pt idx="959">
                  <c:v>14.289583551031001</c:v>
                </c:pt>
                <c:pt idx="960">
                  <c:v>14.3044840552552</c:v>
                </c:pt>
                <c:pt idx="961">
                  <c:v>14.319384559479399</c:v>
                </c:pt>
                <c:pt idx="962">
                  <c:v>14.3342850637037</c:v>
                </c:pt>
                <c:pt idx="963">
                  <c:v>14.349185567927901</c:v>
                </c:pt>
                <c:pt idx="964">
                  <c:v>14.3640860721521</c:v>
                </c:pt>
                <c:pt idx="965">
                  <c:v>14.378986576376301</c:v>
                </c:pt>
                <c:pt idx="966">
                  <c:v>14.393887080600599</c:v>
                </c:pt>
                <c:pt idx="967">
                  <c:v>14.4087875848248</c:v>
                </c:pt>
                <c:pt idx="968">
                  <c:v>14.423688089049</c:v>
                </c:pt>
                <c:pt idx="969">
                  <c:v>14.438588593273201</c:v>
                </c:pt>
                <c:pt idx="970">
                  <c:v>14.4534890974974</c:v>
                </c:pt>
                <c:pt idx="971">
                  <c:v>14.4683896017217</c:v>
                </c:pt>
                <c:pt idx="972">
                  <c:v>14.483290105945899</c:v>
                </c:pt>
                <c:pt idx="973">
                  <c:v>14.4981906101701</c:v>
                </c:pt>
                <c:pt idx="974">
                  <c:v>14.5130911143943</c:v>
                </c:pt>
                <c:pt idx="975">
                  <c:v>14.5279916186186</c:v>
                </c:pt>
                <c:pt idx="976">
                  <c:v>14.542892122842799</c:v>
                </c:pt>
                <c:pt idx="977">
                  <c:v>14.557792627067</c:v>
                </c:pt>
                <c:pt idx="978">
                  <c:v>14.572693131291199</c:v>
                </c:pt>
                <c:pt idx="979">
                  <c:v>14.5875936355155</c:v>
                </c:pt>
                <c:pt idx="980">
                  <c:v>14.602494139739701</c:v>
                </c:pt>
                <c:pt idx="981">
                  <c:v>14.6173946439639</c:v>
                </c:pt>
                <c:pt idx="982">
                  <c:v>14.632295148188099</c:v>
                </c:pt>
                <c:pt idx="983">
                  <c:v>14.6471956524124</c:v>
                </c:pt>
                <c:pt idx="984">
                  <c:v>14.662096156636601</c:v>
                </c:pt>
                <c:pt idx="985">
                  <c:v>14.6769966608608</c:v>
                </c:pt>
                <c:pt idx="986">
                  <c:v>14.691897165085001</c:v>
                </c:pt>
                <c:pt idx="987">
                  <c:v>14.706797669309299</c:v>
                </c:pt>
                <c:pt idx="988">
                  <c:v>14.7216981735335</c:v>
                </c:pt>
                <c:pt idx="989">
                  <c:v>14.7365986777577</c:v>
                </c:pt>
                <c:pt idx="990">
                  <c:v>14.751499181981901</c:v>
                </c:pt>
                <c:pt idx="991">
                  <c:v>14.766399686206199</c:v>
                </c:pt>
                <c:pt idx="992">
                  <c:v>14.7813001904304</c:v>
                </c:pt>
                <c:pt idx="993">
                  <c:v>14.796200694654599</c:v>
                </c:pt>
                <c:pt idx="994">
                  <c:v>14.8111011988788</c:v>
                </c:pt>
                <c:pt idx="995">
                  <c:v>14.826001703103101</c:v>
                </c:pt>
                <c:pt idx="996">
                  <c:v>14.8409022073273</c:v>
                </c:pt>
                <c:pt idx="997">
                  <c:v>14.855802711551499</c:v>
                </c:pt>
              </c:numCache>
            </c:numRef>
          </c:xVal>
          <c:yVal>
            <c:numRef>
              <c:f>'1.0NaCl_PLot_for_Figs'!$D$4:$D$1001</c:f>
              <c:numCache>
                <c:formatCode>General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4.0470070911873497E-2</c:v>
                </c:pt>
                <c:pt idx="194">
                  <c:v>4.9578759659943399E-2</c:v>
                </c:pt>
                <c:pt idx="195">
                  <c:v>5.8687448408013099E-2</c:v>
                </c:pt>
                <c:pt idx="196">
                  <c:v>6.7796137156082695E-2</c:v>
                </c:pt>
                <c:pt idx="197">
                  <c:v>7.6904825904152596E-2</c:v>
                </c:pt>
                <c:pt idx="198">
                  <c:v>8.6013514652222206E-2</c:v>
                </c:pt>
                <c:pt idx="199">
                  <c:v>9.5122203400292094E-2</c:v>
                </c:pt>
                <c:pt idx="200">
                  <c:v>0.104230892148361</c:v>
                </c:pt>
                <c:pt idx="201">
                  <c:v>0.11333958089643099</c:v>
                </c:pt>
                <c:pt idx="202">
                  <c:v>0.12929730015517699</c:v>
                </c:pt>
                <c:pt idx="203">
                  <c:v>0.14773840789833401</c:v>
                </c:pt>
                <c:pt idx="204">
                  <c:v>0.166179515641492</c:v>
                </c:pt>
                <c:pt idx="205">
                  <c:v>0.18462062338464899</c:v>
                </c:pt>
                <c:pt idx="206">
                  <c:v>0.20306173112780701</c:v>
                </c:pt>
                <c:pt idx="207">
                  <c:v>0.221502838870964</c:v>
                </c:pt>
                <c:pt idx="208">
                  <c:v>0.24360803054990399</c:v>
                </c:pt>
                <c:pt idx="209">
                  <c:v>0.26694904579352102</c:v>
                </c:pt>
                <c:pt idx="210">
                  <c:v>0.290290061037138</c:v>
                </c:pt>
                <c:pt idx="211">
                  <c:v>0.31363107628075498</c:v>
                </c:pt>
                <c:pt idx="212">
                  <c:v>0.33818102632719199</c:v>
                </c:pt>
                <c:pt idx="213">
                  <c:v>0.36677902600680601</c:v>
                </c:pt>
                <c:pt idx="214">
                  <c:v>0.39537702568641803</c:v>
                </c:pt>
                <c:pt idx="215">
                  <c:v>0.42397502536603099</c:v>
                </c:pt>
                <c:pt idx="216">
                  <c:v>0.45776419844417898</c:v>
                </c:pt>
                <c:pt idx="217">
                  <c:v>0.49253039529391002</c:v>
                </c:pt>
                <c:pt idx="218">
                  <c:v>0.52735703876467499</c:v>
                </c:pt>
                <c:pt idx="219">
                  <c:v>0.56548770595614894</c:v>
                </c:pt>
                <c:pt idx="220">
                  <c:v>0.60361837314762101</c:v>
                </c:pt>
                <c:pt idx="221">
                  <c:v>0.64174904033909397</c:v>
                </c:pt>
                <c:pt idx="222">
                  <c:v>0.67752606578211405</c:v>
                </c:pt>
                <c:pt idx="223">
                  <c:v>0.71191843144267597</c:v>
                </c:pt>
                <c:pt idx="224">
                  <c:v>0.746310797103237</c:v>
                </c:pt>
                <c:pt idx="225">
                  <c:v>0.78124425409883202</c:v>
                </c:pt>
                <c:pt idx="226">
                  <c:v>0.81787960095041801</c:v>
                </c:pt>
                <c:pt idx="227">
                  <c:v>0.85451494780200499</c:v>
                </c:pt>
                <c:pt idx="228">
                  <c:v>0.89115029465359097</c:v>
                </c:pt>
                <c:pt idx="229">
                  <c:v>0.92842330090851799</c:v>
                </c:pt>
                <c:pt idx="230">
                  <c:v>0.96580630793004796</c:v>
                </c:pt>
                <c:pt idx="231">
                  <c:v>1.00318931495157</c:v>
                </c:pt>
                <c:pt idx="232">
                  <c:v>1.0385232819757599</c:v>
                </c:pt>
                <c:pt idx="233">
                  <c:v>1.0714950939739001</c:v>
                </c:pt>
                <c:pt idx="234">
                  <c:v>1.10446690597203</c:v>
                </c:pt>
                <c:pt idx="235">
                  <c:v>1.1417511089451</c:v>
                </c:pt>
                <c:pt idx="236">
                  <c:v>1.18145186242432</c:v>
                </c:pt>
                <c:pt idx="237">
                  <c:v>1.22115261590354</c:v>
                </c:pt>
                <c:pt idx="238">
                  <c:v>1.2546821252407301</c:v>
                </c:pt>
                <c:pt idx="239">
                  <c:v>1.28683151073101</c:v>
                </c:pt>
                <c:pt idx="240">
                  <c:v>1.3189808962213001</c:v>
                </c:pt>
                <c:pt idx="241">
                  <c:v>1.34872540922977</c:v>
                </c:pt>
                <c:pt idx="242">
                  <c:v>1.37526734422981</c:v>
                </c:pt>
                <c:pt idx="243">
                  <c:v>1.40180927922985</c:v>
                </c:pt>
                <c:pt idx="244">
                  <c:v>1.4282852357136699</c:v>
                </c:pt>
                <c:pt idx="245">
                  <c:v>1.45319833954091</c:v>
                </c:pt>
                <c:pt idx="246">
                  <c:v>1.4781114433681499</c:v>
                </c:pt>
                <c:pt idx="247">
                  <c:v>1.50302454719539</c:v>
                </c:pt>
                <c:pt idx="248">
                  <c:v>1.5274950927289499</c:v>
                </c:pt>
                <c:pt idx="249">
                  <c:v>1.54734546952772</c:v>
                </c:pt>
                <c:pt idx="250">
                  <c:v>1.5671958463265001</c:v>
                </c:pt>
                <c:pt idx="251">
                  <c:v>1.58704622312527</c:v>
                </c:pt>
                <c:pt idx="252">
                  <c:v>1.6068965999240401</c:v>
                </c:pt>
                <c:pt idx="253">
                  <c:v>1.6267008553458799</c:v>
                </c:pt>
                <c:pt idx="254">
                  <c:v>1.6370780177053701</c:v>
                </c:pt>
                <c:pt idx="255">
                  <c:v>1.64745518006486</c:v>
                </c:pt>
                <c:pt idx="256">
                  <c:v>1.65783234242435</c:v>
                </c:pt>
                <c:pt idx="257">
                  <c:v>1.6682095047838399</c:v>
                </c:pt>
                <c:pt idx="258">
                  <c:v>1.67858666714333</c:v>
                </c:pt>
                <c:pt idx="259">
                  <c:v>1.68896382950282</c:v>
                </c:pt>
                <c:pt idx="260">
                  <c:v>1.6993409918623099</c:v>
                </c:pt>
                <c:pt idx="261">
                  <c:v>1.7097181542218001</c:v>
                </c:pt>
                <c:pt idx="262">
                  <c:v>1.72009531658129</c:v>
                </c:pt>
                <c:pt idx="263">
                  <c:v>1.7237794097960499</c:v>
                </c:pt>
                <c:pt idx="264">
                  <c:v>1.7235392945989101</c:v>
                </c:pt>
                <c:pt idx="265">
                  <c:v>1.72329917940176</c:v>
                </c:pt>
                <c:pt idx="266">
                  <c:v>1.72305906420461</c:v>
                </c:pt>
                <c:pt idx="267">
                  <c:v>1.7228189490074599</c:v>
                </c:pt>
                <c:pt idx="268">
                  <c:v>1.7225788338103201</c:v>
                </c:pt>
                <c:pt idx="269">
                  <c:v>1.72233871861317</c:v>
                </c:pt>
                <c:pt idx="270">
                  <c:v>1.7220986034160199</c:v>
                </c:pt>
                <c:pt idx="271">
                  <c:v>1.7218584882188701</c:v>
                </c:pt>
                <c:pt idx="272">
                  <c:v>1.72161837302172</c:v>
                </c:pt>
                <c:pt idx="273">
                  <c:v>1.72137825782458</c:v>
                </c:pt>
                <c:pt idx="274">
                  <c:v>1.7211381426274299</c:v>
                </c:pt>
                <c:pt idx="275">
                  <c:v>1.7164770454707301</c:v>
                </c:pt>
                <c:pt idx="276">
                  <c:v>1.70812843148976</c:v>
                </c:pt>
                <c:pt idx="277">
                  <c:v>1.6997798175087999</c:v>
                </c:pt>
                <c:pt idx="278">
                  <c:v>1.69143120352784</c:v>
                </c:pt>
                <c:pt idx="279">
                  <c:v>1.6830825895468799</c:v>
                </c:pt>
                <c:pt idx="280">
                  <c:v>1.6747339755659201</c:v>
                </c:pt>
                <c:pt idx="281">
                  <c:v>1.66638536158496</c:v>
                </c:pt>
                <c:pt idx="282">
                  <c:v>1.6580367476040001</c:v>
                </c:pt>
                <c:pt idx="283">
                  <c:v>1.64968813362304</c:v>
                </c:pt>
                <c:pt idx="284">
                  <c:v>1.6413395196420799</c:v>
                </c:pt>
                <c:pt idx="285">
                  <c:v>1.6304311225193899</c:v>
                </c:pt>
                <c:pt idx="286">
                  <c:v>1.6178586270095601</c:v>
                </c:pt>
                <c:pt idx="287">
                  <c:v>1.60528613149973</c:v>
                </c:pt>
                <c:pt idx="288">
                  <c:v>1.5927136359898999</c:v>
                </c:pt>
                <c:pt idx="289">
                  <c:v>1.58014114048007</c:v>
                </c:pt>
                <c:pt idx="290">
                  <c:v>1.56756864497024</c:v>
                </c:pt>
                <c:pt idx="291">
                  <c:v>1.5548315723058099</c:v>
                </c:pt>
                <c:pt idx="292">
                  <c:v>1.5412802323527399</c:v>
                </c:pt>
                <c:pt idx="293">
                  <c:v>1.5277288923996599</c:v>
                </c:pt>
                <c:pt idx="294">
                  <c:v>1.5141775524465799</c:v>
                </c:pt>
                <c:pt idx="295">
                  <c:v>1.5006262124934999</c:v>
                </c:pt>
                <c:pt idx="296">
                  <c:v>1.4870748725404299</c:v>
                </c:pt>
                <c:pt idx="297">
                  <c:v>1.4735235325873499</c:v>
                </c:pt>
                <c:pt idx="298">
                  <c:v>1.4599317622719299</c:v>
                </c:pt>
                <c:pt idx="299">
                  <c:v>1.44627712701038</c:v>
                </c:pt>
                <c:pt idx="300">
                  <c:v>1.4326224917488299</c:v>
                </c:pt>
                <c:pt idx="301">
                  <c:v>1.4189678564872801</c:v>
                </c:pt>
                <c:pt idx="302">
                  <c:v>1.40531322122573</c:v>
                </c:pt>
                <c:pt idx="303">
                  <c:v>1.3916585859641799</c:v>
                </c:pt>
                <c:pt idx="304">
                  <c:v>1.37800395070263</c:v>
                </c:pt>
                <c:pt idx="305">
                  <c:v>1.3668744589292601</c:v>
                </c:pt>
                <c:pt idx="306">
                  <c:v>1.3558680751977299</c:v>
                </c:pt>
                <c:pt idx="307">
                  <c:v>1.3448616914661899</c:v>
                </c:pt>
                <c:pt idx="308">
                  <c:v>1.33385530773466</c:v>
                </c:pt>
                <c:pt idx="309">
                  <c:v>1.32284892400312</c:v>
                </c:pt>
                <c:pt idx="310">
                  <c:v>1.3118425402715901</c:v>
                </c:pt>
                <c:pt idx="311">
                  <c:v>1.3008361565400499</c:v>
                </c:pt>
                <c:pt idx="312">
                  <c:v>1.2905045586497199</c:v>
                </c:pt>
                <c:pt idx="313">
                  <c:v>1.28096044816539</c:v>
                </c:pt>
                <c:pt idx="314">
                  <c:v>1.2714163376810701</c:v>
                </c:pt>
                <c:pt idx="315">
                  <c:v>1.26187222719674</c:v>
                </c:pt>
                <c:pt idx="316">
                  <c:v>1.2523281167124201</c:v>
                </c:pt>
                <c:pt idx="317">
                  <c:v>1.2427840062280899</c:v>
                </c:pt>
                <c:pt idx="318">
                  <c:v>1.23323989574376</c:v>
                </c:pt>
                <c:pt idx="319">
                  <c:v>1.2236957852594399</c:v>
                </c:pt>
                <c:pt idx="320">
                  <c:v>1.21415167477511</c:v>
                </c:pt>
                <c:pt idx="321">
                  <c:v>1.20536602382264</c:v>
                </c:pt>
                <c:pt idx="322">
                  <c:v>1.19901431106385</c:v>
                </c:pt>
                <c:pt idx="323">
                  <c:v>1.1926625983050601</c:v>
                </c:pt>
                <c:pt idx="324">
                  <c:v>1.1863108855462601</c:v>
                </c:pt>
                <c:pt idx="325">
                  <c:v>1.1799591727874701</c:v>
                </c:pt>
                <c:pt idx="326">
                  <c:v>1.1736074600286801</c:v>
                </c:pt>
                <c:pt idx="327">
                  <c:v>1.1672557472698899</c:v>
                </c:pt>
                <c:pt idx="328">
                  <c:v>1.1609040345110999</c:v>
                </c:pt>
                <c:pt idx="329">
                  <c:v>1.1545523217523099</c:v>
                </c:pt>
                <c:pt idx="330">
                  <c:v>1.14820060899351</c:v>
                </c:pt>
                <c:pt idx="331">
                  <c:v>1.14184889623472</c:v>
                </c:pt>
                <c:pt idx="332">
                  <c:v>1.13549718347593</c:v>
                </c:pt>
                <c:pt idx="333">
                  <c:v>1.1302319195636401</c:v>
                </c:pt>
                <c:pt idx="334">
                  <c:v>1.1250322831658901</c:v>
                </c:pt>
                <c:pt idx="335">
                  <c:v>1.1198326467681401</c:v>
                </c:pt>
                <c:pt idx="336">
                  <c:v>1.1146330103703901</c:v>
                </c:pt>
                <c:pt idx="337">
                  <c:v>1.1094333739726401</c:v>
                </c:pt>
                <c:pt idx="338">
                  <c:v>1.1042337375748901</c:v>
                </c:pt>
                <c:pt idx="339">
                  <c:v>1.0990341011771401</c:v>
                </c:pt>
                <c:pt idx="340">
                  <c:v>1.0938344647793801</c:v>
                </c:pt>
                <c:pt idx="341">
                  <c:v>1.0886348283816301</c:v>
                </c:pt>
                <c:pt idx="342">
                  <c:v>1.0834351919838801</c:v>
                </c:pt>
                <c:pt idx="343">
                  <c:v>1.07823555558613</c:v>
                </c:pt>
                <c:pt idx="344">
                  <c:v>1.07303591918838</c:v>
                </c:pt>
                <c:pt idx="345">
                  <c:v>1.06760537085694</c:v>
                </c:pt>
                <c:pt idx="346">
                  <c:v>1.06196084578086</c:v>
                </c:pt>
                <c:pt idx="347">
                  <c:v>1.0563163207047801</c:v>
                </c:pt>
                <c:pt idx="348">
                  <c:v>1.0506717956287099</c:v>
                </c:pt>
                <c:pt idx="349">
                  <c:v>1.04502727055263</c:v>
                </c:pt>
                <c:pt idx="350">
                  <c:v>1.0393827454765501</c:v>
                </c:pt>
                <c:pt idx="351">
                  <c:v>1.0337382204004699</c:v>
                </c:pt>
                <c:pt idx="352">
                  <c:v>1.0280936953244</c:v>
                </c:pt>
                <c:pt idx="353">
                  <c:v>1.02244917024832</c:v>
                </c:pt>
                <c:pt idx="354">
                  <c:v>1.0168046451722399</c:v>
                </c:pt>
                <c:pt idx="355">
                  <c:v>1.01116012009617</c:v>
                </c:pt>
                <c:pt idx="356">
                  <c:v>1.00551559502009</c:v>
                </c:pt>
                <c:pt idx="357">
                  <c:v>0.99971828168384902</c:v>
                </c:pt>
                <c:pt idx="358">
                  <c:v>0.99246597835925499</c:v>
                </c:pt>
                <c:pt idx="359">
                  <c:v>0.98521367503465995</c:v>
                </c:pt>
                <c:pt idx="360">
                  <c:v>0.97796137171006603</c:v>
                </c:pt>
                <c:pt idx="361">
                  <c:v>0.970709068385472</c:v>
                </c:pt>
                <c:pt idx="362">
                  <c:v>0.96345676506087796</c:v>
                </c:pt>
                <c:pt idx="363">
                  <c:v>0.95620446173628304</c:v>
                </c:pt>
                <c:pt idx="364">
                  <c:v>0.94895215841168901</c:v>
                </c:pt>
                <c:pt idx="365">
                  <c:v>0.94169985508709397</c:v>
                </c:pt>
                <c:pt idx="366">
                  <c:v>0.93444755176250005</c:v>
                </c:pt>
                <c:pt idx="367">
                  <c:v>0.92719524843790602</c:v>
                </c:pt>
                <c:pt idx="368">
                  <c:v>0.91994294511331198</c:v>
                </c:pt>
                <c:pt idx="369">
                  <c:v>0.91274504988764904</c:v>
                </c:pt>
                <c:pt idx="370">
                  <c:v>0.905560715642314</c:v>
                </c:pt>
                <c:pt idx="371">
                  <c:v>0.89837638139697895</c:v>
                </c:pt>
                <c:pt idx="372">
                  <c:v>0.89119204715164402</c:v>
                </c:pt>
                <c:pt idx="373">
                  <c:v>0.88400771290630897</c:v>
                </c:pt>
                <c:pt idx="374">
                  <c:v>0.87682337866097504</c:v>
                </c:pt>
                <c:pt idx="375">
                  <c:v>0.86963904441563999</c:v>
                </c:pt>
                <c:pt idx="376">
                  <c:v>0.86245471017030495</c:v>
                </c:pt>
                <c:pt idx="377">
                  <c:v>0.85527037592497002</c:v>
                </c:pt>
                <c:pt idx="378">
                  <c:v>0.84808604167963497</c:v>
                </c:pt>
                <c:pt idx="379">
                  <c:v>0.84090170743430104</c:v>
                </c:pt>
                <c:pt idx="380">
                  <c:v>0.83435573920769202</c:v>
                </c:pt>
                <c:pt idx="381">
                  <c:v>0.82843315869579104</c:v>
                </c:pt>
                <c:pt idx="382">
                  <c:v>0.82251057818388995</c:v>
                </c:pt>
                <c:pt idx="383">
                  <c:v>0.81658799767198897</c:v>
                </c:pt>
                <c:pt idx="384">
                  <c:v>0.810665417160088</c:v>
                </c:pt>
                <c:pt idx="385">
                  <c:v>0.80474283664818702</c:v>
                </c:pt>
                <c:pt idx="386">
                  <c:v>0.79882025613628704</c:v>
                </c:pt>
                <c:pt idx="387">
                  <c:v>0.79289767562438496</c:v>
                </c:pt>
                <c:pt idx="388">
                  <c:v>0.78697509511248398</c:v>
                </c:pt>
                <c:pt idx="389">
                  <c:v>0.781052514600584</c:v>
                </c:pt>
                <c:pt idx="390">
                  <c:v>0.77512993408868303</c:v>
                </c:pt>
                <c:pt idx="391">
                  <c:v>0.76920735357678205</c:v>
                </c:pt>
                <c:pt idx="392">
                  <c:v>0.76346586738152</c:v>
                </c:pt>
                <c:pt idx="393">
                  <c:v>0.75975355488062202</c:v>
                </c:pt>
                <c:pt idx="394">
                  <c:v>0.75604124237972503</c:v>
                </c:pt>
                <c:pt idx="395">
                  <c:v>0.75232892987882705</c:v>
                </c:pt>
                <c:pt idx="396">
                  <c:v>0.74861661737792995</c:v>
                </c:pt>
                <c:pt idx="397">
                  <c:v>0.74490430487703196</c:v>
                </c:pt>
                <c:pt idx="398">
                  <c:v>0.74119199237613398</c:v>
                </c:pt>
                <c:pt idx="399">
                  <c:v>0.73747967987523699</c:v>
                </c:pt>
                <c:pt idx="400">
                  <c:v>0.73376736737433901</c:v>
                </c:pt>
                <c:pt idx="401">
                  <c:v>0.73005505487344202</c:v>
                </c:pt>
                <c:pt idx="402">
                  <c:v>0.72634274237254404</c:v>
                </c:pt>
                <c:pt idx="403">
                  <c:v>0.72263042987164605</c:v>
                </c:pt>
                <c:pt idx="404">
                  <c:v>0.71891811737074895</c:v>
                </c:pt>
                <c:pt idx="405">
                  <c:v>0.71596457232908595</c:v>
                </c:pt>
                <c:pt idx="406">
                  <c:v>0.71494822186291795</c:v>
                </c:pt>
                <c:pt idx="407">
                  <c:v>0.71393187139674896</c:v>
                </c:pt>
                <c:pt idx="408">
                  <c:v>0.71291552093058097</c:v>
                </c:pt>
                <c:pt idx="409">
                  <c:v>0.71189917046441298</c:v>
                </c:pt>
                <c:pt idx="410">
                  <c:v>0.71088281999824499</c:v>
                </c:pt>
                <c:pt idx="411">
                  <c:v>0.70986646953207599</c:v>
                </c:pt>
                <c:pt idx="412">
                  <c:v>0.708850119065908</c:v>
                </c:pt>
                <c:pt idx="413">
                  <c:v>0.70783376859974001</c:v>
                </c:pt>
                <c:pt idx="414">
                  <c:v>0.70681741813357202</c:v>
                </c:pt>
                <c:pt idx="415">
                  <c:v>0.70580106766740303</c:v>
                </c:pt>
                <c:pt idx="416">
                  <c:v>0.70478471720123503</c:v>
                </c:pt>
                <c:pt idx="417">
                  <c:v>0.70429995024446801</c:v>
                </c:pt>
                <c:pt idx="418">
                  <c:v>0.70555601924534606</c:v>
                </c:pt>
                <c:pt idx="419">
                  <c:v>0.70681208824622499</c:v>
                </c:pt>
                <c:pt idx="420">
                  <c:v>0.70806815724710404</c:v>
                </c:pt>
                <c:pt idx="421">
                  <c:v>0.70932422624798297</c:v>
                </c:pt>
                <c:pt idx="422">
                  <c:v>0.71058029524886202</c:v>
                </c:pt>
                <c:pt idx="423">
                  <c:v>0.71183636424974095</c:v>
                </c:pt>
                <c:pt idx="424">
                  <c:v>0.713092433250619</c:v>
                </c:pt>
                <c:pt idx="425">
                  <c:v>0.71434850225149804</c:v>
                </c:pt>
                <c:pt idx="426">
                  <c:v>0.71560457125237698</c:v>
                </c:pt>
                <c:pt idx="427">
                  <c:v>0.71686064025325602</c:v>
                </c:pt>
                <c:pt idx="428">
                  <c:v>0.71811670925413496</c:v>
                </c:pt>
                <c:pt idx="429">
                  <c:v>0.71969862416608699</c:v>
                </c:pt>
                <c:pt idx="430">
                  <c:v>0.72341154398803698</c:v>
                </c:pt>
                <c:pt idx="431">
                  <c:v>0.72712446380998597</c:v>
                </c:pt>
                <c:pt idx="432">
                  <c:v>0.73083738363193596</c:v>
                </c:pt>
                <c:pt idx="433">
                  <c:v>0.73455030345388606</c:v>
                </c:pt>
                <c:pt idx="434">
                  <c:v>0.73826322327583505</c:v>
                </c:pt>
                <c:pt idx="435">
                  <c:v>0.74197614309778503</c:v>
                </c:pt>
                <c:pt idx="436">
                  <c:v>0.74568906291973402</c:v>
                </c:pt>
                <c:pt idx="437">
                  <c:v>0.74940198274168401</c:v>
                </c:pt>
                <c:pt idx="438">
                  <c:v>0.753114902563633</c:v>
                </c:pt>
                <c:pt idx="439">
                  <c:v>0.75682782238558299</c:v>
                </c:pt>
                <c:pt idx="440">
                  <c:v>0.76054074220753198</c:v>
                </c:pt>
                <c:pt idx="441">
                  <c:v>0.76425366202948197</c:v>
                </c:pt>
                <c:pt idx="442">
                  <c:v>0.768627993800714</c:v>
                </c:pt>
                <c:pt idx="443">
                  <c:v>0.77405475473943497</c:v>
                </c:pt>
                <c:pt idx="444">
                  <c:v>0.77948151567815605</c:v>
                </c:pt>
                <c:pt idx="445">
                  <c:v>0.78490827661687701</c:v>
                </c:pt>
                <c:pt idx="446">
                  <c:v>0.79033503755559897</c:v>
                </c:pt>
                <c:pt idx="447">
                  <c:v>0.79576179849432005</c:v>
                </c:pt>
                <c:pt idx="448">
                  <c:v>0.80118855943304101</c:v>
                </c:pt>
                <c:pt idx="449">
                  <c:v>0.80661532037176198</c:v>
                </c:pt>
                <c:pt idx="450">
                  <c:v>0.81204208131048305</c:v>
                </c:pt>
                <c:pt idx="451">
                  <c:v>0.81746884224920402</c:v>
                </c:pt>
                <c:pt idx="452">
                  <c:v>0.82289560318792598</c:v>
                </c:pt>
                <c:pt idx="453">
                  <c:v>0.82832236412664695</c:v>
                </c:pt>
                <c:pt idx="454">
                  <c:v>0.83374912506536802</c:v>
                </c:pt>
                <c:pt idx="455">
                  <c:v>0.84023869674182705</c:v>
                </c:pt>
                <c:pt idx="456">
                  <c:v>0.84716041298592804</c:v>
                </c:pt>
                <c:pt idx="457">
                  <c:v>0.85408212923002902</c:v>
                </c:pt>
                <c:pt idx="458">
                  <c:v>0.86100384547413</c:v>
                </c:pt>
                <c:pt idx="459">
                  <c:v>0.86792556171823099</c:v>
                </c:pt>
                <c:pt idx="460">
                  <c:v>0.87484727796233197</c:v>
                </c:pt>
                <c:pt idx="461">
                  <c:v>0.88176899420643295</c:v>
                </c:pt>
                <c:pt idx="462">
                  <c:v>0.88869071045053405</c:v>
                </c:pt>
                <c:pt idx="463">
                  <c:v>0.89561242669463503</c:v>
                </c:pt>
                <c:pt idx="464">
                  <c:v>0.90253414293873602</c:v>
                </c:pt>
                <c:pt idx="465">
                  <c:v>0.909455859182837</c:v>
                </c:pt>
                <c:pt idx="466">
                  <c:v>0.91637961513174504</c:v>
                </c:pt>
                <c:pt idx="467">
                  <c:v>0.92332120254825101</c:v>
                </c:pt>
                <c:pt idx="468">
                  <c:v>0.93026278996475698</c:v>
                </c:pt>
                <c:pt idx="469">
                  <c:v>0.93720437738126405</c:v>
                </c:pt>
                <c:pt idx="470">
                  <c:v>0.94414596479777002</c:v>
                </c:pt>
                <c:pt idx="471">
                  <c:v>0.95108755221427699</c:v>
                </c:pt>
                <c:pt idx="472">
                  <c:v>0.95802913963078296</c:v>
                </c:pt>
                <c:pt idx="473">
                  <c:v>0.96497072704728903</c:v>
                </c:pt>
                <c:pt idx="474">
                  <c:v>0.971912314463796</c:v>
                </c:pt>
                <c:pt idx="475">
                  <c:v>0.97885390188030197</c:v>
                </c:pt>
                <c:pt idx="476">
                  <c:v>0.98579548929680905</c:v>
                </c:pt>
                <c:pt idx="477">
                  <c:v>0.99273707671331501</c:v>
                </c:pt>
                <c:pt idx="478">
                  <c:v>0.99951863892482795</c:v>
                </c:pt>
                <c:pt idx="479">
                  <c:v>1.0058026914860601</c:v>
                </c:pt>
                <c:pt idx="480">
                  <c:v>1.01208674404729</c:v>
                </c:pt>
                <c:pt idx="481">
                  <c:v>1.01837079660852</c:v>
                </c:pt>
                <c:pt idx="482">
                  <c:v>1.02465484916975</c:v>
                </c:pt>
                <c:pt idx="483">
                  <c:v>1.03093890173098</c:v>
                </c:pt>
                <c:pt idx="484">
                  <c:v>1.03722295429221</c:v>
                </c:pt>
                <c:pt idx="485">
                  <c:v>1.04350700685345</c:v>
                </c:pt>
                <c:pt idx="486">
                  <c:v>1.04979105941468</c:v>
                </c:pt>
                <c:pt idx="487">
                  <c:v>1.05607511197591</c:v>
                </c:pt>
                <c:pt idx="488">
                  <c:v>1.06235916453714</c:v>
                </c:pt>
                <c:pt idx="489">
                  <c:v>1.06864321709837</c:v>
                </c:pt>
                <c:pt idx="490">
                  <c:v>1.0749272696595999</c:v>
                </c:pt>
                <c:pt idx="491">
                  <c:v>1.0803110743114701</c:v>
                </c:pt>
                <c:pt idx="492">
                  <c:v>1.0854964181751501</c:v>
                </c:pt>
                <c:pt idx="493">
                  <c:v>1.09068176203883</c:v>
                </c:pt>
                <c:pt idx="494">
                  <c:v>1.09586710590251</c:v>
                </c:pt>
                <c:pt idx="495">
                  <c:v>1.10105244976619</c:v>
                </c:pt>
                <c:pt idx="496">
                  <c:v>1.10623779362987</c:v>
                </c:pt>
                <c:pt idx="497">
                  <c:v>1.1114231374935499</c:v>
                </c:pt>
                <c:pt idx="498">
                  <c:v>1.1166084813572199</c:v>
                </c:pt>
                <c:pt idx="499">
                  <c:v>1.1217938252209001</c:v>
                </c:pt>
                <c:pt idx="500">
                  <c:v>1.1269791690845801</c:v>
                </c:pt>
                <c:pt idx="501">
                  <c:v>1.13216451294826</c:v>
                </c:pt>
                <c:pt idx="502">
                  <c:v>1.13734985681194</c:v>
                </c:pt>
                <c:pt idx="503">
                  <c:v>1.14124053554684</c:v>
                </c:pt>
                <c:pt idx="504">
                  <c:v>1.1446625184516499</c:v>
                </c:pt>
                <c:pt idx="505">
                  <c:v>1.14808450135647</c:v>
                </c:pt>
                <c:pt idx="506">
                  <c:v>1.1515064842612901</c:v>
                </c:pt>
                <c:pt idx="507">
                  <c:v>1.1549284671661</c:v>
                </c:pt>
                <c:pt idx="508">
                  <c:v>1.1583504500709201</c:v>
                </c:pt>
                <c:pt idx="509">
                  <c:v>1.16177243297574</c:v>
                </c:pt>
                <c:pt idx="510">
                  <c:v>1.1651944158805501</c:v>
                </c:pt>
                <c:pt idx="511">
                  <c:v>1.1686163987853699</c:v>
                </c:pt>
                <c:pt idx="512">
                  <c:v>1.17203838169019</c:v>
                </c:pt>
                <c:pt idx="513">
                  <c:v>1.1754603645949999</c:v>
                </c:pt>
                <c:pt idx="514">
                  <c:v>1.17888234749982</c:v>
                </c:pt>
                <c:pt idx="515">
                  <c:v>1.1823043304046399</c:v>
                </c:pt>
                <c:pt idx="516">
                  <c:v>1.18442352808717</c:v>
                </c:pt>
                <c:pt idx="517">
                  <c:v>1.18533814149332</c:v>
                </c:pt>
                <c:pt idx="518">
                  <c:v>1.1862527548994699</c:v>
                </c:pt>
                <c:pt idx="519">
                  <c:v>1.1871673683056101</c:v>
                </c:pt>
                <c:pt idx="520">
                  <c:v>1.18808198171176</c:v>
                </c:pt>
                <c:pt idx="521">
                  <c:v>1.18899659511791</c:v>
                </c:pt>
                <c:pt idx="522">
                  <c:v>1.18991120852405</c:v>
                </c:pt>
                <c:pt idx="523">
                  <c:v>1.1908258219301999</c:v>
                </c:pt>
                <c:pt idx="524">
                  <c:v>1.1917404353363501</c:v>
                </c:pt>
                <c:pt idx="525">
                  <c:v>1.1926550487425001</c:v>
                </c:pt>
                <c:pt idx="526">
                  <c:v>1.19356966214864</c:v>
                </c:pt>
                <c:pt idx="527">
                  <c:v>1.19448427555479</c:v>
                </c:pt>
                <c:pt idx="528">
                  <c:v>1.1940822335549</c:v>
                </c:pt>
                <c:pt idx="529">
                  <c:v>1.1935111126521301</c:v>
                </c:pt>
                <c:pt idx="530">
                  <c:v>1.1929399917493599</c:v>
                </c:pt>
                <c:pt idx="531">
                  <c:v>1.19236887084659</c:v>
                </c:pt>
                <c:pt idx="532">
                  <c:v>1.1917977499438199</c:v>
                </c:pt>
                <c:pt idx="533">
                  <c:v>1.19122662904105</c:v>
                </c:pt>
                <c:pt idx="534">
                  <c:v>1.1906555081382899</c:v>
                </c:pt>
                <c:pt idx="535">
                  <c:v>1.19008438723552</c:v>
                </c:pt>
                <c:pt idx="536">
                  <c:v>1.1895132663327499</c:v>
                </c:pt>
                <c:pt idx="537">
                  <c:v>1.18894214542998</c:v>
                </c:pt>
                <c:pt idx="538">
                  <c:v>1.1883710245272101</c:v>
                </c:pt>
                <c:pt idx="539">
                  <c:v>1.18779990362444</c:v>
                </c:pt>
                <c:pt idx="540">
                  <c:v>1.1870232613937299</c:v>
                </c:pt>
                <c:pt idx="541">
                  <c:v>1.18478610692728</c:v>
                </c:pt>
                <c:pt idx="542">
                  <c:v>1.1825489524608299</c:v>
                </c:pt>
                <c:pt idx="543">
                  <c:v>1.18031179799439</c:v>
                </c:pt>
                <c:pt idx="544">
                  <c:v>1.1780746435279399</c:v>
                </c:pt>
                <c:pt idx="545">
                  <c:v>1.17583748906149</c:v>
                </c:pt>
                <c:pt idx="546">
                  <c:v>1.1736003345950401</c:v>
                </c:pt>
                <c:pt idx="547">
                  <c:v>1.17136318012859</c:v>
                </c:pt>
                <c:pt idx="548">
                  <c:v>1.1691260256621401</c:v>
                </c:pt>
                <c:pt idx="549">
                  <c:v>1.16688887119569</c:v>
                </c:pt>
                <c:pt idx="550">
                  <c:v>1.1646517167292401</c:v>
                </c:pt>
                <c:pt idx="551">
                  <c:v>1.1624145622627999</c:v>
                </c:pt>
                <c:pt idx="552">
                  <c:v>1.15996609306106</c:v>
                </c:pt>
                <c:pt idx="553">
                  <c:v>1.15692876063035</c:v>
                </c:pt>
                <c:pt idx="554">
                  <c:v>1.15389142819964</c:v>
                </c:pt>
                <c:pt idx="555">
                  <c:v>1.1508540957689299</c:v>
                </c:pt>
                <c:pt idx="556">
                  <c:v>1.1478167633382199</c:v>
                </c:pt>
                <c:pt idx="557">
                  <c:v>1.1447794309075101</c:v>
                </c:pt>
                <c:pt idx="558">
                  <c:v>1.1417420984768001</c:v>
                </c:pt>
                <c:pt idx="559">
                  <c:v>1.1387047660461</c:v>
                </c:pt>
                <c:pt idx="560">
                  <c:v>1.13566743361539</c:v>
                </c:pt>
                <c:pt idx="561">
                  <c:v>1.13263010118468</c:v>
                </c:pt>
                <c:pt idx="562">
                  <c:v>1.12959276875397</c:v>
                </c:pt>
                <c:pt idx="563">
                  <c:v>1.1265554363232599</c:v>
                </c:pt>
                <c:pt idx="564">
                  <c:v>1.1235181038925499</c:v>
                </c:pt>
                <c:pt idx="565">
                  <c:v>1.12022225169084</c:v>
                </c:pt>
                <c:pt idx="566">
                  <c:v>1.11624605919873</c:v>
                </c:pt>
                <c:pt idx="567">
                  <c:v>1.11226986670662</c:v>
                </c:pt>
                <c:pt idx="568">
                  <c:v>1.10829367421451</c:v>
                </c:pt>
                <c:pt idx="569">
                  <c:v>1.1043174817224</c:v>
                </c:pt>
                <c:pt idx="570">
                  <c:v>1.10034128923029</c:v>
                </c:pt>
                <c:pt idx="571">
                  <c:v>1.0963650967381799</c:v>
                </c:pt>
                <c:pt idx="572">
                  <c:v>1.0923889042460699</c:v>
                </c:pt>
                <c:pt idx="573">
                  <c:v>1.0884127117539599</c:v>
                </c:pt>
                <c:pt idx="574">
                  <c:v>1.0844365192618499</c:v>
                </c:pt>
                <c:pt idx="575">
                  <c:v>1.0804603267697399</c:v>
                </c:pt>
                <c:pt idx="576">
                  <c:v>1.0764841342776299</c:v>
                </c:pt>
                <c:pt idx="577">
                  <c:v>1.0725079417855199</c:v>
                </c:pt>
                <c:pt idx="578">
                  <c:v>1.06869745545638</c:v>
                </c:pt>
                <c:pt idx="579">
                  <c:v>1.0649159016701899</c:v>
                </c:pt>
                <c:pt idx="580">
                  <c:v>1.0611343478839901</c:v>
                </c:pt>
                <c:pt idx="581">
                  <c:v>1.05735279409779</c:v>
                </c:pt>
                <c:pt idx="582">
                  <c:v>1.05357124031159</c:v>
                </c:pt>
                <c:pt idx="583">
                  <c:v>1.04978968652539</c:v>
                </c:pt>
                <c:pt idx="584">
                  <c:v>1.0460081327391999</c:v>
                </c:pt>
                <c:pt idx="585">
                  <c:v>1.0422265789530001</c:v>
                </c:pt>
                <c:pt idx="586">
                  <c:v>1.0384450251668</c:v>
                </c:pt>
                <c:pt idx="587">
                  <c:v>1.0346634713806</c:v>
                </c:pt>
                <c:pt idx="588">
                  <c:v>1.0308819175944099</c:v>
                </c:pt>
                <c:pt idx="589">
                  <c:v>1.0271003638082099</c:v>
                </c:pt>
                <c:pt idx="590">
                  <c:v>1.0234970506198799</c:v>
                </c:pt>
                <c:pt idx="591">
                  <c:v>1.0201325800001</c:v>
                </c:pt>
                <c:pt idx="592">
                  <c:v>1.01676810938033</c:v>
                </c:pt>
                <c:pt idx="593">
                  <c:v>1.0134036387605501</c:v>
                </c:pt>
                <c:pt idx="594">
                  <c:v>1.0100391681407701</c:v>
                </c:pt>
                <c:pt idx="595">
                  <c:v>1.0066746975209899</c:v>
                </c:pt>
                <c:pt idx="596">
                  <c:v>1.00331022690121</c:v>
                </c:pt>
                <c:pt idx="597">
                  <c:v>0.999945756281436</c:v>
                </c:pt>
                <c:pt idx="598">
                  <c:v>0.99658128566165705</c:v>
                </c:pt>
                <c:pt idx="599">
                  <c:v>0.99321681504187798</c:v>
                </c:pt>
                <c:pt idx="600">
                  <c:v>0.98985234442209902</c:v>
                </c:pt>
                <c:pt idx="601">
                  <c:v>0.98648787380231995</c:v>
                </c:pt>
                <c:pt idx="602">
                  <c:v>0.98312396171901295</c:v>
                </c:pt>
                <c:pt idx="603">
                  <c:v>0.97992632437372895</c:v>
                </c:pt>
                <c:pt idx="604">
                  <c:v>0.97672868702844495</c:v>
                </c:pt>
                <c:pt idx="605">
                  <c:v>0.97353104968316095</c:v>
                </c:pt>
                <c:pt idx="606">
                  <c:v>0.97033341233787596</c:v>
                </c:pt>
                <c:pt idx="607">
                  <c:v>0.96713577499259196</c:v>
                </c:pt>
                <c:pt idx="608">
                  <c:v>0.96393813764730796</c:v>
                </c:pt>
                <c:pt idx="609">
                  <c:v>0.96074050030202296</c:v>
                </c:pt>
                <c:pt idx="610">
                  <c:v>0.95754286295673896</c:v>
                </c:pt>
                <c:pt idx="611">
                  <c:v>0.95434522561145496</c:v>
                </c:pt>
                <c:pt idx="612">
                  <c:v>0.95114758826617096</c:v>
                </c:pt>
                <c:pt idx="613">
                  <c:v>0.94794995092088596</c:v>
                </c:pt>
                <c:pt idx="614">
                  <c:v>0.94475231357560197</c:v>
                </c:pt>
                <c:pt idx="615">
                  <c:v>0.94211849174979101</c:v>
                </c:pt>
                <c:pt idx="616">
                  <c:v>0.93989404834614498</c:v>
                </c:pt>
                <c:pt idx="617">
                  <c:v>0.93766960494249896</c:v>
                </c:pt>
                <c:pt idx="618">
                  <c:v>0.93544516153885304</c:v>
                </c:pt>
                <c:pt idx="619">
                  <c:v>0.93322071813520702</c:v>
                </c:pt>
                <c:pt idx="620">
                  <c:v>0.93099627473156199</c:v>
                </c:pt>
                <c:pt idx="621">
                  <c:v>0.92877183132791596</c:v>
                </c:pt>
                <c:pt idx="622">
                  <c:v>0.92654738792427005</c:v>
                </c:pt>
                <c:pt idx="623">
                  <c:v>0.92432294452062502</c:v>
                </c:pt>
                <c:pt idx="624">
                  <c:v>0.922098501116979</c:v>
                </c:pt>
                <c:pt idx="625">
                  <c:v>0.91987405771333297</c:v>
                </c:pt>
                <c:pt idx="626">
                  <c:v>0.91764961430968695</c:v>
                </c:pt>
                <c:pt idx="627">
                  <c:v>0.915529024341873</c:v>
                </c:pt>
                <c:pt idx="628">
                  <c:v>0.91397312294483302</c:v>
                </c:pt>
                <c:pt idx="629">
                  <c:v>0.91241722154779303</c:v>
                </c:pt>
                <c:pt idx="630">
                  <c:v>0.91086132015075205</c:v>
                </c:pt>
                <c:pt idx="631">
                  <c:v>0.90930541875371196</c:v>
                </c:pt>
                <c:pt idx="632">
                  <c:v>0.90774951735667198</c:v>
                </c:pt>
                <c:pt idx="633">
                  <c:v>0.90619361595963199</c:v>
                </c:pt>
                <c:pt idx="634">
                  <c:v>0.90463771456259201</c:v>
                </c:pt>
                <c:pt idx="635">
                  <c:v>0.90308181316555203</c:v>
                </c:pt>
                <c:pt idx="636">
                  <c:v>0.90152591176851105</c:v>
                </c:pt>
                <c:pt idx="637">
                  <c:v>0.89997001037147095</c:v>
                </c:pt>
                <c:pt idx="638">
                  <c:v>0.89841410897443097</c:v>
                </c:pt>
                <c:pt idx="639">
                  <c:v>0.89734775396718103</c:v>
                </c:pt>
                <c:pt idx="640">
                  <c:v>0.89659464344376605</c:v>
                </c:pt>
                <c:pt idx="641">
                  <c:v>0.89584153292035196</c:v>
                </c:pt>
                <c:pt idx="642">
                  <c:v>0.89508842239693798</c:v>
                </c:pt>
                <c:pt idx="643">
                  <c:v>0.894335311873524</c:v>
                </c:pt>
                <c:pt idx="644">
                  <c:v>0.89358220135010902</c:v>
                </c:pt>
                <c:pt idx="645">
                  <c:v>0.89282909082669504</c:v>
                </c:pt>
                <c:pt idx="646">
                  <c:v>0.89207598030328095</c:v>
                </c:pt>
                <c:pt idx="647">
                  <c:v>0.89132286977986697</c:v>
                </c:pt>
                <c:pt idx="648">
                  <c:v>0.89056975925645199</c:v>
                </c:pt>
                <c:pt idx="649">
                  <c:v>0.88981664873303801</c:v>
                </c:pt>
                <c:pt idx="650">
                  <c:v>0.88906353820962403</c:v>
                </c:pt>
                <c:pt idx="651">
                  <c:v>0.88831042768620905</c:v>
                </c:pt>
                <c:pt idx="652">
                  <c:v>0.88801474538232605</c:v>
                </c:pt>
                <c:pt idx="653">
                  <c:v>0.88874998813002903</c:v>
                </c:pt>
                <c:pt idx="654">
                  <c:v>0.88948523087773101</c:v>
                </c:pt>
                <c:pt idx="655">
                  <c:v>0.89022047362543399</c:v>
                </c:pt>
                <c:pt idx="656">
                  <c:v>0.89095571637313697</c:v>
                </c:pt>
                <c:pt idx="657">
                  <c:v>0.89169095912083896</c:v>
                </c:pt>
                <c:pt idx="658">
                  <c:v>0.89242620186854205</c:v>
                </c:pt>
                <c:pt idx="659">
                  <c:v>0.89316144461624403</c:v>
                </c:pt>
                <c:pt idx="660">
                  <c:v>0.89389668736394701</c:v>
                </c:pt>
                <c:pt idx="661">
                  <c:v>0.89463193011164899</c:v>
                </c:pt>
                <c:pt idx="662">
                  <c:v>0.89536717285935197</c:v>
                </c:pt>
                <c:pt idx="663">
                  <c:v>0.89610241560705495</c:v>
                </c:pt>
                <c:pt idx="664">
                  <c:v>0.89683765835475704</c:v>
                </c:pt>
                <c:pt idx="665">
                  <c:v>0.89758162161632704</c:v>
                </c:pt>
                <c:pt idx="666">
                  <c:v>0.89835094734874599</c:v>
                </c:pt>
                <c:pt idx="667">
                  <c:v>0.89912027308116604</c:v>
                </c:pt>
                <c:pt idx="668">
                  <c:v>0.89988959881358499</c:v>
                </c:pt>
                <c:pt idx="669">
                  <c:v>0.90065892454600405</c:v>
                </c:pt>
                <c:pt idx="670">
                  <c:v>0.90142825027842399</c:v>
                </c:pt>
                <c:pt idx="671">
                  <c:v>0.90219757601084305</c:v>
                </c:pt>
                <c:pt idx="672">
                  <c:v>0.902966901743263</c:v>
                </c:pt>
                <c:pt idx="673">
                  <c:v>0.90373622747568205</c:v>
                </c:pt>
                <c:pt idx="674">
                  <c:v>0.904505553208101</c:v>
                </c:pt>
                <c:pt idx="675">
                  <c:v>0.90527487894052105</c:v>
                </c:pt>
                <c:pt idx="676">
                  <c:v>0.90604420467294</c:v>
                </c:pt>
                <c:pt idx="677">
                  <c:v>0.90721480044842395</c:v>
                </c:pt>
                <c:pt idx="678">
                  <c:v>0.90914256624386203</c:v>
                </c:pt>
                <c:pt idx="679">
                  <c:v>0.91107033203929999</c:v>
                </c:pt>
                <c:pt idx="680">
                  <c:v>0.91299809783473795</c:v>
                </c:pt>
                <c:pt idx="681">
                  <c:v>0.91492586363017603</c:v>
                </c:pt>
                <c:pt idx="682">
                  <c:v>0.91685362942561399</c:v>
                </c:pt>
                <c:pt idx="683">
                  <c:v>0.91878139522105196</c:v>
                </c:pt>
                <c:pt idx="684">
                  <c:v>0.92070916101649003</c:v>
                </c:pt>
                <c:pt idx="685">
                  <c:v>0.92263692681192899</c:v>
                </c:pt>
                <c:pt idx="686">
                  <c:v>0.92456469260736696</c:v>
                </c:pt>
                <c:pt idx="687">
                  <c:v>0.92649245840280503</c:v>
                </c:pt>
                <c:pt idx="688">
                  <c:v>0.92842022419824299</c:v>
                </c:pt>
                <c:pt idx="689">
                  <c:v>0.93035159513533405</c:v>
                </c:pt>
                <c:pt idx="690">
                  <c:v>0.93238139982978097</c:v>
                </c:pt>
                <c:pt idx="691">
                  <c:v>0.93441120452422699</c:v>
                </c:pt>
                <c:pt idx="692">
                  <c:v>0.93644100921867401</c:v>
                </c:pt>
                <c:pt idx="693">
                  <c:v>0.93847081391312104</c:v>
                </c:pt>
                <c:pt idx="694">
                  <c:v>0.94050061860756695</c:v>
                </c:pt>
                <c:pt idx="695">
                  <c:v>0.94253042330201398</c:v>
                </c:pt>
                <c:pt idx="696">
                  <c:v>0.944560227996461</c:v>
                </c:pt>
                <c:pt idx="697">
                  <c:v>0.94659003269090802</c:v>
                </c:pt>
                <c:pt idx="698">
                  <c:v>0.94861983738535505</c:v>
                </c:pt>
                <c:pt idx="699">
                  <c:v>0.95064964207980096</c:v>
                </c:pt>
                <c:pt idx="700">
                  <c:v>0.95267944677424798</c:v>
                </c:pt>
                <c:pt idx="701">
                  <c:v>0.95470925146869501</c:v>
                </c:pt>
                <c:pt idx="702">
                  <c:v>0.95697703292254599</c:v>
                </c:pt>
                <c:pt idx="703">
                  <c:v>0.95939611512100398</c:v>
                </c:pt>
                <c:pt idx="704">
                  <c:v>0.96181519731946297</c:v>
                </c:pt>
                <c:pt idx="705">
                  <c:v>0.96423427951792096</c:v>
                </c:pt>
                <c:pt idx="706">
                  <c:v>0.96665336171638006</c:v>
                </c:pt>
                <c:pt idx="707">
                  <c:v>0.96907244391483904</c:v>
                </c:pt>
                <c:pt idx="708">
                  <c:v>0.97149152611329703</c:v>
                </c:pt>
                <c:pt idx="709">
                  <c:v>0.97391060831175602</c:v>
                </c:pt>
                <c:pt idx="710">
                  <c:v>0.97632969051021401</c:v>
                </c:pt>
                <c:pt idx="711">
                  <c:v>0.978748772708673</c:v>
                </c:pt>
                <c:pt idx="712">
                  <c:v>0.98116785490713099</c:v>
                </c:pt>
                <c:pt idx="713">
                  <c:v>0.98358693710558998</c:v>
                </c:pt>
                <c:pt idx="714">
                  <c:v>0.985948723290903</c:v>
                </c:pt>
                <c:pt idx="715">
                  <c:v>0.98806194447270601</c:v>
                </c:pt>
                <c:pt idx="716">
                  <c:v>0.99017516565451003</c:v>
                </c:pt>
                <c:pt idx="717">
                  <c:v>0.99228838683631404</c:v>
                </c:pt>
                <c:pt idx="718">
                  <c:v>0.99440160801811694</c:v>
                </c:pt>
                <c:pt idx="719">
                  <c:v>0.99651482919992096</c:v>
                </c:pt>
                <c:pt idx="720">
                  <c:v>0.99862805038172497</c:v>
                </c:pt>
                <c:pt idx="721">
                  <c:v>1.00074127156352</c:v>
                </c:pt>
                <c:pt idx="722">
                  <c:v>1.00285449274533</c:v>
                </c:pt>
                <c:pt idx="723">
                  <c:v>1.00496771392713</c:v>
                </c:pt>
                <c:pt idx="724">
                  <c:v>1.00708093510893</c:v>
                </c:pt>
                <c:pt idx="725">
                  <c:v>1.0091941562907401</c:v>
                </c:pt>
                <c:pt idx="726">
                  <c:v>1.0113073774725401</c:v>
                </c:pt>
                <c:pt idx="727">
                  <c:v>1.0134418233618601</c:v>
                </c:pt>
                <c:pt idx="728">
                  <c:v>1.0155828501564801</c:v>
                </c:pt>
                <c:pt idx="729">
                  <c:v>1.0177238769511101</c:v>
                </c:pt>
                <c:pt idx="730">
                  <c:v>1.0198649037457399</c:v>
                </c:pt>
                <c:pt idx="731">
                  <c:v>1.0220059305403599</c:v>
                </c:pt>
                <c:pt idx="732">
                  <c:v>1.0241469573349899</c:v>
                </c:pt>
                <c:pt idx="733">
                  <c:v>1.02628798412962</c:v>
                </c:pt>
                <c:pt idx="734">
                  <c:v>1.02842901092425</c:v>
                </c:pt>
                <c:pt idx="735">
                  <c:v>1.03057003771887</c:v>
                </c:pt>
                <c:pt idx="736">
                  <c:v>1.0327110645135</c:v>
                </c:pt>
                <c:pt idx="737">
                  <c:v>1.0348520913081301</c:v>
                </c:pt>
                <c:pt idx="738">
                  <c:v>1.0369931181027501</c:v>
                </c:pt>
                <c:pt idx="739">
                  <c:v>1.03894544413382</c:v>
                </c:pt>
                <c:pt idx="740">
                  <c:v>1.04053036004029</c:v>
                </c:pt>
                <c:pt idx="741">
                  <c:v>1.04211527594677</c:v>
                </c:pt>
                <c:pt idx="742">
                  <c:v>1.04370019185324</c:v>
                </c:pt>
                <c:pt idx="743">
                  <c:v>1.0452851077597201</c:v>
                </c:pt>
                <c:pt idx="744">
                  <c:v>1.0468700236661901</c:v>
                </c:pt>
                <c:pt idx="745">
                  <c:v>1.0484549395726701</c:v>
                </c:pt>
                <c:pt idx="746">
                  <c:v>1.0500398554791399</c:v>
                </c:pt>
                <c:pt idx="747">
                  <c:v>1.0516247713856199</c:v>
                </c:pt>
                <c:pt idx="748">
                  <c:v>1.05320968729209</c:v>
                </c:pt>
                <c:pt idx="749">
                  <c:v>1.05479460319857</c:v>
                </c:pt>
                <c:pt idx="750">
                  <c:v>1.05637951910504</c:v>
                </c:pt>
                <c:pt idx="751">
                  <c:v>1.05796443501152</c:v>
                </c:pt>
                <c:pt idx="752">
                  <c:v>1.0588876258819</c:v>
                </c:pt>
                <c:pt idx="753">
                  <c:v>1.0597495977062099</c:v>
                </c:pt>
                <c:pt idx="754">
                  <c:v>1.06061156953053</c:v>
                </c:pt>
                <c:pt idx="755">
                  <c:v>1.0614735413548499</c:v>
                </c:pt>
                <c:pt idx="756">
                  <c:v>1.0623355131791701</c:v>
                </c:pt>
                <c:pt idx="757">
                  <c:v>1.06319748500348</c:v>
                </c:pt>
                <c:pt idx="758">
                  <c:v>1.0640594568277999</c:v>
                </c:pt>
                <c:pt idx="759">
                  <c:v>1.06492142865212</c:v>
                </c:pt>
                <c:pt idx="760">
                  <c:v>1.0657834004764399</c:v>
                </c:pt>
                <c:pt idx="761">
                  <c:v>1.0666453723007601</c:v>
                </c:pt>
                <c:pt idx="762">
                  <c:v>1.06750734412507</c:v>
                </c:pt>
                <c:pt idx="763">
                  <c:v>1.0683693159493901</c:v>
                </c:pt>
                <c:pt idx="764">
                  <c:v>1.068807786</c:v>
                </c:pt>
                <c:pt idx="765">
                  <c:v>1.068807786</c:v>
                </c:pt>
                <c:pt idx="766">
                  <c:v>1.068807786</c:v>
                </c:pt>
                <c:pt idx="767">
                  <c:v>1.068807786</c:v>
                </c:pt>
                <c:pt idx="768">
                  <c:v>1.068807786</c:v>
                </c:pt>
                <c:pt idx="769">
                  <c:v>1.068807786</c:v>
                </c:pt>
                <c:pt idx="770">
                  <c:v>1.068807786</c:v>
                </c:pt>
                <c:pt idx="771">
                  <c:v>1.068807786</c:v>
                </c:pt>
                <c:pt idx="772">
                  <c:v>1.068807786</c:v>
                </c:pt>
                <c:pt idx="773">
                  <c:v>1.068807786</c:v>
                </c:pt>
                <c:pt idx="774">
                  <c:v>1.068807786</c:v>
                </c:pt>
                <c:pt idx="775">
                  <c:v>1.068807786</c:v>
                </c:pt>
                <c:pt idx="776">
                  <c:v>1.0687748056772</c:v>
                </c:pt>
                <c:pt idx="777">
                  <c:v>1.0686936036002199</c:v>
                </c:pt>
                <c:pt idx="778">
                  <c:v>1.0686124015232299</c:v>
                </c:pt>
                <c:pt idx="779">
                  <c:v>1.0685311994462401</c:v>
                </c:pt>
                <c:pt idx="780">
                  <c:v>1.0684499973692501</c:v>
                </c:pt>
                <c:pt idx="781">
                  <c:v>1.06836879529227</c:v>
                </c:pt>
                <c:pt idx="782">
                  <c:v>1.06828759321528</c:v>
                </c:pt>
                <c:pt idx="783">
                  <c:v>1.06820639113829</c:v>
                </c:pt>
                <c:pt idx="784">
                  <c:v>1.0681251890612999</c:v>
                </c:pt>
                <c:pt idx="785">
                  <c:v>1.0680439869843199</c:v>
                </c:pt>
                <c:pt idx="786">
                  <c:v>1.0679627849073301</c:v>
                </c:pt>
                <c:pt idx="787">
                  <c:v>1.0678815828303401</c:v>
                </c:pt>
                <c:pt idx="788">
                  <c:v>1.06780038075336</c:v>
                </c:pt>
                <c:pt idx="789">
                  <c:v>1.0671811243167599</c:v>
                </c:pt>
                <c:pt idx="790">
                  <c:v>1.0662635414277699</c:v>
                </c:pt>
                <c:pt idx="791">
                  <c:v>1.0653459585387799</c:v>
                </c:pt>
                <c:pt idx="792">
                  <c:v>1.0644283756498001</c:v>
                </c:pt>
                <c:pt idx="793">
                  <c:v>1.0635107927608101</c:v>
                </c:pt>
                <c:pt idx="794">
                  <c:v>1.06259320987183</c:v>
                </c:pt>
                <c:pt idx="795">
                  <c:v>1.06167562698284</c:v>
                </c:pt>
                <c:pt idx="796">
                  <c:v>1.06075804409385</c:v>
                </c:pt>
                <c:pt idx="797">
                  <c:v>1.05984046120487</c:v>
                </c:pt>
                <c:pt idx="798">
                  <c:v>1.0589228783158799</c:v>
                </c:pt>
                <c:pt idx="799">
                  <c:v>1.0580052954268899</c:v>
                </c:pt>
                <c:pt idx="800">
                  <c:v>1.0570877125379099</c:v>
                </c:pt>
                <c:pt idx="801">
                  <c:v>1.05608475707039</c:v>
                </c:pt>
                <c:pt idx="802">
                  <c:v>1.0547778965677499</c:v>
                </c:pt>
                <c:pt idx="803">
                  <c:v>1.0534710360651001</c:v>
                </c:pt>
                <c:pt idx="804">
                  <c:v>1.05216417556246</c:v>
                </c:pt>
                <c:pt idx="805">
                  <c:v>1.0508573150598199</c:v>
                </c:pt>
                <c:pt idx="806">
                  <c:v>1.0495504545571701</c:v>
                </c:pt>
                <c:pt idx="807">
                  <c:v>1.04824359405453</c:v>
                </c:pt>
                <c:pt idx="808">
                  <c:v>1.04693673355189</c:v>
                </c:pt>
                <c:pt idx="809">
                  <c:v>1.0456298730492399</c:v>
                </c:pt>
                <c:pt idx="810">
                  <c:v>1.0443230125466001</c:v>
                </c:pt>
                <c:pt idx="811">
                  <c:v>1.04301615204395</c:v>
                </c:pt>
                <c:pt idx="812">
                  <c:v>1.04170929154131</c:v>
                </c:pt>
                <c:pt idx="813">
                  <c:v>1.0404024310386699</c:v>
                </c:pt>
                <c:pt idx="814">
                  <c:v>1.03900711469944</c:v>
                </c:pt>
                <c:pt idx="815">
                  <c:v>1.0375890320674599</c:v>
                </c:pt>
                <c:pt idx="816">
                  <c:v>1.03617094943548</c:v>
                </c:pt>
                <c:pt idx="817">
                  <c:v>1.0347528668035</c:v>
                </c:pt>
                <c:pt idx="818">
                  <c:v>1.0333347841715199</c:v>
                </c:pt>
                <c:pt idx="819">
                  <c:v>1.0319167015395301</c:v>
                </c:pt>
                <c:pt idx="820">
                  <c:v>1.03049861890755</c:v>
                </c:pt>
                <c:pt idx="821">
                  <c:v>1.0290805362755699</c:v>
                </c:pt>
                <c:pt idx="822">
                  <c:v>1.0276624536435901</c:v>
                </c:pt>
                <c:pt idx="823">
                  <c:v>1.02624437101161</c:v>
                </c:pt>
                <c:pt idx="824">
                  <c:v>1.02482628837963</c:v>
                </c:pt>
                <c:pt idx="825">
                  <c:v>1.0234082057476499</c:v>
                </c:pt>
                <c:pt idx="826">
                  <c:v>1.0219488256971601</c:v>
                </c:pt>
                <c:pt idx="827">
                  <c:v>1.0204195208553499</c:v>
                </c:pt>
                <c:pt idx="828">
                  <c:v>1.01889021601354</c:v>
                </c:pt>
                <c:pt idx="829">
                  <c:v>1.0173609111717401</c:v>
                </c:pt>
                <c:pt idx="830">
                  <c:v>1.01583160632993</c:v>
                </c:pt>
                <c:pt idx="831">
                  <c:v>1.0143023014881201</c:v>
                </c:pt>
                <c:pt idx="832">
                  <c:v>1.0127729966463199</c:v>
                </c:pt>
                <c:pt idx="833">
                  <c:v>1.01124369180451</c:v>
                </c:pt>
                <c:pt idx="834">
                  <c:v>1.0097143869627001</c:v>
                </c:pt>
                <c:pt idx="835">
                  <c:v>1.0081850821209</c:v>
                </c:pt>
                <c:pt idx="836">
                  <c:v>1.0066557772790901</c:v>
                </c:pt>
                <c:pt idx="837">
                  <c:v>1.0051264724372799</c:v>
                </c:pt>
                <c:pt idx="838">
                  <c:v>1.00359716759548</c:v>
                </c:pt>
                <c:pt idx="839">
                  <c:v>1.0022522447786799</c:v>
                </c:pt>
                <c:pt idx="840">
                  <c:v>1.00091757882419</c:v>
                </c:pt>
                <c:pt idx="841">
                  <c:v>0.99958291286970502</c:v>
                </c:pt>
                <c:pt idx="842">
                  <c:v>0.99824824691521696</c:v>
                </c:pt>
                <c:pt idx="843">
                  <c:v>0.99691358096072802</c:v>
                </c:pt>
                <c:pt idx="844">
                  <c:v>0.99557891500623996</c:v>
                </c:pt>
                <c:pt idx="845">
                  <c:v>0.99424424905175202</c:v>
                </c:pt>
                <c:pt idx="846">
                  <c:v>0.99290958309726296</c:v>
                </c:pt>
                <c:pt idx="847">
                  <c:v>0.99157491714277501</c:v>
                </c:pt>
                <c:pt idx="848">
                  <c:v>0.99024025118828596</c:v>
                </c:pt>
                <c:pt idx="849">
                  <c:v>0.98890558523379801</c:v>
                </c:pt>
                <c:pt idx="850">
                  <c:v>0.98757091927930896</c:v>
                </c:pt>
                <c:pt idx="851">
                  <c:v>0.98639631053545296</c:v>
                </c:pt>
                <c:pt idx="852">
                  <c:v>0.98536750543664098</c:v>
                </c:pt>
                <c:pt idx="853">
                  <c:v>0.984338700337829</c:v>
                </c:pt>
                <c:pt idx="854">
                  <c:v>0.98330989523901602</c:v>
                </c:pt>
                <c:pt idx="855">
                  <c:v>0.98228109014020404</c:v>
                </c:pt>
                <c:pt idx="856">
                  <c:v>0.98125228504139195</c:v>
                </c:pt>
                <c:pt idx="857">
                  <c:v>0.98022347994257897</c:v>
                </c:pt>
                <c:pt idx="858">
                  <c:v>0.97919467484376699</c:v>
                </c:pt>
                <c:pt idx="859">
                  <c:v>0.97816586974495501</c:v>
                </c:pt>
                <c:pt idx="860">
                  <c:v>0.97713706464614303</c:v>
                </c:pt>
                <c:pt idx="861">
                  <c:v>0.97610825954733005</c:v>
                </c:pt>
                <c:pt idx="862">
                  <c:v>0.97507945444851796</c:v>
                </c:pt>
                <c:pt idx="863">
                  <c:v>0.97407273770587799</c:v>
                </c:pt>
                <c:pt idx="864">
                  <c:v>0.97326637694622897</c:v>
                </c:pt>
                <c:pt idx="865">
                  <c:v>0.97246001618657896</c:v>
                </c:pt>
                <c:pt idx="866">
                  <c:v>0.97165365542693005</c:v>
                </c:pt>
                <c:pt idx="867">
                  <c:v>0.97084729466728104</c:v>
                </c:pt>
                <c:pt idx="868">
                  <c:v>0.97004093390763102</c:v>
                </c:pt>
                <c:pt idx="869">
                  <c:v>0.969234573147982</c:v>
                </c:pt>
                <c:pt idx="870">
                  <c:v>0.96842821238833299</c:v>
                </c:pt>
                <c:pt idx="871">
                  <c:v>0.96762185162868397</c:v>
                </c:pt>
                <c:pt idx="872">
                  <c:v>0.96681549086903396</c:v>
                </c:pt>
                <c:pt idx="873">
                  <c:v>0.96600913010938505</c:v>
                </c:pt>
                <c:pt idx="874">
                  <c:v>0.96520276934973603</c:v>
                </c:pt>
                <c:pt idx="875">
                  <c:v>0.96439640859008602</c:v>
                </c:pt>
                <c:pt idx="876">
                  <c:v>0.96366515574026002</c:v>
                </c:pt>
                <c:pt idx="877">
                  <c:v>0.96297001719043596</c:v>
                </c:pt>
                <c:pt idx="878">
                  <c:v>0.96227487864061301</c:v>
                </c:pt>
                <c:pt idx="879">
                  <c:v>0.96157974009078995</c:v>
                </c:pt>
                <c:pt idx="880">
                  <c:v>0.960884601540967</c:v>
                </c:pt>
                <c:pt idx="881">
                  <c:v>0.96018946299114405</c:v>
                </c:pt>
                <c:pt idx="882">
                  <c:v>0.95949432444132099</c:v>
                </c:pt>
                <c:pt idx="883">
                  <c:v>0.95879918589149804</c:v>
                </c:pt>
                <c:pt idx="884">
                  <c:v>0.95810404734167498</c:v>
                </c:pt>
                <c:pt idx="885">
                  <c:v>0.95740890879185103</c:v>
                </c:pt>
                <c:pt idx="886">
                  <c:v>0.95671377024202797</c:v>
                </c:pt>
                <c:pt idx="887">
                  <c:v>0.95601863169220502</c:v>
                </c:pt>
                <c:pt idx="888">
                  <c:v>0.95548420229624398</c:v>
                </c:pt>
                <c:pt idx="889">
                  <c:v>0.95542859123157597</c:v>
                </c:pt>
                <c:pt idx="890">
                  <c:v>0.95537298016690797</c:v>
                </c:pt>
                <c:pt idx="891">
                  <c:v>0.95531736910223897</c:v>
                </c:pt>
                <c:pt idx="892">
                  <c:v>0.95526175803757096</c:v>
                </c:pt>
                <c:pt idx="893">
                  <c:v>0.95520614697290296</c:v>
                </c:pt>
                <c:pt idx="894">
                  <c:v>0.95515053590823396</c:v>
                </c:pt>
                <c:pt idx="895">
                  <c:v>0.95509492484356595</c:v>
                </c:pt>
                <c:pt idx="896">
                  <c:v>0.95503931377889695</c:v>
                </c:pt>
                <c:pt idx="897">
                  <c:v>0.95498370271422905</c:v>
                </c:pt>
                <c:pt idx="898">
                  <c:v>0.95492809164956005</c:v>
                </c:pt>
                <c:pt idx="899">
                  <c:v>0.95487248058489205</c:v>
                </c:pt>
                <c:pt idx="900">
                  <c:v>0.95481686952022404</c:v>
                </c:pt>
                <c:pt idx="901">
                  <c:v>0.95494528469992102</c:v>
                </c:pt>
                <c:pt idx="902">
                  <c:v>0.95511211797441498</c:v>
                </c:pt>
                <c:pt idx="903">
                  <c:v>0.95527895124891005</c:v>
                </c:pt>
                <c:pt idx="904">
                  <c:v>0.95544578452340401</c:v>
                </c:pt>
                <c:pt idx="905">
                  <c:v>0.95561261779789897</c:v>
                </c:pt>
                <c:pt idx="906">
                  <c:v>0.95577945107239304</c:v>
                </c:pt>
                <c:pt idx="907">
                  <c:v>0.955946284346888</c:v>
                </c:pt>
                <c:pt idx="908">
                  <c:v>0.95611311762138296</c:v>
                </c:pt>
                <c:pt idx="909">
                  <c:v>0.95627995089587703</c:v>
                </c:pt>
                <c:pt idx="910">
                  <c:v>0.95644678417037199</c:v>
                </c:pt>
                <c:pt idx="911">
                  <c:v>0.95661361744486595</c:v>
                </c:pt>
                <c:pt idx="912">
                  <c:v>0.95678045071936102</c:v>
                </c:pt>
                <c:pt idx="913">
                  <c:v>0.95720519824412598</c:v>
                </c:pt>
                <c:pt idx="914">
                  <c:v>0.95801155892328604</c:v>
                </c:pt>
                <c:pt idx="915">
                  <c:v>0.958817919602446</c:v>
                </c:pt>
                <c:pt idx="916">
                  <c:v>0.95962428028160596</c:v>
                </c:pt>
                <c:pt idx="917">
                  <c:v>0.96043064096076503</c:v>
                </c:pt>
                <c:pt idx="918">
                  <c:v>0.96123700163992498</c:v>
                </c:pt>
                <c:pt idx="919">
                  <c:v>0.96204336231908505</c:v>
                </c:pt>
                <c:pt idx="920">
                  <c:v>0.96284972299824501</c:v>
                </c:pt>
                <c:pt idx="921">
                  <c:v>0.96365608367740496</c:v>
                </c:pt>
                <c:pt idx="922">
                  <c:v>0.96446244435656503</c:v>
                </c:pt>
                <c:pt idx="923">
                  <c:v>0.96526880503572499</c:v>
                </c:pt>
                <c:pt idx="924">
                  <c:v>0.96607516571488505</c:v>
                </c:pt>
                <c:pt idx="925">
                  <c:v>0.96688152639404501</c:v>
                </c:pt>
                <c:pt idx="926">
                  <c:v>0.96763342799087304</c:v>
                </c:pt>
                <c:pt idx="927">
                  <c:v>0.96838417768585405</c:v>
                </c:pt>
                <c:pt idx="928">
                  <c:v>0.96913492738083495</c:v>
                </c:pt>
                <c:pt idx="929">
                  <c:v>0.96988567707581497</c:v>
                </c:pt>
                <c:pt idx="930">
                  <c:v>0.97063642677079598</c:v>
                </c:pt>
                <c:pt idx="931">
                  <c:v>0.97138717646577699</c:v>
                </c:pt>
                <c:pt idx="932">
                  <c:v>0.972137926160758</c:v>
                </c:pt>
                <c:pt idx="933">
                  <c:v>0.97288867585573902</c:v>
                </c:pt>
                <c:pt idx="934">
                  <c:v>0.97363942555072003</c:v>
                </c:pt>
                <c:pt idx="935">
                  <c:v>0.97439017524570104</c:v>
                </c:pt>
                <c:pt idx="936">
                  <c:v>0.97514092494068205</c:v>
                </c:pt>
                <c:pt idx="937">
                  <c:v>0.97589167463566295</c:v>
                </c:pt>
                <c:pt idx="938">
                  <c:v>0.97671962417358205</c:v>
                </c:pt>
                <c:pt idx="939">
                  <c:v>0.97760940153023401</c:v>
                </c:pt>
                <c:pt idx="940">
                  <c:v>0.97849917888688598</c:v>
                </c:pt>
                <c:pt idx="941">
                  <c:v>0.97938895624353794</c:v>
                </c:pt>
                <c:pt idx="942">
                  <c:v>0.98027873360018902</c:v>
                </c:pt>
                <c:pt idx="943">
                  <c:v>0.98116851095684099</c:v>
                </c:pt>
                <c:pt idx="944">
                  <c:v>0.98205828831349296</c:v>
                </c:pt>
                <c:pt idx="945">
                  <c:v>0.98294806567014503</c:v>
                </c:pt>
                <c:pt idx="946">
                  <c:v>0.983837843026797</c:v>
                </c:pt>
                <c:pt idx="947">
                  <c:v>0.98472762038344896</c:v>
                </c:pt>
                <c:pt idx="948">
                  <c:v>0.98561739774010104</c:v>
                </c:pt>
                <c:pt idx="949">
                  <c:v>0.98650717509675301</c:v>
                </c:pt>
                <c:pt idx="950">
                  <c:v>0.987386001373044</c:v>
                </c:pt>
                <c:pt idx="951">
                  <c:v>0.98819236205220395</c:v>
                </c:pt>
                <c:pt idx="952">
                  <c:v>0.98899872273136402</c:v>
                </c:pt>
                <c:pt idx="953">
                  <c:v>0.98980508341052398</c:v>
                </c:pt>
                <c:pt idx="954">
                  <c:v>0.99061144408968305</c:v>
                </c:pt>
                <c:pt idx="955">
                  <c:v>0.991417804768843</c:v>
                </c:pt>
                <c:pt idx="956">
                  <c:v>0.99222416544800296</c:v>
                </c:pt>
                <c:pt idx="957">
                  <c:v>0.99303052612716303</c:v>
                </c:pt>
                <c:pt idx="958">
                  <c:v>0.99383688680632298</c:v>
                </c:pt>
                <c:pt idx="959">
                  <c:v>0.99464324748548305</c:v>
                </c:pt>
                <c:pt idx="960">
                  <c:v>0.99544960816464301</c:v>
                </c:pt>
                <c:pt idx="961">
                  <c:v>0.99625596884380296</c:v>
                </c:pt>
                <c:pt idx="962">
                  <c:v>0.99706232952296303</c:v>
                </c:pt>
                <c:pt idx="963">
                  <c:v>0.99792768908987906</c:v>
                </c:pt>
                <c:pt idx="964">
                  <c:v>0.99881746644653102</c:v>
                </c:pt>
                <c:pt idx="965">
                  <c:v>0.99970724380318299</c:v>
                </c:pt>
                <c:pt idx="966">
                  <c:v>1.0005970211598301</c:v>
                </c:pt>
                <c:pt idx="967">
                  <c:v>1.0014867985164799</c:v>
                </c:pt>
                <c:pt idx="968">
                  <c:v>1.00237657587313</c:v>
                </c:pt>
                <c:pt idx="969">
                  <c:v>1.0032663532297901</c:v>
                </c:pt>
                <c:pt idx="970">
                  <c:v>1.0041561305864399</c:v>
                </c:pt>
                <c:pt idx="971">
                  <c:v>1.00504590794309</c:v>
                </c:pt>
                <c:pt idx="972">
                  <c:v>1.0059356852997401</c:v>
                </c:pt>
                <c:pt idx="973">
                  <c:v>1.0068254626563899</c:v>
                </c:pt>
                <c:pt idx="974">
                  <c:v>1.00771524001305</c:v>
                </c:pt>
                <c:pt idx="975">
                  <c:v>1.0086128940346499</c:v>
                </c:pt>
                <c:pt idx="976">
                  <c:v>1.00953047692364</c:v>
                </c:pt>
                <c:pt idx="977">
                  <c:v>1.01044805981262</c:v>
                </c:pt>
                <c:pt idx="978">
                  <c:v>1.01136564270161</c:v>
                </c:pt>
                <c:pt idx="979">
                  <c:v>1.0122832255906</c:v>
                </c:pt>
                <c:pt idx="980">
                  <c:v>1.0132008084795801</c:v>
                </c:pt>
                <c:pt idx="981">
                  <c:v>1.0141183913685701</c:v>
                </c:pt>
                <c:pt idx="982">
                  <c:v>1.0150359742575501</c:v>
                </c:pt>
                <c:pt idx="983">
                  <c:v>1.0159535571465399</c:v>
                </c:pt>
                <c:pt idx="984">
                  <c:v>1.0168711400355299</c:v>
                </c:pt>
                <c:pt idx="985">
                  <c:v>1.0177887229245099</c:v>
                </c:pt>
                <c:pt idx="986">
                  <c:v>1.0187063058135</c:v>
                </c:pt>
                <c:pt idx="987">
                  <c:v>1.01962388870248</c:v>
                </c:pt>
                <c:pt idx="988">
                  <c:v>1.0200859195282499</c:v>
                </c:pt>
                <c:pt idx="989">
                  <c:v>1.02047334348022</c:v>
                </c:pt>
                <c:pt idx="990">
                  <c:v>1.0208607674321999</c:v>
                </c:pt>
                <c:pt idx="991">
                  <c:v>1.02124819138418</c:v>
                </c:pt>
                <c:pt idx="992">
                  <c:v>1.0216356153361601</c:v>
                </c:pt>
                <c:pt idx="993">
                  <c:v>1.02202303928813</c:v>
                </c:pt>
                <c:pt idx="994">
                  <c:v>1.0224104632401101</c:v>
                </c:pt>
                <c:pt idx="995">
                  <c:v>1.02279788719209</c:v>
                </c:pt>
                <c:pt idx="996">
                  <c:v>1.0231853111440601</c:v>
                </c:pt>
                <c:pt idx="997">
                  <c:v>1.02357273509604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C8-47CB-AB33-ACA430B97D43}"/>
            </c:ext>
          </c:extLst>
        </c:ser>
        <c:ser>
          <c:idx val="10"/>
          <c:order val="10"/>
          <c:tx>
            <c:strRef>
              <c:f>'1.0NaCl_PLot_for_Figs'!$E$3</c:f>
              <c:strCache>
                <c:ptCount val="1"/>
                <c:pt idx="0">
                  <c:v>Power Law Fit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178"/>
              <c:layout>
                <c:manualLayout>
                  <c:x val="7.1804947393183577E-2"/>
                  <c:y val="-1.76930689979537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/>
                      <a:t>r = 2.67 </a:t>
                    </a:r>
                    <a:r>
                      <a:rPr lang="en-US" sz="1200" b="0" i="0" u="none" strike="noStrike" kern="1200" baseline="0">
                        <a:solidFill>
                          <a:sysClr val="windowText" lastClr="000000"/>
                        </a:solidFill>
                        <a:effectLst/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Å</a:t>
                    </a:r>
                    <a:endParaRPr lang="en-US" b="0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separator>r=,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FC8-47CB-AB33-ACA430B97D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700" cap="flat" cmpd="sng" algn="ctr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round/>
                      <a:headEnd type="triangle"/>
                    </a:ln>
                    <a:effectLst/>
                  </c:spPr>
                </c15:leaderLines>
              </c:ext>
            </c:extLst>
          </c:dLbls>
          <c:xVal>
            <c:numRef>
              <c:f>'1.0NaCl_PLot_for_Figs'!$A$4:$A$1001</c:f>
              <c:numCache>
                <c:formatCode>General</c:formatCode>
                <c:ptCount val="998"/>
                <c:pt idx="0">
                  <c:v>0</c:v>
                </c:pt>
                <c:pt idx="1">
                  <c:v>1.49005042242242E-2</c:v>
                </c:pt>
                <c:pt idx="2">
                  <c:v>2.98010084484484E-2</c:v>
                </c:pt>
                <c:pt idx="3">
                  <c:v>4.4701512672672597E-2</c:v>
                </c:pt>
                <c:pt idx="4">
                  <c:v>5.9602016896896898E-2</c:v>
                </c:pt>
                <c:pt idx="5">
                  <c:v>7.4502521121121101E-2</c:v>
                </c:pt>
                <c:pt idx="6">
                  <c:v>8.9403025345345305E-2</c:v>
                </c:pt>
                <c:pt idx="7">
                  <c:v>0.104303529569569</c:v>
                </c:pt>
                <c:pt idx="8">
                  <c:v>0.119204033793793</c:v>
                </c:pt>
                <c:pt idx="9">
                  <c:v>0.134104538018018</c:v>
                </c:pt>
                <c:pt idx="10">
                  <c:v>0.14900504224224201</c:v>
                </c:pt>
                <c:pt idx="11">
                  <c:v>0.16390554646646599</c:v>
                </c:pt>
                <c:pt idx="12">
                  <c:v>0.17880605069069</c:v>
                </c:pt>
                <c:pt idx="13">
                  <c:v>0.19370655491491401</c:v>
                </c:pt>
                <c:pt idx="14">
                  <c:v>0.20860705913913899</c:v>
                </c:pt>
                <c:pt idx="15">
                  <c:v>0.223507563363363</c:v>
                </c:pt>
                <c:pt idx="16">
                  <c:v>0.23840806758758701</c:v>
                </c:pt>
                <c:pt idx="17">
                  <c:v>0.25330857181181099</c:v>
                </c:pt>
                <c:pt idx="18">
                  <c:v>0.268209076036036</c:v>
                </c:pt>
                <c:pt idx="19">
                  <c:v>0.28310958026026001</c:v>
                </c:pt>
                <c:pt idx="20">
                  <c:v>0.29801008448448402</c:v>
                </c:pt>
                <c:pt idx="21">
                  <c:v>0.31291058870870803</c:v>
                </c:pt>
                <c:pt idx="22">
                  <c:v>0.32781109293293198</c:v>
                </c:pt>
                <c:pt idx="23">
                  <c:v>0.34271159715715699</c:v>
                </c:pt>
                <c:pt idx="24">
                  <c:v>0.357612101381381</c:v>
                </c:pt>
                <c:pt idx="25">
                  <c:v>0.37251260560560501</c:v>
                </c:pt>
                <c:pt idx="26">
                  <c:v>0.38741310982982902</c:v>
                </c:pt>
                <c:pt idx="27">
                  <c:v>0.40231361405405403</c:v>
                </c:pt>
                <c:pt idx="28">
                  <c:v>0.41721411827827798</c:v>
                </c:pt>
                <c:pt idx="29">
                  <c:v>0.43211462250250199</c:v>
                </c:pt>
                <c:pt idx="30">
                  <c:v>0.447015126726726</c:v>
                </c:pt>
                <c:pt idx="31">
                  <c:v>0.46191563095095001</c:v>
                </c:pt>
                <c:pt idx="32">
                  <c:v>0.47681613517517502</c:v>
                </c:pt>
                <c:pt idx="33">
                  <c:v>0.49171663939939902</c:v>
                </c:pt>
                <c:pt idx="34">
                  <c:v>0.50661714362362298</c:v>
                </c:pt>
                <c:pt idx="35">
                  <c:v>0.52151764784784704</c:v>
                </c:pt>
                <c:pt idx="36">
                  <c:v>0.536418152072072</c:v>
                </c:pt>
                <c:pt idx="37">
                  <c:v>0.55131865629629595</c:v>
                </c:pt>
                <c:pt idx="38">
                  <c:v>0.56621916052052002</c:v>
                </c:pt>
                <c:pt idx="39">
                  <c:v>0.58111966474474397</c:v>
                </c:pt>
                <c:pt idx="40">
                  <c:v>0.59602016896896903</c:v>
                </c:pt>
                <c:pt idx="41">
                  <c:v>0.61092067319319299</c:v>
                </c:pt>
                <c:pt idx="42">
                  <c:v>0.62582117741741705</c:v>
                </c:pt>
                <c:pt idx="43">
                  <c:v>0.64072168164164101</c:v>
                </c:pt>
                <c:pt idx="44">
                  <c:v>0.65562218586586496</c:v>
                </c:pt>
                <c:pt idx="45">
                  <c:v>0.67052269009009002</c:v>
                </c:pt>
                <c:pt idx="46">
                  <c:v>0.68542319431431398</c:v>
                </c:pt>
                <c:pt idx="47">
                  <c:v>0.70032369853853804</c:v>
                </c:pt>
                <c:pt idx="48">
                  <c:v>0.715224202762762</c:v>
                </c:pt>
                <c:pt idx="49">
                  <c:v>0.73012470698698695</c:v>
                </c:pt>
                <c:pt idx="50">
                  <c:v>0.74502521121121101</c:v>
                </c:pt>
                <c:pt idx="51">
                  <c:v>0.75992571543543497</c:v>
                </c:pt>
                <c:pt idx="52">
                  <c:v>0.77482621965965903</c:v>
                </c:pt>
                <c:pt idx="53">
                  <c:v>0.78972672388388299</c:v>
                </c:pt>
                <c:pt idx="54">
                  <c:v>0.80462722810810805</c:v>
                </c:pt>
                <c:pt idx="55">
                  <c:v>0.819527732332332</c:v>
                </c:pt>
                <c:pt idx="56">
                  <c:v>0.83442823655655596</c:v>
                </c:pt>
                <c:pt idx="57">
                  <c:v>0.84932874078078002</c:v>
                </c:pt>
                <c:pt idx="58">
                  <c:v>0.86422924500500498</c:v>
                </c:pt>
                <c:pt idx="59">
                  <c:v>0.87912974922922904</c:v>
                </c:pt>
                <c:pt idx="60">
                  <c:v>0.89403025345345299</c:v>
                </c:pt>
                <c:pt idx="61">
                  <c:v>0.90893075767767695</c:v>
                </c:pt>
                <c:pt idx="62">
                  <c:v>0.92383126190190101</c:v>
                </c:pt>
                <c:pt idx="63">
                  <c:v>0.93873176612612597</c:v>
                </c:pt>
                <c:pt idx="64">
                  <c:v>0.95363227035035003</c:v>
                </c:pt>
                <c:pt idx="65">
                  <c:v>0.96853277457457398</c:v>
                </c:pt>
                <c:pt idx="66">
                  <c:v>0.98343327879879805</c:v>
                </c:pt>
                <c:pt idx="67">
                  <c:v>0.998333783023023</c:v>
                </c:pt>
                <c:pt idx="68">
                  <c:v>1.01323428724724</c:v>
                </c:pt>
                <c:pt idx="69">
                  <c:v>1.02813479147147</c:v>
                </c:pt>
                <c:pt idx="70">
                  <c:v>1.0430352956956901</c:v>
                </c:pt>
                <c:pt idx="71">
                  <c:v>1.0579357999199199</c:v>
                </c:pt>
                <c:pt idx="72">
                  <c:v>1.07283630414414</c:v>
                </c:pt>
                <c:pt idx="73">
                  <c:v>1.0877368083683601</c:v>
                </c:pt>
                <c:pt idx="74">
                  <c:v>1.1026373125925899</c:v>
                </c:pt>
                <c:pt idx="75">
                  <c:v>1.11753781681681</c:v>
                </c:pt>
                <c:pt idx="76">
                  <c:v>1.13243832104104</c:v>
                </c:pt>
                <c:pt idx="77">
                  <c:v>1.1473388252652601</c:v>
                </c:pt>
                <c:pt idx="78">
                  <c:v>1.1622393294894799</c:v>
                </c:pt>
                <c:pt idx="79">
                  <c:v>1.17713983371371</c:v>
                </c:pt>
                <c:pt idx="80">
                  <c:v>1.1920403379379301</c:v>
                </c:pt>
                <c:pt idx="81">
                  <c:v>1.2069408421621599</c:v>
                </c:pt>
                <c:pt idx="82">
                  <c:v>1.22184134638638</c:v>
                </c:pt>
                <c:pt idx="83">
                  <c:v>1.23674185061061</c:v>
                </c:pt>
                <c:pt idx="84">
                  <c:v>1.2516423548348301</c:v>
                </c:pt>
                <c:pt idx="85">
                  <c:v>1.26654285905905</c:v>
                </c:pt>
                <c:pt idx="86">
                  <c:v>1.28144336328328</c:v>
                </c:pt>
                <c:pt idx="87">
                  <c:v>1.2963438675075001</c:v>
                </c:pt>
                <c:pt idx="88">
                  <c:v>1.3112443717317299</c:v>
                </c:pt>
                <c:pt idx="89">
                  <c:v>1.32614487595595</c:v>
                </c:pt>
                <c:pt idx="90">
                  <c:v>1.34104538018018</c:v>
                </c:pt>
                <c:pt idx="91">
                  <c:v>1.3559458844043999</c:v>
                </c:pt>
                <c:pt idx="92">
                  <c:v>1.37084638862862</c:v>
                </c:pt>
                <c:pt idx="93">
                  <c:v>1.38574689285285</c:v>
                </c:pt>
                <c:pt idx="94">
                  <c:v>1.4006473970770701</c:v>
                </c:pt>
                <c:pt idx="95">
                  <c:v>1.4155479013012999</c:v>
                </c:pt>
                <c:pt idx="96">
                  <c:v>1.43044840552552</c:v>
                </c:pt>
                <c:pt idx="97">
                  <c:v>1.4453489097497401</c:v>
                </c:pt>
                <c:pt idx="98">
                  <c:v>1.4602494139739699</c:v>
                </c:pt>
                <c:pt idx="99">
                  <c:v>1.47514991819819</c:v>
                </c:pt>
                <c:pt idx="100">
                  <c:v>1.49005042242242</c:v>
                </c:pt>
                <c:pt idx="101">
                  <c:v>1.5049509266466401</c:v>
                </c:pt>
                <c:pt idx="102">
                  <c:v>1.5198514308708699</c:v>
                </c:pt>
                <c:pt idx="103">
                  <c:v>1.53475193509509</c:v>
                </c:pt>
                <c:pt idx="104">
                  <c:v>1.5496524393193101</c:v>
                </c:pt>
                <c:pt idx="105">
                  <c:v>1.5645529435435399</c:v>
                </c:pt>
                <c:pt idx="106">
                  <c:v>1.57945344776776</c:v>
                </c:pt>
                <c:pt idx="107">
                  <c:v>1.59435395199199</c:v>
                </c:pt>
                <c:pt idx="108">
                  <c:v>1.6092544562162101</c:v>
                </c:pt>
                <c:pt idx="109">
                  <c:v>1.6241549604404399</c:v>
                </c:pt>
                <c:pt idx="110">
                  <c:v>1.63905546466466</c:v>
                </c:pt>
                <c:pt idx="111">
                  <c:v>1.6539559688888801</c:v>
                </c:pt>
                <c:pt idx="112">
                  <c:v>1.6688564731131099</c:v>
                </c:pt>
                <c:pt idx="113">
                  <c:v>1.68375697733733</c:v>
                </c:pt>
                <c:pt idx="114">
                  <c:v>1.69865748156156</c:v>
                </c:pt>
                <c:pt idx="115">
                  <c:v>1.7135579857857799</c:v>
                </c:pt>
                <c:pt idx="116">
                  <c:v>1.72845849001001</c:v>
                </c:pt>
                <c:pt idx="117">
                  <c:v>1.74335899423423</c:v>
                </c:pt>
                <c:pt idx="118">
                  <c:v>1.7582594984584501</c:v>
                </c:pt>
                <c:pt idx="119">
                  <c:v>1.7731600026826799</c:v>
                </c:pt>
                <c:pt idx="120">
                  <c:v>1.7880605069069</c:v>
                </c:pt>
                <c:pt idx="121">
                  <c:v>1.8029610111311301</c:v>
                </c:pt>
                <c:pt idx="122">
                  <c:v>1.8178615153553499</c:v>
                </c:pt>
                <c:pt idx="123">
                  <c:v>1.83276201957957</c:v>
                </c:pt>
                <c:pt idx="124">
                  <c:v>1.8476625238038</c:v>
                </c:pt>
                <c:pt idx="125">
                  <c:v>1.8625630280280201</c:v>
                </c:pt>
                <c:pt idx="126">
                  <c:v>1.8774635322522499</c:v>
                </c:pt>
                <c:pt idx="127">
                  <c:v>1.89236403647647</c:v>
                </c:pt>
                <c:pt idx="128">
                  <c:v>1.9072645407007001</c:v>
                </c:pt>
                <c:pt idx="129">
                  <c:v>1.9221650449249199</c:v>
                </c:pt>
                <c:pt idx="130">
                  <c:v>1.93706554914914</c:v>
                </c:pt>
                <c:pt idx="131">
                  <c:v>1.95196605337337</c:v>
                </c:pt>
                <c:pt idx="132">
                  <c:v>1.9668665575975901</c:v>
                </c:pt>
                <c:pt idx="133">
                  <c:v>1.9817670618218199</c:v>
                </c:pt>
                <c:pt idx="134">
                  <c:v>1.99666756604604</c:v>
                </c:pt>
                <c:pt idx="135">
                  <c:v>2.0115680702702701</c:v>
                </c:pt>
                <c:pt idx="136">
                  <c:v>2.0264685744944901</c:v>
                </c:pt>
                <c:pt idx="137">
                  <c:v>2.0413690787187102</c:v>
                </c:pt>
                <c:pt idx="138">
                  <c:v>2.05626958294294</c:v>
                </c:pt>
                <c:pt idx="139">
                  <c:v>2.0711700871671601</c:v>
                </c:pt>
                <c:pt idx="140">
                  <c:v>2.08607059139139</c:v>
                </c:pt>
                <c:pt idx="141">
                  <c:v>2.10097109561561</c:v>
                </c:pt>
                <c:pt idx="142">
                  <c:v>2.1158715998398399</c:v>
                </c:pt>
                <c:pt idx="143">
                  <c:v>2.1307721040640599</c:v>
                </c:pt>
                <c:pt idx="144">
                  <c:v>2.14567260828828</c:v>
                </c:pt>
                <c:pt idx="145">
                  <c:v>2.1605731125125098</c:v>
                </c:pt>
                <c:pt idx="146">
                  <c:v>2.1754736167367299</c:v>
                </c:pt>
                <c:pt idx="147">
                  <c:v>2.1903741209609602</c:v>
                </c:pt>
                <c:pt idx="148">
                  <c:v>2.2052746251851798</c:v>
                </c:pt>
                <c:pt idx="149">
                  <c:v>2.2201751294093999</c:v>
                </c:pt>
                <c:pt idx="150">
                  <c:v>2.2350756336336302</c:v>
                </c:pt>
                <c:pt idx="151">
                  <c:v>2.2499761378578498</c:v>
                </c:pt>
                <c:pt idx="152">
                  <c:v>2.2648766420820801</c:v>
                </c:pt>
                <c:pt idx="153">
                  <c:v>2.2797771463063001</c:v>
                </c:pt>
                <c:pt idx="154">
                  <c:v>2.29467765053053</c:v>
                </c:pt>
                <c:pt idx="155">
                  <c:v>2.30957815475475</c:v>
                </c:pt>
                <c:pt idx="156">
                  <c:v>2.3244786589789701</c:v>
                </c:pt>
                <c:pt idx="157">
                  <c:v>2.3393791632031999</c:v>
                </c:pt>
                <c:pt idx="158">
                  <c:v>2.35427966742742</c:v>
                </c:pt>
                <c:pt idx="159">
                  <c:v>2.3691801716516498</c:v>
                </c:pt>
                <c:pt idx="160">
                  <c:v>2.3840806758758699</c:v>
                </c:pt>
                <c:pt idx="161">
                  <c:v>2.3989811801001002</c:v>
                </c:pt>
                <c:pt idx="162">
                  <c:v>2.4138816843243198</c:v>
                </c:pt>
                <c:pt idx="163">
                  <c:v>2.4287821885485399</c:v>
                </c:pt>
                <c:pt idx="164">
                  <c:v>2.4436826927727702</c:v>
                </c:pt>
                <c:pt idx="165">
                  <c:v>2.4585831969969898</c:v>
                </c:pt>
                <c:pt idx="166">
                  <c:v>2.4734837012212201</c:v>
                </c:pt>
                <c:pt idx="167">
                  <c:v>2.4883842054454401</c:v>
                </c:pt>
                <c:pt idx="168">
                  <c:v>2.5032847096696602</c:v>
                </c:pt>
                <c:pt idx="169">
                  <c:v>2.5181852138938901</c:v>
                </c:pt>
                <c:pt idx="170">
                  <c:v>2.5330857181181101</c:v>
                </c:pt>
                <c:pt idx="171">
                  <c:v>2.54798622234234</c:v>
                </c:pt>
                <c:pt idx="172">
                  <c:v>2.56288672656656</c:v>
                </c:pt>
                <c:pt idx="173">
                  <c:v>2.5777872307907899</c:v>
                </c:pt>
                <c:pt idx="174">
                  <c:v>2.5926877350150099</c:v>
                </c:pt>
                <c:pt idx="175">
                  <c:v>2.60758823923923</c:v>
                </c:pt>
                <c:pt idx="176">
                  <c:v>2.6224887434634598</c:v>
                </c:pt>
                <c:pt idx="177">
                  <c:v>2.6373892476876799</c:v>
                </c:pt>
                <c:pt idx="178">
                  <c:v>2.6522897519119102</c:v>
                </c:pt>
                <c:pt idx="179">
                  <c:v>2.6671902561361298</c:v>
                </c:pt>
                <c:pt idx="180">
                  <c:v>2.6820907603603601</c:v>
                </c:pt>
                <c:pt idx="181">
                  <c:v>2.6969912645845802</c:v>
                </c:pt>
                <c:pt idx="182">
                  <c:v>2.7118917688087998</c:v>
                </c:pt>
                <c:pt idx="183">
                  <c:v>2.7267922730330301</c:v>
                </c:pt>
                <c:pt idx="184">
                  <c:v>2.7416927772572501</c:v>
                </c:pt>
                <c:pt idx="185">
                  <c:v>2.75659328148148</c:v>
                </c:pt>
                <c:pt idx="186">
                  <c:v>2.7714937857057</c:v>
                </c:pt>
                <c:pt idx="187">
                  <c:v>2.7863942899299299</c:v>
                </c:pt>
                <c:pt idx="188">
                  <c:v>2.8012947941541499</c:v>
                </c:pt>
                <c:pt idx="189">
                  <c:v>2.81619529837837</c:v>
                </c:pt>
                <c:pt idx="190">
                  <c:v>2.8310958026025999</c:v>
                </c:pt>
                <c:pt idx="191">
                  <c:v>2.8459963068268199</c:v>
                </c:pt>
                <c:pt idx="192">
                  <c:v>2.8608968110510502</c:v>
                </c:pt>
                <c:pt idx="193">
                  <c:v>2.8757973152752698</c:v>
                </c:pt>
                <c:pt idx="194">
                  <c:v>2.8906978194994899</c:v>
                </c:pt>
                <c:pt idx="195">
                  <c:v>2.9055983237237202</c:v>
                </c:pt>
                <c:pt idx="196">
                  <c:v>2.9204988279479398</c:v>
                </c:pt>
                <c:pt idx="197">
                  <c:v>2.9353993321721701</c:v>
                </c:pt>
                <c:pt idx="198">
                  <c:v>2.9502998363963902</c:v>
                </c:pt>
                <c:pt idx="199">
                  <c:v>2.96520034062062</c:v>
                </c:pt>
                <c:pt idx="200">
                  <c:v>2.9801008448448401</c:v>
                </c:pt>
                <c:pt idx="201">
                  <c:v>2.9950013490690601</c:v>
                </c:pt>
                <c:pt idx="202">
                  <c:v>3.00990185329329</c:v>
                </c:pt>
                <c:pt idx="203">
                  <c:v>3.02480235751751</c:v>
                </c:pt>
                <c:pt idx="204">
                  <c:v>3.0397028617417399</c:v>
                </c:pt>
                <c:pt idx="205">
                  <c:v>3.0546033659659599</c:v>
                </c:pt>
                <c:pt idx="206">
                  <c:v>3.0695038701901902</c:v>
                </c:pt>
                <c:pt idx="207">
                  <c:v>3.0844043744144098</c:v>
                </c:pt>
                <c:pt idx="208">
                  <c:v>3.0993048786386299</c:v>
                </c:pt>
                <c:pt idx="209">
                  <c:v>3.1142053828628602</c:v>
                </c:pt>
                <c:pt idx="210">
                  <c:v>3.1291058870870798</c:v>
                </c:pt>
                <c:pt idx="211">
                  <c:v>3.1440063913113101</c:v>
                </c:pt>
                <c:pt idx="212">
                  <c:v>3.1589068955355302</c:v>
                </c:pt>
                <c:pt idx="213">
                  <c:v>3.17380739975976</c:v>
                </c:pt>
                <c:pt idx="214">
                  <c:v>3.1887079039839801</c:v>
                </c:pt>
                <c:pt idx="215">
                  <c:v>3.2036084082082001</c:v>
                </c:pt>
                <c:pt idx="216">
                  <c:v>3.21850891243243</c:v>
                </c:pt>
                <c:pt idx="217">
                  <c:v>3.23340941665665</c:v>
                </c:pt>
                <c:pt idx="218">
                  <c:v>3.2483099208808799</c:v>
                </c:pt>
                <c:pt idx="219">
                  <c:v>3.2632104251051</c:v>
                </c:pt>
                <c:pt idx="220">
                  <c:v>3.27811092932932</c:v>
                </c:pt>
                <c:pt idx="221">
                  <c:v>3.2930114335535499</c:v>
                </c:pt>
                <c:pt idx="222">
                  <c:v>3.3079119377777699</c:v>
                </c:pt>
                <c:pt idx="223">
                  <c:v>3.3228124420020002</c:v>
                </c:pt>
                <c:pt idx="224">
                  <c:v>3.3377129462262198</c:v>
                </c:pt>
                <c:pt idx="225">
                  <c:v>3.3526134504504501</c:v>
                </c:pt>
                <c:pt idx="226">
                  <c:v>3.3675139546746702</c:v>
                </c:pt>
                <c:pt idx="227">
                  <c:v>3.3824144588988898</c:v>
                </c:pt>
                <c:pt idx="228">
                  <c:v>3.3973149631231201</c:v>
                </c:pt>
                <c:pt idx="229">
                  <c:v>3.4122154673473402</c:v>
                </c:pt>
                <c:pt idx="230">
                  <c:v>3.42711597157157</c:v>
                </c:pt>
                <c:pt idx="231">
                  <c:v>3.4420164757957901</c:v>
                </c:pt>
                <c:pt idx="232">
                  <c:v>3.4569169800200199</c:v>
                </c:pt>
                <c:pt idx="233">
                  <c:v>3.47181748424424</c:v>
                </c:pt>
                <c:pt idx="234">
                  <c:v>3.48671798846846</c:v>
                </c:pt>
                <c:pt idx="235">
                  <c:v>3.5016184926926899</c:v>
                </c:pt>
                <c:pt idx="236">
                  <c:v>3.5165189969169099</c:v>
                </c:pt>
                <c:pt idx="237">
                  <c:v>3.5314195011411398</c:v>
                </c:pt>
                <c:pt idx="238">
                  <c:v>3.5463200053653599</c:v>
                </c:pt>
                <c:pt idx="239">
                  <c:v>3.5612205095895799</c:v>
                </c:pt>
                <c:pt idx="240">
                  <c:v>3.5761210138138102</c:v>
                </c:pt>
                <c:pt idx="241">
                  <c:v>3.5910215180380298</c:v>
                </c:pt>
                <c:pt idx="242">
                  <c:v>3.6059220222622601</c:v>
                </c:pt>
                <c:pt idx="243">
                  <c:v>3.6208225264864802</c:v>
                </c:pt>
                <c:pt idx="244">
                  <c:v>3.63572303071071</c:v>
                </c:pt>
                <c:pt idx="245">
                  <c:v>3.6506235349349301</c:v>
                </c:pt>
                <c:pt idx="246">
                  <c:v>3.6655240391591501</c:v>
                </c:pt>
                <c:pt idx="247">
                  <c:v>3.68042454338338</c:v>
                </c:pt>
                <c:pt idx="248">
                  <c:v>3.6953250476076001</c:v>
                </c:pt>
                <c:pt idx="249">
                  <c:v>3.7102255518318299</c:v>
                </c:pt>
                <c:pt idx="250">
                  <c:v>3.72512605605605</c:v>
                </c:pt>
                <c:pt idx="251">
                  <c:v>3.7400265602802798</c:v>
                </c:pt>
                <c:pt idx="252">
                  <c:v>3.7549270645044999</c:v>
                </c:pt>
                <c:pt idx="253">
                  <c:v>3.7698275687287199</c:v>
                </c:pt>
                <c:pt idx="254">
                  <c:v>3.7847280729529502</c:v>
                </c:pt>
                <c:pt idx="255">
                  <c:v>3.7996285771771698</c:v>
                </c:pt>
                <c:pt idx="256">
                  <c:v>3.8145290814014001</c:v>
                </c:pt>
                <c:pt idx="257">
                  <c:v>3.8294295856256202</c:v>
                </c:pt>
                <c:pt idx="258">
                  <c:v>3.84433008984985</c:v>
                </c:pt>
                <c:pt idx="259">
                  <c:v>3.8592305940740701</c:v>
                </c:pt>
                <c:pt idx="260">
                  <c:v>3.8741310982982902</c:v>
                </c:pt>
                <c:pt idx="261">
                  <c:v>3.88903160252252</c:v>
                </c:pt>
                <c:pt idx="262">
                  <c:v>3.9039321067467401</c:v>
                </c:pt>
                <c:pt idx="263">
                  <c:v>3.9188326109709699</c:v>
                </c:pt>
                <c:pt idx="264">
                  <c:v>3.93373311519519</c:v>
                </c:pt>
                <c:pt idx="265">
                  <c:v>3.94863361941941</c:v>
                </c:pt>
                <c:pt idx="266">
                  <c:v>3.9635341236436399</c:v>
                </c:pt>
                <c:pt idx="267">
                  <c:v>3.97843462786786</c:v>
                </c:pt>
                <c:pt idx="268">
                  <c:v>3.9933351320920898</c:v>
                </c:pt>
                <c:pt idx="269">
                  <c:v>4.0082356363163099</c:v>
                </c:pt>
                <c:pt idx="270">
                  <c:v>4.0231361405405401</c:v>
                </c:pt>
                <c:pt idx="271">
                  <c:v>4.0380366447647598</c:v>
                </c:pt>
                <c:pt idx="272">
                  <c:v>4.0529371489889803</c:v>
                </c:pt>
                <c:pt idx="273">
                  <c:v>4.0678376532132097</c:v>
                </c:pt>
                <c:pt idx="274">
                  <c:v>4.0827381574374302</c:v>
                </c:pt>
                <c:pt idx="275">
                  <c:v>4.0976386616616596</c:v>
                </c:pt>
                <c:pt idx="276">
                  <c:v>4.1125391658858801</c:v>
                </c:pt>
                <c:pt idx="277">
                  <c:v>4.1274396701101104</c:v>
                </c:pt>
                <c:pt idx="278">
                  <c:v>4.14234017433433</c:v>
                </c:pt>
                <c:pt idx="279">
                  <c:v>4.1572406785585496</c:v>
                </c:pt>
                <c:pt idx="280">
                  <c:v>4.1721411827827799</c:v>
                </c:pt>
                <c:pt idx="281">
                  <c:v>4.1870416870070004</c:v>
                </c:pt>
                <c:pt idx="282">
                  <c:v>4.2019421912312298</c:v>
                </c:pt>
                <c:pt idx="283">
                  <c:v>4.2168426954554503</c:v>
                </c:pt>
                <c:pt idx="284">
                  <c:v>4.2317431996796797</c:v>
                </c:pt>
                <c:pt idx="285">
                  <c:v>4.2466437039039002</c:v>
                </c:pt>
                <c:pt idx="286">
                  <c:v>4.2615442081281198</c:v>
                </c:pt>
                <c:pt idx="287">
                  <c:v>4.2764447123523501</c:v>
                </c:pt>
                <c:pt idx="288">
                  <c:v>4.2913452165765698</c:v>
                </c:pt>
                <c:pt idx="289">
                  <c:v>4.3062457208008</c:v>
                </c:pt>
                <c:pt idx="290">
                  <c:v>4.3211462250250197</c:v>
                </c:pt>
                <c:pt idx="291">
                  <c:v>4.3360467292492402</c:v>
                </c:pt>
                <c:pt idx="292">
                  <c:v>4.3509472334734696</c:v>
                </c:pt>
                <c:pt idx="293">
                  <c:v>4.3658477376976901</c:v>
                </c:pt>
                <c:pt idx="294">
                  <c:v>4.3807482419219204</c:v>
                </c:pt>
                <c:pt idx="295">
                  <c:v>4.39564874614614</c:v>
                </c:pt>
                <c:pt idx="296">
                  <c:v>4.4105492503703703</c:v>
                </c:pt>
                <c:pt idx="297">
                  <c:v>4.4254497545945899</c:v>
                </c:pt>
                <c:pt idx="298">
                  <c:v>4.4403502588188104</c:v>
                </c:pt>
                <c:pt idx="299">
                  <c:v>4.4552507630430398</c:v>
                </c:pt>
                <c:pt idx="300">
                  <c:v>4.4701512672672603</c:v>
                </c:pt>
                <c:pt idx="301">
                  <c:v>4.4850517714914897</c:v>
                </c:pt>
                <c:pt idx="302">
                  <c:v>4.4999522757157102</c:v>
                </c:pt>
                <c:pt idx="303">
                  <c:v>4.5148527799399396</c:v>
                </c:pt>
                <c:pt idx="304">
                  <c:v>4.5297532841641601</c:v>
                </c:pt>
                <c:pt idx="305">
                  <c:v>4.5446537883883797</c:v>
                </c:pt>
                <c:pt idx="306">
                  <c:v>4.55955429261261</c:v>
                </c:pt>
                <c:pt idx="307">
                  <c:v>4.5744547968368297</c:v>
                </c:pt>
                <c:pt idx="308">
                  <c:v>4.5893553010610599</c:v>
                </c:pt>
                <c:pt idx="309">
                  <c:v>4.6042558052852796</c:v>
                </c:pt>
                <c:pt idx="310">
                  <c:v>4.6191563095095098</c:v>
                </c:pt>
                <c:pt idx="311">
                  <c:v>4.6340568137337304</c:v>
                </c:pt>
                <c:pt idx="312">
                  <c:v>4.64895731795795</c:v>
                </c:pt>
                <c:pt idx="313">
                  <c:v>4.6638578221821803</c:v>
                </c:pt>
                <c:pt idx="314">
                  <c:v>4.6787583264063999</c:v>
                </c:pt>
                <c:pt idx="315">
                  <c:v>4.6936588306306302</c:v>
                </c:pt>
                <c:pt idx="316">
                  <c:v>4.7085593348548498</c:v>
                </c:pt>
                <c:pt idx="317">
                  <c:v>4.7234598390790703</c:v>
                </c:pt>
                <c:pt idx="318">
                  <c:v>4.7383603433032997</c:v>
                </c:pt>
                <c:pt idx="319">
                  <c:v>4.7532608475275202</c:v>
                </c:pt>
                <c:pt idx="320">
                  <c:v>4.7681613517517496</c:v>
                </c:pt>
                <c:pt idx="321">
                  <c:v>4.7830618559759701</c:v>
                </c:pt>
                <c:pt idx="322">
                  <c:v>4.7979623602002004</c:v>
                </c:pt>
                <c:pt idx="323">
                  <c:v>4.81286286442442</c:v>
                </c:pt>
                <c:pt idx="324">
                  <c:v>4.8277633686486396</c:v>
                </c:pt>
                <c:pt idx="325">
                  <c:v>4.8426638728728699</c:v>
                </c:pt>
                <c:pt idx="326">
                  <c:v>4.8575643770970904</c:v>
                </c:pt>
                <c:pt idx="327">
                  <c:v>4.8724648813213198</c:v>
                </c:pt>
                <c:pt idx="328">
                  <c:v>4.8873653855455403</c:v>
                </c:pt>
                <c:pt idx="329">
                  <c:v>4.9022658897697697</c:v>
                </c:pt>
                <c:pt idx="330">
                  <c:v>4.9171663939939902</c:v>
                </c:pt>
                <c:pt idx="331">
                  <c:v>4.9320668982182099</c:v>
                </c:pt>
                <c:pt idx="332">
                  <c:v>4.9469674024424402</c:v>
                </c:pt>
                <c:pt idx="333">
                  <c:v>4.9618679066666598</c:v>
                </c:pt>
                <c:pt idx="334">
                  <c:v>4.9767684108908901</c:v>
                </c:pt>
                <c:pt idx="335">
                  <c:v>4.9916689151151097</c:v>
                </c:pt>
                <c:pt idx="336">
                  <c:v>5.0065694193393302</c:v>
                </c:pt>
                <c:pt idx="337">
                  <c:v>5.0214699235635596</c:v>
                </c:pt>
                <c:pt idx="338">
                  <c:v>5.0363704277877801</c:v>
                </c:pt>
                <c:pt idx="339">
                  <c:v>5.0512709320120104</c:v>
                </c:pt>
                <c:pt idx="340">
                  <c:v>5.06617143623623</c:v>
                </c:pt>
                <c:pt idx="341">
                  <c:v>5.0810719404604603</c:v>
                </c:pt>
                <c:pt idx="342">
                  <c:v>5.0959724446846799</c:v>
                </c:pt>
                <c:pt idx="343">
                  <c:v>5.1108729489089004</c:v>
                </c:pt>
                <c:pt idx="344">
                  <c:v>5.1257734531331298</c:v>
                </c:pt>
                <c:pt idx="345">
                  <c:v>5.1406739573573503</c:v>
                </c:pt>
                <c:pt idx="346">
                  <c:v>5.1555744615815797</c:v>
                </c:pt>
                <c:pt idx="347">
                  <c:v>5.1704749658058002</c:v>
                </c:pt>
                <c:pt idx="348">
                  <c:v>5.1853754700300296</c:v>
                </c:pt>
                <c:pt idx="349">
                  <c:v>5.2002759742542501</c:v>
                </c:pt>
                <c:pt idx="350">
                  <c:v>5.2151764784784698</c:v>
                </c:pt>
                <c:pt idx="351">
                  <c:v>5.2300769827027001</c:v>
                </c:pt>
                <c:pt idx="352">
                  <c:v>5.2449774869269197</c:v>
                </c:pt>
                <c:pt idx="353">
                  <c:v>5.25987799115115</c:v>
                </c:pt>
                <c:pt idx="354">
                  <c:v>5.2747784953753696</c:v>
                </c:pt>
                <c:pt idx="355">
                  <c:v>5.2896789995995999</c:v>
                </c:pt>
                <c:pt idx="356">
                  <c:v>5.3045795038238204</c:v>
                </c:pt>
                <c:pt idx="357">
                  <c:v>5.31948000804804</c:v>
                </c:pt>
                <c:pt idx="358">
                  <c:v>5.3343805122722703</c:v>
                </c:pt>
                <c:pt idx="359">
                  <c:v>5.3492810164964899</c:v>
                </c:pt>
                <c:pt idx="360">
                  <c:v>5.3641815207207202</c:v>
                </c:pt>
                <c:pt idx="361">
                  <c:v>5.3790820249449398</c:v>
                </c:pt>
                <c:pt idx="362">
                  <c:v>5.3939825291691603</c:v>
                </c:pt>
                <c:pt idx="363">
                  <c:v>5.4088830333933897</c:v>
                </c:pt>
                <c:pt idx="364">
                  <c:v>5.4237835376176102</c:v>
                </c:pt>
                <c:pt idx="365">
                  <c:v>5.4386840418418396</c:v>
                </c:pt>
                <c:pt idx="366">
                  <c:v>5.4535845460660601</c:v>
                </c:pt>
                <c:pt idx="367">
                  <c:v>5.4684850502902904</c:v>
                </c:pt>
                <c:pt idx="368">
                  <c:v>5.48338555451451</c:v>
                </c:pt>
                <c:pt idx="369">
                  <c:v>5.4982860587387297</c:v>
                </c:pt>
                <c:pt idx="370">
                  <c:v>5.5131865629629599</c:v>
                </c:pt>
                <c:pt idx="371">
                  <c:v>5.5280870671871796</c:v>
                </c:pt>
                <c:pt idx="372">
                  <c:v>5.5429875714114099</c:v>
                </c:pt>
                <c:pt idx="373">
                  <c:v>5.5578880756356304</c:v>
                </c:pt>
                <c:pt idx="374">
                  <c:v>5.5727885798598598</c:v>
                </c:pt>
                <c:pt idx="375">
                  <c:v>5.5876890840840803</c:v>
                </c:pt>
                <c:pt idx="376">
                  <c:v>5.6025895883082999</c:v>
                </c:pt>
                <c:pt idx="377">
                  <c:v>5.6174900925325302</c:v>
                </c:pt>
                <c:pt idx="378">
                  <c:v>5.6323905967567498</c:v>
                </c:pt>
                <c:pt idx="379">
                  <c:v>5.6472911009809801</c:v>
                </c:pt>
                <c:pt idx="380">
                  <c:v>5.6621916052051997</c:v>
                </c:pt>
                <c:pt idx="381">
                  <c:v>5.6770921094294202</c:v>
                </c:pt>
                <c:pt idx="382">
                  <c:v>5.6919926136536496</c:v>
                </c:pt>
                <c:pt idx="383">
                  <c:v>5.7068931178778701</c:v>
                </c:pt>
                <c:pt idx="384">
                  <c:v>5.7217936221021004</c:v>
                </c:pt>
                <c:pt idx="385">
                  <c:v>5.73669412632632</c:v>
                </c:pt>
                <c:pt idx="386">
                  <c:v>5.7515946305505503</c:v>
                </c:pt>
                <c:pt idx="387">
                  <c:v>5.7664951347747699</c:v>
                </c:pt>
                <c:pt idx="388">
                  <c:v>5.7813956389989896</c:v>
                </c:pt>
                <c:pt idx="389">
                  <c:v>5.7962961432232198</c:v>
                </c:pt>
                <c:pt idx="390">
                  <c:v>5.8111966474474404</c:v>
                </c:pt>
                <c:pt idx="391">
                  <c:v>5.8260971516716697</c:v>
                </c:pt>
                <c:pt idx="392">
                  <c:v>5.8409976558958903</c:v>
                </c:pt>
                <c:pt idx="393">
                  <c:v>5.8558981601201197</c:v>
                </c:pt>
                <c:pt idx="394">
                  <c:v>5.8707986643443402</c:v>
                </c:pt>
                <c:pt idx="395">
                  <c:v>5.8856991685685598</c:v>
                </c:pt>
                <c:pt idx="396">
                  <c:v>5.9005996727927901</c:v>
                </c:pt>
                <c:pt idx="397">
                  <c:v>5.9155001770170097</c:v>
                </c:pt>
                <c:pt idx="398">
                  <c:v>5.93040068124124</c:v>
                </c:pt>
                <c:pt idx="399">
                  <c:v>5.9453011854654596</c:v>
                </c:pt>
                <c:pt idx="400">
                  <c:v>5.9602016896896899</c:v>
                </c:pt>
                <c:pt idx="401">
                  <c:v>5.9751021939139104</c:v>
                </c:pt>
                <c:pt idx="402">
                  <c:v>5.99000269813813</c:v>
                </c:pt>
                <c:pt idx="403">
                  <c:v>6.0049032023623603</c:v>
                </c:pt>
                <c:pt idx="404">
                  <c:v>6.0198037065865799</c:v>
                </c:pt>
                <c:pt idx="405">
                  <c:v>6.0347042108108102</c:v>
                </c:pt>
                <c:pt idx="406">
                  <c:v>6.0496047150350298</c:v>
                </c:pt>
                <c:pt idx="407">
                  <c:v>6.0645052192592503</c:v>
                </c:pt>
                <c:pt idx="408">
                  <c:v>6.0794057234834797</c:v>
                </c:pt>
                <c:pt idx="409">
                  <c:v>6.0943062277077003</c:v>
                </c:pt>
                <c:pt idx="410">
                  <c:v>6.1092067319319296</c:v>
                </c:pt>
                <c:pt idx="411">
                  <c:v>6.1241072361561502</c:v>
                </c:pt>
                <c:pt idx="412">
                  <c:v>6.1390077403803804</c:v>
                </c:pt>
                <c:pt idx="413">
                  <c:v>6.1539082446046001</c:v>
                </c:pt>
                <c:pt idx="414">
                  <c:v>6.1688087488288197</c:v>
                </c:pt>
                <c:pt idx="415">
                  <c:v>6.18370925305305</c:v>
                </c:pt>
                <c:pt idx="416">
                  <c:v>6.1986097572772696</c:v>
                </c:pt>
                <c:pt idx="417">
                  <c:v>6.2135102615014999</c:v>
                </c:pt>
                <c:pt idx="418">
                  <c:v>6.2284107657257204</c:v>
                </c:pt>
                <c:pt idx="419">
                  <c:v>6.2433112699499498</c:v>
                </c:pt>
                <c:pt idx="420">
                  <c:v>6.2582117741741703</c:v>
                </c:pt>
                <c:pt idx="421">
                  <c:v>6.2731122783983899</c:v>
                </c:pt>
                <c:pt idx="422">
                  <c:v>6.2880127826226202</c:v>
                </c:pt>
                <c:pt idx="423">
                  <c:v>6.3029132868468398</c:v>
                </c:pt>
                <c:pt idx="424">
                  <c:v>6.3178137910710701</c:v>
                </c:pt>
                <c:pt idx="425">
                  <c:v>6.3327142952952897</c:v>
                </c:pt>
                <c:pt idx="426">
                  <c:v>6.34761479951952</c:v>
                </c:pt>
                <c:pt idx="427">
                  <c:v>6.3625153037437396</c:v>
                </c:pt>
                <c:pt idx="428">
                  <c:v>6.3774158079679601</c:v>
                </c:pt>
                <c:pt idx="429">
                  <c:v>6.3923163121921904</c:v>
                </c:pt>
                <c:pt idx="430">
                  <c:v>6.4072168164164101</c:v>
                </c:pt>
                <c:pt idx="431">
                  <c:v>6.4221173206406403</c:v>
                </c:pt>
                <c:pt idx="432">
                  <c:v>6.43701782486486</c:v>
                </c:pt>
                <c:pt idx="433">
                  <c:v>6.4519183290890796</c:v>
                </c:pt>
                <c:pt idx="434">
                  <c:v>6.4668188333133099</c:v>
                </c:pt>
                <c:pt idx="435">
                  <c:v>6.4817193375375304</c:v>
                </c:pt>
                <c:pt idx="436">
                  <c:v>6.4966198417617598</c:v>
                </c:pt>
                <c:pt idx="437">
                  <c:v>6.5115203459859803</c:v>
                </c:pt>
                <c:pt idx="438">
                  <c:v>6.5264208502102097</c:v>
                </c:pt>
                <c:pt idx="439">
                  <c:v>6.5413213544344302</c:v>
                </c:pt>
                <c:pt idx="440">
                  <c:v>6.5562218586586498</c:v>
                </c:pt>
                <c:pt idx="441">
                  <c:v>6.5711223628828801</c:v>
                </c:pt>
                <c:pt idx="442">
                  <c:v>6.5860228671070997</c:v>
                </c:pt>
                <c:pt idx="443">
                  <c:v>6.60092337133133</c:v>
                </c:pt>
                <c:pt idx="444">
                  <c:v>6.6158238755555496</c:v>
                </c:pt>
                <c:pt idx="445">
                  <c:v>6.6307243797797799</c:v>
                </c:pt>
                <c:pt idx="446">
                  <c:v>6.6456248840040004</c:v>
                </c:pt>
                <c:pt idx="447">
                  <c:v>6.66052538822822</c:v>
                </c:pt>
                <c:pt idx="448">
                  <c:v>6.6754258924524503</c:v>
                </c:pt>
                <c:pt idx="449">
                  <c:v>6.69032639667667</c:v>
                </c:pt>
                <c:pt idx="450">
                  <c:v>6.7052269009009002</c:v>
                </c:pt>
                <c:pt idx="451">
                  <c:v>6.7201274051251199</c:v>
                </c:pt>
                <c:pt idx="452">
                  <c:v>6.7350279093493404</c:v>
                </c:pt>
                <c:pt idx="453">
                  <c:v>6.7499284135735698</c:v>
                </c:pt>
                <c:pt idx="454">
                  <c:v>6.7648289177977903</c:v>
                </c:pt>
                <c:pt idx="455">
                  <c:v>6.7797294220220197</c:v>
                </c:pt>
                <c:pt idx="456">
                  <c:v>6.7946299262462402</c:v>
                </c:pt>
                <c:pt idx="457">
                  <c:v>6.8095304304704696</c:v>
                </c:pt>
                <c:pt idx="458">
                  <c:v>6.8244309346946901</c:v>
                </c:pt>
                <c:pt idx="459">
                  <c:v>6.8393314389189097</c:v>
                </c:pt>
                <c:pt idx="460">
                  <c:v>6.85423194314314</c:v>
                </c:pt>
                <c:pt idx="461">
                  <c:v>6.8691324473673596</c:v>
                </c:pt>
                <c:pt idx="462">
                  <c:v>6.8840329515915899</c:v>
                </c:pt>
                <c:pt idx="463">
                  <c:v>6.8989334558158104</c:v>
                </c:pt>
                <c:pt idx="464">
                  <c:v>6.9138339600400398</c:v>
                </c:pt>
                <c:pt idx="465">
                  <c:v>6.9287344642642603</c:v>
                </c:pt>
                <c:pt idx="466">
                  <c:v>6.9436349684884799</c:v>
                </c:pt>
                <c:pt idx="467">
                  <c:v>6.9585354727127102</c:v>
                </c:pt>
                <c:pt idx="468">
                  <c:v>6.9734359769369298</c:v>
                </c:pt>
                <c:pt idx="469">
                  <c:v>6.9883364811611601</c:v>
                </c:pt>
                <c:pt idx="470">
                  <c:v>7.0032369853853798</c:v>
                </c:pt>
                <c:pt idx="471">
                  <c:v>7.01813748960961</c:v>
                </c:pt>
                <c:pt idx="472">
                  <c:v>7.0330379938338297</c:v>
                </c:pt>
                <c:pt idx="473">
                  <c:v>7.0479384980580502</c:v>
                </c:pt>
                <c:pt idx="474">
                  <c:v>7.0628390022822796</c:v>
                </c:pt>
                <c:pt idx="475">
                  <c:v>7.0777395065065001</c:v>
                </c:pt>
                <c:pt idx="476">
                  <c:v>7.0926400107307304</c:v>
                </c:pt>
                <c:pt idx="477">
                  <c:v>7.10754051495495</c:v>
                </c:pt>
                <c:pt idx="478">
                  <c:v>7.1224410191791696</c:v>
                </c:pt>
                <c:pt idx="479">
                  <c:v>7.1373415234033999</c:v>
                </c:pt>
                <c:pt idx="480">
                  <c:v>7.1522420276276204</c:v>
                </c:pt>
                <c:pt idx="481">
                  <c:v>7.1671425318518498</c:v>
                </c:pt>
                <c:pt idx="482">
                  <c:v>7.1820430360760703</c:v>
                </c:pt>
                <c:pt idx="483">
                  <c:v>7.1969435403002997</c:v>
                </c:pt>
                <c:pt idx="484">
                  <c:v>7.2118440445245202</c:v>
                </c:pt>
                <c:pt idx="485">
                  <c:v>7.2267445487487398</c:v>
                </c:pt>
                <c:pt idx="486">
                  <c:v>7.2416450529729701</c:v>
                </c:pt>
                <c:pt idx="487">
                  <c:v>7.2565455571971897</c:v>
                </c:pt>
                <c:pt idx="488">
                  <c:v>7.27144606142142</c:v>
                </c:pt>
                <c:pt idx="489">
                  <c:v>7.2863465656456397</c:v>
                </c:pt>
                <c:pt idx="490">
                  <c:v>7.3012470698698699</c:v>
                </c:pt>
                <c:pt idx="491">
                  <c:v>7.3161475740940896</c:v>
                </c:pt>
                <c:pt idx="492">
                  <c:v>7.3310480783183101</c:v>
                </c:pt>
                <c:pt idx="493">
                  <c:v>7.3459485825425404</c:v>
                </c:pt>
                <c:pt idx="494">
                  <c:v>7.36084908676676</c:v>
                </c:pt>
                <c:pt idx="495">
                  <c:v>7.3757495909909903</c:v>
                </c:pt>
                <c:pt idx="496">
                  <c:v>7.3906500952152099</c:v>
                </c:pt>
                <c:pt idx="497">
                  <c:v>7.4055505994394304</c:v>
                </c:pt>
                <c:pt idx="498">
                  <c:v>7.4204511036636598</c:v>
                </c:pt>
                <c:pt idx="499">
                  <c:v>7.4353516078878803</c:v>
                </c:pt>
                <c:pt idx="500">
                  <c:v>7.4502521121121097</c:v>
                </c:pt>
                <c:pt idx="501">
                  <c:v>7.4651526163363302</c:v>
                </c:pt>
                <c:pt idx="502">
                  <c:v>7.4800531205605596</c:v>
                </c:pt>
                <c:pt idx="503">
                  <c:v>7.4949536247847801</c:v>
                </c:pt>
                <c:pt idx="504">
                  <c:v>7.5098541290089997</c:v>
                </c:pt>
                <c:pt idx="505">
                  <c:v>7.52475463323323</c:v>
                </c:pt>
                <c:pt idx="506">
                  <c:v>7.5396551374574496</c:v>
                </c:pt>
                <c:pt idx="507">
                  <c:v>7.5545556416816799</c:v>
                </c:pt>
                <c:pt idx="508">
                  <c:v>7.5694561459059004</c:v>
                </c:pt>
                <c:pt idx="509">
                  <c:v>7.5843566501301298</c:v>
                </c:pt>
                <c:pt idx="510">
                  <c:v>7.5992571543543503</c:v>
                </c:pt>
                <c:pt idx="511">
                  <c:v>7.61415765857857</c:v>
                </c:pt>
                <c:pt idx="512">
                  <c:v>7.6290581628028002</c:v>
                </c:pt>
                <c:pt idx="513">
                  <c:v>7.6439586670270199</c:v>
                </c:pt>
                <c:pt idx="514">
                  <c:v>7.6588591712512502</c:v>
                </c:pt>
                <c:pt idx="515">
                  <c:v>7.6737596754754698</c:v>
                </c:pt>
                <c:pt idx="516">
                  <c:v>7.6886601796997001</c:v>
                </c:pt>
                <c:pt idx="517">
                  <c:v>7.7035606839239197</c:v>
                </c:pt>
                <c:pt idx="518">
                  <c:v>7.7184611881481402</c:v>
                </c:pt>
                <c:pt idx="519">
                  <c:v>7.7333616923723696</c:v>
                </c:pt>
                <c:pt idx="520">
                  <c:v>7.7482621965965901</c:v>
                </c:pt>
                <c:pt idx="521">
                  <c:v>7.7631627008208204</c:v>
                </c:pt>
                <c:pt idx="522">
                  <c:v>7.77806320504504</c:v>
                </c:pt>
                <c:pt idx="523">
                  <c:v>7.7929637092692596</c:v>
                </c:pt>
                <c:pt idx="524">
                  <c:v>7.8078642134934899</c:v>
                </c:pt>
                <c:pt idx="525">
                  <c:v>7.8227647177177104</c:v>
                </c:pt>
                <c:pt idx="526">
                  <c:v>7.8376652219419398</c:v>
                </c:pt>
                <c:pt idx="527">
                  <c:v>7.8525657261661603</c:v>
                </c:pt>
                <c:pt idx="528">
                  <c:v>7.8674662303903897</c:v>
                </c:pt>
                <c:pt idx="529">
                  <c:v>7.8823667346146102</c:v>
                </c:pt>
                <c:pt idx="530">
                  <c:v>7.8972672388388299</c:v>
                </c:pt>
                <c:pt idx="531">
                  <c:v>7.9121677430630601</c:v>
                </c:pt>
                <c:pt idx="532">
                  <c:v>7.9270682472872798</c:v>
                </c:pt>
                <c:pt idx="533">
                  <c:v>7.94196875151151</c:v>
                </c:pt>
                <c:pt idx="534">
                  <c:v>7.9568692557357297</c:v>
                </c:pt>
                <c:pt idx="535">
                  <c:v>7.97176975995996</c:v>
                </c:pt>
                <c:pt idx="536">
                  <c:v>7.9866702641841796</c:v>
                </c:pt>
                <c:pt idx="537">
                  <c:v>8.0015707684083992</c:v>
                </c:pt>
                <c:pt idx="538">
                  <c:v>8.0164712726326304</c:v>
                </c:pt>
                <c:pt idx="539">
                  <c:v>8.0313717768568509</c:v>
                </c:pt>
                <c:pt idx="540">
                  <c:v>8.0462722810810803</c:v>
                </c:pt>
                <c:pt idx="541">
                  <c:v>8.0611727853053008</c:v>
                </c:pt>
                <c:pt idx="542">
                  <c:v>8.0760732895295302</c:v>
                </c:pt>
                <c:pt idx="543">
                  <c:v>8.0909737937537507</c:v>
                </c:pt>
                <c:pt idx="544">
                  <c:v>8.1058742979779694</c:v>
                </c:pt>
                <c:pt idx="545">
                  <c:v>8.1207748022022006</c:v>
                </c:pt>
                <c:pt idx="546">
                  <c:v>8.1356753064264193</c:v>
                </c:pt>
                <c:pt idx="547">
                  <c:v>8.1505758106506505</c:v>
                </c:pt>
                <c:pt idx="548">
                  <c:v>8.1654763148748692</c:v>
                </c:pt>
                <c:pt idx="549">
                  <c:v>8.1803768190990898</c:v>
                </c:pt>
                <c:pt idx="550">
                  <c:v>8.1952773233233192</c:v>
                </c:pt>
                <c:pt idx="551">
                  <c:v>8.2101778275475397</c:v>
                </c:pt>
                <c:pt idx="552">
                  <c:v>8.2250783317717708</c:v>
                </c:pt>
                <c:pt idx="553">
                  <c:v>8.2399788359959896</c:v>
                </c:pt>
                <c:pt idx="554">
                  <c:v>8.2548793402202207</c:v>
                </c:pt>
                <c:pt idx="555">
                  <c:v>8.2697798444444395</c:v>
                </c:pt>
                <c:pt idx="556">
                  <c:v>8.28468034866866</c:v>
                </c:pt>
                <c:pt idx="557">
                  <c:v>8.2995808528928894</c:v>
                </c:pt>
                <c:pt idx="558">
                  <c:v>8.3144813571171099</c:v>
                </c:pt>
                <c:pt idx="559">
                  <c:v>8.3293818613413393</c:v>
                </c:pt>
                <c:pt idx="560">
                  <c:v>8.3442823655655598</c:v>
                </c:pt>
                <c:pt idx="561">
                  <c:v>8.3591828697897892</c:v>
                </c:pt>
                <c:pt idx="562">
                  <c:v>8.3740833740140097</c:v>
                </c:pt>
                <c:pt idx="563">
                  <c:v>8.3889838782382302</c:v>
                </c:pt>
                <c:pt idx="564">
                  <c:v>8.4038843824624596</c:v>
                </c:pt>
                <c:pt idx="565">
                  <c:v>8.4187848866866801</c:v>
                </c:pt>
                <c:pt idx="566">
                  <c:v>8.4336853909109095</c:v>
                </c:pt>
                <c:pt idx="567">
                  <c:v>8.44858589513513</c:v>
                </c:pt>
                <c:pt idx="568">
                  <c:v>8.4634863993593594</c:v>
                </c:pt>
                <c:pt idx="569">
                  <c:v>8.4783869035835799</c:v>
                </c:pt>
                <c:pt idx="570">
                  <c:v>8.4932874078078004</c:v>
                </c:pt>
                <c:pt idx="571">
                  <c:v>8.5081879120320298</c:v>
                </c:pt>
                <c:pt idx="572">
                  <c:v>8.5230884162562504</c:v>
                </c:pt>
                <c:pt idx="573">
                  <c:v>8.5379889204804797</c:v>
                </c:pt>
                <c:pt idx="574">
                  <c:v>8.5528894247047003</c:v>
                </c:pt>
                <c:pt idx="575">
                  <c:v>8.5677899289289297</c:v>
                </c:pt>
                <c:pt idx="576">
                  <c:v>8.5826904331531502</c:v>
                </c:pt>
                <c:pt idx="577">
                  <c:v>8.5975909373773707</c:v>
                </c:pt>
                <c:pt idx="578">
                  <c:v>8.6124914416016001</c:v>
                </c:pt>
                <c:pt idx="579">
                  <c:v>8.6273919458258206</c:v>
                </c:pt>
                <c:pt idx="580">
                  <c:v>8.64229245005005</c:v>
                </c:pt>
                <c:pt idx="581">
                  <c:v>8.6571929542742705</c:v>
                </c:pt>
                <c:pt idx="582">
                  <c:v>8.6720934584984892</c:v>
                </c:pt>
                <c:pt idx="583">
                  <c:v>8.6869939627227204</c:v>
                </c:pt>
                <c:pt idx="584">
                  <c:v>8.7018944669469391</c:v>
                </c:pt>
                <c:pt idx="585">
                  <c:v>8.7167949711711703</c:v>
                </c:pt>
                <c:pt idx="586">
                  <c:v>8.7316954753953908</c:v>
                </c:pt>
                <c:pt idx="587">
                  <c:v>8.7465959796196202</c:v>
                </c:pt>
                <c:pt idx="588">
                  <c:v>8.7614964838438407</c:v>
                </c:pt>
                <c:pt idx="589">
                  <c:v>8.7763969880680595</c:v>
                </c:pt>
                <c:pt idx="590">
                  <c:v>8.7912974922922906</c:v>
                </c:pt>
                <c:pt idx="591">
                  <c:v>8.8061979965165094</c:v>
                </c:pt>
                <c:pt idx="592">
                  <c:v>8.8210985007407405</c:v>
                </c:pt>
                <c:pt idx="593">
                  <c:v>8.8359990049649593</c:v>
                </c:pt>
                <c:pt idx="594">
                  <c:v>8.8508995091891798</c:v>
                </c:pt>
                <c:pt idx="595">
                  <c:v>8.8658000134134092</c:v>
                </c:pt>
                <c:pt idx="596">
                  <c:v>8.8807005176376297</c:v>
                </c:pt>
                <c:pt idx="597">
                  <c:v>8.8956010218618609</c:v>
                </c:pt>
                <c:pt idx="598">
                  <c:v>8.9105015260860796</c:v>
                </c:pt>
                <c:pt idx="599">
                  <c:v>8.9254020303103108</c:v>
                </c:pt>
                <c:pt idx="600">
                  <c:v>8.9403025345345295</c:v>
                </c:pt>
                <c:pt idx="601">
                  <c:v>8.95520303875875</c:v>
                </c:pt>
                <c:pt idx="602">
                  <c:v>8.9701035429829794</c:v>
                </c:pt>
                <c:pt idx="603">
                  <c:v>8.9850040472071999</c:v>
                </c:pt>
                <c:pt idx="604">
                  <c:v>8.9999045514314293</c:v>
                </c:pt>
                <c:pt idx="605">
                  <c:v>9.0148050556556498</c:v>
                </c:pt>
                <c:pt idx="606">
                  <c:v>9.0297055598798792</c:v>
                </c:pt>
                <c:pt idx="607">
                  <c:v>9.0446060641040997</c:v>
                </c:pt>
                <c:pt idx="608">
                  <c:v>9.0595065683283291</c:v>
                </c:pt>
                <c:pt idx="609">
                  <c:v>9.0744070725525496</c:v>
                </c:pt>
                <c:pt idx="610">
                  <c:v>9.0893075767767701</c:v>
                </c:pt>
                <c:pt idx="611">
                  <c:v>9.1042080810009995</c:v>
                </c:pt>
                <c:pt idx="612">
                  <c:v>9.1191085852252201</c:v>
                </c:pt>
                <c:pt idx="613">
                  <c:v>9.1340090894494494</c:v>
                </c:pt>
                <c:pt idx="614">
                  <c:v>9.14890959367367</c:v>
                </c:pt>
                <c:pt idx="615">
                  <c:v>9.1638100978978905</c:v>
                </c:pt>
                <c:pt idx="616">
                  <c:v>9.1787106021221199</c:v>
                </c:pt>
                <c:pt idx="617">
                  <c:v>9.1936111063463404</c:v>
                </c:pt>
                <c:pt idx="618">
                  <c:v>9.2085116105705698</c:v>
                </c:pt>
                <c:pt idx="619">
                  <c:v>9.2234121147947903</c:v>
                </c:pt>
                <c:pt idx="620">
                  <c:v>9.2383126190190197</c:v>
                </c:pt>
                <c:pt idx="621">
                  <c:v>9.2532131232432402</c:v>
                </c:pt>
                <c:pt idx="622">
                  <c:v>9.2681136274674607</c:v>
                </c:pt>
                <c:pt idx="623">
                  <c:v>9.2830141316916901</c:v>
                </c:pt>
                <c:pt idx="624">
                  <c:v>9.2979146359159106</c:v>
                </c:pt>
                <c:pt idx="625">
                  <c:v>9.31281514014014</c:v>
                </c:pt>
                <c:pt idx="626">
                  <c:v>9.3277156443643605</c:v>
                </c:pt>
                <c:pt idx="627">
                  <c:v>9.3426161485885793</c:v>
                </c:pt>
                <c:pt idx="628">
                  <c:v>9.3575166528128104</c:v>
                </c:pt>
                <c:pt idx="629">
                  <c:v>9.3724171570370292</c:v>
                </c:pt>
                <c:pt idx="630">
                  <c:v>9.3873176612612603</c:v>
                </c:pt>
                <c:pt idx="631">
                  <c:v>9.4022181654854808</c:v>
                </c:pt>
                <c:pt idx="632">
                  <c:v>9.4171186697097102</c:v>
                </c:pt>
                <c:pt idx="633">
                  <c:v>9.4320191739339307</c:v>
                </c:pt>
                <c:pt idx="634">
                  <c:v>9.4469196781581495</c:v>
                </c:pt>
                <c:pt idx="635">
                  <c:v>9.4618201823823807</c:v>
                </c:pt>
                <c:pt idx="636">
                  <c:v>9.4767206866065994</c:v>
                </c:pt>
                <c:pt idx="637">
                  <c:v>9.4916211908308306</c:v>
                </c:pt>
                <c:pt idx="638">
                  <c:v>9.5065216950550493</c:v>
                </c:pt>
                <c:pt idx="639">
                  <c:v>9.5214221992792698</c:v>
                </c:pt>
                <c:pt idx="640">
                  <c:v>9.5363227035034992</c:v>
                </c:pt>
                <c:pt idx="641">
                  <c:v>9.5512232077277197</c:v>
                </c:pt>
                <c:pt idx="642">
                  <c:v>9.5661237119519509</c:v>
                </c:pt>
                <c:pt idx="643">
                  <c:v>9.5810242161761696</c:v>
                </c:pt>
                <c:pt idx="644">
                  <c:v>9.5959247204004008</c:v>
                </c:pt>
                <c:pt idx="645">
                  <c:v>9.6108252246246195</c:v>
                </c:pt>
                <c:pt idx="646">
                  <c:v>9.62572572884884</c:v>
                </c:pt>
                <c:pt idx="647">
                  <c:v>9.6406262330730694</c:v>
                </c:pt>
                <c:pt idx="648">
                  <c:v>9.6555267372972899</c:v>
                </c:pt>
                <c:pt idx="649">
                  <c:v>9.6704272415215193</c:v>
                </c:pt>
                <c:pt idx="650">
                  <c:v>9.6853277457457398</c:v>
                </c:pt>
                <c:pt idx="651">
                  <c:v>9.7002282499699692</c:v>
                </c:pt>
                <c:pt idx="652">
                  <c:v>9.7151287541941898</c:v>
                </c:pt>
                <c:pt idx="653">
                  <c:v>9.7300292584184191</c:v>
                </c:pt>
                <c:pt idx="654">
                  <c:v>9.7449297626426397</c:v>
                </c:pt>
                <c:pt idx="655">
                  <c:v>9.7598302668668602</c:v>
                </c:pt>
                <c:pt idx="656">
                  <c:v>9.7747307710910896</c:v>
                </c:pt>
                <c:pt idx="657">
                  <c:v>9.7896312753153101</c:v>
                </c:pt>
                <c:pt idx="658">
                  <c:v>9.8045317795395395</c:v>
                </c:pt>
                <c:pt idx="659">
                  <c:v>9.81943228376376</c:v>
                </c:pt>
                <c:pt idx="660">
                  <c:v>9.8343327879879805</c:v>
                </c:pt>
                <c:pt idx="661">
                  <c:v>9.8492332922122099</c:v>
                </c:pt>
                <c:pt idx="662">
                  <c:v>9.8641337964364304</c:v>
                </c:pt>
                <c:pt idx="663">
                  <c:v>9.8790343006606598</c:v>
                </c:pt>
                <c:pt idx="664">
                  <c:v>9.8939348048848803</c:v>
                </c:pt>
                <c:pt idx="665">
                  <c:v>9.9088353091091097</c:v>
                </c:pt>
                <c:pt idx="666">
                  <c:v>9.9237358133333302</c:v>
                </c:pt>
                <c:pt idx="667">
                  <c:v>9.9386363175575507</c:v>
                </c:pt>
                <c:pt idx="668">
                  <c:v>9.9535368217817801</c:v>
                </c:pt>
                <c:pt idx="669">
                  <c:v>9.9684373260060006</c:v>
                </c:pt>
                <c:pt idx="670">
                  <c:v>9.98333783023023</c:v>
                </c:pt>
                <c:pt idx="671">
                  <c:v>9.9982383344544505</c:v>
                </c:pt>
                <c:pt idx="672">
                  <c:v>10.0131388386786</c:v>
                </c:pt>
                <c:pt idx="673">
                  <c:v>10.0280393429029</c:v>
                </c:pt>
                <c:pt idx="674">
                  <c:v>10.0429398471271</c:v>
                </c:pt>
                <c:pt idx="675">
                  <c:v>10.057840351351301</c:v>
                </c:pt>
                <c:pt idx="676">
                  <c:v>10.0727408555755</c:v>
                </c:pt>
                <c:pt idx="677">
                  <c:v>10.0876413597998</c:v>
                </c:pt>
                <c:pt idx="678">
                  <c:v>10.102541864023999</c:v>
                </c:pt>
                <c:pt idx="679">
                  <c:v>10.1174423682482</c:v>
                </c:pt>
                <c:pt idx="680">
                  <c:v>10.1323428724724</c:v>
                </c:pt>
                <c:pt idx="681">
                  <c:v>10.147243376696601</c:v>
                </c:pt>
                <c:pt idx="682">
                  <c:v>10.162143880920899</c:v>
                </c:pt>
                <c:pt idx="683">
                  <c:v>10.1770443851451</c:v>
                </c:pt>
                <c:pt idx="684">
                  <c:v>10.191944889369299</c:v>
                </c:pt>
                <c:pt idx="685">
                  <c:v>10.2068453935935</c:v>
                </c:pt>
                <c:pt idx="686">
                  <c:v>10.221745897817801</c:v>
                </c:pt>
                <c:pt idx="687">
                  <c:v>10.236646402042</c:v>
                </c:pt>
                <c:pt idx="688">
                  <c:v>10.251546906266199</c:v>
                </c:pt>
                <c:pt idx="689">
                  <c:v>10.2664474104904</c:v>
                </c:pt>
                <c:pt idx="690">
                  <c:v>10.281347914714701</c:v>
                </c:pt>
                <c:pt idx="691">
                  <c:v>10.2962484189389</c:v>
                </c:pt>
                <c:pt idx="692">
                  <c:v>10.311148923163101</c:v>
                </c:pt>
                <c:pt idx="693">
                  <c:v>10.3260494273873</c:v>
                </c:pt>
                <c:pt idx="694">
                  <c:v>10.3409499316116</c:v>
                </c:pt>
                <c:pt idx="695">
                  <c:v>10.3558504358358</c:v>
                </c:pt>
                <c:pt idx="696">
                  <c:v>10.370750940060001</c:v>
                </c:pt>
                <c:pt idx="697">
                  <c:v>10.3856514442842</c:v>
                </c:pt>
                <c:pt idx="698">
                  <c:v>10.4005519485085</c:v>
                </c:pt>
                <c:pt idx="699">
                  <c:v>10.415452452732699</c:v>
                </c:pt>
                <c:pt idx="700">
                  <c:v>10.4303529569569</c:v>
                </c:pt>
                <c:pt idx="701">
                  <c:v>10.4452534611811</c:v>
                </c:pt>
                <c:pt idx="702">
                  <c:v>10.4601539654054</c:v>
                </c:pt>
                <c:pt idx="703">
                  <c:v>10.475054469629599</c:v>
                </c:pt>
                <c:pt idx="704">
                  <c:v>10.4899549738538</c:v>
                </c:pt>
                <c:pt idx="705">
                  <c:v>10.504855478077999</c:v>
                </c:pt>
                <c:pt idx="706">
                  <c:v>10.5197559823023</c:v>
                </c:pt>
                <c:pt idx="707">
                  <c:v>10.534656486526501</c:v>
                </c:pt>
                <c:pt idx="708">
                  <c:v>10.5495569907507</c:v>
                </c:pt>
                <c:pt idx="709">
                  <c:v>10.564457494974899</c:v>
                </c:pt>
                <c:pt idx="710">
                  <c:v>10.5793579991992</c:v>
                </c:pt>
                <c:pt idx="711">
                  <c:v>10.594258503423401</c:v>
                </c:pt>
                <c:pt idx="712">
                  <c:v>10.6091590076476</c:v>
                </c:pt>
                <c:pt idx="713">
                  <c:v>10.624059511871801</c:v>
                </c:pt>
                <c:pt idx="714">
                  <c:v>10.638960016096</c:v>
                </c:pt>
                <c:pt idx="715">
                  <c:v>10.653860520320301</c:v>
                </c:pt>
                <c:pt idx="716">
                  <c:v>10.6687610245445</c:v>
                </c:pt>
                <c:pt idx="717">
                  <c:v>10.683661528768701</c:v>
                </c:pt>
                <c:pt idx="718">
                  <c:v>10.6985620329929</c:v>
                </c:pt>
                <c:pt idx="719">
                  <c:v>10.7134625372172</c:v>
                </c:pt>
                <c:pt idx="720">
                  <c:v>10.7283630414414</c:v>
                </c:pt>
                <c:pt idx="721">
                  <c:v>10.7432635456656</c:v>
                </c:pt>
                <c:pt idx="722">
                  <c:v>10.7581640498898</c:v>
                </c:pt>
                <c:pt idx="723">
                  <c:v>10.7730645541141</c:v>
                </c:pt>
                <c:pt idx="724">
                  <c:v>10.787965058338299</c:v>
                </c:pt>
                <c:pt idx="725">
                  <c:v>10.8028655625625</c:v>
                </c:pt>
                <c:pt idx="726">
                  <c:v>10.817766066786699</c:v>
                </c:pt>
                <c:pt idx="727">
                  <c:v>10.832666571011</c:v>
                </c:pt>
                <c:pt idx="728">
                  <c:v>10.847567075235199</c:v>
                </c:pt>
                <c:pt idx="729">
                  <c:v>10.8624675794594</c:v>
                </c:pt>
                <c:pt idx="730">
                  <c:v>10.877368083683599</c:v>
                </c:pt>
                <c:pt idx="731">
                  <c:v>10.8922685879079</c:v>
                </c:pt>
                <c:pt idx="732">
                  <c:v>10.907169092132101</c:v>
                </c:pt>
                <c:pt idx="733">
                  <c:v>10.9220695963563</c:v>
                </c:pt>
                <c:pt idx="734">
                  <c:v>10.936970100580499</c:v>
                </c:pt>
                <c:pt idx="735">
                  <c:v>10.9518706048048</c:v>
                </c:pt>
                <c:pt idx="736">
                  <c:v>10.966771109029001</c:v>
                </c:pt>
                <c:pt idx="737">
                  <c:v>10.9816716132532</c:v>
                </c:pt>
                <c:pt idx="738">
                  <c:v>10.996572117477401</c:v>
                </c:pt>
                <c:pt idx="739">
                  <c:v>11.011472621701699</c:v>
                </c:pt>
                <c:pt idx="740">
                  <c:v>11.0263731259259</c:v>
                </c:pt>
                <c:pt idx="741">
                  <c:v>11.0412736301501</c:v>
                </c:pt>
                <c:pt idx="742">
                  <c:v>11.056174134374301</c:v>
                </c:pt>
                <c:pt idx="743">
                  <c:v>11.071074638598599</c:v>
                </c:pt>
                <c:pt idx="744">
                  <c:v>11.0859751428228</c:v>
                </c:pt>
                <c:pt idx="745">
                  <c:v>11.100875647046999</c:v>
                </c:pt>
                <c:pt idx="746">
                  <c:v>11.1157761512712</c:v>
                </c:pt>
                <c:pt idx="747">
                  <c:v>11.1306766554954</c:v>
                </c:pt>
                <c:pt idx="748">
                  <c:v>11.1455771597197</c:v>
                </c:pt>
                <c:pt idx="749">
                  <c:v>11.160477663943899</c:v>
                </c:pt>
                <c:pt idx="750">
                  <c:v>11.1753781681681</c:v>
                </c:pt>
                <c:pt idx="751">
                  <c:v>11.190278672392299</c:v>
                </c:pt>
                <c:pt idx="752">
                  <c:v>11.2051791766166</c:v>
                </c:pt>
                <c:pt idx="753">
                  <c:v>11.220079680840801</c:v>
                </c:pt>
                <c:pt idx="754">
                  <c:v>11.234980185065</c:v>
                </c:pt>
                <c:pt idx="755">
                  <c:v>11.249880689289199</c:v>
                </c:pt>
                <c:pt idx="756">
                  <c:v>11.2647811935135</c:v>
                </c:pt>
                <c:pt idx="757">
                  <c:v>11.279681697737701</c:v>
                </c:pt>
                <c:pt idx="758">
                  <c:v>11.2945822019619</c:v>
                </c:pt>
                <c:pt idx="759">
                  <c:v>11.309482706186101</c:v>
                </c:pt>
                <c:pt idx="760">
                  <c:v>11.324383210410399</c:v>
                </c:pt>
                <c:pt idx="761">
                  <c:v>11.3392837146346</c:v>
                </c:pt>
                <c:pt idx="762">
                  <c:v>11.3541842188588</c:v>
                </c:pt>
                <c:pt idx="763">
                  <c:v>11.369084723083001</c:v>
                </c:pt>
                <c:pt idx="764">
                  <c:v>11.383985227307299</c:v>
                </c:pt>
                <c:pt idx="765">
                  <c:v>11.3988857315315</c:v>
                </c:pt>
                <c:pt idx="766">
                  <c:v>11.413786235755699</c:v>
                </c:pt>
                <c:pt idx="767">
                  <c:v>11.4286867399799</c:v>
                </c:pt>
                <c:pt idx="768">
                  <c:v>11.443587244204201</c:v>
                </c:pt>
                <c:pt idx="769">
                  <c:v>11.4584877484284</c:v>
                </c:pt>
                <c:pt idx="770">
                  <c:v>11.473388252652599</c:v>
                </c:pt>
                <c:pt idx="771">
                  <c:v>11.4882887568768</c:v>
                </c:pt>
                <c:pt idx="772">
                  <c:v>11.503189261101101</c:v>
                </c:pt>
                <c:pt idx="773">
                  <c:v>11.5180897653253</c:v>
                </c:pt>
                <c:pt idx="774">
                  <c:v>11.532990269549501</c:v>
                </c:pt>
                <c:pt idx="775">
                  <c:v>11.5478907737737</c:v>
                </c:pt>
                <c:pt idx="776">
                  <c:v>11.562791277997899</c:v>
                </c:pt>
                <c:pt idx="777">
                  <c:v>11.5776917822222</c:v>
                </c:pt>
                <c:pt idx="778">
                  <c:v>11.592592286446401</c:v>
                </c:pt>
                <c:pt idx="779">
                  <c:v>11.6074927906706</c:v>
                </c:pt>
                <c:pt idx="780">
                  <c:v>11.622393294894801</c:v>
                </c:pt>
                <c:pt idx="781">
                  <c:v>11.637293799119099</c:v>
                </c:pt>
                <c:pt idx="782">
                  <c:v>11.6521943033433</c:v>
                </c:pt>
                <c:pt idx="783">
                  <c:v>11.6670948075675</c:v>
                </c:pt>
                <c:pt idx="784">
                  <c:v>11.681995311791701</c:v>
                </c:pt>
                <c:pt idx="785">
                  <c:v>11.696895816015999</c:v>
                </c:pt>
                <c:pt idx="786">
                  <c:v>11.7117963202402</c:v>
                </c:pt>
                <c:pt idx="787">
                  <c:v>11.726696824464399</c:v>
                </c:pt>
                <c:pt idx="788">
                  <c:v>11.7415973286886</c:v>
                </c:pt>
                <c:pt idx="789">
                  <c:v>11.756497832912901</c:v>
                </c:pt>
                <c:pt idx="790">
                  <c:v>11.7713983371371</c:v>
                </c:pt>
                <c:pt idx="791">
                  <c:v>11.786298841361299</c:v>
                </c:pt>
                <c:pt idx="792">
                  <c:v>11.8011993455855</c:v>
                </c:pt>
                <c:pt idx="793">
                  <c:v>11.816099849809801</c:v>
                </c:pt>
                <c:pt idx="794">
                  <c:v>11.831000354034</c:v>
                </c:pt>
                <c:pt idx="795">
                  <c:v>11.845900858258201</c:v>
                </c:pt>
                <c:pt idx="796">
                  <c:v>11.8608013624824</c:v>
                </c:pt>
                <c:pt idx="797">
                  <c:v>11.8757018667067</c:v>
                </c:pt>
                <c:pt idx="798">
                  <c:v>11.8906023709309</c:v>
                </c:pt>
                <c:pt idx="799">
                  <c:v>11.905502875155101</c:v>
                </c:pt>
                <c:pt idx="800">
                  <c:v>11.9204033793793</c:v>
                </c:pt>
                <c:pt idx="801">
                  <c:v>11.9353038836036</c:v>
                </c:pt>
                <c:pt idx="802">
                  <c:v>11.950204387827799</c:v>
                </c:pt>
                <c:pt idx="803">
                  <c:v>11.965104892052</c:v>
                </c:pt>
                <c:pt idx="804">
                  <c:v>11.9800053962762</c:v>
                </c:pt>
                <c:pt idx="805">
                  <c:v>11.9949059005005</c:v>
                </c:pt>
                <c:pt idx="806">
                  <c:v>12.009806404724699</c:v>
                </c:pt>
                <c:pt idx="807">
                  <c:v>12.0247069089489</c:v>
                </c:pt>
                <c:pt idx="808">
                  <c:v>12.039607413173099</c:v>
                </c:pt>
                <c:pt idx="809">
                  <c:v>12.0545079173973</c:v>
                </c:pt>
                <c:pt idx="810">
                  <c:v>12.069408421621601</c:v>
                </c:pt>
                <c:pt idx="811">
                  <c:v>12.0843089258458</c:v>
                </c:pt>
                <c:pt idx="812">
                  <c:v>12.099209430069999</c:v>
                </c:pt>
                <c:pt idx="813">
                  <c:v>12.1141099342942</c:v>
                </c:pt>
                <c:pt idx="814">
                  <c:v>12.129010438518501</c:v>
                </c:pt>
                <c:pt idx="815">
                  <c:v>12.1439109427427</c:v>
                </c:pt>
                <c:pt idx="816">
                  <c:v>12.158811446966901</c:v>
                </c:pt>
                <c:pt idx="817">
                  <c:v>12.1737119511911</c:v>
                </c:pt>
                <c:pt idx="818">
                  <c:v>12.188612455415401</c:v>
                </c:pt>
                <c:pt idx="819">
                  <c:v>12.2035129596396</c:v>
                </c:pt>
                <c:pt idx="820">
                  <c:v>12.218413463863801</c:v>
                </c:pt>
                <c:pt idx="821">
                  <c:v>12.233313968088</c:v>
                </c:pt>
                <c:pt idx="822">
                  <c:v>12.2482144723123</c:v>
                </c:pt>
                <c:pt idx="823">
                  <c:v>12.2631149765365</c:v>
                </c:pt>
                <c:pt idx="824">
                  <c:v>12.2780154807607</c:v>
                </c:pt>
                <c:pt idx="825">
                  <c:v>12.2929159849849</c:v>
                </c:pt>
                <c:pt idx="826">
                  <c:v>12.3078164892092</c:v>
                </c:pt>
                <c:pt idx="827">
                  <c:v>12.322716993433399</c:v>
                </c:pt>
                <c:pt idx="828">
                  <c:v>12.3376174976576</c:v>
                </c:pt>
                <c:pt idx="829">
                  <c:v>12.352518001881799</c:v>
                </c:pt>
                <c:pt idx="830">
                  <c:v>12.3674185061061</c:v>
                </c:pt>
                <c:pt idx="831">
                  <c:v>12.382319010330299</c:v>
                </c:pt>
                <c:pt idx="832">
                  <c:v>12.3972195145545</c:v>
                </c:pt>
                <c:pt idx="833">
                  <c:v>12.412120018778699</c:v>
                </c:pt>
                <c:pt idx="834">
                  <c:v>12.427020523003</c:v>
                </c:pt>
                <c:pt idx="835">
                  <c:v>12.441921027227201</c:v>
                </c:pt>
                <c:pt idx="836">
                  <c:v>12.4568215314514</c:v>
                </c:pt>
                <c:pt idx="837">
                  <c:v>12.471722035675599</c:v>
                </c:pt>
                <c:pt idx="838">
                  <c:v>12.4866225398999</c:v>
                </c:pt>
                <c:pt idx="839">
                  <c:v>12.501523044124101</c:v>
                </c:pt>
                <c:pt idx="840">
                  <c:v>12.5164235483483</c:v>
                </c:pt>
                <c:pt idx="841">
                  <c:v>12.531324052572501</c:v>
                </c:pt>
                <c:pt idx="842">
                  <c:v>12.5462245567967</c:v>
                </c:pt>
                <c:pt idx="843">
                  <c:v>12.561125061021</c:v>
                </c:pt>
                <c:pt idx="844">
                  <c:v>12.5760255652452</c:v>
                </c:pt>
                <c:pt idx="845">
                  <c:v>12.590926069469401</c:v>
                </c:pt>
                <c:pt idx="846">
                  <c:v>12.6058265736936</c:v>
                </c:pt>
                <c:pt idx="847">
                  <c:v>12.6207270779179</c:v>
                </c:pt>
                <c:pt idx="848">
                  <c:v>12.635627582142099</c:v>
                </c:pt>
                <c:pt idx="849">
                  <c:v>12.6505280863663</c:v>
                </c:pt>
                <c:pt idx="850">
                  <c:v>12.6654285905905</c:v>
                </c:pt>
                <c:pt idx="851">
                  <c:v>12.6803290948148</c:v>
                </c:pt>
                <c:pt idx="852">
                  <c:v>12.695229599038999</c:v>
                </c:pt>
                <c:pt idx="853">
                  <c:v>12.7101301032632</c:v>
                </c:pt>
                <c:pt idx="854">
                  <c:v>12.725030607487399</c:v>
                </c:pt>
                <c:pt idx="855">
                  <c:v>12.7399311117117</c:v>
                </c:pt>
                <c:pt idx="856">
                  <c:v>12.754831615935901</c:v>
                </c:pt>
                <c:pt idx="857">
                  <c:v>12.7697321201601</c:v>
                </c:pt>
                <c:pt idx="858">
                  <c:v>12.784632624384299</c:v>
                </c:pt>
                <c:pt idx="859">
                  <c:v>12.7995331286086</c:v>
                </c:pt>
                <c:pt idx="860">
                  <c:v>12.814433632832801</c:v>
                </c:pt>
                <c:pt idx="861">
                  <c:v>12.829334137057</c:v>
                </c:pt>
                <c:pt idx="862">
                  <c:v>12.844234641281201</c:v>
                </c:pt>
                <c:pt idx="863">
                  <c:v>12.859135145505499</c:v>
                </c:pt>
                <c:pt idx="864">
                  <c:v>12.8740356497297</c:v>
                </c:pt>
                <c:pt idx="865">
                  <c:v>12.8889361539539</c:v>
                </c:pt>
                <c:pt idx="866">
                  <c:v>12.903836658178101</c:v>
                </c:pt>
                <c:pt idx="867">
                  <c:v>12.918737162402399</c:v>
                </c:pt>
                <c:pt idx="868">
                  <c:v>12.9336376666266</c:v>
                </c:pt>
                <c:pt idx="869">
                  <c:v>12.948538170850799</c:v>
                </c:pt>
                <c:pt idx="870">
                  <c:v>12.963438675075</c:v>
                </c:pt>
                <c:pt idx="871">
                  <c:v>12.9783391792992</c:v>
                </c:pt>
                <c:pt idx="872">
                  <c:v>12.9932396835235</c:v>
                </c:pt>
                <c:pt idx="873">
                  <c:v>13.008140187747699</c:v>
                </c:pt>
                <c:pt idx="874">
                  <c:v>13.0230406919719</c:v>
                </c:pt>
                <c:pt idx="875">
                  <c:v>13.037941196196099</c:v>
                </c:pt>
                <c:pt idx="876">
                  <c:v>13.0528417004204</c:v>
                </c:pt>
                <c:pt idx="877">
                  <c:v>13.067742204644601</c:v>
                </c:pt>
                <c:pt idx="878">
                  <c:v>13.0826427088688</c:v>
                </c:pt>
                <c:pt idx="879">
                  <c:v>13.097543213092999</c:v>
                </c:pt>
                <c:pt idx="880">
                  <c:v>13.1124437173173</c:v>
                </c:pt>
                <c:pt idx="881">
                  <c:v>13.127344221541501</c:v>
                </c:pt>
                <c:pt idx="882">
                  <c:v>13.1422447257657</c:v>
                </c:pt>
                <c:pt idx="883">
                  <c:v>13.157145229989901</c:v>
                </c:pt>
                <c:pt idx="884">
                  <c:v>13.172045734214199</c:v>
                </c:pt>
                <c:pt idx="885">
                  <c:v>13.1869462384384</c:v>
                </c:pt>
                <c:pt idx="886">
                  <c:v>13.2018467426626</c:v>
                </c:pt>
                <c:pt idx="887">
                  <c:v>13.216747246886801</c:v>
                </c:pt>
                <c:pt idx="888">
                  <c:v>13.231647751111099</c:v>
                </c:pt>
                <c:pt idx="889">
                  <c:v>13.2465482553353</c:v>
                </c:pt>
                <c:pt idx="890">
                  <c:v>13.261448759559499</c:v>
                </c:pt>
                <c:pt idx="891">
                  <c:v>13.2763492637837</c:v>
                </c:pt>
                <c:pt idx="892">
                  <c:v>13.291249768008001</c:v>
                </c:pt>
                <c:pt idx="893">
                  <c:v>13.3061502722322</c:v>
                </c:pt>
                <c:pt idx="894">
                  <c:v>13.321050776456399</c:v>
                </c:pt>
                <c:pt idx="895">
                  <c:v>13.3359512806806</c:v>
                </c:pt>
                <c:pt idx="896">
                  <c:v>13.350851784904901</c:v>
                </c:pt>
                <c:pt idx="897">
                  <c:v>13.3657522891291</c:v>
                </c:pt>
                <c:pt idx="898">
                  <c:v>13.380652793353301</c:v>
                </c:pt>
                <c:pt idx="899">
                  <c:v>13.3955532975775</c:v>
                </c:pt>
                <c:pt idx="900">
                  <c:v>13.4104538018018</c:v>
                </c:pt>
                <c:pt idx="901">
                  <c:v>13.425354306026</c:v>
                </c:pt>
                <c:pt idx="902">
                  <c:v>13.440254810250201</c:v>
                </c:pt>
                <c:pt idx="903">
                  <c:v>13.4551553144744</c:v>
                </c:pt>
                <c:pt idx="904">
                  <c:v>13.470055818698601</c:v>
                </c:pt>
                <c:pt idx="905">
                  <c:v>13.484956322922899</c:v>
                </c:pt>
                <c:pt idx="906">
                  <c:v>13.4998568271471</c:v>
                </c:pt>
                <c:pt idx="907">
                  <c:v>13.5147573313713</c:v>
                </c:pt>
                <c:pt idx="908">
                  <c:v>13.529657835595501</c:v>
                </c:pt>
                <c:pt idx="909">
                  <c:v>13.544558339819799</c:v>
                </c:pt>
                <c:pt idx="910">
                  <c:v>13.559458844044</c:v>
                </c:pt>
                <c:pt idx="911">
                  <c:v>13.574359348268199</c:v>
                </c:pt>
                <c:pt idx="912">
                  <c:v>13.5892598524924</c:v>
                </c:pt>
                <c:pt idx="913">
                  <c:v>13.604160356716701</c:v>
                </c:pt>
                <c:pt idx="914">
                  <c:v>13.6190608609409</c:v>
                </c:pt>
                <c:pt idx="915">
                  <c:v>13.633961365165099</c:v>
                </c:pt>
                <c:pt idx="916">
                  <c:v>13.6488618693893</c:v>
                </c:pt>
                <c:pt idx="917">
                  <c:v>13.663762373613601</c:v>
                </c:pt>
                <c:pt idx="918">
                  <c:v>13.6786628778378</c:v>
                </c:pt>
                <c:pt idx="919">
                  <c:v>13.693563382062001</c:v>
                </c:pt>
                <c:pt idx="920">
                  <c:v>13.7084638862862</c:v>
                </c:pt>
                <c:pt idx="921">
                  <c:v>13.7233643905105</c:v>
                </c:pt>
                <c:pt idx="922">
                  <c:v>13.7382648947347</c:v>
                </c:pt>
                <c:pt idx="923">
                  <c:v>13.753165398958901</c:v>
                </c:pt>
                <c:pt idx="924">
                  <c:v>13.7680659031831</c:v>
                </c:pt>
                <c:pt idx="925">
                  <c:v>13.7829664074074</c:v>
                </c:pt>
                <c:pt idx="926">
                  <c:v>13.7978669116316</c:v>
                </c:pt>
                <c:pt idx="927">
                  <c:v>13.8127674158558</c:v>
                </c:pt>
                <c:pt idx="928">
                  <c:v>13.82766792008</c:v>
                </c:pt>
                <c:pt idx="929">
                  <c:v>13.8425684243043</c:v>
                </c:pt>
                <c:pt idx="930">
                  <c:v>13.857468928528499</c:v>
                </c:pt>
                <c:pt idx="931">
                  <c:v>13.8723694327527</c:v>
                </c:pt>
                <c:pt idx="932">
                  <c:v>13.887269936976899</c:v>
                </c:pt>
                <c:pt idx="933">
                  <c:v>13.9021704412012</c:v>
                </c:pt>
                <c:pt idx="934">
                  <c:v>13.917070945425399</c:v>
                </c:pt>
                <c:pt idx="935">
                  <c:v>13.9319714496496</c:v>
                </c:pt>
                <c:pt idx="936">
                  <c:v>13.946871953873799</c:v>
                </c:pt>
                <c:pt idx="937">
                  <c:v>13.961772458098</c:v>
                </c:pt>
                <c:pt idx="938">
                  <c:v>13.976672962322301</c:v>
                </c:pt>
                <c:pt idx="939">
                  <c:v>13.9915734665465</c:v>
                </c:pt>
                <c:pt idx="940">
                  <c:v>14.006473970770701</c:v>
                </c:pt>
                <c:pt idx="941">
                  <c:v>14.0213744749949</c:v>
                </c:pt>
                <c:pt idx="942">
                  <c:v>14.036274979219201</c:v>
                </c:pt>
                <c:pt idx="943">
                  <c:v>14.0511754834434</c:v>
                </c:pt>
                <c:pt idx="944">
                  <c:v>14.066075987667601</c:v>
                </c:pt>
                <c:pt idx="945">
                  <c:v>14.0809764918918</c:v>
                </c:pt>
                <c:pt idx="946">
                  <c:v>14.0958769961161</c:v>
                </c:pt>
                <c:pt idx="947">
                  <c:v>14.1107775003403</c:v>
                </c:pt>
                <c:pt idx="948">
                  <c:v>14.125678004564501</c:v>
                </c:pt>
                <c:pt idx="949">
                  <c:v>14.1405785087887</c:v>
                </c:pt>
                <c:pt idx="950">
                  <c:v>14.155479013013</c:v>
                </c:pt>
                <c:pt idx="951">
                  <c:v>14.170379517237199</c:v>
                </c:pt>
                <c:pt idx="952">
                  <c:v>14.1852800214614</c:v>
                </c:pt>
                <c:pt idx="953">
                  <c:v>14.2001805256856</c:v>
                </c:pt>
                <c:pt idx="954">
                  <c:v>14.2150810299099</c:v>
                </c:pt>
                <c:pt idx="955">
                  <c:v>14.229981534134099</c:v>
                </c:pt>
                <c:pt idx="956">
                  <c:v>14.2448820383583</c:v>
                </c:pt>
                <c:pt idx="957">
                  <c:v>14.259782542582499</c:v>
                </c:pt>
                <c:pt idx="958">
                  <c:v>14.2746830468068</c:v>
                </c:pt>
                <c:pt idx="959">
                  <c:v>14.289583551031001</c:v>
                </c:pt>
                <c:pt idx="960">
                  <c:v>14.3044840552552</c:v>
                </c:pt>
                <c:pt idx="961">
                  <c:v>14.319384559479399</c:v>
                </c:pt>
                <c:pt idx="962">
                  <c:v>14.3342850637037</c:v>
                </c:pt>
                <c:pt idx="963">
                  <c:v>14.349185567927901</c:v>
                </c:pt>
                <c:pt idx="964">
                  <c:v>14.3640860721521</c:v>
                </c:pt>
                <c:pt idx="965">
                  <c:v>14.378986576376301</c:v>
                </c:pt>
                <c:pt idx="966">
                  <c:v>14.393887080600599</c:v>
                </c:pt>
                <c:pt idx="967">
                  <c:v>14.4087875848248</c:v>
                </c:pt>
                <c:pt idx="968">
                  <c:v>14.423688089049</c:v>
                </c:pt>
                <c:pt idx="969">
                  <c:v>14.438588593273201</c:v>
                </c:pt>
                <c:pt idx="970">
                  <c:v>14.4534890974974</c:v>
                </c:pt>
                <c:pt idx="971">
                  <c:v>14.4683896017217</c:v>
                </c:pt>
                <c:pt idx="972">
                  <c:v>14.483290105945899</c:v>
                </c:pt>
                <c:pt idx="973">
                  <c:v>14.4981906101701</c:v>
                </c:pt>
                <c:pt idx="974">
                  <c:v>14.5130911143943</c:v>
                </c:pt>
                <c:pt idx="975">
                  <c:v>14.5279916186186</c:v>
                </c:pt>
                <c:pt idx="976">
                  <c:v>14.542892122842799</c:v>
                </c:pt>
                <c:pt idx="977">
                  <c:v>14.557792627067</c:v>
                </c:pt>
                <c:pt idx="978">
                  <c:v>14.572693131291199</c:v>
                </c:pt>
                <c:pt idx="979">
                  <c:v>14.5875936355155</c:v>
                </c:pt>
                <c:pt idx="980">
                  <c:v>14.602494139739701</c:v>
                </c:pt>
                <c:pt idx="981">
                  <c:v>14.6173946439639</c:v>
                </c:pt>
                <c:pt idx="982">
                  <c:v>14.632295148188099</c:v>
                </c:pt>
                <c:pt idx="983">
                  <c:v>14.6471956524124</c:v>
                </c:pt>
                <c:pt idx="984">
                  <c:v>14.662096156636601</c:v>
                </c:pt>
                <c:pt idx="985">
                  <c:v>14.6769966608608</c:v>
                </c:pt>
                <c:pt idx="986">
                  <c:v>14.691897165085001</c:v>
                </c:pt>
                <c:pt idx="987">
                  <c:v>14.706797669309299</c:v>
                </c:pt>
                <c:pt idx="988">
                  <c:v>14.7216981735335</c:v>
                </c:pt>
                <c:pt idx="989">
                  <c:v>14.7365986777577</c:v>
                </c:pt>
                <c:pt idx="990">
                  <c:v>14.751499181981901</c:v>
                </c:pt>
                <c:pt idx="991">
                  <c:v>14.766399686206199</c:v>
                </c:pt>
                <c:pt idx="992">
                  <c:v>14.7813001904304</c:v>
                </c:pt>
                <c:pt idx="993">
                  <c:v>14.796200694654599</c:v>
                </c:pt>
                <c:pt idx="994">
                  <c:v>14.8111011988788</c:v>
                </c:pt>
                <c:pt idx="995">
                  <c:v>14.826001703103101</c:v>
                </c:pt>
                <c:pt idx="996">
                  <c:v>14.8409022073273</c:v>
                </c:pt>
                <c:pt idx="997">
                  <c:v>14.855802711551499</c:v>
                </c:pt>
              </c:numCache>
            </c:numRef>
          </c:xVal>
          <c:yVal>
            <c:numRef>
              <c:f>'1.0NaCl_PLot_for_Figs'!$E$4:$E$1001</c:f>
              <c:numCache>
                <c:formatCode>General</c:formatCode>
                <c:ptCount val="998"/>
                <c:pt idx="1">
                  <c:v>3054669.2512485217</c:v>
                </c:pt>
                <c:pt idx="2">
                  <c:v>485216.70553541923</c:v>
                </c:pt>
                <c:pt idx="3">
                  <c:v>165399.94305334456</c:v>
                </c:pt>
                <c:pt idx="4">
                  <c:v>77074.60064452322</c:v>
                </c:pt>
                <c:pt idx="5">
                  <c:v>42627.109851610207</c:v>
                </c:pt>
                <c:pt idx="6">
                  <c:v>26273.628726749263</c:v>
                </c:pt>
                <c:pt idx="7">
                  <c:v>17451.404156480348</c:v>
                </c:pt>
                <c:pt idx="8">
                  <c:v>12243.678562427454</c:v>
                </c:pt>
                <c:pt idx="9">
                  <c:v>8956.7385984491066</c:v>
                </c:pt>
                <c:pt idx="10">
                  <c:v>6771.9015397746471</c:v>
                </c:pt>
                <c:pt idx="11">
                  <c:v>5258.4744125785382</c:v>
                </c:pt>
                <c:pt idx="12">
                  <c:v>4174.2492812302771</c:v>
                </c:pt>
                <c:pt idx="13">
                  <c:v>3375.4629056186382</c:v>
                </c:pt>
                <c:pt idx="14">
                  <c:v>2772.8918940555745</c:v>
                </c:pt>
                <c:pt idx="15">
                  <c:v>2309.0455669942094</c:v>
                </c:pt>
                <c:pt idx="16">
                  <c:v>1945.6759607638373</c:v>
                </c:pt>
                <c:pt idx="17">
                  <c:v>1656.6246410429767</c:v>
                </c:pt>
                <c:pt idx="18">
                  <c:v>1423.5652886728878</c:v>
                </c:pt>
                <c:pt idx="19">
                  <c:v>1233.3836349706078</c:v>
                </c:pt>
                <c:pt idx="20">
                  <c:v>1076.5170439178778</c:v>
                </c:pt>
                <c:pt idx="21">
                  <c:v>945.8745873322955</c:v>
                </c:pt>
                <c:pt idx="22">
                  <c:v>836.11823432578694</c:v>
                </c:pt>
                <c:pt idx="23">
                  <c:v>743.17437269142147</c:v>
                </c:pt>
                <c:pt idx="24">
                  <c:v>663.89558400971089</c:v>
                </c:pt>
                <c:pt idx="25">
                  <c:v>595.82244605086021</c:v>
                </c:pt>
                <c:pt idx="26">
                  <c:v>537.01316571238408</c:v>
                </c:pt>
                <c:pt idx="27">
                  <c:v>485.9199901953636</c:v>
                </c:pt>
                <c:pt idx="28">
                  <c:v>441.29837953511304</c:v>
                </c:pt>
                <c:pt idx="29">
                  <c:v>402.13945152662001</c:v>
                </c:pt>
                <c:pt idx="30">
                  <c:v>367.61917631783984</c:v>
                </c:pt>
                <c:pt idx="31">
                  <c:v>337.05977311961243</c:v>
                </c:pt>
                <c:pt idx="32">
                  <c:v>309.90009674671512</c:v>
                </c:pt>
                <c:pt idx="33">
                  <c:v>285.67271711586636</c:v>
                </c:pt>
                <c:pt idx="34">
                  <c:v>263.98603063594317</c:v>
                </c:pt>
                <c:pt idx="35">
                  <c:v>244.51018943713191</c:v>
                </c:pt>
                <c:pt idx="36">
                  <c:v>226.96595225405812</c:v>
                </c:pt>
                <c:pt idx="37">
                  <c:v>211.11578923382584</c:v>
                </c:pt>
                <c:pt idx="38">
                  <c:v>196.75673878437044</c:v>
                </c:pt>
                <c:pt idx="39">
                  <c:v>183.71463610947345</c:v>
                </c:pt>
                <c:pt idx="40">
                  <c:v>171.83942292806469</c:v>
                </c:pt>
                <c:pt idx="41">
                  <c:v>161.00131486382026</c:v>
                </c:pt>
                <c:pt idx="42">
                  <c:v>151.08765333110628</c:v>
                </c:pt>
                <c:pt idx="43">
                  <c:v>142.00030685751958</c:v>
                </c:pt>
                <c:pt idx="44">
                  <c:v>133.65351584685402</c:v>
                </c:pt>
                <c:pt idx="45">
                  <c:v>125.97209709884775</c:v>
                </c:pt>
                <c:pt idx="46">
                  <c:v>118.88994164213617</c:v>
                </c:pt>
                <c:pt idx="47">
                  <c:v>112.34875283942763</c:v>
                </c:pt>
                <c:pt idx="48">
                  <c:v>106.29698220424403</c:v>
                </c:pt>
                <c:pt idx="49">
                  <c:v>100.68892860952565</c:v>
                </c:pt>
                <c:pt idx="50">
                  <c:v>95.483973083134316</c:v>
                </c:pt>
                <c:pt idx="51">
                  <c:v>90.645926561633729</c:v>
                </c:pt>
                <c:pt idx="52">
                  <c:v>86.142472106784211</c:v>
                </c:pt>
                <c:pt idx="53">
                  <c:v>81.944686404651208</c:v>
                </c:pt>
                <c:pt idx="54">
                  <c:v>78.026628038806493</c:v>
                </c:pt>
                <c:pt idx="55">
                  <c:v>74.364982191111551</c:v>
                </c:pt>
                <c:pt idx="56">
                  <c:v>70.9387531804513</c:v>
                </c:pt>
                <c:pt idx="57">
                  <c:v>67.728997683157431</c:v>
                </c:pt>
                <c:pt idx="58">
                  <c:v>64.718592652745485</c:v>
                </c:pt>
                <c:pt idx="59">
                  <c:v>61.892032921540739</c:v>
                </c:pt>
                <c:pt idx="60">
                  <c:v>59.235254262771733</c:v>
                </c:pt>
                <c:pt idx="61">
                  <c:v>56.735478350615708</c:v>
                </c:pt>
                <c:pt idx="62">
                  <c:v>54.381076602887184</c:v>
                </c:pt>
                <c:pt idx="63">
                  <c:v>52.161450346972927</c:v>
                </c:pt>
                <c:pt idx="64">
                  <c:v>50.066925130627581</c:v>
                </c:pt>
                <c:pt idx="65">
                  <c:v>48.088657318611048</c:v>
                </c:pt>
                <c:pt idx="66">
                  <c:v>46.218551384623609</c:v>
                </c:pt>
                <c:pt idx="67">
                  <c:v>44.44918653430674</c:v>
                </c:pt>
                <c:pt idx="68">
                  <c:v>42.773751486376568</c:v>
                </c:pt>
                <c:pt idx="69">
                  <c:v>41.18598640106574</c:v>
                </c:pt>
                <c:pt idx="70">
                  <c:v>39.680131082813816</c:v>
                </c:pt>
                <c:pt idx="71">
                  <c:v>38.250878701413122</c:v>
                </c:pt>
                <c:pt idx="72">
                  <c:v>36.893334376039981</c:v>
                </c:pt>
                <c:pt idx="73">
                  <c:v>35.602978052241461</c:v>
                </c:pt>
                <c:pt idx="74">
                  <c:v>34.375631175513838</c:v>
                </c:pt>
                <c:pt idx="75">
                  <c:v>33.2074267282566</c:v>
                </c:pt>
                <c:pt idx="76">
                  <c:v>32.094782251312665</c:v>
                </c:pt>
                <c:pt idx="77">
                  <c:v>31.034375518307225</c:v>
                </c:pt>
                <c:pt idx="78">
                  <c:v>30.023122571582348</c:v>
                </c:pt>
                <c:pt idx="79">
                  <c:v>29.058157863773733</c:v>
                </c:pt>
                <c:pt idx="80">
                  <c:v>28.136816279615687</c:v>
                </c:pt>
                <c:pt idx="81">
                  <c:v>27.256616839150933</c:v>
                </c:pt>
                <c:pt idx="82">
                  <c:v>26.415247906712175</c:v>
                </c:pt>
                <c:pt idx="83">
                  <c:v>25.610553750232619</c:v>
                </c:pt>
                <c:pt idx="84">
                  <c:v>24.84052231316549</c:v>
                </c:pt>
                <c:pt idx="85">
                  <c:v>24.103274076746814</c:v>
                </c:pt>
                <c:pt idx="86">
                  <c:v>23.397051903956797</c:v>
                </c:pt>
                <c:pt idx="87">
                  <c:v>22.720211768457634</c:v>
                </c:pt>
                <c:pt idx="88">
                  <c:v>22.071214282296339</c:v>
                </c:pt>
                <c:pt idx="89">
                  <c:v>21.448616945440822</c:v>
                </c:pt>
                <c:pt idx="90">
                  <c:v>20.851067048368908</c:v>
                </c:pt>
                <c:pt idx="91">
                  <c:v>20.277295166186111</c:v>
                </c:pt>
                <c:pt idx="92">
                  <c:v>19.72610918912039</c:v>
                </c:pt>
                <c:pt idx="93">
                  <c:v>19.196388839937708</c:v>
                </c:pt>
                <c:pt idx="94">
                  <c:v>18.687080633842864</c:v>
                </c:pt>
                <c:pt idx="95">
                  <c:v>18.197193240906881</c:v>
                </c:pt>
                <c:pt idx="96">
                  <c:v>17.725793215057148</c:v>
                </c:pt>
                <c:pt idx="97">
                  <c:v>17.272001057197201</c:v>
                </c:pt>
                <c:pt idx="98">
                  <c:v>16.834987583208399</c:v>
                </c:pt>
                <c:pt idx="99">
                  <c:v>16.413970570402846</c:v>
                </c:pt>
                <c:pt idx="100">
                  <c:v>16.008211658527749</c:v>
                </c:pt>
                <c:pt idx="101">
                  <c:v>15.617013483696704</c:v>
                </c:pt>
                <c:pt idx="102">
                  <c:v>15.239717025637988</c:v>
                </c:pt>
                <c:pt idx="103">
                  <c:v>14.875699150489949</c:v>
                </c:pt>
                <c:pt idx="104">
                  <c:v>14.524370332993787</c:v>
                </c:pt>
                <c:pt idx="105">
                  <c:v>14.185172543420846</c:v>
                </c:pt>
                <c:pt idx="106">
                  <c:v>13.857577285888061</c:v>
                </c:pt>
                <c:pt idx="107">
                  <c:v>13.541083775910392</c:v>
                </c:pt>
                <c:pt idx="108">
                  <c:v>13.235217246124236</c:v>
                </c:pt>
                <c:pt idx="109">
                  <c:v>12.939527370076664</c:v>
                </c:pt>
                <c:pt idx="110">
                  <c:v>12.653586794868492</c:v>
                </c:pt>
                <c:pt idx="111">
                  <c:v>12.376989774221833</c:v>
                </c:pt>
                <c:pt idx="112">
                  <c:v>12.109350894274684</c:v>
                </c:pt>
                <c:pt idx="113">
                  <c:v>11.850303885051384</c:v>
                </c:pt>
                <c:pt idx="114">
                  <c:v>11.599500511150696</c:v>
                </c:pt>
                <c:pt idx="115">
                  <c:v>11.356609535737402</c:v>
                </c:pt>
                <c:pt idx="116">
                  <c:v>11.121315752402614</c:v>
                </c:pt>
                <c:pt idx="117">
                  <c:v>10.893319079913644</c:v>
                </c:pt>
                <c:pt idx="118">
                  <c:v>10.672333715268598</c:v>
                </c:pt>
                <c:pt idx="119">
                  <c:v>10.458087340849055</c:v>
                </c:pt>
                <c:pt idx="120">
                  <c:v>10.250320381794742</c:v>
                </c:pt>
                <c:pt idx="121">
                  <c:v>10.048785310031681</c:v>
                </c:pt>
                <c:pt idx="122">
                  <c:v>9.8532459916701924</c:v>
                </c:pt>
                <c:pt idx="123">
                  <c:v>9.663477074738001</c:v>
                </c:pt>
                <c:pt idx="124">
                  <c:v>9.4792634144554455</c:v>
                </c:pt>
                <c:pt idx="125">
                  <c:v>9.3003995334696175</c:v>
                </c:pt>
                <c:pt idx="126">
                  <c:v>9.1266891146609588</c:v>
                </c:pt>
                <c:pt idx="127">
                  <c:v>8.9579445243201583</c:v>
                </c:pt>
                <c:pt idx="128">
                  <c:v>8.7939863636517757</c:v>
                </c:pt>
                <c:pt idx="129">
                  <c:v>8.6346430467200648</c:v>
                </c:pt>
                <c:pt idx="130">
                  <c:v>8.4797504030845268</c:v>
                </c:pt>
                <c:pt idx="131">
                  <c:v>8.329151303507226</c:v>
                </c:pt>
                <c:pt idx="132">
                  <c:v>8.1826953072275934</c:v>
                </c:pt>
                <c:pt idx="133">
                  <c:v>8.0402383294091955</c:v>
                </c:pt>
                <c:pt idx="134">
                  <c:v>7.9016423274661474</c:v>
                </c:pt>
                <c:pt idx="135">
                  <c:v>7.766775005063443</c:v>
                </c:pt>
                <c:pt idx="136">
                  <c:v>7.6355095326762825</c:v>
                </c:pt>
                <c:pt idx="137">
                  <c:v>7.5077242836660067</c:v>
                </c:pt>
                <c:pt idx="138">
                  <c:v>7.3833025849075877</c:v>
                </c:pt>
                <c:pt idx="139">
                  <c:v>7.2621324810671979</c:v>
                </c:pt>
                <c:pt idx="140">
                  <c:v>7.1441065116903202</c:v>
                </c:pt>
                <c:pt idx="141">
                  <c:v>7.0291215003207057</c:v>
                </c:pt>
                <c:pt idx="142">
                  <c:v>6.9170783549188517</c:v>
                </c:pt>
                <c:pt idx="143">
                  <c:v>6.8078818789025428</c:v>
                </c:pt>
                <c:pt idx="144">
                  <c:v>6.7014405921725029</c:v>
                </c:pt>
                <c:pt idx="145">
                  <c:v>6.5976665615323693</c:v>
                </c:pt>
                <c:pt idx="146">
                  <c:v>6.4964752399486461</c:v>
                </c:pt>
                <c:pt idx="147">
                  <c:v>6.397785314132431</c:v>
                </c:pt>
                <c:pt idx="148">
                  <c:v>6.3015185599607353</c:v>
                </c:pt>
                <c:pt idx="149">
                  <c:v>6.207599705282564</c:v>
                </c:pt>
                <c:pt idx="150">
                  <c:v>6.1159562996877765</c:v>
                </c:pt>
                <c:pt idx="151">
                  <c:v>6.0265185908410901</c:v>
                </c:pt>
                <c:pt idx="152">
                  <c:v>5.9392194070089763</c:v>
                </c:pt>
                <c:pt idx="153">
                  <c:v>5.8539940454325015</c:v>
                </c:pt>
                <c:pt idx="154">
                  <c:v>5.7707801662175724</c:v>
                </c:pt>
                <c:pt idx="155">
                  <c:v>5.6895176914379686</c:v>
                </c:pt>
                <c:pt idx="156">
                  <c:v>5.6101487091618578</c:v>
                </c:pt>
                <c:pt idx="157">
                  <c:v>5.5326173821331146</c:v>
                </c:pt>
                <c:pt idx="158">
                  <c:v>5.4568698608533399</c:v>
                </c:pt>
                <c:pt idx="159">
                  <c:v>5.3828542008257791</c:v>
                </c:pt>
                <c:pt idx="160">
                  <c:v>5.3105202837384464</c:v>
                </c:pt>
                <c:pt idx="161">
                  <c:v>5.2398197423742809</c:v>
                </c:pt>
                <c:pt idx="162">
                  <c:v>5.1707058890517947</c:v>
                </c:pt>
                <c:pt idx="163">
                  <c:v>5.1031336474082414</c:v>
                </c:pt>
                <c:pt idx="164">
                  <c:v>5.0370594873510122</c:v>
                </c:pt>
                <c:pt idx="165">
                  <c:v>4.9724413630114146</c:v>
                </c:pt>
                <c:pt idx="166">
                  <c:v>4.9092386535446799</c:v>
                </c:pt>
                <c:pt idx="167">
                  <c:v>4.8474121066305162</c:v>
                </c:pt>
                <c:pt idx="168">
                  <c:v>4.7869237845345127</c:v>
                </c:pt>
                <c:pt idx="169">
                  <c:v>4.7277370126008975</c:v>
                </c:pt>
                <c:pt idx="170">
                  <c:v>4.6698163300531492</c:v>
                </c:pt>
                <c:pt idx="171">
                  <c:v>4.6131274429857454</c:v>
                </c:pt>
                <c:pt idx="172">
                  <c:v>4.5576371794383856</c:v>
                </c:pt>
                <c:pt idx="173">
                  <c:v>4.5033134464477635</c:v>
                </c:pt>
                <c:pt idx="174">
                  <c:v>4.4501251889802438</c:v>
                </c:pt>
                <c:pt idx="175">
                  <c:v>4.3980423506517079</c:v>
                </c:pt>
                <c:pt idx="176">
                  <c:v>4.3470358361480166</c:v>
                </c:pt>
                <c:pt idx="177">
                  <c:v>4.2970774752629488</c:v>
                </c:pt>
                <c:pt idx="178">
                  <c:v>4.2481399884750486</c:v>
                </c:pt>
                <c:pt idx="179">
                  <c:v>4.2001969539901127</c:v>
                </c:pt>
                <c:pt idx="180">
                  <c:v>4.153222776178179</c:v>
                </c:pt>
                <c:pt idx="181">
                  <c:v>4.1071926553396914</c:v>
                </c:pt>
                <c:pt idx="182">
                  <c:v>4.0620825587369165</c:v>
                </c:pt>
                <c:pt idx="183">
                  <c:v>4.0178691928318351</c:v>
                </c:pt>
                <c:pt idx="184">
                  <c:v>3.9745299766737272</c:v>
                </c:pt>
                <c:pt idx="185">
                  <c:v>3.9320430163825919</c:v>
                </c:pt>
                <c:pt idx="186">
                  <c:v>3.8903870806783916</c:v>
                </c:pt>
                <c:pt idx="187">
                  <c:v>3.8495415774070234</c:v>
                </c:pt>
                <c:pt idx="188">
                  <c:v>3.8094865310182566</c:v>
                </c:pt>
                <c:pt idx="189">
                  <c:v>3.7702025609513865</c:v>
                </c:pt>
                <c:pt idx="190">
                  <c:v>3.7316708608880869</c:v>
                </c:pt>
                <c:pt idx="191">
                  <c:v>3.6938731788331056</c:v>
                </c:pt>
                <c:pt idx="192">
                  <c:v>3.6567917979853704</c:v>
                </c:pt>
                <c:pt idx="193">
                  <c:v>3.6204095183648644</c:v>
                </c:pt>
                <c:pt idx="194">
                  <c:v>3.5847096391609363</c:v>
                </c:pt>
                <c:pt idx="195">
                  <c:v>3.5496759417707917</c:v>
                </c:pt>
                <c:pt idx="196">
                  <c:v>3.515292673497572</c:v>
                </c:pt>
                <c:pt idx="197">
                  <c:v>3.4815445318789253</c:v>
                </c:pt>
                <c:pt idx="198">
                  <c:v>3.4484166496192228</c:v>
                </c:pt>
                <c:pt idx="199">
                  <c:v>3.4158945800985561</c:v>
                </c:pt>
                <c:pt idx="200">
                  <c:v>3.3839642834343779</c:v>
                </c:pt>
                <c:pt idx="201">
                  <c:v>3.3526121130714301</c:v>
                </c:pt>
                <c:pt idx="202">
                  <c:v>3.3218248028779245</c:v>
                </c:pt>
                <c:pt idx="203">
                  <c:v>3.2915894547262927</c:v>
                </c:pt>
                <c:pt idx="204">
                  <c:v>3.2618935265378215</c:v>
                </c:pt>
                <c:pt idx="205">
                  <c:v>3.2327248207721779</c:v>
                </c:pt>
                <c:pt idx="206">
                  <c:v>3.2040714733425761</c:v>
                </c:pt>
                <c:pt idx="207">
                  <c:v>3.1759219429395196</c:v>
                </c:pt>
                <c:pt idx="208">
                  <c:v>3.1482650007455466</c:v>
                </c:pt>
                <c:pt idx="209">
                  <c:v>3.1210897205253771</c:v>
                </c:pt>
                <c:pt idx="210">
                  <c:v>3.0943854690758257</c:v>
                </c:pt>
                <c:pt idx="211">
                  <c:v>3.0681418970206016</c:v>
                </c:pt>
                <c:pt idx="212">
                  <c:v>3.0423489299364572</c:v>
                </c:pt>
                <c:pt idx="213">
                  <c:v>3.0169967597966831</c:v>
                </c:pt>
                <c:pt idx="214">
                  <c:v>2.9920758367197475</c:v>
                </c:pt>
                <c:pt idx="215">
                  <c:v>2.9675768610103064</c:v>
                </c:pt>
                <c:pt idx="216">
                  <c:v>2.9434907754813473</c:v>
                </c:pt>
                <c:pt idx="217">
                  <c:v>2.9198087580460945</c:v>
                </c:pt>
                <c:pt idx="218">
                  <c:v>2.896522214568908</c:v>
                </c:pt>
                <c:pt idx="219">
                  <c:v>2.8736227719653225</c:v>
                </c:pt>
                <c:pt idx="220">
                  <c:v>2.8511022715410106</c:v>
                </c:pt>
                <c:pt idx="221">
                  <c:v>2.8289527625607533</c:v>
                </c:pt>
                <c:pt idx="222">
                  <c:v>2.8071664960383025</c:v>
                </c:pt>
                <c:pt idx="223">
                  <c:v>2.7857359187384692</c:v>
                </c:pt>
                <c:pt idx="224">
                  <c:v>2.7646536673836213</c:v>
                </c:pt>
                <c:pt idx="225">
                  <c:v>2.743912563056325</c:v>
                </c:pt>
                <c:pt idx="226">
                  <c:v>2.7235056057910767</c:v>
                </c:pt>
                <c:pt idx="227">
                  <c:v>2.7034259693475358</c:v>
                </c:pt>
                <c:pt idx="228">
                  <c:v>2.6836669961587205</c:v>
                </c:pt>
                <c:pt idx="229">
                  <c:v>2.6642221924474558</c:v>
                </c:pt>
                <c:pt idx="230">
                  <c:v>2.6450852235046143</c:v>
                </c:pt>
                <c:pt idx="231">
                  <c:v>2.6262499091234583</c:v>
                </c:pt>
                <c:pt idx="232">
                  <c:v>2.6077102191838719</c:v>
                </c:pt>
                <c:pt idx="233">
                  <c:v>2.58946026938133</c:v>
                </c:pt>
                <c:pt idx="234">
                  <c:v>2.5714943170949147</c:v>
                </c:pt>
                <c:pt idx="235">
                  <c:v>2.5538067573895411</c:v>
                </c:pt>
                <c:pt idx="236">
                  <c:v>2.5363921191474113</c:v>
                </c:pt>
                <c:pt idx="237">
                  <c:v>2.5192450613238337</c:v>
                </c:pt>
                <c:pt idx="238">
                  <c:v>2.5023603693232319</c:v>
                </c:pt>
                <c:pt idx="239">
                  <c:v>2.4857329514906326</c:v>
                </c:pt>
                <c:pt idx="240">
                  <c:v>2.4693578357147734</c:v>
                </c:pt>
                <c:pt idx="241">
                  <c:v>2.4532301661387415</c:v>
                </c:pt>
                <c:pt idx="242">
                  <c:v>2.4373451999741675</c:v>
                </c:pt>
                <c:pt idx="243">
                  <c:v>2.4216983044156066</c:v>
                </c:pt>
                <c:pt idx="244">
                  <c:v>2.4062849536512045</c:v>
                </c:pt>
                <c:pt idx="245">
                  <c:v>2.3911007259666155</c:v>
                </c:pt>
                <c:pt idx="246">
                  <c:v>2.3761413009385697</c:v>
                </c:pt>
                <c:pt idx="247">
                  <c:v>2.3614024567152248</c:v>
                </c:pt>
                <c:pt idx="248">
                  <c:v>2.3468800673801637</c:v>
                </c:pt>
                <c:pt idx="249">
                  <c:v>2.3325701003970742</c:v>
                </c:pt>
                <c:pt idx="250">
                  <c:v>2.318468614132533</c:v>
                </c:pt>
                <c:pt idx="251">
                  <c:v>2.3045717554539449</c:v>
                </c:pt>
                <c:pt idx="252">
                  <c:v>2.2908757574003449</c:v>
                </c:pt>
                <c:pt idx="253">
                  <c:v>2.277376936923297</c:v>
                </c:pt>
                <c:pt idx="254">
                  <c:v>2.2640716926957527</c:v>
                </c:pt>
                <c:pt idx="255">
                  <c:v>2.2509565029864556</c:v>
                </c:pt>
                <c:pt idx="256">
                  <c:v>2.2380279235976008</c:v>
                </c:pt>
                <c:pt idx="257">
                  <c:v>2.2252825858638738</c:v>
                </c:pt>
                <c:pt idx="258">
                  <c:v>2.2127171947104962</c:v>
                </c:pt>
                <c:pt idx="259">
                  <c:v>2.2003285267686361</c:v>
                </c:pt>
                <c:pt idx="260">
                  <c:v>2.1881134285459893</c:v>
                </c:pt>
                <c:pt idx="261">
                  <c:v>2.1760688146509235</c:v>
                </c:pt>
                <c:pt idx="262">
                  <c:v>2.1641916660683425</c:v>
                </c:pt>
                <c:pt idx="263">
                  <c:v>2.1524790284854904</c:v>
                </c:pt>
                <c:pt idx="264">
                  <c:v>2.1409280106662569</c:v>
                </c:pt>
                <c:pt idx="265">
                  <c:v>2.1295357828721895</c:v>
                </c:pt>
                <c:pt idx="266">
                  <c:v>2.1182995753288605</c:v>
                </c:pt>
                <c:pt idx="267">
                  <c:v>2.1072166767360785</c:v>
                </c:pt>
                <c:pt idx="268">
                  <c:v>2.0962844328204335</c:v>
                </c:pt>
                <c:pt idx="269">
                  <c:v>2.0855002449290123</c:v>
                </c:pt>
                <c:pt idx="270">
                  <c:v>2.074861568662751</c:v>
                </c:pt>
                <c:pt idx="271">
                  <c:v>2.0643659125483804</c:v>
                </c:pt>
                <c:pt idx="272">
                  <c:v>2.0540108367475121</c:v>
                </c:pt>
                <c:pt idx="273">
                  <c:v>2.0437939518019048</c:v>
                </c:pt>
                <c:pt idx="274">
                  <c:v>2.0337129174136477</c:v>
                </c:pt>
                <c:pt idx="275">
                  <c:v>2.0237654412591488</c:v>
                </c:pt>
                <c:pt idx="276">
                  <c:v>2.0139492778359989</c:v>
                </c:pt>
                <c:pt idx="277">
                  <c:v>2.004262227341516</c:v>
                </c:pt>
                <c:pt idx="278">
                  <c:v>1.9947021345821603</c:v>
                </c:pt>
                <c:pt idx="279">
                  <c:v>1.9852668879127027</c:v>
                </c:pt>
                <c:pt idx="280">
                  <c:v>1.975954418204358</c:v>
                </c:pt>
                <c:pt idx="281">
                  <c:v>1.9667626978409467</c:v>
                </c:pt>
                <c:pt idx="282">
                  <c:v>1.9576897397421646</c:v>
                </c:pt>
                <c:pt idx="283">
                  <c:v>1.9487335964132795</c:v>
                </c:pt>
                <c:pt idx="284">
                  <c:v>1.9398923590202721</c:v>
                </c:pt>
                <c:pt idx="285">
                  <c:v>1.9311641564898374</c:v>
                </c:pt>
                <c:pt idx="286">
                  <c:v>1.922547154633321</c:v>
                </c:pt>
                <c:pt idx="287">
                  <c:v>1.9140395552939995</c:v>
                </c:pt>
                <c:pt idx="288">
                  <c:v>1.9056395955169685</c:v>
                </c:pt>
                <c:pt idx="289">
                  <c:v>1.8973455467408908</c:v>
                </c:pt>
                <c:pt idx="290">
                  <c:v>1.8891557140111095</c:v>
                </c:pt>
                <c:pt idx="291">
                  <c:v>1.8810684352133018</c:v>
                </c:pt>
                <c:pt idx="292">
                  <c:v>1.8730820803272372</c:v>
                </c:pt>
                <c:pt idx="293">
                  <c:v>1.8651950506999588</c:v>
                </c:pt>
                <c:pt idx="294">
                  <c:v>1.8574057783377937</c:v>
                </c:pt>
                <c:pt idx="295">
                  <c:v>1.8497127252167527</c:v>
                </c:pt>
                <c:pt idx="296">
                  <c:v>1.8421143826106312</c:v>
                </c:pt>
                <c:pt idx="297">
                  <c:v>1.8346092704364634</c:v>
                </c:pt>
                <c:pt idx="298">
                  <c:v>1.8271959366166612</c:v>
                </c:pt>
                <c:pt idx="299">
                  <c:v>1.8198729564574916</c:v>
                </c:pt>
                <c:pt idx="300">
                  <c:v>1.8126389320433645</c:v>
                </c:pt>
                <c:pt idx="301">
                  <c:v>1.805492491646435</c:v>
                </c:pt>
                <c:pt idx="302">
                  <c:v>1.7984322891511968</c:v>
                </c:pt>
                <c:pt idx="303">
                  <c:v>1.7914570034935022</c:v>
                </c:pt>
                <c:pt idx="304">
                  <c:v>1.784565338113735</c:v>
                </c:pt>
                <c:pt idx="305">
                  <c:v>1.7777560204236105</c:v>
                </c:pt>
                <c:pt idx="306">
                  <c:v>1.7710278012863074</c:v>
                </c:pt>
                <c:pt idx="307">
                  <c:v>1.7643794545095446</c:v>
                </c:pt>
                <c:pt idx="308">
                  <c:v>1.7578097763511629</c:v>
                </c:pt>
                <c:pt idx="309">
                  <c:v>1.7513175850369933</c:v>
                </c:pt>
                <c:pt idx="310">
                  <c:v>1.7449017202905295</c:v>
                </c:pt>
                <c:pt idx="311">
                  <c:v>1.7385610428742102</c:v>
                </c:pt>
                <c:pt idx="312">
                  <c:v>1.7322944341418647</c:v>
                </c:pt>
                <c:pt idx="313">
                  <c:v>1.7261007956021137</c:v>
                </c:pt>
                <c:pt idx="314">
                  <c:v>1.7199790484923887</c:v>
                </c:pt>
                <c:pt idx="315">
                  <c:v>1.7139281333632277</c:v>
                </c:pt>
                <c:pt idx="316">
                  <c:v>1.7079470096726852</c:v>
                </c:pt>
                <c:pt idx="317">
                  <c:v>1.702034655390436</c:v>
                </c:pt>
                <c:pt idx="318">
                  <c:v>1.6961900666114376</c:v>
                </c:pt>
                <c:pt idx="319">
                  <c:v>1.6904122571788256</c:v>
                </c:pt>
                <c:pt idx="320">
                  <c:v>1.6847002583157786</c:v>
                </c:pt>
                <c:pt idx="321">
                  <c:v>1.6790531182661856</c:v>
                </c:pt>
                <c:pt idx="322">
                  <c:v>1.673469901943784</c:v>
                </c:pt>
                <c:pt idx="323">
                  <c:v>1.6679496905896372</c:v>
                </c:pt>
                <c:pt idx="324">
                  <c:v>1.6624915814376426</c:v>
                </c:pt>
                <c:pt idx="325">
                  <c:v>1.6570946873879184</c:v>
                </c:pt>
                <c:pt idx="326">
                  <c:v>1.6517581366878573</c:v>
                </c:pt>
                <c:pt idx="327">
                  <c:v>1.6464810726205736</c:v>
                </c:pt>
                <c:pt idx="328">
                  <c:v>1.6412626532006687</c:v>
                </c:pt>
                <c:pt idx="329">
                  <c:v>1.6361020508769939</c:v>
                </c:pt>
                <c:pt idx="330">
                  <c:v>1.6309984522423455</c:v>
                </c:pt>
                <c:pt idx="331">
                  <c:v>1.6259510577498149</c:v>
                </c:pt>
                <c:pt idx="332">
                  <c:v>1.6209590814356774</c:v>
                </c:pt>
                <c:pt idx="333">
                  <c:v>1.6160217506486547</c:v>
                </c:pt>
                <c:pt idx="334">
                  <c:v>1.6111383057853197</c:v>
                </c:pt>
                <c:pt idx="335">
                  <c:v>1.6063080000315852</c:v>
                </c:pt>
                <c:pt idx="336">
                  <c:v>1.6015300991100214</c:v>
                </c:pt>
                <c:pt idx="337">
                  <c:v>1.5968038810329277</c:v>
                </c:pt>
                <c:pt idx="338">
                  <c:v>1.5921286358609812</c:v>
                </c:pt>
                <c:pt idx="339">
                  <c:v>1.5875036654672945</c:v>
                </c:pt>
                <c:pt idx="340">
                  <c:v>1.5829282833068141</c:v>
                </c:pt>
                <c:pt idx="341">
                  <c:v>1.5784018141908362</c:v>
                </c:pt>
                <c:pt idx="342">
                  <c:v>1.5739235940666074</c:v>
                </c:pt>
                <c:pt idx="343">
                  <c:v>1.5694929698017783</c:v>
                </c:pt>
                <c:pt idx="344">
                  <c:v>1.5651092989736841</c:v>
                </c:pt>
                <c:pt idx="345">
                  <c:v>1.5607719496632764</c:v>
                </c:pt>
                <c:pt idx="346">
                  <c:v>1.5564803002535843</c:v>
                </c:pt>
                <c:pt idx="347">
                  <c:v>1.5522337392326442</c:v>
                </c:pt>
                <c:pt idx="348">
                  <c:v>1.5480316650007178</c:v>
                </c:pt>
                <c:pt idx="349">
                  <c:v>1.5438734856817649</c:v>
                </c:pt>
                <c:pt idx="350">
                  <c:v>1.5397586189389929</c:v>
                </c:pt>
                <c:pt idx="351">
                  <c:v>1.5356864917944455</c:v>
                </c:pt>
                <c:pt idx="352">
                  <c:v>1.5316565404525035</c:v>
                </c:pt>
                <c:pt idx="353">
                  <c:v>1.5276682101271786</c:v>
                </c:pt>
                <c:pt idx="354">
                  <c:v>1.5237209548731725</c:v>
                </c:pt>
                <c:pt idx="355">
                  <c:v>1.5198142374205268</c:v>
                </c:pt>
                <c:pt idx="356">
                  <c:v>1.5159475290128657</c:v>
                </c:pt>
                <c:pt idx="357">
                  <c:v>1.5121203092490509</c:v>
                </c:pt>
                <c:pt idx="358">
                  <c:v>1.5083320659282518</c:v>
                </c:pt>
                <c:pt idx="359">
                  <c:v>1.5045822948983005</c:v>
                </c:pt>
                <c:pt idx="360">
                  <c:v>1.5008704999072475</c:v>
                </c:pt>
                <c:pt idx="361">
                  <c:v>1.4971961924580874</c:v>
                </c:pt>
                <c:pt idx="362">
                  <c:v>1.493558891666517</c:v>
                </c:pt>
                <c:pt idx="363">
                  <c:v>1.4899581241217099</c:v>
                </c:pt>
                <c:pt idx="364">
                  <c:v>1.4863934237500096</c:v>
                </c:pt>
                <c:pt idx="365">
                  <c:v>1.4828643316814549</c:v>
                </c:pt>
                <c:pt idx="366">
                  <c:v>1.4793703961191191</c:v>
                </c:pt>
                <c:pt idx="367">
                  <c:v>1.47591117221114</c:v>
                </c:pt>
                <c:pt idx="368">
                  <c:v>1.4724862219254335</c:v>
                </c:pt>
                <c:pt idx="369">
                  <c:v>1.4690951139269728</c:v>
                </c:pt>
                <c:pt idx="370">
                  <c:v>1.4657374234576184</c:v>
                </c:pt>
                <c:pt idx="371">
                  <c:v>1.4624127322184253</c:v>
                </c:pt>
                <c:pt idx="372">
                  <c:v>1.4591206282543427</c:v>
                </c:pt>
                <c:pt idx="373">
                  <c:v>1.4558607058413089</c:v>
                </c:pt>
                <c:pt idx="374">
                  <c:v>1.4526325653756134</c:v>
                </c:pt>
                <c:pt idx="375">
                  <c:v>1.4494358132655503</c:v>
                </c:pt>
                <c:pt idx="376">
                  <c:v>1.4462700618252406</c:v>
                </c:pt>
                <c:pt idx="377">
                  <c:v>1.4431349291706246</c:v>
                </c:pt>
                <c:pt idx="378">
                  <c:v>1.440030039117556</c:v>
                </c:pt>
                <c:pt idx="379">
                  <c:v>1.4369550210819293</c:v>
                </c:pt>
                <c:pt idx="380">
                  <c:v>1.4339095099818484</c:v>
                </c:pt>
                <c:pt idx="381">
                  <c:v>1.4308931461417185</c:v>
                </c:pt>
                <c:pt idx="382">
                  <c:v>1.427905575198285</c:v>
                </c:pt>
                <c:pt idx="383">
                  <c:v>1.424946448008537</c:v>
                </c:pt>
                <c:pt idx="384">
                  <c:v>1.4220154205594298</c:v>
                </c:pt>
                <c:pt idx="385">
                  <c:v>1.419112153879426</c:v>
                </c:pt>
                <c:pt idx="386">
                  <c:v>1.4162363139517515</c:v>
                </c:pt>
                <c:pt idx="387">
                  <c:v>1.4133875716294018</c:v>
                </c:pt>
                <c:pt idx="388">
                  <c:v>1.4105656025517874</c:v>
                </c:pt>
                <c:pt idx="389">
                  <c:v>1.407770087063035</c:v>
                </c:pt>
                <c:pt idx="390">
                  <c:v>1.4050007101318922</c:v>
                </c:pt>
                <c:pt idx="391">
                  <c:v>1.4022571612731749</c:v>
                </c:pt>
                <c:pt idx="392">
                  <c:v>1.3995391344707742</c:v>
                </c:pt>
                <c:pt idx="393">
                  <c:v>1.3968463281021304</c:v>
                </c:pt>
                <c:pt idx="394">
                  <c:v>1.3941784448642014</c:v>
                </c:pt>
                <c:pt idx="395">
                  <c:v>1.3915351917008323</c:v>
                </c:pt>
                <c:pt idx="396">
                  <c:v>1.3889162797315486</c:v>
                </c:pt>
                <c:pt idx="397">
                  <c:v>1.3863214241817143</c:v>
                </c:pt>
                <c:pt idx="398">
                  <c:v>1.383750344314016</c:v>
                </c:pt>
                <c:pt idx="399">
                  <c:v>1.381202763361286</c:v>
                </c:pt>
                <c:pt idx="400">
                  <c:v>1.378678408460577</c:v>
                </c:pt>
                <c:pt idx="401">
                  <c:v>1.3761770105885212</c:v>
                </c:pt>
                <c:pt idx="402">
                  <c:v>1.3736983044978943</c:v>
                </c:pt>
                <c:pt idx="403">
                  <c:v>1.3712420286553959</c:v>
                </c:pt>
                <c:pt idx="404">
                  <c:v>1.3688079251806087</c:v>
                </c:pt>
                <c:pt idx="405">
                  <c:v>1.3663957397860895</c:v>
                </c:pt>
                <c:pt idx="406">
                  <c:v>1.3640052217186165</c:v>
                </c:pt>
                <c:pt idx="407">
                  <c:v>1.3616361237015089</c:v>
                </c:pt>
                <c:pt idx="408">
                  <c:v>1.3592882018780483</c:v>
                </c:pt>
                <c:pt idx="409">
                  <c:v>1.356961215755953</c:v>
                </c:pt>
                <c:pt idx="410">
                  <c:v>1.3546549281528733</c:v>
                </c:pt>
                <c:pt idx="411">
                  <c:v>1.3523691051429205</c:v>
                </c:pt>
                <c:pt idx="412">
                  <c:v>1.3501035160041668</c:v>
                </c:pt>
                <c:pt idx="413">
                  <c:v>1.3478579331671365</c:v>
                </c:pt>
                <c:pt idx="414">
                  <c:v>1.3456321321642268</c:v>
                </c:pt>
                <c:pt idx="415">
                  <c:v>1.3434258915800759</c:v>
                </c:pt>
                <c:pt idx="416">
                  <c:v>1.3412389930028397</c:v>
                </c:pt>
                <c:pt idx="417">
                  <c:v>1.3390712209763485</c:v>
                </c:pt>
                <c:pt idx="418">
                  <c:v>1.3369223629531586</c:v>
                </c:pt>
                <c:pt idx="419">
                  <c:v>1.3347922092484379</c:v>
                </c:pt>
                <c:pt idx="420">
                  <c:v>1.3326805529947128</c:v>
                </c:pt>
                <c:pt idx="421">
                  <c:v>1.330587190097414</c:v>
                </c:pt>
                <c:pt idx="422">
                  <c:v>1.3285119191912429</c:v>
                </c:pt>
                <c:pt idx="423">
                  <c:v>1.3264545415973239</c:v>
                </c:pt>
                <c:pt idx="424">
                  <c:v>1.3244148612811164</c:v>
                </c:pt>
                <c:pt idx="425">
                  <c:v>1.3223926848111049</c:v>
                </c:pt>
                <c:pt idx="426">
                  <c:v>1.3203878213182032</c:v>
                </c:pt>
                <c:pt idx="427">
                  <c:v>1.3184000824559146</c:v>
                </c:pt>
                <c:pt idx="428">
                  <c:v>1.3164292823611734</c:v>
                </c:pt>
                <c:pt idx="429">
                  <c:v>1.3144752376159081</c:v>
                </c:pt>
                <c:pt idx="430">
                  <c:v>1.3125377672092757</c:v>
                </c:pt>
                <c:pt idx="431">
                  <c:v>1.3106166925005622</c:v>
                </c:pt>
                <c:pt idx="432">
                  <c:v>1.3087118371827531</c:v>
                </c:pt>
                <c:pt idx="433">
                  <c:v>1.3068230272467285</c:v>
                </c:pt>
                <c:pt idx="434">
                  <c:v>1.3049500909461016</c:v>
                </c:pt>
                <c:pt idx="435">
                  <c:v>1.3030928587626771</c:v>
                </c:pt>
                <c:pt idx="436">
                  <c:v>1.3012511633724966</c:v>
                </c:pt>
                <c:pt idx="437">
                  <c:v>1.2994248396125008</c:v>
                </c:pt>
                <c:pt idx="438">
                  <c:v>1.2976137244477526</c:v>
                </c:pt>
                <c:pt idx="439">
                  <c:v>1.2958176569392506</c:v>
                </c:pt>
                <c:pt idx="440">
                  <c:v>1.2940364782122813</c:v>
                </c:pt>
                <c:pt idx="441">
                  <c:v>1.2922700314253319</c:v>
                </c:pt>
                <c:pt idx="442">
                  <c:v>1.290518161739544</c:v>
                </c:pt>
                <c:pt idx="443">
                  <c:v>1.2887807162886777</c:v>
                </c:pt>
                <c:pt idx="444">
                  <c:v>1.2870575441496124</c:v>
                </c:pt>
                <c:pt idx="445">
                  <c:v>1.2853484963133348</c:v>
                </c:pt>
                <c:pt idx="446">
                  <c:v>1.2836534256564445</c:v>
                </c:pt>
                <c:pt idx="447">
                  <c:v>1.2819721869131251</c:v>
                </c:pt>
                <c:pt idx="448">
                  <c:v>1.2803046366476087</c:v>
                </c:pt>
                <c:pt idx="449">
                  <c:v>1.2786506332271068</c:v>
                </c:pt>
                <c:pt idx="450">
                  <c:v>1.2770100367951909</c:v>
                </c:pt>
                <c:pt idx="451">
                  <c:v>1.2753827092456385</c:v>
                </c:pt>
                <c:pt idx="452">
                  <c:v>1.2737685141967086</c:v>
                </c:pt>
                <c:pt idx="453">
                  <c:v>1.2721673169658572</c:v>
                </c:pt>
                <c:pt idx="454">
                  <c:v>1.2705789845448816</c:v>
                </c:pt>
                <c:pt idx="455">
                  <c:v>1.2690033855754721</c:v>
                </c:pt>
                <c:pt idx="456">
                  <c:v>1.2674403903251839</c:v>
                </c:pt>
                <c:pt idx="457">
                  <c:v>1.2658898706638015</c:v>
                </c:pt>
                <c:pt idx="458">
                  <c:v>1.2643517000401077</c:v>
                </c:pt>
                <c:pt idx="459">
                  <c:v>1.2628257534590266</c:v>
                </c:pt>
                <c:pt idx="460">
                  <c:v>1.2613119074591581</c:v>
                </c:pt>
                <c:pt idx="461">
                  <c:v>1.2598100400906795</c:v>
                </c:pt>
                <c:pt idx="462">
                  <c:v>1.2583200308936091</c:v>
                </c:pt>
                <c:pt idx="463">
                  <c:v>1.256841760876438</c:v>
                </c:pt>
                <c:pt idx="464">
                  <c:v>1.2553751124951007</c:v>
                </c:pt>
                <c:pt idx="465">
                  <c:v>1.2539199696323069</c:v>
                </c:pt>
                <c:pt idx="466">
                  <c:v>1.2524762175771971</c:v>
                </c:pt>
                <c:pt idx="467">
                  <c:v>1.2510437430053392</c:v>
                </c:pt>
                <c:pt idx="468">
                  <c:v>1.2496224339590549</c:v>
                </c:pt>
                <c:pt idx="469">
                  <c:v>1.2482121798280548</c:v>
                </c:pt>
                <c:pt idx="470">
                  <c:v>1.2468128713304023</c:v>
                </c:pt>
                <c:pt idx="471">
                  <c:v>1.2454244004937733</c:v>
                </c:pt>
                <c:pt idx="472">
                  <c:v>1.244046660637032</c:v>
                </c:pt>
                <c:pt idx="473">
                  <c:v>1.2426795463520917</c:v>
                </c:pt>
                <c:pt idx="474">
                  <c:v>1.241322953486077</c:v>
                </c:pt>
                <c:pt idx="475">
                  <c:v>1.2399767791237724</c:v>
                </c:pt>
                <c:pt idx="476">
                  <c:v>1.2386409215703447</c:v>
                </c:pt>
                <c:pt idx="477">
                  <c:v>1.2373152803343541</c:v>
                </c:pt>
                <c:pt idx="478">
                  <c:v>1.2359997561110254</c:v>
                </c:pt>
                <c:pt idx="479">
                  <c:v>1.2346942507657925</c:v>
                </c:pt>
                <c:pt idx="480">
                  <c:v>1.2333986673181074</c:v>
                </c:pt>
                <c:pt idx="481">
                  <c:v>1.2321129099254966</c:v>
                </c:pt>
                <c:pt idx="482">
                  <c:v>1.2308368838678816</c:v>
                </c:pt>
                <c:pt idx="483">
                  <c:v>1.2295704955321369</c:v>
                </c:pt>
                <c:pt idx="484">
                  <c:v>1.2283136523969036</c:v>
                </c:pt>
                <c:pt idx="485">
                  <c:v>1.2270662630176286</c:v>
                </c:pt>
                <c:pt idx="486">
                  <c:v>1.2258282370118498</c:v>
                </c:pt>
                <c:pt idx="487">
                  <c:v>1.2245994850447102</c:v>
                </c:pt>
                <c:pt idx="488">
                  <c:v>1.2233799188146919</c:v>
                </c:pt>
                <c:pt idx="489">
                  <c:v>1.2221694510395846</c:v>
                </c:pt>
                <c:pt idx="490">
                  <c:v>1.2209679954426598</c:v>
                </c:pt>
                <c:pt idx="491">
                  <c:v>1.2197754667390734</c:v>
                </c:pt>
                <c:pt idx="492">
                  <c:v>1.2185917806224678</c:v>
                </c:pt>
                <c:pt idx="493">
                  <c:v>1.2174168537517884</c:v>
                </c:pt>
                <c:pt idx="494">
                  <c:v>1.2162506037383063</c:v>
                </c:pt>
                <c:pt idx="495">
                  <c:v>1.2150929491328304</c:v>
                </c:pt>
                <c:pt idx="496">
                  <c:v>1.2139438094131307</c:v>
                </c:pt>
                <c:pt idx="497">
                  <c:v>1.2128031049715431</c:v>
                </c:pt>
                <c:pt idx="498">
                  <c:v>1.2116707571027701</c:v>
                </c:pt>
                <c:pt idx="499">
                  <c:v>1.2105466879918705</c:v>
                </c:pt>
                <c:pt idx="500">
                  <c:v>1.2094308207024251</c:v>
                </c:pt>
                <c:pt idx="501">
                  <c:v>1.2083230791648916</c:v>
                </c:pt>
                <c:pt idx="502">
                  <c:v>1.2072233881651278</c:v>
                </c:pt>
                <c:pt idx="503">
                  <c:v>1.2061316733331</c:v>
                </c:pt>
                <c:pt idx="504">
                  <c:v>1.2050478611317508</c:v>
                </c:pt>
                <c:pt idx="505">
                  <c:v>1.2039718788460432</c:v>
                </c:pt>
                <c:pt idx="506">
                  <c:v>1.2029036545721705</c:v>
                </c:pt>
                <c:pt idx="507">
                  <c:v>1.2018431172069217</c:v>
                </c:pt>
                <c:pt idx="508">
                  <c:v>1.2007901964372167</c:v>
                </c:pt>
                <c:pt idx="509">
                  <c:v>1.1997448227297878</c:v>
                </c:pt>
                <c:pt idx="510">
                  <c:v>1.1987069273210273</c:v>
                </c:pt>
                <c:pt idx="511">
                  <c:v>1.1976764422069766</c:v>
                </c:pt>
                <c:pt idx="512">
                  <c:v>1.1966533001334705</c:v>
                </c:pt>
                <c:pt idx="513">
                  <c:v>1.1956374345864296</c:v>
                </c:pt>
                <c:pt idx="514">
                  <c:v>1.1946287797822892</c:v>
                </c:pt>
                <c:pt idx="515">
                  <c:v>1.1936272706585824</c:v>
                </c:pt>
                <c:pt idx="516">
                  <c:v>1.1926328428646484</c:v>
                </c:pt>
                <c:pt idx="517">
                  <c:v>1.1916454327524917</c:v>
                </c:pt>
                <c:pt idx="518">
                  <c:v>1.190664977367766</c:v>
                </c:pt>
                <c:pt idx="519">
                  <c:v>1.1896914144408957</c:v>
                </c:pt>
                <c:pt idx="520">
                  <c:v>1.1887246823783297</c:v>
                </c:pt>
                <c:pt idx="521">
                  <c:v>1.1877647202539154</c:v>
                </c:pt>
                <c:pt idx="522">
                  <c:v>1.1868114678004109</c:v>
                </c:pt>
                <c:pt idx="523">
                  <c:v>1.1858648654011088</c:v>
                </c:pt>
                <c:pt idx="524">
                  <c:v>1.1849248540815913</c:v>
                </c:pt>
                <c:pt idx="525">
                  <c:v>1.1839913755016027</c:v>
                </c:pt>
                <c:pt idx="526">
                  <c:v>1.1830643719470357</c:v>
                </c:pt>
                <c:pt idx="527">
                  <c:v>1.1821437863220423</c:v>
                </c:pt>
                <c:pt idx="528">
                  <c:v>1.1812295621412499</c:v>
                </c:pt>
                <c:pt idx="529">
                  <c:v>1.1803216435220978</c:v>
                </c:pt>
                <c:pt idx="530">
                  <c:v>1.1794199751772776</c:v>
                </c:pt>
                <c:pt idx="531">
                  <c:v>1.1785245024072863</c:v>
                </c:pt>
                <c:pt idx="532">
                  <c:v>1.1776351710930868</c:v>
                </c:pt>
                <c:pt idx="533">
                  <c:v>1.1767519276888696</c:v>
                </c:pt>
                <c:pt idx="534">
                  <c:v>1.1758747192149237</c:v>
                </c:pt>
                <c:pt idx="535">
                  <c:v>1.175003493250603</c:v>
                </c:pt>
                <c:pt idx="536">
                  <c:v>1.1741381979274006</c:v>
                </c:pt>
                <c:pt idx="537">
                  <c:v>1.1732787819221133</c:v>
                </c:pt>
                <c:pt idx="538">
                  <c:v>1.1724251944501083</c:v>
                </c:pt>
                <c:pt idx="539">
                  <c:v>1.1715773852586873</c:v>
                </c:pt>
                <c:pt idx="540">
                  <c:v>1.1707353046205382</c:v>
                </c:pt>
                <c:pt idx="541">
                  <c:v>1.1698989033272849</c:v>
                </c:pt>
                <c:pt idx="542">
                  <c:v>1.1690681326831234</c:v>
                </c:pt>
                <c:pt idx="543">
                  <c:v>1.1682429444985534</c:v>
                </c:pt>
                <c:pt idx="544">
                  <c:v>1.1674232910841913</c:v>
                </c:pt>
                <c:pt idx="545">
                  <c:v>1.1666091252446744</c:v>
                </c:pt>
                <c:pt idx="546">
                  <c:v>1.165800400272651</c:v>
                </c:pt>
                <c:pt idx="547">
                  <c:v>1.1649970699428482</c:v>
                </c:pt>
                <c:pt idx="548">
                  <c:v>1.1641990885062332</c:v>
                </c:pt>
                <c:pt idx="549">
                  <c:v>1.1634064106842432</c:v>
                </c:pt>
                <c:pt idx="550">
                  <c:v>1.1626189916631056</c:v>
                </c:pt>
                <c:pt idx="551">
                  <c:v>1.1618367870882329</c:v>
                </c:pt>
                <c:pt idx="552">
                  <c:v>1.1610597530586941</c:v>
                </c:pt>
                <c:pt idx="553">
                  <c:v>1.1602878461217669</c:v>
                </c:pt>
                <c:pt idx="554">
                  <c:v>1.1595210232675572</c:v>
                </c:pt>
                <c:pt idx="555">
                  <c:v>1.1587592419237036</c:v>
                </c:pt>
                <c:pt idx="556">
                  <c:v>1.1580024599501435</c:v>
                </c:pt>
                <c:pt idx="557">
                  <c:v>1.1572506356339587</c:v>
                </c:pt>
                <c:pt idx="558">
                  <c:v>1.1565037276842904</c:v>
                </c:pt>
                <c:pt idx="559">
                  <c:v>1.1557616952273189</c:v>
                </c:pt>
                <c:pt idx="560">
                  <c:v>1.1550244978013193</c:v>
                </c:pt>
                <c:pt idx="561">
                  <c:v>1.1542920953517766</c:v>
                </c:pt>
                <c:pt idx="562">
                  <c:v>1.1535644482265754</c:v>
                </c:pt>
                <c:pt idx="563">
                  <c:v>1.1528415171712481</c:v>
                </c:pt>
                <c:pt idx="564">
                  <c:v>1.1521232633242895</c:v>
                </c:pt>
                <c:pt idx="565">
                  <c:v>1.1514096482125387</c:v>
                </c:pt>
                <c:pt idx="566">
                  <c:v>1.150700633746617</c:v>
                </c:pt>
                <c:pt idx="567">
                  <c:v>1.1499961822164324</c:v>
                </c:pt>
                <c:pt idx="568">
                  <c:v>1.1492962562867408</c:v>
                </c:pt>
                <c:pt idx="569">
                  <c:v>1.1486008189927708</c:v>
                </c:pt>
                <c:pt idx="570">
                  <c:v>1.1479098337359026</c:v>
                </c:pt>
                <c:pt idx="571">
                  <c:v>1.1472232642794085</c:v>
                </c:pt>
                <c:pt idx="572">
                  <c:v>1.1465410747442504</c:v>
                </c:pt>
                <c:pt idx="573">
                  <c:v>1.1458632296049276</c:v>
                </c:pt>
                <c:pt idx="574">
                  <c:v>1.1451896936853896</c:v>
                </c:pt>
                <c:pt idx="575">
                  <c:v>1.1445204321549931</c:v>
                </c:pt>
                <c:pt idx="576">
                  <c:v>1.1438554105245204</c:v>
                </c:pt>
                <c:pt idx="577">
                  <c:v>1.1431945946422464</c:v>
                </c:pt>
                <c:pt idx="578">
                  <c:v>1.1425379506900579</c:v>
                </c:pt>
                <c:pt idx="579">
                  <c:v>1.1418854451796274</c:v>
                </c:pt>
                <c:pt idx="580">
                  <c:v>1.1412370449486322</c:v>
                </c:pt>
                <c:pt idx="581">
                  <c:v>1.140592717157028</c:v>
                </c:pt>
                <c:pt idx="582">
                  <c:v>1.1399524292833678</c:v>
                </c:pt>
                <c:pt idx="583">
                  <c:v>1.1393161491211707</c:v>
                </c:pt>
                <c:pt idx="584">
                  <c:v>1.1386838447753407</c:v>
                </c:pt>
                <c:pt idx="585">
                  <c:v>1.1380554846586248</c:v>
                </c:pt>
                <c:pt idx="586">
                  <c:v>1.1374310374881282</c:v>
                </c:pt>
                <c:pt idx="587">
                  <c:v>1.1368104722818639</c:v>
                </c:pt>
                <c:pt idx="588">
                  <c:v>1.1361937583553552</c:v>
                </c:pt>
                <c:pt idx="589">
                  <c:v>1.1355808653182777</c:v>
                </c:pt>
                <c:pt idx="590">
                  <c:v>1.1349717630711462</c:v>
                </c:pt>
                <c:pt idx="591">
                  <c:v>1.1343664218020471</c:v>
                </c:pt>
                <c:pt idx="592">
                  <c:v>1.1337648119834067</c:v>
                </c:pt>
                <c:pt idx="593">
                  <c:v>1.1331669043688086</c:v>
                </c:pt>
                <c:pt idx="594">
                  <c:v>1.1325726699898457</c:v>
                </c:pt>
                <c:pt idx="595">
                  <c:v>1.1319820801530158</c:v>
                </c:pt>
                <c:pt idx="596">
                  <c:v>1.1313951064366592</c:v>
                </c:pt>
                <c:pt idx="597">
                  <c:v>1.1308117206879285</c:v>
                </c:pt>
                <c:pt idx="598">
                  <c:v>1.1302318950198058</c:v>
                </c:pt>
                <c:pt idx="599">
                  <c:v>1.1296556018081498</c:v>
                </c:pt>
                <c:pt idx="600">
                  <c:v>1.129082813688788</c:v>
                </c:pt>
                <c:pt idx="601">
                  <c:v>1.1285135035546394</c:v>
                </c:pt>
                <c:pt idx="602">
                  <c:v>1.1279476445528778</c:v>
                </c:pt>
                <c:pt idx="603">
                  <c:v>1.1273852100821307</c:v>
                </c:pt>
                <c:pt idx="604">
                  <c:v>1.1268261737897105</c:v>
                </c:pt>
                <c:pt idx="605">
                  <c:v>1.1262705095688856</c:v>
                </c:pt>
                <c:pt idx="606">
                  <c:v>1.1257181915561814</c:v>
                </c:pt>
                <c:pt idx="607">
                  <c:v>1.1251691941287185</c:v>
                </c:pt>
                <c:pt idx="608">
                  <c:v>1.1246234919015816</c:v>
                </c:pt>
                <c:pt idx="609">
                  <c:v>1.1240810597252251</c:v>
                </c:pt>
                <c:pt idx="610">
                  <c:v>1.1235418726829061</c:v>
                </c:pt>
                <c:pt idx="611">
                  <c:v>1.1230059060881543</c:v>
                </c:pt>
                <c:pt idx="612">
                  <c:v>1.1224731354822728</c:v>
                </c:pt>
                <c:pt idx="613">
                  <c:v>1.1219435366318653</c:v>
                </c:pt>
                <c:pt idx="614">
                  <c:v>1.1214170855264016</c:v>
                </c:pt>
                <c:pt idx="615">
                  <c:v>1.1208937583758061</c:v>
                </c:pt>
                <c:pt idx="616">
                  <c:v>1.1203735316080814</c:v>
                </c:pt>
                <c:pt idx="617">
                  <c:v>1.1198563818669598</c:v>
                </c:pt>
                <c:pt idx="618">
                  <c:v>1.1193422860095819</c:v>
                </c:pt>
                <c:pt idx="619">
                  <c:v>1.1188312211042071</c:v>
                </c:pt>
                <c:pt idx="620">
                  <c:v>1.1183231644279494</c:v>
                </c:pt>
                <c:pt idx="621">
                  <c:v>1.1178180934645445</c:v>
                </c:pt>
                <c:pt idx="622">
                  <c:v>1.1173159859021391</c:v>
                </c:pt>
                <c:pt idx="623">
                  <c:v>1.1168168196311132</c:v>
                </c:pt>
                <c:pt idx="624">
                  <c:v>1.1163205727419254</c:v>
                </c:pt>
                <c:pt idx="625">
                  <c:v>1.1158272235229845</c:v>
                </c:pt>
                <c:pt idx="626">
                  <c:v>1.1153367504585505</c:v>
                </c:pt>
                <c:pt idx="627">
                  <c:v>1.1148491322266567</c:v>
                </c:pt>
                <c:pt idx="628">
                  <c:v>1.1143643476970586</c:v>
                </c:pt>
                <c:pt idx="629">
                  <c:v>1.113882375929212</c:v>
                </c:pt>
                <c:pt idx="630">
                  <c:v>1.1134031961702668</c:v>
                </c:pt>
                <c:pt idx="631">
                  <c:v>1.1129267878530957</c:v>
                </c:pt>
                <c:pt idx="632">
                  <c:v>1.1124531305943355</c:v>
                </c:pt>
                <c:pt idx="633">
                  <c:v>1.1119822041924632</c:v>
                </c:pt>
                <c:pt idx="634">
                  <c:v>1.1115139886258862</c:v>
                </c:pt>
                <c:pt idx="635">
                  <c:v>1.1110484640510609</c:v>
                </c:pt>
                <c:pt idx="636">
                  <c:v>1.1105856108006327</c:v>
                </c:pt>
                <c:pt idx="637">
                  <c:v>1.1101254093815955</c:v>
                </c:pt>
                <c:pt idx="638">
                  <c:v>1.1096678404734788</c:v>
                </c:pt>
                <c:pt idx="639">
                  <c:v>1.1092128849265508</c:v>
                </c:pt>
                <c:pt idx="640">
                  <c:v>1.1087605237600462</c:v>
                </c:pt>
                <c:pt idx="641">
                  <c:v>1.1083107381604154</c:v>
                </c:pt>
                <c:pt idx="642">
                  <c:v>1.1078635094795914</c:v>
                </c:pt>
                <c:pt idx="643">
                  <c:v>1.1074188192332828</c:v>
                </c:pt>
                <c:pt idx="644">
                  <c:v>1.1069766490992792</c:v>
                </c:pt>
                <c:pt idx="645">
                  <c:v>1.1065369809157857</c:v>
                </c:pt>
                <c:pt idx="646">
                  <c:v>1.1060997966797694</c:v>
                </c:pt>
                <c:pt idx="647">
                  <c:v>1.1056650785453301</c:v>
                </c:pt>
                <c:pt idx="648">
                  <c:v>1.1052328088220886</c:v>
                </c:pt>
                <c:pt idx="649">
                  <c:v>1.1048029699735937</c:v>
                </c:pt>
                <c:pt idx="650">
                  <c:v>1.1043755446157497</c:v>
                </c:pt>
                <c:pt idx="651">
                  <c:v>1.1039505155152582</c:v>
                </c:pt>
                <c:pt idx="652">
                  <c:v>1.1035278655880849</c:v>
                </c:pt>
                <c:pt idx="653">
                  <c:v>1.1031075778979369</c:v>
                </c:pt>
                <c:pt idx="654">
                  <c:v>1.102689635654764</c:v>
                </c:pt>
                <c:pt idx="655">
                  <c:v>1.102274022213273</c:v>
                </c:pt>
                <c:pt idx="656">
                  <c:v>1.1018607210714619</c:v>
                </c:pt>
                <c:pt idx="657">
                  <c:v>1.1014497158691712</c:v>
                </c:pt>
                <c:pt idx="658">
                  <c:v>1.10104099038665</c:v>
                </c:pt>
                <c:pt idx="659">
                  <c:v>1.1006345285431407</c:v>
                </c:pt>
                <c:pt idx="660">
                  <c:v>1.1002303143954788</c:v>
                </c:pt>
                <c:pt idx="661">
                  <c:v>1.0998283321367099</c:v>
                </c:pt>
                <c:pt idx="662">
                  <c:v>1.0994285660947234</c:v>
                </c:pt>
                <c:pt idx="663">
                  <c:v>1.0990310007308977</c:v>
                </c:pt>
                <c:pt idx="664">
                  <c:v>1.0986356206387677</c:v>
                </c:pt>
                <c:pt idx="665">
                  <c:v>1.0982424105427013</c:v>
                </c:pt>
                <c:pt idx="666">
                  <c:v>1.0978513552965956</c:v>
                </c:pt>
                <c:pt idx="667">
                  <c:v>1.0974624398825852</c:v>
                </c:pt>
                <c:pt idx="668">
                  <c:v>1.0970756494097658</c:v>
                </c:pt>
                <c:pt idx="669">
                  <c:v>1.0966909691129356</c:v>
                </c:pt>
                <c:pt idx="670">
                  <c:v>1.0963083843513448</c:v>
                </c:pt>
                <c:pt idx="671">
                  <c:v>1.0959278806074662</c:v>
                </c:pt>
                <c:pt idx="672">
                  <c:v>1.0955494434857758</c:v>
                </c:pt>
                <c:pt idx="673">
                  <c:v>1.0951730587115398</c:v>
                </c:pt>
                <c:pt idx="674">
                  <c:v>1.0947987121296432</c:v>
                </c:pt>
                <c:pt idx="675">
                  <c:v>1.094426389703391</c:v>
                </c:pt>
                <c:pt idx="676">
                  <c:v>1.094056077513355</c:v>
                </c:pt>
                <c:pt idx="677">
                  <c:v>1.0936877617562175</c:v>
                </c:pt>
                <c:pt idx="678">
                  <c:v>1.0933214287436435</c:v>
                </c:pt>
                <c:pt idx="679">
                  <c:v>1.0929570649011404</c:v>
                </c:pt>
                <c:pt idx="680">
                  <c:v>1.0925946567669547</c:v>
                </c:pt>
                <c:pt idx="681">
                  <c:v>1.0922341909909692</c:v>
                </c:pt>
                <c:pt idx="682">
                  <c:v>1.0918756543336139</c:v>
                </c:pt>
                <c:pt idx="683">
                  <c:v>1.091519033664798</c:v>
                </c:pt>
                <c:pt idx="684">
                  <c:v>1.0911643159628335</c:v>
                </c:pt>
                <c:pt idx="685">
                  <c:v>1.0908114883133913</c:v>
                </c:pt>
                <c:pt idx="686">
                  <c:v>1.0904605379084582</c:v>
                </c:pt>
                <c:pt idx="687">
                  <c:v>1.0901114520453159</c:v>
                </c:pt>
                <c:pt idx="688">
                  <c:v>1.0897642181255112</c:v>
                </c:pt>
                <c:pt idx="689">
                  <c:v>1.0894188236538584</c:v>
                </c:pt>
                <c:pt idx="690">
                  <c:v>1.0890752562374413</c:v>
                </c:pt>
                <c:pt idx="691">
                  <c:v>1.0887335035846373</c:v>
                </c:pt>
                <c:pt idx="692">
                  <c:v>1.0883935535041316</c:v>
                </c:pt>
                <c:pt idx="693">
                  <c:v>1.0880553939039643</c:v>
                </c:pt>
                <c:pt idx="694">
                  <c:v>1.087719012790574</c:v>
                </c:pt>
                <c:pt idx="695">
                  <c:v>1.0873843982678661</c:v>
                </c:pt>
                <c:pt idx="696">
                  <c:v>1.0870515385362687</c:v>
                </c:pt>
                <c:pt idx="697">
                  <c:v>1.0867204218918203</c:v>
                </c:pt>
                <c:pt idx="698">
                  <c:v>1.0863910367252561</c:v>
                </c:pt>
                <c:pt idx="699">
                  <c:v>1.0860633715211154</c:v>
                </c:pt>
                <c:pt idx="700">
                  <c:v>1.0857374148568388</c:v>
                </c:pt>
                <c:pt idx="701">
                  <c:v>1.0854131554018951</c:v>
                </c:pt>
                <c:pt idx="702">
                  <c:v>1.0850905819169061</c:v>
                </c:pt>
                <c:pt idx="703">
                  <c:v>1.0847696832527935</c:v>
                </c:pt>
                <c:pt idx="704">
                  <c:v>1.0844504483499136</c:v>
                </c:pt>
                <c:pt idx="705">
                  <c:v>1.0841328662372214</c:v>
                </c:pt>
                <c:pt idx="706">
                  <c:v>1.083816926031435</c:v>
                </c:pt>
                <c:pt idx="707">
                  <c:v>1.0835026169362159</c:v>
                </c:pt>
                <c:pt idx="708">
                  <c:v>1.0831899282413424</c:v>
                </c:pt>
                <c:pt idx="709">
                  <c:v>1.0828788493219097</c:v>
                </c:pt>
                <c:pt idx="710">
                  <c:v>1.0825693696375267</c:v>
                </c:pt>
                <c:pt idx="711">
                  <c:v>1.0822614787315354</c:v>
                </c:pt>
                <c:pt idx="712">
                  <c:v>1.0819551662302158</c:v>
                </c:pt>
                <c:pt idx="713">
                  <c:v>1.081650421842022</c:v>
                </c:pt>
                <c:pt idx="714">
                  <c:v>1.0813472353568137</c:v>
                </c:pt>
                <c:pt idx="715">
                  <c:v>1.0810455966450987</c:v>
                </c:pt>
                <c:pt idx="716">
                  <c:v>1.0807454956572922</c:v>
                </c:pt>
                <c:pt idx="717">
                  <c:v>1.0804469224229634</c:v>
                </c:pt>
                <c:pt idx="718">
                  <c:v>1.0801498670501111</c:v>
                </c:pt>
                <c:pt idx="719">
                  <c:v>1.0798543197244348</c:v>
                </c:pt>
                <c:pt idx="720">
                  <c:v>1.0795602707086251</c:v>
                </c:pt>
                <c:pt idx="721">
                  <c:v>1.0792677103416426</c:v>
                </c:pt>
                <c:pt idx="722">
                  <c:v>1.0789766290380225</c:v>
                </c:pt>
                <c:pt idx="723">
                  <c:v>1.078687017287177</c:v>
                </c:pt>
                <c:pt idx="724">
                  <c:v>1.0783988656527157</c:v>
                </c:pt>
                <c:pt idx="725">
                  <c:v>1.0781121647717531</c:v>
                </c:pt>
                <c:pt idx="726">
                  <c:v>1.0778269053542431</c:v>
                </c:pt>
                <c:pt idx="727">
                  <c:v>1.0775430781823105</c:v>
                </c:pt>
                <c:pt idx="728">
                  <c:v>1.0772606741095987</c:v>
                </c:pt>
                <c:pt idx="729">
                  <c:v>1.0769796840606061</c:v>
                </c:pt>
                <c:pt idx="730">
                  <c:v>1.0767000990300495</c:v>
                </c:pt>
                <c:pt idx="731">
                  <c:v>1.0764219100822208</c:v>
                </c:pt>
                <c:pt idx="732">
                  <c:v>1.076145108350363</c:v>
                </c:pt>
                <c:pt idx="733">
                  <c:v>1.0758696850360343</c:v>
                </c:pt>
                <c:pt idx="734">
                  <c:v>1.0755956314084969</c:v>
                </c:pt>
                <c:pt idx="735">
                  <c:v>1.0753229388040995</c:v>
                </c:pt>
                <c:pt idx="736">
                  <c:v>1.075051598625681</c:v>
                </c:pt>
                <c:pt idx="737">
                  <c:v>1.0747816023419581</c:v>
                </c:pt>
                <c:pt idx="738">
                  <c:v>1.0745129414869408</c:v>
                </c:pt>
                <c:pt idx="739">
                  <c:v>1.0742456076593399</c:v>
                </c:pt>
                <c:pt idx="740">
                  <c:v>1.0739795925219939</c:v>
                </c:pt>
                <c:pt idx="741">
                  <c:v>1.0737148878012832</c:v>
                </c:pt>
                <c:pt idx="742">
                  <c:v>1.073451485286568</c:v>
                </c:pt>
                <c:pt idx="743">
                  <c:v>1.0731893768296201</c:v>
                </c:pt>
                <c:pt idx="744">
                  <c:v>1.0729285543440743</c:v>
                </c:pt>
                <c:pt idx="745">
                  <c:v>1.0726690098048648</c:v>
                </c:pt>
                <c:pt idx="746">
                  <c:v>1.0724107352476857</c:v>
                </c:pt>
                <c:pt idx="747">
                  <c:v>1.0721537227684494</c:v>
                </c:pt>
                <c:pt idx="748">
                  <c:v>1.0718979645227495</c:v>
                </c:pt>
                <c:pt idx="749">
                  <c:v>1.0716434527253378</c:v>
                </c:pt>
                <c:pt idx="750">
                  <c:v>1.0713901796495902</c:v>
                </c:pt>
                <c:pt idx="751">
                  <c:v>1.0711381376269939</c:v>
                </c:pt>
                <c:pt idx="752">
                  <c:v>1.0708873190466313</c:v>
                </c:pt>
                <c:pt idx="753">
                  <c:v>1.0706377163546772</c:v>
                </c:pt>
                <c:pt idx="754">
                  <c:v>1.0703893220538867</c:v>
                </c:pt>
                <c:pt idx="755">
                  <c:v>1.070142128703103</c:v>
                </c:pt>
                <c:pt idx="756">
                  <c:v>1.0698961289167606</c:v>
                </c:pt>
                <c:pt idx="757">
                  <c:v>1.0696513153644047</c:v>
                </c:pt>
                <c:pt idx="758">
                  <c:v>1.0694076807701975</c:v>
                </c:pt>
                <c:pt idx="759">
                  <c:v>1.0691652179124462</c:v>
                </c:pt>
                <c:pt idx="760">
                  <c:v>1.0689239196231266</c:v>
                </c:pt>
                <c:pt idx="761">
                  <c:v>1.068683778787421</c:v>
                </c:pt>
                <c:pt idx="762">
                  <c:v>1.068444788343244</c:v>
                </c:pt>
                <c:pt idx="763">
                  <c:v>1.0682069412807889</c:v>
                </c:pt>
                <c:pt idx="764">
                  <c:v>1.0679702306420713</c:v>
                </c:pt>
                <c:pt idx="765">
                  <c:v>1.067734649520484</c:v>
                </c:pt>
                <c:pt idx="766">
                  <c:v>1.0675001910603412</c:v>
                </c:pt>
                <c:pt idx="767">
                  <c:v>1.0672668484564456</c:v>
                </c:pt>
                <c:pt idx="768">
                  <c:v>1.0670346149536454</c:v>
                </c:pt>
                <c:pt idx="769">
                  <c:v>1.0668034838464104</c:v>
                </c:pt>
                <c:pt idx="770">
                  <c:v>1.0665734484783929</c:v>
                </c:pt>
                <c:pt idx="771">
                  <c:v>1.0663445022420106</c:v>
                </c:pt>
                <c:pt idx="772">
                  <c:v>1.0661166385780232</c:v>
                </c:pt>
                <c:pt idx="773">
                  <c:v>1.0658898509751229</c:v>
                </c:pt>
                <c:pt idx="774">
                  <c:v>1.0656641329695138</c:v>
                </c:pt>
                <c:pt idx="775">
                  <c:v>1.0654394781445102</c:v>
                </c:pt>
                <c:pt idx="776">
                  <c:v>1.0652158801301319</c:v>
                </c:pt>
                <c:pt idx="777">
                  <c:v>1.0649933326027026</c:v>
                </c:pt>
                <c:pt idx="778">
                  <c:v>1.0647718292844606</c:v>
                </c:pt>
                <c:pt idx="779">
                  <c:v>1.0645513639431585</c:v>
                </c:pt>
                <c:pt idx="780">
                  <c:v>1.0643319303916801</c:v>
                </c:pt>
                <c:pt idx="781">
                  <c:v>1.0641135224876546</c:v>
                </c:pt>
                <c:pt idx="782">
                  <c:v>1.063896134133081</c:v>
                </c:pt>
                <c:pt idx="783">
                  <c:v>1.0636797592739438</c:v>
                </c:pt>
                <c:pt idx="784">
                  <c:v>1.063464391899845</c:v>
                </c:pt>
                <c:pt idx="785">
                  <c:v>1.0632500260436319</c:v>
                </c:pt>
                <c:pt idx="786">
                  <c:v>1.0630366557810376</c:v>
                </c:pt>
                <c:pt idx="787">
                  <c:v>1.0628242752303099</c:v>
                </c:pt>
                <c:pt idx="788">
                  <c:v>1.0626128785518583</c:v>
                </c:pt>
                <c:pt idx="789">
                  <c:v>1.0624024599478961</c:v>
                </c:pt>
                <c:pt idx="790">
                  <c:v>1.0621930136620943</c:v>
                </c:pt>
                <c:pt idx="791">
                  <c:v>1.0619845339792251</c:v>
                </c:pt>
                <c:pt idx="792">
                  <c:v>1.0617770152248207</c:v>
                </c:pt>
                <c:pt idx="793">
                  <c:v>1.0615704517648323</c:v>
                </c:pt>
                <c:pt idx="794">
                  <c:v>1.0613648380052936</c:v>
                </c:pt>
                <c:pt idx="795">
                  <c:v>1.0611601683919796</c:v>
                </c:pt>
                <c:pt idx="796">
                  <c:v>1.0609564374100797</c:v>
                </c:pt>
                <c:pt idx="797">
                  <c:v>1.0607536395838661</c:v>
                </c:pt>
                <c:pt idx="798">
                  <c:v>1.0605517694763738</c:v>
                </c:pt>
                <c:pt idx="799">
                  <c:v>1.0603508216890696</c:v>
                </c:pt>
                <c:pt idx="800">
                  <c:v>1.0601507908615384</c:v>
                </c:pt>
                <c:pt idx="801">
                  <c:v>1.059951671671165</c:v>
                </c:pt>
                <c:pt idx="802">
                  <c:v>1.0597534588328246</c:v>
                </c:pt>
                <c:pt idx="803">
                  <c:v>1.059556147098565</c:v>
                </c:pt>
                <c:pt idx="804">
                  <c:v>1.0593597312573062</c:v>
                </c:pt>
                <c:pt idx="805">
                  <c:v>1.0591642061345301</c:v>
                </c:pt>
                <c:pt idx="806">
                  <c:v>1.0589695665919872</c:v>
                </c:pt>
                <c:pt idx="807">
                  <c:v>1.0587758075273881</c:v>
                </c:pt>
                <c:pt idx="808">
                  <c:v>1.058582923874114</c:v>
                </c:pt>
                <c:pt idx="809">
                  <c:v>1.0583909106009215</c:v>
                </c:pt>
                <c:pt idx="810">
                  <c:v>1.0581997627116517</c:v>
                </c:pt>
                <c:pt idx="811">
                  <c:v>1.0580094752449467</c:v>
                </c:pt>
                <c:pt idx="812">
                  <c:v>1.0578200432739586</c:v>
                </c:pt>
                <c:pt idx="813">
                  <c:v>1.0576314619060709</c:v>
                </c:pt>
                <c:pt idx="814">
                  <c:v>1.0574437262826173</c:v>
                </c:pt>
                <c:pt idx="815">
                  <c:v>1.0572568315786095</c:v>
                </c:pt>
                <c:pt idx="816">
                  <c:v>1.0570707730024553</c:v>
                </c:pt>
                <c:pt idx="817">
                  <c:v>1.056885545795692</c:v>
                </c:pt>
                <c:pt idx="818">
                  <c:v>1.0567011452327149</c:v>
                </c:pt>
                <c:pt idx="819">
                  <c:v>1.0565175666205149</c:v>
                </c:pt>
                <c:pt idx="820">
                  <c:v>1.0563348052984072</c:v>
                </c:pt>
                <c:pt idx="821">
                  <c:v>1.0561528566377751</c:v>
                </c:pt>
                <c:pt idx="822">
                  <c:v>1.0559717160418072</c:v>
                </c:pt>
                <c:pt idx="823">
                  <c:v>1.0557913789452458</c:v>
                </c:pt>
                <c:pt idx="824">
                  <c:v>1.0556118408141251</c:v>
                </c:pt>
                <c:pt idx="825">
                  <c:v>1.0554330971455239</c:v>
                </c:pt>
                <c:pt idx="826">
                  <c:v>1.0552551434673134</c:v>
                </c:pt>
                <c:pt idx="827">
                  <c:v>1.0550779753379143</c:v>
                </c:pt>
                <c:pt idx="828">
                  <c:v>1.0549015883460444</c:v>
                </c:pt>
                <c:pt idx="829">
                  <c:v>1.0547259781104805</c:v>
                </c:pt>
                <c:pt idx="830">
                  <c:v>1.0545511402798153</c:v>
                </c:pt>
                <c:pt idx="831">
                  <c:v>1.0543770705322237</c:v>
                </c:pt>
                <c:pt idx="832">
                  <c:v>1.0542037645752187</c:v>
                </c:pt>
                <c:pt idx="833">
                  <c:v>1.054031218145423</c:v>
                </c:pt>
                <c:pt idx="834">
                  <c:v>1.0538594270083339</c:v>
                </c:pt>
                <c:pt idx="835">
                  <c:v>1.0536883869580982</c:v>
                </c:pt>
                <c:pt idx="836">
                  <c:v>1.0535180938172777</c:v>
                </c:pt>
                <c:pt idx="837">
                  <c:v>1.0533485434366281</c:v>
                </c:pt>
                <c:pt idx="838">
                  <c:v>1.0531797316948726</c:v>
                </c:pt>
                <c:pt idx="839">
                  <c:v>1.0530116544984851</c:v>
                </c:pt>
                <c:pt idx="840">
                  <c:v>1.0528443077814642</c:v>
                </c:pt>
                <c:pt idx="841">
                  <c:v>1.0526776875051194</c:v>
                </c:pt>
                <c:pt idx="842">
                  <c:v>1.0525117896578553</c:v>
                </c:pt>
                <c:pt idx="843">
                  <c:v>1.0523466102549552</c:v>
                </c:pt>
                <c:pt idx="844">
                  <c:v>1.0521821453383764</c:v>
                </c:pt>
                <c:pt idx="845">
                  <c:v>1.0520183909765308</c:v>
                </c:pt>
                <c:pt idx="846">
                  <c:v>1.0518553432640834</c:v>
                </c:pt>
                <c:pt idx="847">
                  <c:v>1.0516929983217438</c:v>
                </c:pt>
                <c:pt idx="848">
                  <c:v>1.0515313522960652</c:v>
                </c:pt>
                <c:pt idx="849">
                  <c:v>1.0513704013592373</c:v>
                </c:pt>
                <c:pt idx="850">
                  <c:v>1.0512101417088888</c:v>
                </c:pt>
                <c:pt idx="851">
                  <c:v>1.0510505695678869</c:v>
                </c:pt>
                <c:pt idx="852">
                  <c:v>1.0508916811841447</c:v>
                </c:pt>
                <c:pt idx="853">
                  <c:v>1.0507334728304198</c:v>
                </c:pt>
                <c:pt idx="854">
                  <c:v>1.0505759408041246</c:v>
                </c:pt>
                <c:pt idx="855">
                  <c:v>1.0504190814271332</c:v>
                </c:pt>
                <c:pt idx="856">
                  <c:v>1.0502628910455953</c:v>
                </c:pt>
                <c:pt idx="857">
                  <c:v>1.0501073660297411</c:v>
                </c:pt>
                <c:pt idx="858">
                  <c:v>1.0499525027736996</c:v>
                </c:pt>
                <c:pt idx="859">
                  <c:v>1.0497982976953115</c:v>
                </c:pt>
                <c:pt idx="860">
                  <c:v>1.0496447472359498</c:v>
                </c:pt>
                <c:pt idx="861">
                  <c:v>1.0494918478603319</c:v>
                </c:pt>
                <c:pt idx="862">
                  <c:v>1.0493395960563441</c:v>
                </c:pt>
                <c:pt idx="863">
                  <c:v>1.04918798833486</c:v>
                </c:pt>
                <c:pt idx="864">
                  <c:v>1.0490370212295694</c:v>
                </c:pt>
                <c:pt idx="865">
                  <c:v>1.0488866912967951</c:v>
                </c:pt>
                <c:pt idx="866">
                  <c:v>1.0487369951153245</c:v>
                </c:pt>
                <c:pt idx="867">
                  <c:v>1.0485879292862346</c:v>
                </c:pt>
                <c:pt idx="868">
                  <c:v>1.0484394904327254</c:v>
                </c:pt>
                <c:pt idx="869">
                  <c:v>1.0482916751999456</c:v>
                </c:pt>
                <c:pt idx="870">
                  <c:v>1.0481444802548268</c:v>
                </c:pt>
                <c:pt idx="871">
                  <c:v>1.0479979022859187</c:v>
                </c:pt>
                <c:pt idx="872">
                  <c:v>1.0478519380032212</c:v>
                </c:pt>
                <c:pt idx="873">
                  <c:v>1.0477065841380262</c:v>
                </c:pt>
                <c:pt idx="874">
                  <c:v>1.0475618374427498</c:v>
                </c:pt>
                <c:pt idx="875">
                  <c:v>1.0474176946907747</c:v>
                </c:pt>
                <c:pt idx="876">
                  <c:v>1.0472741526762905</c:v>
                </c:pt>
                <c:pt idx="877">
                  <c:v>1.0471312082141391</c:v>
                </c:pt>
                <c:pt idx="878">
                  <c:v>1.0469888581396516</c:v>
                </c:pt>
                <c:pt idx="879">
                  <c:v>1.0468470993084995</c:v>
                </c:pt>
                <c:pt idx="880">
                  <c:v>1.0467059285965368</c:v>
                </c:pt>
                <c:pt idx="881">
                  <c:v>1.0465653428996533</c:v>
                </c:pt>
                <c:pt idx="882">
                  <c:v>1.0464253391336162</c:v>
                </c:pt>
                <c:pt idx="883">
                  <c:v>1.0462859142339258</c:v>
                </c:pt>
                <c:pt idx="884">
                  <c:v>1.0461470651556646</c:v>
                </c:pt>
                <c:pt idx="885">
                  <c:v>1.0460087888733531</c:v>
                </c:pt>
                <c:pt idx="886">
                  <c:v>1.0458710823808002</c:v>
                </c:pt>
                <c:pt idx="887">
                  <c:v>1.0457339426909602</c:v>
                </c:pt>
                <c:pt idx="888">
                  <c:v>1.0455973668357894</c:v>
                </c:pt>
                <c:pt idx="889">
                  <c:v>1.0454613518661069</c:v>
                </c:pt>
                <c:pt idx="890">
                  <c:v>1.0453258948514481</c:v>
                </c:pt>
                <c:pt idx="891">
                  <c:v>1.0451909928799286</c:v>
                </c:pt>
                <c:pt idx="892">
                  <c:v>1.0450566430581048</c:v>
                </c:pt>
                <c:pt idx="893">
                  <c:v>1.0449228425108394</c:v>
                </c:pt>
                <c:pt idx="894">
                  <c:v>1.0447895883811595</c:v>
                </c:pt>
                <c:pt idx="895">
                  <c:v>1.0446568778301268</c:v>
                </c:pt>
                <c:pt idx="896">
                  <c:v>1.0445247080367004</c:v>
                </c:pt>
                <c:pt idx="897">
                  <c:v>1.0443930761976081</c:v>
                </c:pt>
                <c:pt idx="898">
                  <c:v>1.0442619795272108</c:v>
                </c:pt>
                <c:pt idx="899">
                  <c:v>1.0441314152573733</c:v>
                </c:pt>
                <c:pt idx="900">
                  <c:v>1.0440013806373356</c:v>
                </c:pt>
                <c:pt idx="901">
                  <c:v>1.0438718729335867</c:v>
                </c:pt>
                <c:pt idx="902">
                  <c:v>1.0437428894297325</c:v>
                </c:pt>
                <c:pt idx="903">
                  <c:v>1.0436144274263739</c:v>
                </c:pt>
                <c:pt idx="904">
                  <c:v>1.0434864842409801</c:v>
                </c:pt>
                <c:pt idx="905">
                  <c:v>1.0433590572077645</c:v>
                </c:pt>
                <c:pt idx="906">
                  <c:v>1.0432321436775644</c:v>
                </c:pt>
                <c:pt idx="907">
                  <c:v>1.0431057410177158</c:v>
                </c:pt>
                <c:pt idx="908">
                  <c:v>1.0429798466119333</c:v>
                </c:pt>
                <c:pt idx="909">
                  <c:v>1.0428544578601908</c:v>
                </c:pt>
                <c:pt idx="910">
                  <c:v>1.0427295721786058</c:v>
                </c:pt>
                <c:pt idx="911">
                  <c:v>1.0426051869993158</c:v>
                </c:pt>
                <c:pt idx="912">
                  <c:v>1.0424812997703645</c:v>
                </c:pt>
                <c:pt idx="913">
                  <c:v>1.0423579079555862</c:v>
                </c:pt>
                <c:pt idx="914">
                  <c:v>1.0422350090344925</c:v>
                </c:pt>
                <c:pt idx="915">
                  <c:v>1.0421126005021537</c:v>
                </c:pt>
                <c:pt idx="916">
                  <c:v>1.0419906798690901</c:v>
                </c:pt>
                <c:pt idx="917">
                  <c:v>1.0418692446611575</c:v>
                </c:pt>
                <c:pt idx="918">
                  <c:v>1.0417482924194392</c:v>
                </c:pt>
                <c:pt idx="919">
                  <c:v>1.0416278207001319</c:v>
                </c:pt>
                <c:pt idx="920">
                  <c:v>1.0415078270744391</c:v>
                </c:pt>
                <c:pt idx="921">
                  <c:v>1.0413883091284615</c:v>
                </c:pt>
                <c:pt idx="922">
                  <c:v>1.0412692644630916</c:v>
                </c:pt>
                <c:pt idx="923">
                  <c:v>1.0411506906939045</c:v>
                </c:pt>
                <c:pt idx="924">
                  <c:v>1.0410325854510536</c:v>
                </c:pt>
                <c:pt idx="925">
                  <c:v>1.0409149463791652</c:v>
                </c:pt>
                <c:pt idx="926">
                  <c:v>1.0407977711372367</c:v>
                </c:pt>
                <c:pt idx="927">
                  <c:v>1.0406810573985308</c:v>
                </c:pt>
                <c:pt idx="928">
                  <c:v>1.0405648028504741</c:v>
                </c:pt>
                <c:pt idx="929">
                  <c:v>1.0404490051945559</c:v>
                </c:pt>
                <c:pt idx="930">
                  <c:v>1.0403336621462298</c:v>
                </c:pt>
                <c:pt idx="931">
                  <c:v>1.0402187714348097</c:v>
                </c:pt>
                <c:pt idx="932">
                  <c:v>1.0401043308033739</c:v>
                </c:pt>
                <c:pt idx="933">
                  <c:v>1.0399903380086664</c:v>
                </c:pt>
                <c:pt idx="934">
                  <c:v>1.0398767908210003</c:v>
                </c:pt>
                <c:pt idx="935">
                  <c:v>1.0397636870241598</c:v>
                </c:pt>
                <c:pt idx="936">
                  <c:v>1.0396510244153052</c:v>
                </c:pt>
                <c:pt idx="937">
                  <c:v>1.039538800804878</c:v>
                </c:pt>
                <c:pt idx="938">
                  <c:v>1.0394270140165069</c:v>
                </c:pt>
                <c:pt idx="939">
                  <c:v>1.0393156618869157</c:v>
                </c:pt>
                <c:pt idx="940">
                  <c:v>1.0392047422658277</c:v>
                </c:pt>
                <c:pt idx="941">
                  <c:v>1.039094253015876</c:v>
                </c:pt>
                <c:pt idx="942">
                  <c:v>1.0389841920125111</c:v>
                </c:pt>
                <c:pt idx="943">
                  <c:v>1.0388745571439137</c:v>
                </c:pt>
                <c:pt idx="944">
                  <c:v>1.0387653463109003</c:v>
                </c:pt>
                <c:pt idx="945">
                  <c:v>1.0386565574268378</c:v>
                </c:pt>
                <c:pt idx="946">
                  <c:v>1.0385481884175531</c:v>
                </c:pt>
                <c:pt idx="947">
                  <c:v>1.0384402372212487</c:v>
                </c:pt>
                <c:pt idx="948">
                  <c:v>1.0383327017884119</c:v>
                </c:pt>
                <c:pt idx="949">
                  <c:v>1.0382255800817315</c:v>
                </c:pt>
                <c:pt idx="950">
                  <c:v>1.0381188700760111</c:v>
                </c:pt>
                <c:pt idx="951">
                  <c:v>1.0380125697580866</c:v>
                </c:pt>
                <c:pt idx="952">
                  <c:v>1.0379066771267391</c:v>
                </c:pt>
                <c:pt idx="953">
                  <c:v>1.037801190192613</c:v>
                </c:pt>
                <c:pt idx="954">
                  <c:v>1.0376961069781325</c:v>
                </c:pt>
                <c:pt idx="955">
                  <c:v>1.0375914255174232</c:v>
                </c:pt>
                <c:pt idx="956">
                  <c:v>1.0374871438562256</c:v>
                </c:pt>
                <c:pt idx="957">
                  <c:v>1.0373832600518171</c:v>
                </c:pt>
                <c:pt idx="958">
                  <c:v>1.037279772172931</c:v>
                </c:pt>
                <c:pt idx="959">
                  <c:v>1.0371766782996796</c:v>
                </c:pt>
                <c:pt idx="960">
                  <c:v>1.037073976523472</c:v>
                </c:pt>
                <c:pt idx="961">
                  <c:v>1.0369716649469369</c:v>
                </c:pt>
                <c:pt idx="962">
                  <c:v>1.0368697416838462</c:v>
                </c:pt>
                <c:pt idx="963">
                  <c:v>1.0367682048590381</c:v>
                </c:pt>
                <c:pt idx="983">
                  <c:v>1.0348158274734578</c:v>
                </c:pt>
                <c:pt idx="984">
                  <c:v>1.0347219915012451</c:v>
                </c:pt>
                <c:pt idx="985">
                  <c:v>1.0346285033650708</c:v>
                </c:pt>
                <c:pt idx="986">
                  <c:v>1.0345353614243864</c:v>
                </c:pt>
                <c:pt idx="987">
                  <c:v>1.0344425640480328</c:v>
                </c:pt>
                <c:pt idx="988">
                  <c:v>1.0343501096141803</c:v>
                </c:pt>
                <c:pt idx="989">
                  <c:v>1.0342579965102616</c:v>
                </c:pt>
                <c:pt idx="990">
                  <c:v>1.0341662231329127</c:v>
                </c:pt>
                <c:pt idx="991">
                  <c:v>1.03407478788791</c:v>
                </c:pt>
                <c:pt idx="992">
                  <c:v>1.0339836891901104</c:v>
                </c:pt>
                <c:pt idx="993">
                  <c:v>1.0338929254633877</c:v>
                </c:pt>
                <c:pt idx="994">
                  <c:v>1.0338024951405747</c:v>
                </c:pt>
                <c:pt idx="995">
                  <c:v>1.0337123966634021</c:v>
                </c:pt>
                <c:pt idx="996">
                  <c:v>1.033622628482441</c:v>
                </c:pt>
                <c:pt idx="997">
                  <c:v>1.0335331890570414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C8-47CB-AB33-ACA430B97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3200"/>
        <c:axId val="36462425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'1.0LiF_PLot_for_Figs'!$F$3</c15:sqref>
                        </c15:formulaRef>
                      </c:ext>
                    </c:extLst>
                    <c:strCache>
                      <c:ptCount val="1"/>
                      <c:pt idx="0">
                        <c:v>S_i_Li-F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'1.0LiF_PLot_for_Figs'!$A$4:$A$103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0.103761658686868</c:v>
                      </c:pt>
                      <c:pt idx="2">
                        <c:v>0.207523317373737</c:v>
                      </c:pt>
                      <c:pt idx="3">
                        <c:v>0.31128497606060601</c:v>
                      </c:pt>
                      <c:pt idx="4">
                        <c:v>0.415046634747474</c:v>
                      </c:pt>
                      <c:pt idx="5">
                        <c:v>0.51880829343434298</c:v>
                      </c:pt>
                      <c:pt idx="6">
                        <c:v>0.62256995212121202</c:v>
                      </c:pt>
                      <c:pt idx="7">
                        <c:v>0.72633161080807995</c:v>
                      </c:pt>
                      <c:pt idx="8">
                        <c:v>0.83009326949494899</c:v>
                      </c:pt>
                      <c:pt idx="9">
                        <c:v>0.93385492818181803</c:v>
                      </c:pt>
                      <c:pt idx="10">
                        <c:v>1.03761658686868</c:v>
                      </c:pt>
                      <c:pt idx="11">
                        <c:v>1.1413782455555499</c:v>
                      </c:pt>
                      <c:pt idx="12">
                        <c:v>1.24513990424242</c:v>
                      </c:pt>
                      <c:pt idx="13">
                        <c:v>1.34890156292929</c:v>
                      </c:pt>
                      <c:pt idx="14">
                        <c:v>1.4526632216161599</c:v>
                      </c:pt>
                      <c:pt idx="15">
                        <c:v>1.5564248803030301</c:v>
                      </c:pt>
                      <c:pt idx="16">
                        <c:v>1.66018653898989</c:v>
                      </c:pt>
                      <c:pt idx="17">
                        <c:v>1.7639481976767599</c:v>
                      </c:pt>
                      <c:pt idx="18">
                        <c:v>1.8677098563636301</c:v>
                      </c:pt>
                      <c:pt idx="19">
                        <c:v>1.9714715150505</c:v>
                      </c:pt>
                      <c:pt idx="20">
                        <c:v>2.0752331737373702</c:v>
                      </c:pt>
                      <c:pt idx="21">
                        <c:v>2.1789948324242401</c:v>
                      </c:pt>
                      <c:pt idx="22">
                        <c:v>2.28275649111111</c:v>
                      </c:pt>
                      <c:pt idx="23">
                        <c:v>2.3865181497979702</c:v>
                      </c:pt>
                      <c:pt idx="24">
                        <c:v>2.4902798084848401</c:v>
                      </c:pt>
                      <c:pt idx="25">
                        <c:v>2.59404146717171</c:v>
                      </c:pt>
                      <c:pt idx="26">
                        <c:v>2.69780312585858</c:v>
                      </c:pt>
                      <c:pt idx="27">
                        <c:v>2.8015647845454499</c:v>
                      </c:pt>
                      <c:pt idx="28">
                        <c:v>2.9053264432323198</c:v>
                      </c:pt>
                      <c:pt idx="29">
                        <c:v>3.0090881019191902</c:v>
                      </c:pt>
                      <c:pt idx="30">
                        <c:v>3.1128497606060601</c:v>
                      </c:pt>
                      <c:pt idx="31">
                        <c:v>3.2166114192929198</c:v>
                      </c:pt>
                      <c:pt idx="32">
                        <c:v>3.3203730779797902</c:v>
                      </c:pt>
                      <c:pt idx="33">
                        <c:v>3.4241347366666601</c:v>
                      </c:pt>
                      <c:pt idx="34">
                        <c:v>3.5278963953535301</c:v>
                      </c:pt>
                      <c:pt idx="35">
                        <c:v>3.6316580540404</c:v>
                      </c:pt>
                      <c:pt idx="36">
                        <c:v>3.7354197127272699</c:v>
                      </c:pt>
                      <c:pt idx="37">
                        <c:v>3.8391813714141398</c:v>
                      </c:pt>
                      <c:pt idx="38">
                        <c:v>3.942943030101</c:v>
                      </c:pt>
                      <c:pt idx="39">
                        <c:v>4.0467046887878704</c:v>
                      </c:pt>
                      <c:pt idx="40">
                        <c:v>4.1504663474747403</c:v>
                      </c:pt>
                      <c:pt idx="41">
                        <c:v>4.2542280061616102</c:v>
                      </c:pt>
                      <c:pt idx="42">
                        <c:v>4.3579896648484802</c:v>
                      </c:pt>
                      <c:pt idx="43">
                        <c:v>4.4617513235353501</c:v>
                      </c:pt>
                      <c:pt idx="44">
                        <c:v>4.56551298222222</c:v>
                      </c:pt>
                      <c:pt idx="45">
                        <c:v>4.6692746409090899</c:v>
                      </c:pt>
                      <c:pt idx="46">
                        <c:v>4.7730362995959501</c:v>
                      </c:pt>
                      <c:pt idx="47">
                        <c:v>4.87679795828282</c:v>
                      </c:pt>
                      <c:pt idx="48">
                        <c:v>4.98055961696969</c:v>
                      </c:pt>
                      <c:pt idx="49">
                        <c:v>5.0843212756565599</c:v>
                      </c:pt>
                      <c:pt idx="50">
                        <c:v>5.1880829343434298</c:v>
                      </c:pt>
                      <c:pt idx="51">
                        <c:v>5.2918445930302997</c:v>
                      </c:pt>
                      <c:pt idx="52">
                        <c:v>5.3956062517171697</c:v>
                      </c:pt>
                      <c:pt idx="53">
                        <c:v>5.4993679104040396</c:v>
                      </c:pt>
                      <c:pt idx="54">
                        <c:v>5.6031295690908998</c:v>
                      </c:pt>
                      <c:pt idx="55">
                        <c:v>5.7068912277777697</c:v>
                      </c:pt>
                      <c:pt idx="56">
                        <c:v>5.8106528864646396</c:v>
                      </c:pt>
                      <c:pt idx="57">
                        <c:v>5.9144145451515104</c:v>
                      </c:pt>
                      <c:pt idx="58">
                        <c:v>6.0181762038383804</c:v>
                      </c:pt>
                      <c:pt idx="59">
                        <c:v>6.1219378625252503</c:v>
                      </c:pt>
                      <c:pt idx="60">
                        <c:v>6.2256995212121202</c:v>
                      </c:pt>
                      <c:pt idx="61">
                        <c:v>6.3294611798989804</c:v>
                      </c:pt>
                      <c:pt idx="62">
                        <c:v>6.4332228385858503</c:v>
                      </c:pt>
                      <c:pt idx="63">
                        <c:v>6.5369844972727202</c:v>
                      </c:pt>
                      <c:pt idx="64">
                        <c:v>6.6407461559595902</c:v>
                      </c:pt>
                      <c:pt idx="65">
                        <c:v>6.7445078146464601</c:v>
                      </c:pt>
                      <c:pt idx="66">
                        <c:v>6.84826947333333</c:v>
                      </c:pt>
                      <c:pt idx="67">
                        <c:v>6.9520311320202</c:v>
                      </c:pt>
                      <c:pt idx="68">
                        <c:v>7.0557927907070699</c:v>
                      </c:pt>
                      <c:pt idx="69">
                        <c:v>7.15955444939393</c:v>
                      </c:pt>
                      <c:pt idx="70">
                        <c:v>7.2633161080808</c:v>
                      </c:pt>
                      <c:pt idx="71">
                        <c:v>7.3670777667676699</c:v>
                      </c:pt>
                      <c:pt idx="72">
                        <c:v>7.4708394254545398</c:v>
                      </c:pt>
                      <c:pt idx="73">
                        <c:v>7.5746010841414098</c:v>
                      </c:pt>
                      <c:pt idx="74">
                        <c:v>7.6783627428282797</c:v>
                      </c:pt>
                      <c:pt idx="75">
                        <c:v>7.7821244015151496</c:v>
                      </c:pt>
                      <c:pt idx="76">
                        <c:v>7.8858860602020098</c:v>
                      </c:pt>
                      <c:pt idx="77">
                        <c:v>7.9896477188888797</c:v>
                      </c:pt>
                      <c:pt idx="78">
                        <c:v>8.0934093775757496</c:v>
                      </c:pt>
                      <c:pt idx="79">
                        <c:v>8.1971710362626204</c:v>
                      </c:pt>
                      <c:pt idx="80">
                        <c:v>8.3009326949494895</c:v>
                      </c:pt>
                      <c:pt idx="81">
                        <c:v>8.4046943536363603</c:v>
                      </c:pt>
                      <c:pt idx="82">
                        <c:v>8.5084560123232293</c:v>
                      </c:pt>
                      <c:pt idx="83">
                        <c:v>8.6122176710101002</c:v>
                      </c:pt>
                      <c:pt idx="84">
                        <c:v>8.7159793296969692</c:v>
                      </c:pt>
                      <c:pt idx="85">
                        <c:v>8.8197409883838294</c:v>
                      </c:pt>
                      <c:pt idx="86">
                        <c:v>8.9235026470707002</c:v>
                      </c:pt>
                      <c:pt idx="87">
                        <c:v>9.0272643057575692</c:v>
                      </c:pt>
                      <c:pt idx="88">
                        <c:v>9.13102596444444</c:v>
                      </c:pt>
                      <c:pt idx="89">
                        <c:v>9.2347876231313109</c:v>
                      </c:pt>
                      <c:pt idx="90">
                        <c:v>9.3385492818181799</c:v>
                      </c:pt>
                      <c:pt idx="91">
                        <c:v>9.4423109405050507</c:v>
                      </c:pt>
                      <c:pt idx="92">
                        <c:v>9.5460725991919109</c:v>
                      </c:pt>
                      <c:pt idx="93">
                        <c:v>9.6498342578787799</c:v>
                      </c:pt>
                      <c:pt idx="94">
                        <c:v>9.7535959165656507</c:v>
                      </c:pt>
                      <c:pt idx="95">
                        <c:v>9.8573575752525198</c:v>
                      </c:pt>
                      <c:pt idx="96">
                        <c:v>9.9611192339393906</c:v>
                      </c:pt>
                      <c:pt idx="97">
                        <c:v>10.064880892626199</c:v>
                      </c:pt>
                      <c:pt idx="98">
                        <c:v>10.1686425513131</c:v>
                      </c:pt>
                      <c:pt idx="99">
                        <c:v>10.272404209999999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'1.0LiF_PLot_for_Figs'!$F$4:$F$103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0.81933469577646101</c:v>
                      </c:pt>
                      <c:pt idx="19">
                        <c:v>0.76597785570501298</c:v>
                      </c:pt>
                      <c:pt idx="20">
                        <c:v>0.76597785570501298</c:v>
                      </c:pt>
                      <c:pt idx="21">
                        <c:v>0.76597785570501298</c:v>
                      </c:pt>
                      <c:pt idx="22">
                        <c:v>0.76597785570501298</c:v>
                      </c:pt>
                      <c:pt idx="23">
                        <c:v>0.76597785570501298</c:v>
                      </c:pt>
                      <c:pt idx="24">
                        <c:v>0.76597785570501298</c:v>
                      </c:pt>
                      <c:pt idx="25">
                        <c:v>0.76597785570501298</c:v>
                      </c:pt>
                      <c:pt idx="26">
                        <c:v>0.76597785570501298</c:v>
                      </c:pt>
                      <c:pt idx="27">
                        <c:v>0.76597785570501298</c:v>
                      </c:pt>
                      <c:pt idx="28">
                        <c:v>0.76597785570501298</c:v>
                      </c:pt>
                      <c:pt idx="29">
                        <c:v>0.76597785570501298</c:v>
                      </c:pt>
                      <c:pt idx="30">
                        <c:v>0.76597785570501298</c:v>
                      </c:pt>
                      <c:pt idx="31">
                        <c:v>0.76597785570501298</c:v>
                      </c:pt>
                      <c:pt idx="32">
                        <c:v>0.76597785570501298</c:v>
                      </c:pt>
                      <c:pt idx="33">
                        <c:v>0.76597785570501298</c:v>
                      </c:pt>
                      <c:pt idx="34">
                        <c:v>0.76597785570501298</c:v>
                      </c:pt>
                      <c:pt idx="35">
                        <c:v>0.30374862307016998</c:v>
                      </c:pt>
                      <c:pt idx="36">
                        <c:v>0.13679561687706901</c:v>
                      </c:pt>
                      <c:pt idx="37">
                        <c:v>0.13679561687706901</c:v>
                      </c:pt>
                      <c:pt idx="38">
                        <c:v>0.13679561687706901</c:v>
                      </c:pt>
                      <c:pt idx="39">
                        <c:v>0.13679561687706901</c:v>
                      </c:pt>
                      <c:pt idx="40">
                        <c:v>0.13679561687706901</c:v>
                      </c:pt>
                      <c:pt idx="41">
                        <c:v>0.13679561687706901</c:v>
                      </c:pt>
                      <c:pt idx="42">
                        <c:v>0.13679561687706901</c:v>
                      </c:pt>
                      <c:pt idx="43">
                        <c:v>0.13679561687706901</c:v>
                      </c:pt>
                      <c:pt idx="44">
                        <c:v>0.13679561687706901</c:v>
                      </c:pt>
                      <c:pt idx="45">
                        <c:v>0.13679561687706901</c:v>
                      </c:pt>
                      <c:pt idx="46">
                        <c:v>0.13679561687706901</c:v>
                      </c:pt>
                      <c:pt idx="47">
                        <c:v>0.13679561687706901</c:v>
                      </c:pt>
                      <c:pt idx="48">
                        <c:v>0.13679561687706901</c:v>
                      </c:pt>
                      <c:pt idx="49">
                        <c:v>0.13679561687706901</c:v>
                      </c:pt>
                      <c:pt idx="50">
                        <c:v>0.13679561687706901</c:v>
                      </c:pt>
                      <c:pt idx="51">
                        <c:v>8.8764665794569E-2</c:v>
                      </c:pt>
                      <c:pt idx="52">
                        <c:v>6.8722650828349904E-3</c:v>
                      </c:pt>
                      <c:pt idx="53">
                        <c:v>6.8722650828349904E-3</c:v>
                      </c:pt>
                      <c:pt idx="54">
                        <c:v>6.8722650828349904E-3</c:v>
                      </c:pt>
                      <c:pt idx="55">
                        <c:v>6.8722650828349904E-3</c:v>
                      </c:pt>
                      <c:pt idx="56">
                        <c:v>6.8722650828349904E-3</c:v>
                      </c:pt>
                      <c:pt idx="57">
                        <c:v>6.8722650828349904E-3</c:v>
                      </c:pt>
                      <c:pt idx="58">
                        <c:v>6.8722650828349904E-3</c:v>
                      </c:pt>
                      <c:pt idx="59">
                        <c:v>6.8722650828349904E-3</c:v>
                      </c:pt>
                      <c:pt idx="60">
                        <c:v>6.8722650828349904E-3</c:v>
                      </c:pt>
                      <c:pt idx="61">
                        <c:v>6.8722650828349904E-3</c:v>
                      </c:pt>
                      <c:pt idx="62">
                        <c:v>6.8722650828349904E-3</c:v>
                      </c:pt>
                      <c:pt idx="63">
                        <c:v>6.8722650828349904E-3</c:v>
                      </c:pt>
                      <c:pt idx="64">
                        <c:v>6.8722650828349904E-3</c:v>
                      </c:pt>
                      <c:pt idx="65">
                        <c:v>6.8722650828349904E-3</c:v>
                      </c:pt>
                      <c:pt idx="66">
                        <c:v>6.8722650828349904E-3</c:v>
                      </c:pt>
                      <c:pt idx="67">
                        <c:v>5.5449778313355997E-3</c:v>
                      </c:pt>
                      <c:pt idx="68">
                        <c:v>4.1056307732461996E-3</c:v>
                      </c:pt>
                      <c:pt idx="69">
                        <c:v>2.6662837151567799E-3</c:v>
                      </c:pt>
                      <c:pt idx="70">
                        <c:v>1.22693665706737E-3</c:v>
                      </c:pt>
                      <c:pt idx="71">
                        <c:v>7.1203397418789403E-4</c:v>
                      </c:pt>
                      <c:pt idx="72">
                        <c:v>7.1203397418789403E-4</c:v>
                      </c:pt>
                      <c:pt idx="73">
                        <c:v>7.1203397418789403E-4</c:v>
                      </c:pt>
                      <c:pt idx="74">
                        <c:v>7.1203397418789403E-4</c:v>
                      </c:pt>
                      <c:pt idx="75">
                        <c:v>7.1203397418789403E-4</c:v>
                      </c:pt>
                      <c:pt idx="76">
                        <c:v>7.1203397418789403E-4</c:v>
                      </c:pt>
                      <c:pt idx="77">
                        <c:v>7.1203397418789403E-4</c:v>
                      </c:pt>
                      <c:pt idx="78">
                        <c:v>7.1203397418789403E-4</c:v>
                      </c:pt>
                      <c:pt idx="79">
                        <c:v>7.1203397418789403E-4</c:v>
                      </c:pt>
                      <c:pt idx="80">
                        <c:v>7.1203397418789403E-4</c:v>
                      </c:pt>
                      <c:pt idx="81">
                        <c:v>7.1203397418789403E-4</c:v>
                      </c:pt>
                      <c:pt idx="82">
                        <c:v>7.1203397418789403E-4</c:v>
                      </c:pt>
                      <c:pt idx="83">
                        <c:v>7.1203397418789403E-4</c:v>
                      </c:pt>
                      <c:pt idx="84">
                        <c:v>7.1203397418789403E-4</c:v>
                      </c:pt>
                      <c:pt idx="85">
                        <c:v>7.1203397418789403E-4</c:v>
                      </c:pt>
                      <c:pt idx="86">
                        <c:v>6.8053607299571497E-4</c:v>
                      </c:pt>
                      <c:pt idx="87">
                        <c:v>3.1662062177019901E-4</c:v>
                      </c:pt>
                      <c:pt idx="88">
                        <c:v>1.12990106756371E-4</c:v>
                      </c:pt>
                      <c:pt idx="89">
                        <c:v>1.12990106756371E-4</c:v>
                      </c:pt>
                      <c:pt idx="90">
                        <c:v>1.12990106756371E-4</c:v>
                      </c:pt>
                      <c:pt idx="91">
                        <c:v>1.12990106756371E-4</c:v>
                      </c:pt>
                      <c:pt idx="92">
                        <c:v>1.12990106756371E-4</c:v>
                      </c:pt>
                      <c:pt idx="93">
                        <c:v>1.12990106756371E-4</c:v>
                      </c:pt>
                      <c:pt idx="94">
                        <c:v>1.12990106756371E-4</c:v>
                      </c:pt>
                      <c:pt idx="95">
                        <c:v>1.12990106756371E-4</c:v>
                      </c:pt>
                      <c:pt idx="96">
                        <c:v>1.12990106756371E-4</c:v>
                      </c:pt>
                      <c:pt idx="97">
                        <c:v>1.12990106756371E-4</c:v>
                      </c:pt>
                      <c:pt idx="98">
                        <c:v>1.12990106756371E-4</c:v>
                      </c:pt>
                      <c:pt idx="99">
                        <c:v>1.12990106756371E-4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9FC8-47CB-AB33-ACA430B97D4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'1.0LiF_PLot_for_Figs'!$G$3</c15:sqref>
                        </c15:formulaRef>
                      </c:ext>
                    </c:extLst>
                    <c:strCache>
                      <c:ptCount val="1"/>
                      <c:pt idx="0">
                        <c:v>Average_SCL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('1.0LiF_PLot_for_Figs'!$G$4,'1.0LiF_PLot_for_Figs'!$G$103)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3.4514</c:v>
                      </c:pt>
                      <c:pt idx="1">
                        <c:v>3.4514</c:v>
                      </c:pt>
                    </c:numCache>
                  </c:numRef>
                </c:xVal>
                <c:yVal>
                  <c:numLit>
                    <c:formatCode>General</c:formatCode>
                    <c:ptCount val="2"/>
                    <c:pt idx="0">
                      <c:v>-2</c:v>
                    </c:pt>
                    <c:pt idx="1">
                      <c:v>2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FC8-47CB-AB33-ACA430B97D4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'1.0LiF_PLot_for_Figs'!$H$3</c15:sqref>
                        </c15:formulaRef>
                      </c:ext>
                    </c:extLst>
                    <c:strCache>
                      <c:ptCount val="1"/>
                      <c:pt idx="0">
                        <c:v>lambda_BC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('1.0LiF_PLot_for_Figs'!$H$4,'1.0LiF_PLot_for_Figs'!$H$103)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3.3052280000000001</c:v>
                      </c:pt>
                      <c:pt idx="1">
                        <c:v>3.3052280000000001</c:v>
                      </c:pt>
                    </c:numCache>
                  </c:numRef>
                </c:xVal>
                <c:yVal>
                  <c:numLit>
                    <c:formatCode>General</c:formatCode>
                    <c:ptCount val="2"/>
                    <c:pt idx="0">
                      <c:v>-2</c:v>
                    </c:pt>
                    <c:pt idx="1">
                      <c:v>2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FC8-47CB-AB33-ACA430B97D43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6"/>
          <c:order val="6"/>
          <c:tx>
            <c:strRef>
              <c:f>'1.0NaCl_PLot_for_Figs'!$J$3</c:f>
              <c:strCache>
                <c:ptCount val="1"/>
                <c:pt idx="0">
                  <c:v>W(r)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'1.0NaCl_PLot_for_Figs'!$A$4:$A$1001</c:f>
              <c:numCache>
                <c:formatCode>General</c:formatCode>
                <c:ptCount val="998"/>
                <c:pt idx="0">
                  <c:v>0</c:v>
                </c:pt>
                <c:pt idx="1">
                  <c:v>1.49005042242242E-2</c:v>
                </c:pt>
                <c:pt idx="2">
                  <c:v>2.98010084484484E-2</c:v>
                </c:pt>
                <c:pt idx="3">
                  <c:v>4.4701512672672597E-2</c:v>
                </c:pt>
                <c:pt idx="4">
                  <c:v>5.9602016896896898E-2</c:v>
                </c:pt>
                <c:pt idx="5">
                  <c:v>7.4502521121121101E-2</c:v>
                </c:pt>
                <c:pt idx="6">
                  <c:v>8.9403025345345305E-2</c:v>
                </c:pt>
                <c:pt idx="7">
                  <c:v>0.104303529569569</c:v>
                </c:pt>
                <c:pt idx="8">
                  <c:v>0.119204033793793</c:v>
                </c:pt>
                <c:pt idx="9">
                  <c:v>0.134104538018018</c:v>
                </c:pt>
                <c:pt idx="10">
                  <c:v>0.14900504224224201</c:v>
                </c:pt>
                <c:pt idx="11">
                  <c:v>0.16390554646646599</c:v>
                </c:pt>
                <c:pt idx="12">
                  <c:v>0.17880605069069</c:v>
                </c:pt>
                <c:pt idx="13">
                  <c:v>0.19370655491491401</c:v>
                </c:pt>
                <c:pt idx="14">
                  <c:v>0.20860705913913899</c:v>
                </c:pt>
                <c:pt idx="15">
                  <c:v>0.223507563363363</c:v>
                </c:pt>
                <c:pt idx="16">
                  <c:v>0.23840806758758701</c:v>
                </c:pt>
                <c:pt idx="17">
                  <c:v>0.25330857181181099</c:v>
                </c:pt>
                <c:pt idx="18">
                  <c:v>0.268209076036036</c:v>
                </c:pt>
                <c:pt idx="19">
                  <c:v>0.28310958026026001</c:v>
                </c:pt>
                <c:pt idx="20">
                  <c:v>0.29801008448448402</c:v>
                </c:pt>
                <c:pt idx="21">
                  <c:v>0.31291058870870803</c:v>
                </c:pt>
                <c:pt idx="22">
                  <c:v>0.32781109293293198</c:v>
                </c:pt>
                <c:pt idx="23">
                  <c:v>0.34271159715715699</c:v>
                </c:pt>
                <c:pt idx="24">
                  <c:v>0.357612101381381</c:v>
                </c:pt>
                <c:pt idx="25">
                  <c:v>0.37251260560560501</c:v>
                </c:pt>
                <c:pt idx="26">
                  <c:v>0.38741310982982902</c:v>
                </c:pt>
                <c:pt idx="27">
                  <c:v>0.40231361405405403</c:v>
                </c:pt>
                <c:pt idx="28">
                  <c:v>0.41721411827827798</c:v>
                </c:pt>
                <c:pt idx="29">
                  <c:v>0.43211462250250199</c:v>
                </c:pt>
                <c:pt idx="30">
                  <c:v>0.447015126726726</c:v>
                </c:pt>
                <c:pt idx="31">
                  <c:v>0.46191563095095001</c:v>
                </c:pt>
                <c:pt idx="32">
                  <c:v>0.47681613517517502</c:v>
                </c:pt>
                <c:pt idx="33">
                  <c:v>0.49171663939939902</c:v>
                </c:pt>
                <c:pt idx="34">
                  <c:v>0.50661714362362298</c:v>
                </c:pt>
                <c:pt idx="35">
                  <c:v>0.52151764784784704</c:v>
                </c:pt>
                <c:pt idx="36">
                  <c:v>0.536418152072072</c:v>
                </c:pt>
                <c:pt idx="37">
                  <c:v>0.55131865629629595</c:v>
                </c:pt>
                <c:pt idx="38">
                  <c:v>0.56621916052052002</c:v>
                </c:pt>
                <c:pt idx="39">
                  <c:v>0.58111966474474397</c:v>
                </c:pt>
                <c:pt idx="40">
                  <c:v>0.59602016896896903</c:v>
                </c:pt>
                <c:pt idx="41">
                  <c:v>0.61092067319319299</c:v>
                </c:pt>
                <c:pt idx="42">
                  <c:v>0.62582117741741705</c:v>
                </c:pt>
                <c:pt idx="43">
                  <c:v>0.64072168164164101</c:v>
                </c:pt>
                <c:pt idx="44">
                  <c:v>0.65562218586586496</c:v>
                </c:pt>
                <c:pt idx="45">
                  <c:v>0.67052269009009002</c:v>
                </c:pt>
                <c:pt idx="46">
                  <c:v>0.68542319431431398</c:v>
                </c:pt>
                <c:pt idx="47">
                  <c:v>0.70032369853853804</c:v>
                </c:pt>
                <c:pt idx="48">
                  <c:v>0.715224202762762</c:v>
                </c:pt>
                <c:pt idx="49">
                  <c:v>0.73012470698698695</c:v>
                </c:pt>
                <c:pt idx="50">
                  <c:v>0.74502521121121101</c:v>
                </c:pt>
                <c:pt idx="51">
                  <c:v>0.75992571543543497</c:v>
                </c:pt>
                <c:pt idx="52">
                  <c:v>0.77482621965965903</c:v>
                </c:pt>
                <c:pt idx="53">
                  <c:v>0.78972672388388299</c:v>
                </c:pt>
                <c:pt idx="54">
                  <c:v>0.80462722810810805</c:v>
                </c:pt>
                <c:pt idx="55">
                  <c:v>0.819527732332332</c:v>
                </c:pt>
                <c:pt idx="56">
                  <c:v>0.83442823655655596</c:v>
                </c:pt>
                <c:pt idx="57">
                  <c:v>0.84932874078078002</c:v>
                </c:pt>
                <c:pt idx="58">
                  <c:v>0.86422924500500498</c:v>
                </c:pt>
                <c:pt idx="59">
                  <c:v>0.87912974922922904</c:v>
                </c:pt>
                <c:pt idx="60">
                  <c:v>0.89403025345345299</c:v>
                </c:pt>
                <c:pt idx="61">
                  <c:v>0.90893075767767695</c:v>
                </c:pt>
                <c:pt idx="62">
                  <c:v>0.92383126190190101</c:v>
                </c:pt>
                <c:pt idx="63">
                  <c:v>0.93873176612612597</c:v>
                </c:pt>
                <c:pt idx="64">
                  <c:v>0.95363227035035003</c:v>
                </c:pt>
                <c:pt idx="65">
                  <c:v>0.96853277457457398</c:v>
                </c:pt>
                <c:pt idx="66">
                  <c:v>0.98343327879879805</c:v>
                </c:pt>
                <c:pt idx="67">
                  <c:v>0.998333783023023</c:v>
                </c:pt>
                <c:pt idx="68">
                  <c:v>1.01323428724724</c:v>
                </c:pt>
                <c:pt idx="69">
                  <c:v>1.02813479147147</c:v>
                </c:pt>
                <c:pt idx="70">
                  <c:v>1.0430352956956901</c:v>
                </c:pt>
                <c:pt idx="71">
                  <c:v>1.0579357999199199</c:v>
                </c:pt>
                <c:pt idx="72">
                  <c:v>1.07283630414414</c:v>
                </c:pt>
                <c:pt idx="73">
                  <c:v>1.0877368083683601</c:v>
                </c:pt>
                <c:pt idx="74">
                  <c:v>1.1026373125925899</c:v>
                </c:pt>
                <c:pt idx="75">
                  <c:v>1.11753781681681</c:v>
                </c:pt>
                <c:pt idx="76">
                  <c:v>1.13243832104104</c:v>
                </c:pt>
                <c:pt idx="77">
                  <c:v>1.1473388252652601</c:v>
                </c:pt>
                <c:pt idx="78">
                  <c:v>1.1622393294894799</c:v>
                </c:pt>
                <c:pt idx="79">
                  <c:v>1.17713983371371</c:v>
                </c:pt>
                <c:pt idx="80">
                  <c:v>1.1920403379379301</c:v>
                </c:pt>
                <c:pt idx="81">
                  <c:v>1.2069408421621599</c:v>
                </c:pt>
                <c:pt idx="82">
                  <c:v>1.22184134638638</c:v>
                </c:pt>
                <c:pt idx="83">
                  <c:v>1.23674185061061</c:v>
                </c:pt>
                <c:pt idx="84">
                  <c:v>1.2516423548348301</c:v>
                </c:pt>
                <c:pt idx="85">
                  <c:v>1.26654285905905</c:v>
                </c:pt>
                <c:pt idx="86">
                  <c:v>1.28144336328328</c:v>
                </c:pt>
                <c:pt idx="87">
                  <c:v>1.2963438675075001</c:v>
                </c:pt>
                <c:pt idx="88">
                  <c:v>1.3112443717317299</c:v>
                </c:pt>
                <c:pt idx="89">
                  <c:v>1.32614487595595</c:v>
                </c:pt>
                <c:pt idx="90">
                  <c:v>1.34104538018018</c:v>
                </c:pt>
                <c:pt idx="91">
                  <c:v>1.3559458844043999</c:v>
                </c:pt>
                <c:pt idx="92">
                  <c:v>1.37084638862862</c:v>
                </c:pt>
                <c:pt idx="93">
                  <c:v>1.38574689285285</c:v>
                </c:pt>
                <c:pt idx="94">
                  <c:v>1.4006473970770701</c:v>
                </c:pt>
                <c:pt idx="95">
                  <c:v>1.4155479013012999</c:v>
                </c:pt>
                <c:pt idx="96">
                  <c:v>1.43044840552552</c:v>
                </c:pt>
                <c:pt idx="97">
                  <c:v>1.4453489097497401</c:v>
                </c:pt>
                <c:pt idx="98">
                  <c:v>1.4602494139739699</c:v>
                </c:pt>
                <c:pt idx="99">
                  <c:v>1.47514991819819</c:v>
                </c:pt>
                <c:pt idx="100">
                  <c:v>1.49005042242242</c:v>
                </c:pt>
                <c:pt idx="101">
                  <c:v>1.5049509266466401</c:v>
                </c:pt>
                <c:pt idx="102">
                  <c:v>1.5198514308708699</c:v>
                </c:pt>
                <c:pt idx="103">
                  <c:v>1.53475193509509</c:v>
                </c:pt>
                <c:pt idx="104">
                  <c:v>1.5496524393193101</c:v>
                </c:pt>
                <c:pt idx="105">
                  <c:v>1.5645529435435399</c:v>
                </c:pt>
                <c:pt idx="106">
                  <c:v>1.57945344776776</c:v>
                </c:pt>
                <c:pt idx="107">
                  <c:v>1.59435395199199</c:v>
                </c:pt>
                <c:pt idx="108">
                  <c:v>1.6092544562162101</c:v>
                </c:pt>
                <c:pt idx="109">
                  <c:v>1.6241549604404399</c:v>
                </c:pt>
                <c:pt idx="110">
                  <c:v>1.63905546466466</c:v>
                </c:pt>
                <c:pt idx="111">
                  <c:v>1.6539559688888801</c:v>
                </c:pt>
                <c:pt idx="112">
                  <c:v>1.6688564731131099</c:v>
                </c:pt>
                <c:pt idx="113">
                  <c:v>1.68375697733733</c:v>
                </c:pt>
                <c:pt idx="114">
                  <c:v>1.69865748156156</c:v>
                </c:pt>
                <c:pt idx="115">
                  <c:v>1.7135579857857799</c:v>
                </c:pt>
                <c:pt idx="116">
                  <c:v>1.72845849001001</c:v>
                </c:pt>
                <c:pt idx="117">
                  <c:v>1.74335899423423</c:v>
                </c:pt>
                <c:pt idx="118">
                  <c:v>1.7582594984584501</c:v>
                </c:pt>
                <c:pt idx="119">
                  <c:v>1.7731600026826799</c:v>
                </c:pt>
                <c:pt idx="120">
                  <c:v>1.7880605069069</c:v>
                </c:pt>
                <c:pt idx="121">
                  <c:v>1.8029610111311301</c:v>
                </c:pt>
                <c:pt idx="122">
                  <c:v>1.8178615153553499</c:v>
                </c:pt>
                <c:pt idx="123">
                  <c:v>1.83276201957957</c:v>
                </c:pt>
                <c:pt idx="124">
                  <c:v>1.8476625238038</c:v>
                </c:pt>
                <c:pt idx="125">
                  <c:v>1.8625630280280201</c:v>
                </c:pt>
                <c:pt idx="126">
                  <c:v>1.8774635322522499</c:v>
                </c:pt>
                <c:pt idx="127">
                  <c:v>1.89236403647647</c:v>
                </c:pt>
                <c:pt idx="128">
                  <c:v>1.9072645407007001</c:v>
                </c:pt>
                <c:pt idx="129">
                  <c:v>1.9221650449249199</c:v>
                </c:pt>
                <c:pt idx="130">
                  <c:v>1.93706554914914</c:v>
                </c:pt>
                <c:pt idx="131">
                  <c:v>1.95196605337337</c:v>
                </c:pt>
                <c:pt idx="132">
                  <c:v>1.9668665575975901</c:v>
                </c:pt>
                <c:pt idx="133">
                  <c:v>1.9817670618218199</c:v>
                </c:pt>
                <c:pt idx="134">
                  <c:v>1.99666756604604</c:v>
                </c:pt>
                <c:pt idx="135">
                  <c:v>2.0115680702702701</c:v>
                </c:pt>
                <c:pt idx="136">
                  <c:v>2.0264685744944901</c:v>
                </c:pt>
                <c:pt idx="137">
                  <c:v>2.0413690787187102</c:v>
                </c:pt>
                <c:pt idx="138">
                  <c:v>2.05626958294294</c:v>
                </c:pt>
                <c:pt idx="139">
                  <c:v>2.0711700871671601</c:v>
                </c:pt>
                <c:pt idx="140">
                  <c:v>2.08607059139139</c:v>
                </c:pt>
                <c:pt idx="141">
                  <c:v>2.10097109561561</c:v>
                </c:pt>
                <c:pt idx="142">
                  <c:v>2.1158715998398399</c:v>
                </c:pt>
                <c:pt idx="143">
                  <c:v>2.1307721040640599</c:v>
                </c:pt>
                <c:pt idx="144">
                  <c:v>2.14567260828828</c:v>
                </c:pt>
                <c:pt idx="145">
                  <c:v>2.1605731125125098</c:v>
                </c:pt>
                <c:pt idx="146">
                  <c:v>2.1754736167367299</c:v>
                </c:pt>
                <c:pt idx="147">
                  <c:v>2.1903741209609602</c:v>
                </c:pt>
                <c:pt idx="148">
                  <c:v>2.2052746251851798</c:v>
                </c:pt>
                <c:pt idx="149">
                  <c:v>2.2201751294093999</c:v>
                </c:pt>
                <c:pt idx="150">
                  <c:v>2.2350756336336302</c:v>
                </c:pt>
                <c:pt idx="151">
                  <c:v>2.2499761378578498</c:v>
                </c:pt>
                <c:pt idx="152">
                  <c:v>2.2648766420820801</c:v>
                </c:pt>
                <c:pt idx="153">
                  <c:v>2.2797771463063001</c:v>
                </c:pt>
                <c:pt idx="154">
                  <c:v>2.29467765053053</c:v>
                </c:pt>
                <c:pt idx="155">
                  <c:v>2.30957815475475</c:v>
                </c:pt>
                <c:pt idx="156">
                  <c:v>2.3244786589789701</c:v>
                </c:pt>
                <c:pt idx="157">
                  <c:v>2.3393791632031999</c:v>
                </c:pt>
                <c:pt idx="158">
                  <c:v>2.35427966742742</c:v>
                </c:pt>
                <c:pt idx="159">
                  <c:v>2.3691801716516498</c:v>
                </c:pt>
                <c:pt idx="160">
                  <c:v>2.3840806758758699</c:v>
                </c:pt>
                <c:pt idx="161">
                  <c:v>2.3989811801001002</c:v>
                </c:pt>
                <c:pt idx="162">
                  <c:v>2.4138816843243198</c:v>
                </c:pt>
                <c:pt idx="163">
                  <c:v>2.4287821885485399</c:v>
                </c:pt>
                <c:pt idx="164">
                  <c:v>2.4436826927727702</c:v>
                </c:pt>
                <c:pt idx="165">
                  <c:v>2.4585831969969898</c:v>
                </c:pt>
                <c:pt idx="166">
                  <c:v>2.4734837012212201</c:v>
                </c:pt>
                <c:pt idx="167">
                  <c:v>2.4883842054454401</c:v>
                </c:pt>
                <c:pt idx="168">
                  <c:v>2.5032847096696602</c:v>
                </c:pt>
                <c:pt idx="169">
                  <c:v>2.5181852138938901</c:v>
                </c:pt>
                <c:pt idx="170">
                  <c:v>2.5330857181181101</c:v>
                </c:pt>
                <c:pt idx="171">
                  <c:v>2.54798622234234</c:v>
                </c:pt>
                <c:pt idx="172">
                  <c:v>2.56288672656656</c:v>
                </c:pt>
                <c:pt idx="173">
                  <c:v>2.5777872307907899</c:v>
                </c:pt>
                <c:pt idx="174">
                  <c:v>2.5926877350150099</c:v>
                </c:pt>
                <c:pt idx="175">
                  <c:v>2.60758823923923</c:v>
                </c:pt>
                <c:pt idx="176">
                  <c:v>2.6224887434634598</c:v>
                </c:pt>
                <c:pt idx="177">
                  <c:v>2.6373892476876799</c:v>
                </c:pt>
                <c:pt idx="178">
                  <c:v>2.6522897519119102</c:v>
                </c:pt>
                <c:pt idx="179">
                  <c:v>2.6671902561361298</c:v>
                </c:pt>
                <c:pt idx="180">
                  <c:v>2.6820907603603601</c:v>
                </c:pt>
                <c:pt idx="181">
                  <c:v>2.6969912645845802</c:v>
                </c:pt>
                <c:pt idx="182">
                  <c:v>2.7118917688087998</c:v>
                </c:pt>
                <c:pt idx="183">
                  <c:v>2.7267922730330301</c:v>
                </c:pt>
                <c:pt idx="184">
                  <c:v>2.7416927772572501</c:v>
                </c:pt>
                <c:pt idx="185">
                  <c:v>2.75659328148148</c:v>
                </c:pt>
                <c:pt idx="186">
                  <c:v>2.7714937857057</c:v>
                </c:pt>
                <c:pt idx="187">
                  <c:v>2.7863942899299299</c:v>
                </c:pt>
                <c:pt idx="188">
                  <c:v>2.8012947941541499</c:v>
                </c:pt>
                <c:pt idx="189">
                  <c:v>2.81619529837837</c:v>
                </c:pt>
                <c:pt idx="190">
                  <c:v>2.8310958026025999</c:v>
                </c:pt>
                <c:pt idx="191">
                  <c:v>2.8459963068268199</c:v>
                </c:pt>
                <c:pt idx="192">
                  <c:v>2.8608968110510502</c:v>
                </c:pt>
                <c:pt idx="193">
                  <c:v>2.8757973152752698</c:v>
                </c:pt>
                <c:pt idx="194">
                  <c:v>2.8906978194994899</c:v>
                </c:pt>
                <c:pt idx="195">
                  <c:v>2.9055983237237202</c:v>
                </c:pt>
                <c:pt idx="196">
                  <c:v>2.9204988279479398</c:v>
                </c:pt>
                <c:pt idx="197">
                  <c:v>2.9353993321721701</c:v>
                </c:pt>
                <c:pt idx="198">
                  <c:v>2.9502998363963902</c:v>
                </c:pt>
                <c:pt idx="199">
                  <c:v>2.96520034062062</c:v>
                </c:pt>
                <c:pt idx="200">
                  <c:v>2.9801008448448401</c:v>
                </c:pt>
                <c:pt idx="201">
                  <c:v>2.9950013490690601</c:v>
                </c:pt>
                <c:pt idx="202">
                  <c:v>3.00990185329329</c:v>
                </c:pt>
                <c:pt idx="203">
                  <c:v>3.02480235751751</c:v>
                </c:pt>
                <c:pt idx="204">
                  <c:v>3.0397028617417399</c:v>
                </c:pt>
                <c:pt idx="205">
                  <c:v>3.0546033659659599</c:v>
                </c:pt>
                <c:pt idx="206">
                  <c:v>3.0695038701901902</c:v>
                </c:pt>
                <c:pt idx="207">
                  <c:v>3.0844043744144098</c:v>
                </c:pt>
                <c:pt idx="208">
                  <c:v>3.0993048786386299</c:v>
                </c:pt>
                <c:pt idx="209">
                  <c:v>3.1142053828628602</c:v>
                </c:pt>
                <c:pt idx="210">
                  <c:v>3.1291058870870798</c:v>
                </c:pt>
                <c:pt idx="211">
                  <c:v>3.1440063913113101</c:v>
                </c:pt>
                <c:pt idx="212">
                  <c:v>3.1589068955355302</c:v>
                </c:pt>
                <c:pt idx="213">
                  <c:v>3.17380739975976</c:v>
                </c:pt>
                <c:pt idx="214">
                  <c:v>3.1887079039839801</c:v>
                </c:pt>
                <c:pt idx="215">
                  <c:v>3.2036084082082001</c:v>
                </c:pt>
                <c:pt idx="216">
                  <c:v>3.21850891243243</c:v>
                </c:pt>
                <c:pt idx="217">
                  <c:v>3.23340941665665</c:v>
                </c:pt>
                <c:pt idx="218">
                  <c:v>3.2483099208808799</c:v>
                </c:pt>
                <c:pt idx="219">
                  <c:v>3.2632104251051</c:v>
                </c:pt>
                <c:pt idx="220">
                  <c:v>3.27811092932932</c:v>
                </c:pt>
                <c:pt idx="221">
                  <c:v>3.2930114335535499</c:v>
                </c:pt>
                <c:pt idx="222">
                  <c:v>3.3079119377777699</c:v>
                </c:pt>
                <c:pt idx="223">
                  <c:v>3.3228124420020002</c:v>
                </c:pt>
                <c:pt idx="224">
                  <c:v>3.3377129462262198</c:v>
                </c:pt>
                <c:pt idx="225">
                  <c:v>3.3526134504504501</c:v>
                </c:pt>
                <c:pt idx="226">
                  <c:v>3.3675139546746702</c:v>
                </c:pt>
                <c:pt idx="227">
                  <c:v>3.3824144588988898</c:v>
                </c:pt>
                <c:pt idx="228">
                  <c:v>3.3973149631231201</c:v>
                </c:pt>
                <c:pt idx="229">
                  <c:v>3.4122154673473402</c:v>
                </c:pt>
                <c:pt idx="230">
                  <c:v>3.42711597157157</c:v>
                </c:pt>
                <c:pt idx="231">
                  <c:v>3.4420164757957901</c:v>
                </c:pt>
                <c:pt idx="232">
                  <c:v>3.4569169800200199</c:v>
                </c:pt>
                <c:pt idx="233">
                  <c:v>3.47181748424424</c:v>
                </c:pt>
                <c:pt idx="234">
                  <c:v>3.48671798846846</c:v>
                </c:pt>
                <c:pt idx="235">
                  <c:v>3.5016184926926899</c:v>
                </c:pt>
                <c:pt idx="236">
                  <c:v>3.5165189969169099</c:v>
                </c:pt>
                <c:pt idx="237">
                  <c:v>3.5314195011411398</c:v>
                </c:pt>
                <c:pt idx="238">
                  <c:v>3.5463200053653599</c:v>
                </c:pt>
                <c:pt idx="239">
                  <c:v>3.5612205095895799</c:v>
                </c:pt>
                <c:pt idx="240">
                  <c:v>3.5761210138138102</c:v>
                </c:pt>
                <c:pt idx="241">
                  <c:v>3.5910215180380298</c:v>
                </c:pt>
                <c:pt idx="242">
                  <c:v>3.6059220222622601</c:v>
                </c:pt>
                <c:pt idx="243">
                  <c:v>3.6208225264864802</c:v>
                </c:pt>
                <c:pt idx="244">
                  <c:v>3.63572303071071</c:v>
                </c:pt>
                <c:pt idx="245">
                  <c:v>3.6506235349349301</c:v>
                </c:pt>
                <c:pt idx="246">
                  <c:v>3.6655240391591501</c:v>
                </c:pt>
                <c:pt idx="247">
                  <c:v>3.68042454338338</c:v>
                </c:pt>
                <c:pt idx="248">
                  <c:v>3.6953250476076001</c:v>
                </c:pt>
                <c:pt idx="249">
                  <c:v>3.7102255518318299</c:v>
                </c:pt>
                <c:pt idx="250">
                  <c:v>3.72512605605605</c:v>
                </c:pt>
                <c:pt idx="251">
                  <c:v>3.7400265602802798</c:v>
                </c:pt>
                <c:pt idx="252">
                  <c:v>3.7549270645044999</c:v>
                </c:pt>
                <c:pt idx="253">
                  <c:v>3.7698275687287199</c:v>
                </c:pt>
                <c:pt idx="254">
                  <c:v>3.7847280729529502</c:v>
                </c:pt>
                <c:pt idx="255">
                  <c:v>3.7996285771771698</c:v>
                </c:pt>
                <c:pt idx="256">
                  <c:v>3.8145290814014001</c:v>
                </c:pt>
                <c:pt idx="257">
                  <c:v>3.8294295856256202</c:v>
                </c:pt>
                <c:pt idx="258">
                  <c:v>3.84433008984985</c:v>
                </c:pt>
                <c:pt idx="259">
                  <c:v>3.8592305940740701</c:v>
                </c:pt>
                <c:pt idx="260">
                  <c:v>3.8741310982982902</c:v>
                </c:pt>
                <c:pt idx="261">
                  <c:v>3.88903160252252</c:v>
                </c:pt>
                <c:pt idx="262">
                  <c:v>3.9039321067467401</c:v>
                </c:pt>
                <c:pt idx="263">
                  <c:v>3.9188326109709699</c:v>
                </c:pt>
                <c:pt idx="264">
                  <c:v>3.93373311519519</c:v>
                </c:pt>
                <c:pt idx="265">
                  <c:v>3.94863361941941</c:v>
                </c:pt>
                <c:pt idx="266">
                  <c:v>3.9635341236436399</c:v>
                </c:pt>
                <c:pt idx="267">
                  <c:v>3.97843462786786</c:v>
                </c:pt>
                <c:pt idx="268">
                  <c:v>3.9933351320920898</c:v>
                </c:pt>
                <c:pt idx="269">
                  <c:v>4.0082356363163099</c:v>
                </c:pt>
                <c:pt idx="270">
                  <c:v>4.0231361405405401</c:v>
                </c:pt>
                <c:pt idx="271">
                  <c:v>4.0380366447647598</c:v>
                </c:pt>
                <c:pt idx="272">
                  <c:v>4.0529371489889803</c:v>
                </c:pt>
                <c:pt idx="273">
                  <c:v>4.0678376532132097</c:v>
                </c:pt>
                <c:pt idx="274">
                  <c:v>4.0827381574374302</c:v>
                </c:pt>
                <c:pt idx="275">
                  <c:v>4.0976386616616596</c:v>
                </c:pt>
                <c:pt idx="276">
                  <c:v>4.1125391658858801</c:v>
                </c:pt>
                <c:pt idx="277">
                  <c:v>4.1274396701101104</c:v>
                </c:pt>
                <c:pt idx="278">
                  <c:v>4.14234017433433</c:v>
                </c:pt>
                <c:pt idx="279">
                  <c:v>4.1572406785585496</c:v>
                </c:pt>
                <c:pt idx="280">
                  <c:v>4.1721411827827799</c:v>
                </c:pt>
                <c:pt idx="281">
                  <c:v>4.1870416870070004</c:v>
                </c:pt>
                <c:pt idx="282">
                  <c:v>4.2019421912312298</c:v>
                </c:pt>
                <c:pt idx="283">
                  <c:v>4.2168426954554503</c:v>
                </c:pt>
                <c:pt idx="284">
                  <c:v>4.2317431996796797</c:v>
                </c:pt>
                <c:pt idx="285">
                  <c:v>4.2466437039039002</c:v>
                </c:pt>
                <c:pt idx="286">
                  <c:v>4.2615442081281198</c:v>
                </c:pt>
                <c:pt idx="287">
                  <c:v>4.2764447123523501</c:v>
                </c:pt>
                <c:pt idx="288">
                  <c:v>4.2913452165765698</c:v>
                </c:pt>
                <c:pt idx="289">
                  <c:v>4.3062457208008</c:v>
                </c:pt>
                <c:pt idx="290">
                  <c:v>4.3211462250250197</c:v>
                </c:pt>
                <c:pt idx="291">
                  <c:v>4.3360467292492402</c:v>
                </c:pt>
                <c:pt idx="292">
                  <c:v>4.3509472334734696</c:v>
                </c:pt>
                <c:pt idx="293">
                  <c:v>4.3658477376976901</c:v>
                </c:pt>
                <c:pt idx="294">
                  <c:v>4.3807482419219204</c:v>
                </c:pt>
                <c:pt idx="295">
                  <c:v>4.39564874614614</c:v>
                </c:pt>
                <c:pt idx="296">
                  <c:v>4.4105492503703703</c:v>
                </c:pt>
                <c:pt idx="297">
                  <c:v>4.4254497545945899</c:v>
                </c:pt>
                <c:pt idx="298">
                  <c:v>4.4403502588188104</c:v>
                </c:pt>
                <c:pt idx="299">
                  <c:v>4.4552507630430398</c:v>
                </c:pt>
                <c:pt idx="300">
                  <c:v>4.4701512672672603</c:v>
                </c:pt>
                <c:pt idx="301">
                  <c:v>4.4850517714914897</c:v>
                </c:pt>
                <c:pt idx="302">
                  <c:v>4.4999522757157102</c:v>
                </c:pt>
                <c:pt idx="303">
                  <c:v>4.5148527799399396</c:v>
                </c:pt>
                <c:pt idx="304">
                  <c:v>4.5297532841641601</c:v>
                </c:pt>
                <c:pt idx="305">
                  <c:v>4.5446537883883797</c:v>
                </c:pt>
                <c:pt idx="306">
                  <c:v>4.55955429261261</c:v>
                </c:pt>
                <c:pt idx="307">
                  <c:v>4.5744547968368297</c:v>
                </c:pt>
                <c:pt idx="308">
                  <c:v>4.5893553010610599</c:v>
                </c:pt>
                <c:pt idx="309">
                  <c:v>4.6042558052852796</c:v>
                </c:pt>
                <c:pt idx="310">
                  <c:v>4.6191563095095098</c:v>
                </c:pt>
                <c:pt idx="311">
                  <c:v>4.6340568137337304</c:v>
                </c:pt>
                <c:pt idx="312">
                  <c:v>4.64895731795795</c:v>
                </c:pt>
                <c:pt idx="313">
                  <c:v>4.6638578221821803</c:v>
                </c:pt>
                <c:pt idx="314">
                  <c:v>4.6787583264063999</c:v>
                </c:pt>
                <c:pt idx="315">
                  <c:v>4.6936588306306302</c:v>
                </c:pt>
                <c:pt idx="316">
                  <c:v>4.7085593348548498</c:v>
                </c:pt>
                <c:pt idx="317">
                  <c:v>4.7234598390790703</c:v>
                </c:pt>
                <c:pt idx="318">
                  <c:v>4.7383603433032997</c:v>
                </c:pt>
                <c:pt idx="319">
                  <c:v>4.7532608475275202</c:v>
                </c:pt>
                <c:pt idx="320">
                  <c:v>4.7681613517517496</c:v>
                </c:pt>
                <c:pt idx="321">
                  <c:v>4.7830618559759701</c:v>
                </c:pt>
                <c:pt idx="322">
                  <c:v>4.7979623602002004</c:v>
                </c:pt>
                <c:pt idx="323">
                  <c:v>4.81286286442442</c:v>
                </c:pt>
                <c:pt idx="324">
                  <c:v>4.8277633686486396</c:v>
                </c:pt>
                <c:pt idx="325">
                  <c:v>4.8426638728728699</c:v>
                </c:pt>
                <c:pt idx="326">
                  <c:v>4.8575643770970904</c:v>
                </c:pt>
                <c:pt idx="327">
                  <c:v>4.8724648813213198</c:v>
                </c:pt>
                <c:pt idx="328">
                  <c:v>4.8873653855455403</c:v>
                </c:pt>
                <c:pt idx="329">
                  <c:v>4.9022658897697697</c:v>
                </c:pt>
                <c:pt idx="330">
                  <c:v>4.9171663939939902</c:v>
                </c:pt>
                <c:pt idx="331">
                  <c:v>4.9320668982182099</c:v>
                </c:pt>
                <c:pt idx="332">
                  <c:v>4.9469674024424402</c:v>
                </c:pt>
                <c:pt idx="333">
                  <c:v>4.9618679066666598</c:v>
                </c:pt>
                <c:pt idx="334">
                  <c:v>4.9767684108908901</c:v>
                </c:pt>
                <c:pt idx="335">
                  <c:v>4.9916689151151097</c:v>
                </c:pt>
                <c:pt idx="336">
                  <c:v>5.0065694193393302</c:v>
                </c:pt>
                <c:pt idx="337">
                  <c:v>5.0214699235635596</c:v>
                </c:pt>
                <c:pt idx="338">
                  <c:v>5.0363704277877801</c:v>
                </c:pt>
                <c:pt idx="339">
                  <c:v>5.0512709320120104</c:v>
                </c:pt>
                <c:pt idx="340">
                  <c:v>5.06617143623623</c:v>
                </c:pt>
                <c:pt idx="341">
                  <c:v>5.0810719404604603</c:v>
                </c:pt>
                <c:pt idx="342">
                  <c:v>5.0959724446846799</c:v>
                </c:pt>
                <c:pt idx="343">
                  <c:v>5.1108729489089004</c:v>
                </c:pt>
                <c:pt idx="344">
                  <c:v>5.1257734531331298</c:v>
                </c:pt>
                <c:pt idx="345">
                  <c:v>5.1406739573573503</c:v>
                </c:pt>
                <c:pt idx="346">
                  <c:v>5.1555744615815797</c:v>
                </c:pt>
                <c:pt idx="347">
                  <c:v>5.1704749658058002</c:v>
                </c:pt>
                <c:pt idx="348">
                  <c:v>5.1853754700300296</c:v>
                </c:pt>
                <c:pt idx="349">
                  <c:v>5.2002759742542501</c:v>
                </c:pt>
                <c:pt idx="350">
                  <c:v>5.2151764784784698</c:v>
                </c:pt>
                <c:pt idx="351">
                  <c:v>5.2300769827027001</c:v>
                </c:pt>
                <c:pt idx="352">
                  <c:v>5.2449774869269197</c:v>
                </c:pt>
                <c:pt idx="353">
                  <c:v>5.25987799115115</c:v>
                </c:pt>
                <c:pt idx="354">
                  <c:v>5.2747784953753696</c:v>
                </c:pt>
                <c:pt idx="355">
                  <c:v>5.2896789995995999</c:v>
                </c:pt>
                <c:pt idx="356">
                  <c:v>5.3045795038238204</c:v>
                </c:pt>
                <c:pt idx="357">
                  <c:v>5.31948000804804</c:v>
                </c:pt>
                <c:pt idx="358">
                  <c:v>5.3343805122722703</c:v>
                </c:pt>
                <c:pt idx="359">
                  <c:v>5.3492810164964899</c:v>
                </c:pt>
                <c:pt idx="360">
                  <c:v>5.3641815207207202</c:v>
                </c:pt>
                <c:pt idx="361">
                  <c:v>5.3790820249449398</c:v>
                </c:pt>
                <c:pt idx="362">
                  <c:v>5.3939825291691603</c:v>
                </c:pt>
                <c:pt idx="363">
                  <c:v>5.4088830333933897</c:v>
                </c:pt>
                <c:pt idx="364">
                  <c:v>5.4237835376176102</c:v>
                </c:pt>
                <c:pt idx="365">
                  <c:v>5.4386840418418396</c:v>
                </c:pt>
                <c:pt idx="366">
                  <c:v>5.4535845460660601</c:v>
                </c:pt>
                <c:pt idx="367">
                  <c:v>5.4684850502902904</c:v>
                </c:pt>
                <c:pt idx="368">
                  <c:v>5.48338555451451</c:v>
                </c:pt>
                <c:pt idx="369">
                  <c:v>5.4982860587387297</c:v>
                </c:pt>
                <c:pt idx="370">
                  <c:v>5.5131865629629599</c:v>
                </c:pt>
                <c:pt idx="371">
                  <c:v>5.5280870671871796</c:v>
                </c:pt>
                <c:pt idx="372">
                  <c:v>5.5429875714114099</c:v>
                </c:pt>
                <c:pt idx="373">
                  <c:v>5.5578880756356304</c:v>
                </c:pt>
                <c:pt idx="374">
                  <c:v>5.5727885798598598</c:v>
                </c:pt>
                <c:pt idx="375">
                  <c:v>5.5876890840840803</c:v>
                </c:pt>
                <c:pt idx="376">
                  <c:v>5.6025895883082999</c:v>
                </c:pt>
                <c:pt idx="377">
                  <c:v>5.6174900925325302</c:v>
                </c:pt>
                <c:pt idx="378">
                  <c:v>5.6323905967567498</c:v>
                </c:pt>
                <c:pt idx="379">
                  <c:v>5.6472911009809801</c:v>
                </c:pt>
                <c:pt idx="380">
                  <c:v>5.6621916052051997</c:v>
                </c:pt>
                <c:pt idx="381">
                  <c:v>5.6770921094294202</c:v>
                </c:pt>
                <c:pt idx="382">
                  <c:v>5.6919926136536496</c:v>
                </c:pt>
                <c:pt idx="383">
                  <c:v>5.7068931178778701</c:v>
                </c:pt>
                <c:pt idx="384">
                  <c:v>5.7217936221021004</c:v>
                </c:pt>
                <c:pt idx="385">
                  <c:v>5.73669412632632</c:v>
                </c:pt>
                <c:pt idx="386">
                  <c:v>5.7515946305505503</c:v>
                </c:pt>
                <c:pt idx="387">
                  <c:v>5.7664951347747699</c:v>
                </c:pt>
                <c:pt idx="388">
                  <c:v>5.7813956389989896</c:v>
                </c:pt>
                <c:pt idx="389">
                  <c:v>5.7962961432232198</c:v>
                </c:pt>
                <c:pt idx="390">
                  <c:v>5.8111966474474404</c:v>
                </c:pt>
                <c:pt idx="391">
                  <c:v>5.8260971516716697</c:v>
                </c:pt>
                <c:pt idx="392">
                  <c:v>5.8409976558958903</c:v>
                </c:pt>
                <c:pt idx="393">
                  <c:v>5.8558981601201197</c:v>
                </c:pt>
                <c:pt idx="394">
                  <c:v>5.8707986643443402</c:v>
                </c:pt>
                <c:pt idx="395">
                  <c:v>5.8856991685685598</c:v>
                </c:pt>
                <c:pt idx="396">
                  <c:v>5.9005996727927901</c:v>
                </c:pt>
                <c:pt idx="397">
                  <c:v>5.9155001770170097</c:v>
                </c:pt>
                <c:pt idx="398">
                  <c:v>5.93040068124124</c:v>
                </c:pt>
                <c:pt idx="399">
                  <c:v>5.9453011854654596</c:v>
                </c:pt>
                <c:pt idx="400">
                  <c:v>5.9602016896896899</c:v>
                </c:pt>
                <c:pt idx="401">
                  <c:v>5.9751021939139104</c:v>
                </c:pt>
                <c:pt idx="402">
                  <c:v>5.99000269813813</c:v>
                </c:pt>
                <c:pt idx="403">
                  <c:v>6.0049032023623603</c:v>
                </c:pt>
                <c:pt idx="404">
                  <c:v>6.0198037065865799</c:v>
                </c:pt>
                <c:pt idx="405">
                  <c:v>6.0347042108108102</c:v>
                </c:pt>
                <c:pt idx="406">
                  <c:v>6.0496047150350298</c:v>
                </c:pt>
                <c:pt idx="407">
                  <c:v>6.0645052192592503</c:v>
                </c:pt>
                <c:pt idx="408">
                  <c:v>6.0794057234834797</c:v>
                </c:pt>
                <c:pt idx="409">
                  <c:v>6.0943062277077003</c:v>
                </c:pt>
                <c:pt idx="410">
                  <c:v>6.1092067319319296</c:v>
                </c:pt>
                <c:pt idx="411">
                  <c:v>6.1241072361561502</c:v>
                </c:pt>
                <c:pt idx="412">
                  <c:v>6.1390077403803804</c:v>
                </c:pt>
                <c:pt idx="413">
                  <c:v>6.1539082446046001</c:v>
                </c:pt>
                <c:pt idx="414">
                  <c:v>6.1688087488288197</c:v>
                </c:pt>
                <c:pt idx="415">
                  <c:v>6.18370925305305</c:v>
                </c:pt>
                <c:pt idx="416">
                  <c:v>6.1986097572772696</c:v>
                </c:pt>
                <c:pt idx="417">
                  <c:v>6.2135102615014999</c:v>
                </c:pt>
                <c:pt idx="418">
                  <c:v>6.2284107657257204</c:v>
                </c:pt>
                <c:pt idx="419">
                  <c:v>6.2433112699499498</c:v>
                </c:pt>
                <c:pt idx="420">
                  <c:v>6.2582117741741703</c:v>
                </c:pt>
                <c:pt idx="421">
                  <c:v>6.2731122783983899</c:v>
                </c:pt>
                <c:pt idx="422">
                  <c:v>6.2880127826226202</c:v>
                </c:pt>
                <c:pt idx="423">
                  <c:v>6.3029132868468398</c:v>
                </c:pt>
                <c:pt idx="424">
                  <c:v>6.3178137910710701</c:v>
                </c:pt>
                <c:pt idx="425">
                  <c:v>6.3327142952952897</c:v>
                </c:pt>
                <c:pt idx="426">
                  <c:v>6.34761479951952</c:v>
                </c:pt>
                <c:pt idx="427">
                  <c:v>6.3625153037437396</c:v>
                </c:pt>
                <c:pt idx="428">
                  <c:v>6.3774158079679601</c:v>
                </c:pt>
                <c:pt idx="429">
                  <c:v>6.3923163121921904</c:v>
                </c:pt>
                <c:pt idx="430">
                  <c:v>6.4072168164164101</c:v>
                </c:pt>
                <c:pt idx="431">
                  <c:v>6.4221173206406403</c:v>
                </c:pt>
                <c:pt idx="432">
                  <c:v>6.43701782486486</c:v>
                </c:pt>
                <c:pt idx="433">
                  <c:v>6.4519183290890796</c:v>
                </c:pt>
                <c:pt idx="434">
                  <c:v>6.4668188333133099</c:v>
                </c:pt>
                <c:pt idx="435">
                  <c:v>6.4817193375375304</c:v>
                </c:pt>
                <c:pt idx="436">
                  <c:v>6.4966198417617598</c:v>
                </c:pt>
                <c:pt idx="437">
                  <c:v>6.5115203459859803</c:v>
                </c:pt>
                <c:pt idx="438">
                  <c:v>6.5264208502102097</c:v>
                </c:pt>
                <c:pt idx="439">
                  <c:v>6.5413213544344302</c:v>
                </c:pt>
                <c:pt idx="440">
                  <c:v>6.5562218586586498</c:v>
                </c:pt>
                <c:pt idx="441">
                  <c:v>6.5711223628828801</c:v>
                </c:pt>
                <c:pt idx="442">
                  <c:v>6.5860228671070997</c:v>
                </c:pt>
                <c:pt idx="443">
                  <c:v>6.60092337133133</c:v>
                </c:pt>
                <c:pt idx="444">
                  <c:v>6.6158238755555496</c:v>
                </c:pt>
                <c:pt idx="445">
                  <c:v>6.6307243797797799</c:v>
                </c:pt>
                <c:pt idx="446">
                  <c:v>6.6456248840040004</c:v>
                </c:pt>
                <c:pt idx="447">
                  <c:v>6.66052538822822</c:v>
                </c:pt>
                <c:pt idx="448">
                  <c:v>6.6754258924524503</c:v>
                </c:pt>
                <c:pt idx="449">
                  <c:v>6.69032639667667</c:v>
                </c:pt>
                <c:pt idx="450">
                  <c:v>6.7052269009009002</c:v>
                </c:pt>
                <c:pt idx="451">
                  <c:v>6.7201274051251199</c:v>
                </c:pt>
                <c:pt idx="452">
                  <c:v>6.7350279093493404</c:v>
                </c:pt>
                <c:pt idx="453">
                  <c:v>6.7499284135735698</c:v>
                </c:pt>
                <c:pt idx="454">
                  <c:v>6.7648289177977903</c:v>
                </c:pt>
                <c:pt idx="455">
                  <c:v>6.7797294220220197</c:v>
                </c:pt>
                <c:pt idx="456">
                  <c:v>6.7946299262462402</c:v>
                </c:pt>
                <c:pt idx="457">
                  <c:v>6.8095304304704696</c:v>
                </c:pt>
                <c:pt idx="458">
                  <c:v>6.8244309346946901</c:v>
                </c:pt>
                <c:pt idx="459">
                  <c:v>6.8393314389189097</c:v>
                </c:pt>
                <c:pt idx="460">
                  <c:v>6.85423194314314</c:v>
                </c:pt>
                <c:pt idx="461">
                  <c:v>6.8691324473673596</c:v>
                </c:pt>
                <c:pt idx="462">
                  <c:v>6.8840329515915899</c:v>
                </c:pt>
                <c:pt idx="463">
                  <c:v>6.8989334558158104</c:v>
                </c:pt>
                <c:pt idx="464">
                  <c:v>6.9138339600400398</c:v>
                </c:pt>
                <c:pt idx="465">
                  <c:v>6.9287344642642603</c:v>
                </c:pt>
                <c:pt idx="466">
                  <c:v>6.9436349684884799</c:v>
                </c:pt>
                <c:pt idx="467">
                  <c:v>6.9585354727127102</c:v>
                </c:pt>
                <c:pt idx="468">
                  <c:v>6.9734359769369298</c:v>
                </c:pt>
                <c:pt idx="469">
                  <c:v>6.9883364811611601</c:v>
                </c:pt>
                <c:pt idx="470">
                  <c:v>7.0032369853853798</c:v>
                </c:pt>
                <c:pt idx="471">
                  <c:v>7.01813748960961</c:v>
                </c:pt>
                <c:pt idx="472">
                  <c:v>7.0330379938338297</c:v>
                </c:pt>
                <c:pt idx="473">
                  <c:v>7.0479384980580502</c:v>
                </c:pt>
                <c:pt idx="474">
                  <c:v>7.0628390022822796</c:v>
                </c:pt>
                <c:pt idx="475">
                  <c:v>7.0777395065065001</c:v>
                </c:pt>
                <c:pt idx="476">
                  <c:v>7.0926400107307304</c:v>
                </c:pt>
                <c:pt idx="477">
                  <c:v>7.10754051495495</c:v>
                </c:pt>
                <c:pt idx="478">
                  <c:v>7.1224410191791696</c:v>
                </c:pt>
                <c:pt idx="479">
                  <c:v>7.1373415234033999</c:v>
                </c:pt>
                <c:pt idx="480">
                  <c:v>7.1522420276276204</c:v>
                </c:pt>
                <c:pt idx="481">
                  <c:v>7.1671425318518498</c:v>
                </c:pt>
                <c:pt idx="482">
                  <c:v>7.1820430360760703</c:v>
                </c:pt>
                <c:pt idx="483">
                  <c:v>7.1969435403002997</c:v>
                </c:pt>
                <c:pt idx="484">
                  <c:v>7.2118440445245202</c:v>
                </c:pt>
                <c:pt idx="485">
                  <c:v>7.2267445487487398</c:v>
                </c:pt>
                <c:pt idx="486">
                  <c:v>7.2416450529729701</c:v>
                </c:pt>
                <c:pt idx="487">
                  <c:v>7.2565455571971897</c:v>
                </c:pt>
                <c:pt idx="488">
                  <c:v>7.27144606142142</c:v>
                </c:pt>
                <c:pt idx="489">
                  <c:v>7.2863465656456397</c:v>
                </c:pt>
                <c:pt idx="490">
                  <c:v>7.3012470698698699</c:v>
                </c:pt>
                <c:pt idx="491">
                  <c:v>7.3161475740940896</c:v>
                </c:pt>
                <c:pt idx="492">
                  <c:v>7.3310480783183101</c:v>
                </c:pt>
                <c:pt idx="493">
                  <c:v>7.3459485825425404</c:v>
                </c:pt>
                <c:pt idx="494">
                  <c:v>7.36084908676676</c:v>
                </c:pt>
                <c:pt idx="495">
                  <c:v>7.3757495909909903</c:v>
                </c:pt>
                <c:pt idx="496">
                  <c:v>7.3906500952152099</c:v>
                </c:pt>
                <c:pt idx="497">
                  <c:v>7.4055505994394304</c:v>
                </c:pt>
                <c:pt idx="498">
                  <c:v>7.4204511036636598</c:v>
                </c:pt>
                <c:pt idx="499">
                  <c:v>7.4353516078878803</c:v>
                </c:pt>
                <c:pt idx="500">
                  <c:v>7.4502521121121097</c:v>
                </c:pt>
                <c:pt idx="501">
                  <c:v>7.4651526163363302</c:v>
                </c:pt>
                <c:pt idx="502">
                  <c:v>7.4800531205605596</c:v>
                </c:pt>
                <c:pt idx="503">
                  <c:v>7.4949536247847801</c:v>
                </c:pt>
                <c:pt idx="504">
                  <c:v>7.5098541290089997</c:v>
                </c:pt>
                <c:pt idx="505">
                  <c:v>7.52475463323323</c:v>
                </c:pt>
                <c:pt idx="506">
                  <c:v>7.5396551374574496</c:v>
                </c:pt>
                <c:pt idx="507">
                  <c:v>7.5545556416816799</c:v>
                </c:pt>
                <c:pt idx="508">
                  <c:v>7.5694561459059004</c:v>
                </c:pt>
                <c:pt idx="509">
                  <c:v>7.5843566501301298</c:v>
                </c:pt>
                <c:pt idx="510">
                  <c:v>7.5992571543543503</c:v>
                </c:pt>
                <c:pt idx="511">
                  <c:v>7.61415765857857</c:v>
                </c:pt>
                <c:pt idx="512">
                  <c:v>7.6290581628028002</c:v>
                </c:pt>
                <c:pt idx="513">
                  <c:v>7.6439586670270199</c:v>
                </c:pt>
                <c:pt idx="514">
                  <c:v>7.6588591712512502</c:v>
                </c:pt>
                <c:pt idx="515">
                  <c:v>7.6737596754754698</c:v>
                </c:pt>
                <c:pt idx="516">
                  <c:v>7.6886601796997001</c:v>
                </c:pt>
                <c:pt idx="517">
                  <c:v>7.7035606839239197</c:v>
                </c:pt>
                <c:pt idx="518">
                  <c:v>7.7184611881481402</c:v>
                </c:pt>
                <c:pt idx="519">
                  <c:v>7.7333616923723696</c:v>
                </c:pt>
                <c:pt idx="520">
                  <c:v>7.7482621965965901</c:v>
                </c:pt>
                <c:pt idx="521">
                  <c:v>7.7631627008208204</c:v>
                </c:pt>
                <c:pt idx="522">
                  <c:v>7.77806320504504</c:v>
                </c:pt>
                <c:pt idx="523">
                  <c:v>7.7929637092692596</c:v>
                </c:pt>
                <c:pt idx="524">
                  <c:v>7.8078642134934899</c:v>
                </c:pt>
                <c:pt idx="525">
                  <c:v>7.8227647177177104</c:v>
                </c:pt>
                <c:pt idx="526">
                  <c:v>7.8376652219419398</c:v>
                </c:pt>
                <c:pt idx="527">
                  <c:v>7.8525657261661603</c:v>
                </c:pt>
                <c:pt idx="528">
                  <c:v>7.8674662303903897</c:v>
                </c:pt>
                <c:pt idx="529">
                  <c:v>7.8823667346146102</c:v>
                </c:pt>
                <c:pt idx="530">
                  <c:v>7.8972672388388299</c:v>
                </c:pt>
                <c:pt idx="531">
                  <c:v>7.9121677430630601</c:v>
                </c:pt>
                <c:pt idx="532">
                  <c:v>7.9270682472872798</c:v>
                </c:pt>
                <c:pt idx="533">
                  <c:v>7.94196875151151</c:v>
                </c:pt>
                <c:pt idx="534">
                  <c:v>7.9568692557357297</c:v>
                </c:pt>
                <c:pt idx="535">
                  <c:v>7.97176975995996</c:v>
                </c:pt>
                <c:pt idx="536">
                  <c:v>7.9866702641841796</c:v>
                </c:pt>
                <c:pt idx="537">
                  <c:v>8.0015707684083992</c:v>
                </c:pt>
                <c:pt idx="538">
                  <c:v>8.0164712726326304</c:v>
                </c:pt>
                <c:pt idx="539">
                  <c:v>8.0313717768568509</c:v>
                </c:pt>
                <c:pt idx="540">
                  <c:v>8.0462722810810803</c:v>
                </c:pt>
                <c:pt idx="541">
                  <c:v>8.0611727853053008</c:v>
                </c:pt>
                <c:pt idx="542">
                  <c:v>8.0760732895295302</c:v>
                </c:pt>
                <c:pt idx="543">
                  <c:v>8.0909737937537507</c:v>
                </c:pt>
                <c:pt idx="544">
                  <c:v>8.1058742979779694</c:v>
                </c:pt>
                <c:pt idx="545">
                  <c:v>8.1207748022022006</c:v>
                </c:pt>
                <c:pt idx="546">
                  <c:v>8.1356753064264193</c:v>
                </c:pt>
                <c:pt idx="547">
                  <c:v>8.1505758106506505</c:v>
                </c:pt>
                <c:pt idx="548">
                  <c:v>8.1654763148748692</c:v>
                </c:pt>
                <c:pt idx="549">
                  <c:v>8.1803768190990898</c:v>
                </c:pt>
                <c:pt idx="550">
                  <c:v>8.1952773233233192</c:v>
                </c:pt>
                <c:pt idx="551">
                  <c:v>8.2101778275475397</c:v>
                </c:pt>
                <c:pt idx="552">
                  <c:v>8.2250783317717708</c:v>
                </c:pt>
                <c:pt idx="553">
                  <c:v>8.2399788359959896</c:v>
                </c:pt>
                <c:pt idx="554">
                  <c:v>8.2548793402202207</c:v>
                </c:pt>
                <c:pt idx="555">
                  <c:v>8.2697798444444395</c:v>
                </c:pt>
                <c:pt idx="556">
                  <c:v>8.28468034866866</c:v>
                </c:pt>
                <c:pt idx="557">
                  <c:v>8.2995808528928894</c:v>
                </c:pt>
                <c:pt idx="558">
                  <c:v>8.3144813571171099</c:v>
                </c:pt>
                <c:pt idx="559">
                  <c:v>8.3293818613413393</c:v>
                </c:pt>
                <c:pt idx="560">
                  <c:v>8.3442823655655598</c:v>
                </c:pt>
                <c:pt idx="561">
                  <c:v>8.3591828697897892</c:v>
                </c:pt>
                <c:pt idx="562">
                  <c:v>8.3740833740140097</c:v>
                </c:pt>
                <c:pt idx="563">
                  <c:v>8.3889838782382302</c:v>
                </c:pt>
                <c:pt idx="564">
                  <c:v>8.4038843824624596</c:v>
                </c:pt>
                <c:pt idx="565">
                  <c:v>8.4187848866866801</c:v>
                </c:pt>
                <c:pt idx="566">
                  <c:v>8.4336853909109095</c:v>
                </c:pt>
                <c:pt idx="567">
                  <c:v>8.44858589513513</c:v>
                </c:pt>
                <c:pt idx="568">
                  <c:v>8.4634863993593594</c:v>
                </c:pt>
                <c:pt idx="569">
                  <c:v>8.4783869035835799</c:v>
                </c:pt>
                <c:pt idx="570">
                  <c:v>8.4932874078078004</c:v>
                </c:pt>
                <c:pt idx="571">
                  <c:v>8.5081879120320298</c:v>
                </c:pt>
                <c:pt idx="572">
                  <c:v>8.5230884162562504</c:v>
                </c:pt>
                <c:pt idx="573">
                  <c:v>8.5379889204804797</c:v>
                </c:pt>
                <c:pt idx="574">
                  <c:v>8.5528894247047003</c:v>
                </c:pt>
                <c:pt idx="575">
                  <c:v>8.5677899289289297</c:v>
                </c:pt>
                <c:pt idx="576">
                  <c:v>8.5826904331531502</c:v>
                </c:pt>
                <c:pt idx="577">
                  <c:v>8.5975909373773707</c:v>
                </c:pt>
                <c:pt idx="578">
                  <c:v>8.6124914416016001</c:v>
                </c:pt>
                <c:pt idx="579">
                  <c:v>8.6273919458258206</c:v>
                </c:pt>
                <c:pt idx="580">
                  <c:v>8.64229245005005</c:v>
                </c:pt>
                <c:pt idx="581">
                  <c:v>8.6571929542742705</c:v>
                </c:pt>
                <c:pt idx="582">
                  <c:v>8.6720934584984892</c:v>
                </c:pt>
                <c:pt idx="583">
                  <c:v>8.6869939627227204</c:v>
                </c:pt>
                <c:pt idx="584">
                  <c:v>8.7018944669469391</c:v>
                </c:pt>
                <c:pt idx="585">
                  <c:v>8.7167949711711703</c:v>
                </c:pt>
                <c:pt idx="586">
                  <c:v>8.7316954753953908</c:v>
                </c:pt>
                <c:pt idx="587">
                  <c:v>8.7465959796196202</c:v>
                </c:pt>
                <c:pt idx="588">
                  <c:v>8.7614964838438407</c:v>
                </c:pt>
                <c:pt idx="589">
                  <c:v>8.7763969880680595</c:v>
                </c:pt>
                <c:pt idx="590">
                  <c:v>8.7912974922922906</c:v>
                </c:pt>
                <c:pt idx="591">
                  <c:v>8.8061979965165094</c:v>
                </c:pt>
                <c:pt idx="592">
                  <c:v>8.8210985007407405</c:v>
                </c:pt>
                <c:pt idx="593">
                  <c:v>8.8359990049649593</c:v>
                </c:pt>
                <c:pt idx="594">
                  <c:v>8.8508995091891798</c:v>
                </c:pt>
                <c:pt idx="595">
                  <c:v>8.8658000134134092</c:v>
                </c:pt>
                <c:pt idx="596">
                  <c:v>8.8807005176376297</c:v>
                </c:pt>
                <c:pt idx="597">
                  <c:v>8.8956010218618609</c:v>
                </c:pt>
                <c:pt idx="598">
                  <c:v>8.9105015260860796</c:v>
                </c:pt>
                <c:pt idx="599">
                  <c:v>8.9254020303103108</c:v>
                </c:pt>
                <c:pt idx="600">
                  <c:v>8.9403025345345295</c:v>
                </c:pt>
                <c:pt idx="601">
                  <c:v>8.95520303875875</c:v>
                </c:pt>
                <c:pt idx="602">
                  <c:v>8.9701035429829794</c:v>
                </c:pt>
                <c:pt idx="603">
                  <c:v>8.9850040472071999</c:v>
                </c:pt>
                <c:pt idx="604">
                  <c:v>8.9999045514314293</c:v>
                </c:pt>
                <c:pt idx="605">
                  <c:v>9.0148050556556498</c:v>
                </c:pt>
                <c:pt idx="606">
                  <c:v>9.0297055598798792</c:v>
                </c:pt>
                <c:pt idx="607">
                  <c:v>9.0446060641040997</c:v>
                </c:pt>
                <c:pt idx="608">
                  <c:v>9.0595065683283291</c:v>
                </c:pt>
                <c:pt idx="609">
                  <c:v>9.0744070725525496</c:v>
                </c:pt>
                <c:pt idx="610">
                  <c:v>9.0893075767767701</c:v>
                </c:pt>
                <c:pt idx="611">
                  <c:v>9.1042080810009995</c:v>
                </c:pt>
                <c:pt idx="612">
                  <c:v>9.1191085852252201</c:v>
                </c:pt>
                <c:pt idx="613">
                  <c:v>9.1340090894494494</c:v>
                </c:pt>
                <c:pt idx="614">
                  <c:v>9.14890959367367</c:v>
                </c:pt>
                <c:pt idx="615">
                  <c:v>9.1638100978978905</c:v>
                </c:pt>
                <c:pt idx="616">
                  <c:v>9.1787106021221199</c:v>
                </c:pt>
                <c:pt idx="617">
                  <c:v>9.1936111063463404</c:v>
                </c:pt>
                <c:pt idx="618">
                  <c:v>9.2085116105705698</c:v>
                </c:pt>
                <c:pt idx="619">
                  <c:v>9.2234121147947903</c:v>
                </c:pt>
                <c:pt idx="620">
                  <c:v>9.2383126190190197</c:v>
                </c:pt>
                <c:pt idx="621">
                  <c:v>9.2532131232432402</c:v>
                </c:pt>
                <c:pt idx="622">
                  <c:v>9.2681136274674607</c:v>
                </c:pt>
                <c:pt idx="623">
                  <c:v>9.2830141316916901</c:v>
                </c:pt>
                <c:pt idx="624">
                  <c:v>9.2979146359159106</c:v>
                </c:pt>
                <c:pt idx="625">
                  <c:v>9.31281514014014</c:v>
                </c:pt>
                <c:pt idx="626">
                  <c:v>9.3277156443643605</c:v>
                </c:pt>
                <c:pt idx="627">
                  <c:v>9.3426161485885793</c:v>
                </c:pt>
                <c:pt idx="628">
                  <c:v>9.3575166528128104</c:v>
                </c:pt>
                <c:pt idx="629">
                  <c:v>9.3724171570370292</c:v>
                </c:pt>
                <c:pt idx="630">
                  <c:v>9.3873176612612603</c:v>
                </c:pt>
                <c:pt idx="631">
                  <c:v>9.4022181654854808</c:v>
                </c:pt>
                <c:pt idx="632">
                  <c:v>9.4171186697097102</c:v>
                </c:pt>
                <c:pt idx="633">
                  <c:v>9.4320191739339307</c:v>
                </c:pt>
                <c:pt idx="634">
                  <c:v>9.4469196781581495</c:v>
                </c:pt>
                <c:pt idx="635">
                  <c:v>9.4618201823823807</c:v>
                </c:pt>
                <c:pt idx="636">
                  <c:v>9.4767206866065994</c:v>
                </c:pt>
                <c:pt idx="637">
                  <c:v>9.4916211908308306</c:v>
                </c:pt>
                <c:pt idx="638">
                  <c:v>9.5065216950550493</c:v>
                </c:pt>
                <c:pt idx="639">
                  <c:v>9.5214221992792698</c:v>
                </c:pt>
                <c:pt idx="640">
                  <c:v>9.5363227035034992</c:v>
                </c:pt>
                <c:pt idx="641">
                  <c:v>9.5512232077277197</c:v>
                </c:pt>
                <c:pt idx="642">
                  <c:v>9.5661237119519509</c:v>
                </c:pt>
                <c:pt idx="643">
                  <c:v>9.5810242161761696</c:v>
                </c:pt>
                <c:pt idx="644">
                  <c:v>9.5959247204004008</c:v>
                </c:pt>
                <c:pt idx="645">
                  <c:v>9.6108252246246195</c:v>
                </c:pt>
                <c:pt idx="646">
                  <c:v>9.62572572884884</c:v>
                </c:pt>
                <c:pt idx="647">
                  <c:v>9.6406262330730694</c:v>
                </c:pt>
                <c:pt idx="648">
                  <c:v>9.6555267372972899</c:v>
                </c:pt>
                <c:pt idx="649">
                  <c:v>9.6704272415215193</c:v>
                </c:pt>
                <c:pt idx="650">
                  <c:v>9.6853277457457398</c:v>
                </c:pt>
                <c:pt idx="651">
                  <c:v>9.7002282499699692</c:v>
                </c:pt>
                <c:pt idx="652">
                  <c:v>9.7151287541941898</c:v>
                </c:pt>
                <c:pt idx="653">
                  <c:v>9.7300292584184191</c:v>
                </c:pt>
                <c:pt idx="654">
                  <c:v>9.7449297626426397</c:v>
                </c:pt>
                <c:pt idx="655">
                  <c:v>9.7598302668668602</c:v>
                </c:pt>
                <c:pt idx="656">
                  <c:v>9.7747307710910896</c:v>
                </c:pt>
                <c:pt idx="657">
                  <c:v>9.7896312753153101</c:v>
                </c:pt>
                <c:pt idx="658">
                  <c:v>9.8045317795395395</c:v>
                </c:pt>
                <c:pt idx="659">
                  <c:v>9.81943228376376</c:v>
                </c:pt>
                <c:pt idx="660">
                  <c:v>9.8343327879879805</c:v>
                </c:pt>
                <c:pt idx="661">
                  <c:v>9.8492332922122099</c:v>
                </c:pt>
                <c:pt idx="662">
                  <c:v>9.8641337964364304</c:v>
                </c:pt>
                <c:pt idx="663">
                  <c:v>9.8790343006606598</c:v>
                </c:pt>
                <c:pt idx="664">
                  <c:v>9.8939348048848803</c:v>
                </c:pt>
                <c:pt idx="665">
                  <c:v>9.9088353091091097</c:v>
                </c:pt>
                <c:pt idx="666">
                  <c:v>9.9237358133333302</c:v>
                </c:pt>
                <c:pt idx="667">
                  <c:v>9.9386363175575507</c:v>
                </c:pt>
                <c:pt idx="668">
                  <c:v>9.9535368217817801</c:v>
                </c:pt>
                <c:pt idx="669">
                  <c:v>9.9684373260060006</c:v>
                </c:pt>
                <c:pt idx="670">
                  <c:v>9.98333783023023</c:v>
                </c:pt>
                <c:pt idx="671">
                  <c:v>9.9982383344544505</c:v>
                </c:pt>
                <c:pt idx="672">
                  <c:v>10.0131388386786</c:v>
                </c:pt>
                <c:pt idx="673">
                  <c:v>10.0280393429029</c:v>
                </c:pt>
                <c:pt idx="674">
                  <c:v>10.0429398471271</c:v>
                </c:pt>
                <c:pt idx="675">
                  <c:v>10.057840351351301</c:v>
                </c:pt>
                <c:pt idx="676">
                  <c:v>10.0727408555755</c:v>
                </c:pt>
                <c:pt idx="677">
                  <c:v>10.0876413597998</c:v>
                </c:pt>
                <c:pt idx="678">
                  <c:v>10.102541864023999</c:v>
                </c:pt>
                <c:pt idx="679">
                  <c:v>10.1174423682482</c:v>
                </c:pt>
                <c:pt idx="680">
                  <c:v>10.1323428724724</c:v>
                </c:pt>
                <c:pt idx="681">
                  <c:v>10.147243376696601</c:v>
                </c:pt>
                <c:pt idx="682">
                  <c:v>10.162143880920899</c:v>
                </c:pt>
                <c:pt idx="683">
                  <c:v>10.1770443851451</c:v>
                </c:pt>
                <c:pt idx="684">
                  <c:v>10.191944889369299</c:v>
                </c:pt>
                <c:pt idx="685">
                  <c:v>10.2068453935935</c:v>
                </c:pt>
                <c:pt idx="686">
                  <c:v>10.221745897817801</c:v>
                </c:pt>
                <c:pt idx="687">
                  <c:v>10.236646402042</c:v>
                </c:pt>
                <c:pt idx="688">
                  <c:v>10.251546906266199</c:v>
                </c:pt>
                <c:pt idx="689">
                  <c:v>10.2664474104904</c:v>
                </c:pt>
                <c:pt idx="690">
                  <c:v>10.281347914714701</c:v>
                </c:pt>
                <c:pt idx="691">
                  <c:v>10.2962484189389</c:v>
                </c:pt>
                <c:pt idx="692">
                  <c:v>10.311148923163101</c:v>
                </c:pt>
                <c:pt idx="693">
                  <c:v>10.3260494273873</c:v>
                </c:pt>
                <c:pt idx="694">
                  <c:v>10.3409499316116</c:v>
                </c:pt>
                <c:pt idx="695">
                  <c:v>10.3558504358358</c:v>
                </c:pt>
                <c:pt idx="696">
                  <c:v>10.370750940060001</c:v>
                </c:pt>
                <c:pt idx="697">
                  <c:v>10.3856514442842</c:v>
                </c:pt>
                <c:pt idx="698">
                  <c:v>10.4005519485085</c:v>
                </c:pt>
                <c:pt idx="699">
                  <c:v>10.415452452732699</c:v>
                </c:pt>
                <c:pt idx="700">
                  <c:v>10.4303529569569</c:v>
                </c:pt>
                <c:pt idx="701">
                  <c:v>10.4452534611811</c:v>
                </c:pt>
                <c:pt idx="702">
                  <c:v>10.4601539654054</c:v>
                </c:pt>
                <c:pt idx="703">
                  <c:v>10.475054469629599</c:v>
                </c:pt>
                <c:pt idx="704">
                  <c:v>10.4899549738538</c:v>
                </c:pt>
                <c:pt idx="705">
                  <c:v>10.504855478077999</c:v>
                </c:pt>
                <c:pt idx="706">
                  <c:v>10.5197559823023</c:v>
                </c:pt>
                <c:pt idx="707">
                  <c:v>10.534656486526501</c:v>
                </c:pt>
                <c:pt idx="708">
                  <c:v>10.5495569907507</c:v>
                </c:pt>
                <c:pt idx="709">
                  <c:v>10.564457494974899</c:v>
                </c:pt>
                <c:pt idx="710">
                  <c:v>10.5793579991992</c:v>
                </c:pt>
                <c:pt idx="711">
                  <c:v>10.594258503423401</c:v>
                </c:pt>
                <c:pt idx="712">
                  <c:v>10.6091590076476</c:v>
                </c:pt>
                <c:pt idx="713">
                  <c:v>10.624059511871801</c:v>
                </c:pt>
                <c:pt idx="714">
                  <c:v>10.638960016096</c:v>
                </c:pt>
                <c:pt idx="715">
                  <c:v>10.653860520320301</c:v>
                </c:pt>
                <c:pt idx="716">
                  <c:v>10.6687610245445</c:v>
                </c:pt>
                <c:pt idx="717">
                  <c:v>10.683661528768701</c:v>
                </c:pt>
                <c:pt idx="718">
                  <c:v>10.6985620329929</c:v>
                </c:pt>
                <c:pt idx="719">
                  <c:v>10.7134625372172</c:v>
                </c:pt>
                <c:pt idx="720">
                  <c:v>10.7283630414414</c:v>
                </c:pt>
                <c:pt idx="721">
                  <c:v>10.7432635456656</c:v>
                </c:pt>
                <c:pt idx="722">
                  <c:v>10.7581640498898</c:v>
                </c:pt>
                <c:pt idx="723">
                  <c:v>10.7730645541141</c:v>
                </c:pt>
                <c:pt idx="724">
                  <c:v>10.787965058338299</c:v>
                </c:pt>
                <c:pt idx="725">
                  <c:v>10.8028655625625</c:v>
                </c:pt>
                <c:pt idx="726">
                  <c:v>10.817766066786699</c:v>
                </c:pt>
                <c:pt idx="727">
                  <c:v>10.832666571011</c:v>
                </c:pt>
                <c:pt idx="728">
                  <c:v>10.847567075235199</c:v>
                </c:pt>
                <c:pt idx="729">
                  <c:v>10.8624675794594</c:v>
                </c:pt>
                <c:pt idx="730">
                  <c:v>10.877368083683599</c:v>
                </c:pt>
                <c:pt idx="731">
                  <c:v>10.8922685879079</c:v>
                </c:pt>
                <c:pt idx="732">
                  <c:v>10.907169092132101</c:v>
                </c:pt>
                <c:pt idx="733">
                  <c:v>10.9220695963563</c:v>
                </c:pt>
                <c:pt idx="734">
                  <c:v>10.936970100580499</c:v>
                </c:pt>
                <c:pt idx="735">
                  <c:v>10.9518706048048</c:v>
                </c:pt>
                <c:pt idx="736">
                  <c:v>10.966771109029001</c:v>
                </c:pt>
                <c:pt idx="737">
                  <c:v>10.9816716132532</c:v>
                </c:pt>
                <c:pt idx="738">
                  <c:v>10.996572117477401</c:v>
                </c:pt>
                <c:pt idx="739">
                  <c:v>11.011472621701699</c:v>
                </c:pt>
                <c:pt idx="740">
                  <c:v>11.0263731259259</c:v>
                </c:pt>
                <c:pt idx="741">
                  <c:v>11.0412736301501</c:v>
                </c:pt>
                <c:pt idx="742">
                  <c:v>11.056174134374301</c:v>
                </c:pt>
                <c:pt idx="743">
                  <c:v>11.071074638598599</c:v>
                </c:pt>
                <c:pt idx="744">
                  <c:v>11.0859751428228</c:v>
                </c:pt>
                <c:pt idx="745">
                  <c:v>11.100875647046999</c:v>
                </c:pt>
                <c:pt idx="746">
                  <c:v>11.1157761512712</c:v>
                </c:pt>
                <c:pt idx="747">
                  <c:v>11.1306766554954</c:v>
                </c:pt>
                <c:pt idx="748">
                  <c:v>11.1455771597197</c:v>
                </c:pt>
                <c:pt idx="749">
                  <c:v>11.160477663943899</c:v>
                </c:pt>
                <c:pt idx="750">
                  <c:v>11.1753781681681</c:v>
                </c:pt>
                <c:pt idx="751">
                  <c:v>11.190278672392299</c:v>
                </c:pt>
                <c:pt idx="752">
                  <c:v>11.2051791766166</c:v>
                </c:pt>
                <c:pt idx="753">
                  <c:v>11.220079680840801</c:v>
                </c:pt>
                <c:pt idx="754">
                  <c:v>11.234980185065</c:v>
                </c:pt>
                <c:pt idx="755">
                  <c:v>11.249880689289199</c:v>
                </c:pt>
                <c:pt idx="756">
                  <c:v>11.2647811935135</c:v>
                </c:pt>
                <c:pt idx="757">
                  <c:v>11.279681697737701</c:v>
                </c:pt>
                <c:pt idx="758">
                  <c:v>11.2945822019619</c:v>
                </c:pt>
                <c:pt idx="759">
                  <c:v>11.309482706186101</c:v>
                </c:pt>
                <c:pt idx="760">
                  <c:v>11.324383210410399</c:v>
                </c:pt>
                <c:pt idx="761">
                  <c:v>11.3392837146346</c:v>
                </c:pt>
                <c:pt idx="762">
                  <c:v>11.3541842188588</c:v>
                </c:pt>
                <c:pt idx="763">
                  <c:v>11.369084723083001</c:v>
                </c:pt>
                <c:pt idx="764">
                  <c:v>11.383985227307299</c:v>
                </c:pt>
                <c:pt idx="765">
                  <c:v>11.3988857315315</c:v>
                </c:pt>
                <c:pt idx="766">
                  <c:v>11.413786235755699</c:v>
                </c:pt>
                <c:pt idx="767">
                  <c:v>11.4286867399799</c:v>
                </c:pt>
                <c:pt idx="768">
                  <c:v>11.443587244204201</c:v>
                </c:pt>
                <c:pt idx="769">
                  <c:v>11.4584877484284</c:v>
                </c:pt>
                <c:pt idx="770">
                  <c:v>11.473388252652599</c:v>
                </c:pt>
                <c:pt idx="771">
                  <c:v>11.4882887568768</c:v>
                </c:pt>
                <c:pt idx="772">
                  <c:v>11.503189261101101</c:v>
                </c:pt>
                <c:pt idx="773">
                  <c:v>11.5180897653253</c:v>
                </c:pt>
                <c:pt idx="774">
                  <c:v>11.532990269549501</c:v>
                </c:pt>
                <c:pt idx="775">
                  <c:v>11.5478907737737</c:v>
                </c:pt>
                <c:pt idx="776">
                  <c:v>11.562791277997899</c:v>
                </c:pt>
                <c:pt idx="777">
                  <c:v>11.5776917822222</c:v>
                </c:pt>
                <c:pt idx="778">
                  <c:v>11.592592286446401</c:v>
                </c:pt>
                <c:pt idx="779">
                  <c:v>11.6074927906706</c:v>
                </c:pt>
                <c:pt idx="780">
                  <c:v>11.622393294894801</c:v>
                </c:pt>
                <c:pt idx="781">
                  <c:v>11.637293799119099</c:v>
                </c:pt>
                <c:pt idx="782">
                  <c:v>11.6521943033433</c:v>
                </c:pt>
                <c:pt idx="783">
                  <c:v>11.6670948075675</c:v>
                </c:pt>
                <c:pt idx="784">
                  <c:v>11.681995311791701</c:v>
                </c:pt>
                <c:pt idx="785">
                  <c:v>11.696895816015999</c:v>
                </c:pt>
                <c:pt idx="786">
                  <c:v>11.7117963202402</c:v>
                </c:pt>
                <c:pt idx="787">
                  <c:v>11.726696824464399</c:v>
                </c:pt>
                <c:pt idx="788">
                  <c:v>11.7415973286886</c:v>
                </c:pt>
                <c:pt idx="789">
                  <c:v>11.756497832912901</c:v>
                </c:pt>
                <c:pt idx="790">
                  <c:v>11.7713983371371</c:v>
                </c:pt>
                <c:pt idx="791">
                  <c:v>11.786298841361299</c:v>
                </c:pt>
                <c:pt idx="792">
                  <c:v>11.8011993455855</c:v>
                </c:pt>
                <c:pt idx="793">
                  <c:v>11.816099849809801</c:v>
                </c:pt>
                <c:pt idx="794">
                  <c:v>11.831000354034</c:v>
                </c:pt>
                <c:pt idx="795">
                  <c:v>11.845900858258201</c:v>
                </c:pt>
                <c:pt idx="796">
                  <c:v>11.8608013624824</c:v>
                </c:pt>
                <c:pt idx="797">
                  <c:v>11.8757018667067</c:v>
                </c:pt>
                <c:pt idx="798">
                  <c:v>11.8906023709309</c:v>
                </c:pt>
                <c:pt idx="799">
                  <c:v>11.905502875155101</c:v>
                </c:pt>
                <c:pt idx="800">
                  <c:v>11.9204033793793</c:v>
                </c:pt>
                <c:pt idx="801">
                  <c:v>11.9353038836036</c:v>
                </c:pt>
                <c:pt idx="802">
                  <c:v>11.950204387827799</c:v>
                </c:pt>
                <c:pt idx="803">
                  <c:v>11.965104892052</c:v>
                </c:pt>
                <c:pt idx="804">
                  <c:v>11.9800053962762</c:v>
                </c:pt>
                <c:pt idx="805">
                  <c:v>11.9949059005005</c:v>
                </c:pt>
                <c:pt idx="806">
                  <c:v>12.009806404724699</c:v>
                </c:pt>
                <c:pt idx="807">
                  <c:v>12.0247069089489</c:v>
                </c:pt>
                <c:pt idx="808">
                  <c:v>12.039607413173099</c:v>
                </c:pt>
                <c:pt idx="809">
                  <c:v>12.0545079173973</c:v>
                </c:pt>
                <c:pt idx="810">
                  <c:v>12.069408421621601</c:v>
                </c:pt>
                <c:pt idx="811">
                  <c:v>12.0843089258458</c:v>
                </c:pt>
                <c:pt idx="812">
                  <c:v>12.099209430069999</c:v>
                </c:pt>
                <c:pt idx="813">
                  <c:v>12.1141099342942</c:v>
                </c:pt>
                <c:pt idx="814">
                  <c:v>12.129010438518501</c:v>
                </c:pt>
                <c:pt idx="815">
                  <c:v>12.1439109427427</c:v>
                </c:pt>
                <c:pt idx="816">
                  <c:v>12.158811446966901</c:v>
                </c:pt>
                <c:pt idx="817">
                  <c:v>12.1737119511911</c:v>
                </c:pt>
                <c:pt idx="818">
                  <c:v>12.188612455415401</c:v>
                </c:pt>
                <c:pt idx="819">
                  <c:v>12.2035129596396</c:v>
                </c:pt>
                <c:pt idx="820">
                  <c:v>12.218413463863801</c:v>
                </c:pt>
                <c:pt idx="821">
                  <c:v>12.233313968088</c:v>
                </c:pt>
                <c:pt idx="822">
                  <c:v>12.2482144723123</c:v>
                </c:pt>
                <c:pt idx="823">
                  <c:v>12.2631149765365</c:v>
                </c:pt>
                <c:pt idx="824">
                  <c:v>12.2780154807607</c:v>
                </c:pt>
                <c:pt idx="825">
                  <c:v>12.2929159849849</c:v>
                </c:pt>
                <c:pt idx="826">
                  <c:v>12.3078164892092</c:v>
                </c:pt>
                <c:pt idx="827">
                  <c:v>12.322716993433399</c:v>
                </c:pt>
                <c:pt idx="828">
                  <c:v>12.3376174976576</c:v>
                </c:pt>
                <c:pt idx="829">
                  <c:v>12.352518001881799</c:v>
                </c:pt>
                <c:pt idx="830">
                  <c:v>12.3674185061061</c:v>
                </c:pt>
                <c:pt idx="831">
                  <c:v>12.382319010330299</c:v>
                </c:pt>
                <c:pt idx="832">
                  <c:v>12.3972195145545</c:v>
                </c:pt>
                <c:pt idx="833">
                  <c:v>12.412120018778699</c:v>
                </c:pt>
                <c:pt idx="834">
                  <c:v>12.427020523003</c:v>
                </c:pt>
                <c:pt idx="835">
                  <c:v>12.441921027227201</c:v>
                </c:pt>
                <c:pt idx="836">
                  <c:v>12.4568215314514</c:v>
                </c:pt>
                <c:pt idx="837">
                  <c:v>12.471722035675599</c:v>
                </c:pt>
                <c:pt idx="838">
                  <c:v>12.4866225398999</c:v>
                </c:pt>
                <c:pt idx="839">
                  <c:v>12.501523044124101</c:v>
                </c:pt>
                <c:pt idx="840">
                  <c:v>12.5164235483483</c:v>
                </c:pt>
                <c:pt idx="841">
                  <c:v>12.531324052572501</c:v>
                </c:pt>
                <c:pt idx="842">
                  <c:v>12.5462245567967</c:v>
                </c:pt>
                <c:pt idx="843">
                  <c:v>12.561125061021</c:v>
                </c:pt>
                <c:pt idx="844">
                  <c:v>12.5760255652452</c:v>
                </c:pt>
                <c:pt idx="845">
                  <c:v>12.590926069469401</c:v>
                </c:pt>
                <c:pt idx="846">
                  <c:v>12.6058265736936</c:v>
                </c:pt>
                <c:pt idx="847">
                  <c:v>12.6207270779179</c:v>
                </c:pt>
                <c:pt idx="848">
                  <c:v>12.635627582142099</c:v>
                </c:pt>
                <c:pt idx="849">
                  <c:v>12.6505280863663</c:v>
                </c:pt>
                <c:pt idx="850">
                  <c:v>12.6654285905905</c:v>
                </c:pt>
                <c:pt idx="851">
                  <c:v>12.6803290948148</c:v>
                </c:pt>
                <c:pt idx="852">
                  <c:v>12.695229599038999</c:v>
                </c:pt>
                <c:pt idx="853">
                  <c:v>12.7101301032632</c:v>
                </c:pt>
                <c:pt idx="854">
                  <c:v>12.725030607487399</c:v>
                </c:pt>
                <c:pt idx="855">
                  <c:v>12.7399311117117</c:v>
                </c:pt>
                <c:pt idx="856">
                  <c:v>12.754831615935901</c:v>
                </c:pt>
                <c:pt idx="857">
                  <c:v>12.7697321201601</c:v>
                </c:pt>
                <c:pt idx="858">
                  <c:v>12.784632624384299</c:v>
                </c:pt>
                <c:pt idx="859">
                  <c:v>12.7995331286086</c:v>
                </c:pt>
                <c:pt idx="860">
                  <c:v>12.814433632832801</c:v>
                </c:pt>
                <c:pt idx="861">
                  <c:v>12.829334137057</c:v>
                </c:pt>
                <c:pt idx="862">
                  <c:v>12.844234641281201</c:v>
                </c:pt>
                <c:pt idx="863">
                  <c:v>12.859135145505499</c:v>
                </c:pt>
                <c:pt idx="864">
                  <c:v>12.8740356497297</c:v>
                </c:pt>
                <c:pt idx="865">
                  <c:v>12.8889361539539</c:v>
                </c:pt>
                <c:pt idx="866">
                  <c:v>12.903836658178101</c:v>
                </c:pt>
                <c:pt idx="867">
                  <c:v>12.918737162402399</c:v>
                </c:pt>
                <c:pt idx="868">
                  <c:v>12.9336376666266</c:v>
                </c:pt>
                <c:pt idx="869">
                  <c:v>12.948538170850799</c:v>
                </c:pt>
                <c:pt idx="870">
                  <c:v>12.963438675075</c:v>
                </c:pt>
                <c:pt idx="871">
                  <c:v>12.9783391792992</c:v>
                </c:pt>
                <c:pt idx="872">
                  <c:v>12.9932396835235</c:v>
                </c:pt>
                <c:pt idx="873">
                  <c:v>13.008140187747699</c:v>
                </c:pt>
                <c:pt idx="874">
                  <c:v>13.0230406919719</c:v>
                </c:pt>
                <c:pt idx="875">
                  <c:v>13.037941196196099</c:v>
                </c:pt>
                <c:pt idx="876">
                  <c:v>13.0528417004204</c:v>
                </c:pt>
                <c:pt idx="877">
                  <c:v>13.067742204644601</c:v>
                </c:pt>
                <c:pt idx="878">
                  <c:v>13.0826427088688</c:v>
                </c:pt>
                <c:pt idx="879">
                  <c:v>13.097543213092999</c:v>
                </c:pt>
                <c:pt idx="880">
                  <c:v>13.1124437173173</c:v>
                </c:pt>
                <c:pt idx="881">
                  <c:v>13.127344221541501</c:v>
                </c:pt>
                <c:pt idx="882">
                  <c:v>13.1422447257657</c:v>
                </c:pt>
                <c:pt idx="883">
                  <c:v>13.157145229989901</c:v>
                </c:pt>
                <c:pt idx="884">
                  <c:v>13.172045734214199</c:v>
                </c:pt>
                <c:pt idx="885">
                  <c:v>13.1869462384384</c:v>
                </c:pt>
                <c:pt idx="886">
                  <c:v>13.2018467426626</c:v>
                </c:pt>
                <c:pt idx="887">
                  <c:v>13.216747246886801</c:v>
                </c:pt>
                <c:pt idx="888">
                  <c:v>13.231647751111099</c:v>
                </c:pt>
                <c:pt idx="889">
                  <c:v>13.2465482553353</c:v>
                </c:pt>
                <c:pt idx="890">
                  <c:v>13.261448759559499</c:v>
                </c:pt>
                <c:pt idx="891">
                  <c:v>13.2763492637837</c:v>
                </c:pt>
                <c:pt idx="892">
                  <c:v>13.291249768008001</c:v>
                </c:pt>
                <c:pt idx="893">
                  <c:v>13.3061502722322</c:v>
                </c:pt>
                <c:pt idx="894">
                  <c:v>13.321050776456399</c:v>
                </c:pt>
                <c:pt idx="895">
                  <c:v>13.3359512806806</c:v>
                </c:pt>
                <c:pt idx="896">
                  <c:v>13.350851784904901</c:v>
                </c:pt>
                <c:pt idx="897">
                  <c:v>13.3657522891291</c:v>
                </c:pt>
                <c:pt idx="898">
                  <c:v>13.380652793353301</c:v>
                </c:pt>
                <c:pt idx="899">
                  <c:v>13.3955532975775</c:v>
                </c:pt>
                <c:pt idx="900">
                  <c:v>13.4104538018018</c:v>
                </c:pt>
                <c:pt idx="901">
                  <c:v>13.425354306026</c:v>
                </c:pt>
                <c:pt idx="902">
                  <c:v>13.440254810250201</c:v>
                </c:pt>
                <c:pt idx="903">
                  <c:v>13.4551553144744</c:v>
                </c:pt>
                <c:pt idx="904">
                  <c:v>13.470055818698601</c:v>
                </c:pt>
                <c:pt idx="905">
                  <c:v>13.484956322922899</c:v>
                </c:pt>
                <c:pt idx="906">
                  <c:v>13.4998568271471</c:v>
                </c:pt>
                <c:pt idx="907">
                  <c:v>13.5147573313713</c:v>
                </c:pt>
                <c:pt idx="908">
                  <c:v>13.529657835595501</c:v>
                </c:pt>
                <c:pt idx="909">
                  <c:v>13.544558339819799</c:v>
                </c:pt>
                <c:pt idx="910">
                  <c:v>13.559458844044</c:v>
                </c:pt>
                <c:pt idx="911">
                  <c:v>13.574359348268199</c:v>
                </c:pt>
                <c:pt idx="912">
                  <c:v>13.5892598524924</c:v>
                </c:pt>
                <c:pt idx="913">
                  <c:v>13.604160356716701</c:v>
                </c:pt>
                <c:pt idx="914">
                  <c:v>13.6190608609409</c:v>
                </c:pt>
                <c:pt idx="915">
                  <c:v>13.633961365165099</c:v>
                </c:pt>
                <c:pt idx="916">
                  <c:v>13.6488618693893</c:v>
                </c:pt>
                <c:pt idx="917">
                  <c:v>13.663762373613601</c:v>
                </c:pt>
                <c:pt idx="918">
                  <c:v>13.6786628778378</c:v>
                </c:pt>
                <c:pt idx="919">
                  <c:v>13.693563382062001</c:v>
                </c:pt>
                <c:pt idx="920">
                  <c:v>13.7084638862862</c:v>
                </c:pt>
                <c:pt idx="921">
                  <c:v>13.7233643905105</c:v>
                </c:pt>
                <c:pt idx="922">
                  <c:v>13.7382648947347</c:v>
                </c:pt>
                <c:pt idx="923">
                  <c:v>13.753165398958901</c:v>
                </c:pt>
                <c:pt idx="924">
                  <c:v>13.7680659031831</c:v>
                </c:pt>
                <c:pt idx="925">
                  <c:v>13.7829664074074</c:v>
                </c:pt>
                <c:pt idx="926">
                  <c:v>13.7978669116316</c:v>
                </c:pt>
                <c:pt idx="927">
                  <c:v>13.8127674158558</c:v>
                </c:pt>
                <c:pt idx="928">
                  <c:v>13.82766792008</c:v>
                </c:pt>
                <c:pt idx="929">
                  <c:v>13.8425684243043</c:v>
                </c:pt>
                <c:pt idx="930">
                  <c:v>13.857468928528499</c:v>
                </c:pt>
                <c:pt idx="931">
                  <c:v>13.8723694327527</c:v>
                </c:pt>
                <c:pt idx="932">
                  <c:v>13.887269936976899</c:v>
                </c:pt>
                <c:pt idx="933">
                  <c:v>13.9021704412012</c:v>
                </c:pt>
                <c:pt idx="934">
                  <c:v>13.917070945425399</c:v>
                </c:pt>
                <c:pt idx="935">
                  <c:v>13.9319714496496</c:v>
                </c:pt>
                <c:pt idx="936">
                  <c:v>13.946871953873799</c:v>
                </c:pt>
                <c:pt idx="937">
                  <c:v>13.961772458098</c:v>
                </c:pt>
                <c:pt idx="938">
                  <c:v>13.976672962322301</c:v>
                </c:pt>
                <c:pt idx="939">
                  <c:v>13.9915734665465</c:v>
                </c:pt>
                <c:pt idx="940">
                  <c:v>14.006473970770701</c:v>
                </c:pt>
                <c:pt idx="941">
                  <c:v>14.0213744749949</c:v>
                </c:pt>
                <c:pt idx="942">
                  <c:v>14.036274979219201</c:v>
                </c:pt>
                <c:pt idx="943">
                  <c:v>14.0511754834434</c:v>
                </c:pt>
                <c:pt idx="944">
                  <c:v>14.066075987667601</c:v>
                </c:pt>
                <c:pt idx="945">
                  <c:v>14.0809764918918</c:v>
                </c:pt>
                <c:pt idx="946">
                  <c:v>14.0958769961161</c:v>
                </c:pt>
                <c:pt idx="947">
                  <c:v>14.1107775003403</c:v>
                </c:pt>
                <c:pt idx="948">
                  <c:v>14.125678004564501</c:v>
                </c:pt>
                <c:pt idx="949">
                  <c:v>14.1405785087887</c:v>
                </c:pt>
                <c:pt idx="950">
                  <c:v>14.155479013013</c:v>
                </c:pt>
                <c:pt idx="951">
                  <c:v>14.170379517237199</c:v>
                </c:pt>
                <c:pt idx="952">
                  <c:v>14.1852800214614</c:v>
                </c:pt>
                <c:pt idx="953">
                  <c:v>14.2001805256856</c:v>
                </c:pt>
                <c:pt idx="954">
                  <c:v>14.2150810299099</c:v>
                </c:pt>
                <c:pt idx="955">
                  <c:v>14.229981534134099</c:v>
                </c:pt>
                <c:pt idx="956">
                  <c:v>14.2448820383583</c:v>
                </c:pt>
                <c:pt idx="957">
                  <c:v>14.259782542582499</c:v>
                </c:pt>
                <c:pt idx="958">
                  <c:v>14.2746830468068</c:v>
                </c:pt>
                <c:pt idx="959">
                  <c:v>14.289583551031001</c:v>
                </c:pt>
                <c:pt idx="960">
                  <c:v>14.3044840552552</c:v>
                </c:pt>
                <c:pt idx="961">
                  <c:v>14.319384559479399</c:v>
                </c:pt>
                <c:pt idx="962">
                  <c:v>14.3342850637037</c:v>
                </c:pt>
                <c:pt idx="963">
                  <c:v>14.349185567927901</c:v>
                </c:pt>
                <c:pt idx="964">
                  <c:v>14.3640860721521</c:v>
                </c:pt>
                <c:pt idx="965">
                  <c:v>14.378986576376301</c:v>
                </c:pt>
                <c:pt idx="966">
                  <c:v>14.393887080600599</c:v>
                </c:pt>
                <c:pt idx="967">
                  <c:v>14.4087875848248</c:v>
                </c:pt>
                <c:pt idx="968">
                  <c:v>14.423688089049</c:v>
                </c:pt>
                <c:pt idx="969">
                  <c:v>14.438588593273201</c:v>
                </c:pt>
                <c:pt idx="970">
                  <c:v>14.4534890974974</c:v>
                </c:pt>
                <c:pt idx="971">
                  <c:v>14.4683896017217</c:v>
                </c:pt>
                <c:pt idx="972">
                  <c:v>14.483290105945899</c:v>
                </c:pt>
                <c:pt idx="973">
                  <c:v>14.4981906101701</c:v>
                </c:pt>
                <c:pt idx="974">
                  <c:v>14.5130911143943</c:v>
                </c:pt>
                <c:pt idx="975">
                  <c:v>14.5279916186186</c:v>
                </c:pt>
                <c:pt idx="976">
                  <c:v>14.542892122842799</c:v>
                </c:pt>
                <c:pt idx="977">
                  <c:v>14.557792627067</c:v>
                </c:pt>
                <c:pt idx="978">
                  <c:v>14.572693131291199</c:v>
                </c:pt>
                <c:pt idx="979">
                  <c:v>14.5875936355155</c:v>
                </c:pt>
                <c:pt idx="980">
                  <c:v>14.602494139739701</c:v>
                </c:pt>
                <c:pt idx="981">
                  <c:v>14.6173946439639</c:v>
                </c:pt>
                <c:pt idx="982">
                  <c:v>14.632295148188099</c:v>
                </c:pt>
                <c:pt idx="983">
                  <c:v>14.6471956524124</c:v>
                </c:pt>
                <c:pt idx="984">
                  <c:v>14.662096156636601</c:v>
                </c:pt>
                <c:pt idx="985">
                  <c:v>14.6769966608608</c:v>
                </c:pt>
                <c:pt idx="986">
                  <c:v>14.691897165085001</c:v>
                </c:pt>
                <c:pt idx="987">
                  <c:v>14.706797669309299</c:v>
                </c:pt>
                <c:pt idx="988">
                  <c:v>14.7216981735335</c:v>
                </c:pt>
                <c:pt idx="989">
                  <c:v>14.7365986777577</c:v>
                </c:pt>
                <c:pt idx="990">
                  <c:v>14.751499181981901</c:v>
                </c:pt>
                <c:pt idx="991">
                  <c:v>14.766399686206199</c:v>
                </c:pt>
                <c:pt idx="992">
                  <c:v>14.7813001904304</c:v>
                </c:pt>
                <c:pt idx="993">
                  <c:v>14.796200694654599</c:v>
                </c:pt>
                <c:pt idx="994">
                  <c:v>14.8111011988788</c:v>
                </c:pt>
                <c:pt idx="995">
                  <c:v>14.826001703103101</c:v>
                </c:pt>
                <c:pt idx="996">
                  <c:v>14.8409022073273</c:v>
                </c:pt>
                <c:pt idx="997">
                  <c:v>14.855802711551499</c:v>
                </c:pt>
              </c:numCache>
            </c:numRef>
          </c:xVal>
          <c:yVal>
            <c:numRef>
              <c:f>'1.0NaCl_PLot_for_Figs'!$J$4:$J$1001</c:f>
              <c:numCache>
                <c:formatCode>General</c:formatCode>
                <c:ptCount val="998"/>
                <c:pt idx="0">
                  <c:v>975.53626863369732</c:v>
                </c:pt>
                <c:pt idx="1">
                  <c:v>969.34612945189406</c:v>
                </c:pt>
                <c:pt idx="2">
                  <c:v>963.15599027009091</c:v>
                </c:pt>
                <c:pt idx="3">
                  <c:v>956.96585108828754</c:v>
                </c:pt>
                <c:pt idx="4">
                  <c:v>950.7757119064845</c:v>
                </c:pt>
                <c:pt idx="5">
                  <c:v>944.58557272468113</c:v>
                </c:pt>
                <c:pt idx="6">
                  <c:v>938.39543354287787</c:v>
                </c:pt>
                <c:pt idx="7">
                  <c:v>932.20529436107472</c:v>
                </c:pt>
                <c:pt idx="8">
                  <c:v>926.01515517927135</c:v>
                </c:pt>
                <c:pt idx="9">
                  <c:v>919.8250159974682</c:v>
                </c:pt>
                <c:pt idx="10">
                  <c:v>913.63487681566494</c:v>
                </c:pt>
                <c:pt idx="11">
                  <c:v>907.44473763386156</c:v>
                </c:pt>
                <c:pt idx="12">
                  <c:v>901.25459845205853</c:v>
                </c:pt>
                <c:pt idx="13">
                  <c:v>895.06445927025527</c:v>
                </c:pt>
                <c:pt idx="14">
                  <c:v>888.87432008845201</c:v>
                </c:pt>
                <c:pt idx="15">
                  <c:v>882.68418090664875</c:v>
                </c:pt>
                <c:pt idx="16">
                  <c:v>876.49404172484549</c:v>
                </c:pt>
                <c:pt idx="17">
                  <c:v>870.30390254304223</c:v>
                </c:pt>
                <c:pt idx="18">
                  <c:v>864.11376336123897</c:v>
                </c:pt>
                <c:pt idx="19">
                  <c:v>857.92362417943571</c:v>
                </c:pt>
                <c:pt idx="20">
                  <c:v>851.73348499763256</c:v>
                </c:pt>
                <c:pt idx="21">
                  <c:v>845.54334581582941</c:v>
                </c:pt>
                <c:pt idx="22">
                  <c:v>839.35320663402604</c:v>
                </c:pt>
                <c:pt idx="23">
                  <c:v>833.16306745222278</c:v>
                </c:pt>
                <c:pt idx="24">
                  <c:v>826.97292827041952</c:v>
                </c:pt>
                <c:pt idx="25">
                  <c:v>820.78278908861625</c:v>
                </c:pt>
                <c:pt idx="26">
                  <c:v>814.59264990681311</c:v>
                </c:pt>
                <c:pt idx="27">
                  <c:v>808.40251072500985</c:v>
                </c:pt>
                <c:pt idx="28">
                  <c:v>802.21237154320659</c:v>
                </c:pt>
                <c:pt idx="29">
                  <c:v>796.02223236140344</c:v>
                </c:pt>
                <c:pt idx="30">
                  <c:v>789.83209317960007</c:v>
                </c:pt>
                <c:pt idx="31">
                  <c:v>783.64195399779692</c:v>
                </c:pt>
                <c:pt idx="32">
                  <c:v>777.45181481599354</c:v>
                </c:pt>
                <c:pt idx="33">
                  <c:v>771.2616756341904</c:v>
                </c:pt>
                <c:pt idx="34">
                  <c:v>765.07153645238714</c:v>
                </c:pt>
                <c:pt idx="35">
                  <c:v>758.88139727058388</c:v>
                </c:pt>
                <c:pt idx="36">
                  <c:v>752.69125808878073</c:v>
                </c:pt>
                <c:pt idx="37">
                  <c:v>746.50111890697747</c:v>
                </c:pt>
                <c:pt idx="38">
                  <c:v>740.31097972517421</c:v>
                </c:pt>
                <c:pt idx="39">
                  <c:v>734.12084054337095</c:v>
                </c:pt>
                <c:pt idx="40">
                  <c:v>727.93070136156769</c:v>
                </c:pt>
                <c:pt idx="41">
                  <c:v>721.74056217976442</c:v>
                </c:pt>
                <c:pt idx="42">
                  <c:v>715.55042299796116</c:v>
                </c:pt>
                <c:pt idx="43">
                  <c:v>709.36028381615802</c:v>
                </c:pt>
                <c:pt idx="44">
                  <c:v>703.17014463435476</c:v>
                </c:pt>
                <c:pt idx="45">
                  <c:v>696.9800054525515</c:v>
                </c:pt>
                <c:pt idx="46">
                  <c:v>690.78986627074823</c:v>
                </c:pt>
                <c:pt idx="47">
                  <c:v>684.59972708894497</c:v>
                </c:pt>
                <c:pt idx="48">
                  <c:v>678.40958790714183</c:v>
                </c:pt>
                <c:pt idx="49">
                  <c:v>672.21944872533845</c:v>
                </c:pt>
                <c:pt idx="50">
                  <c:v>666.02930954353531</c:v>
                </c:pt>
                <c:pt idx="51">
                  <c:v>659.83917036173216</c:v>
                </c:pt>
                <c:pt idx="52">
                  <c:v>653.64903117992878</c:v>
                </c:pt>
                <c:pt idx="53">
                  <c:v>647.45889199812564</c:v>
                </c:pt>
                <c:pt idx="54">
                  <c:v>641.26875281632226</c:v>
                </c:pt>
                <c:pt idx="55">
                  <c:v>635.07861363451912</c:v>
                </c:pt>
                <c:pt idx="56">
                  <c:v>628.88847445271585</c:v>
                </c:pt>
                <c:pt idx="57">
                  <c:v>622.69833527091248</c:v>
                </c:pt>
                <c:pt idx="58">
                  <c:v>616.50819608910945</c:v>
                </c:pt>
                <c:pt idx="59">
                  <c:v>610.31805690730619</c:v>
                </c:pt>
                <c:pt idx="60">
                  <c:v>604.12791772550293</c:v>
                </c:pt>
                <c:pt idx="61">
                  <c:v>597.93777854369966</c:v>
                </c:pt>
                <c:pt idx="62">
                  <c:v>591.74763936189629</c:v>
                </c:pt>
                <c:pt idx="63">
                  <c:v>585.55750018009314</c:v>
                </c:pt>
                <c:pt idx="64">
                  <c:v>579.36736099828988</c:v>
                </c:pt>
                <c:pt idx="65">
                  <c:v>573.17722181648674</c:v>
                </c:pt>
                <c:pt idx="66">
                  <c:v>566.98708263468336</c:v>
                </c:pt>
                <c:pt idx="67">
                  <c:v>560.79694345288021</c:v>
                </c:pt>
                <c:pt idx="68">
                  <c:v>554.60680427107695</c:v>
                </c:pt>
                <c:pt idx="69">
                  <c:v>548.41666508927369</c:v>
                </c:pt>
                <c:pt idx="70">
                  <c:v>542.22652590747043</c:v>
                </c:pt>
                <c:pt idx="71">
                  <c:v>536.03638672566728</c:v>
                </c:pt>
                <c:pt idx="72">
                  <c:v>529.84624754386391</c:v>
                </c:pt>
                <c:pt idx="73">
                  <c:v>523.65610836206065</c:v>
                </c:pt>
                <c:pt idx="74">
                  <c:v>517.46596918025739</c:v>
                </c:pt>
                <c:pt idx="75">
                  <c:v>511.27582999845418</c:v>
                </c:pt>
                <c:pt idx="76">
                  <c:v>505.08569081665098</c:v>
                </c:pt>
                <c:pt idx="77">
                  <c:v>498.89555163484772</c:v>
                </c:pt>
                <c:pt idx="78">
                  <c:v>492.70541245304446</c:v>
                </c:pt>
                <c:pt idx="79">
                  <c:v>486.51527327124126</c:v>
                </c:pt>
                <c:pt idx="80">
                  <c:v>480.325134089438</c:v>
                </c:pt>
                <c:pt idx="81">
                  <c:v>474.13499490763473</c:v>
                </c:pt>
                <c:pt idx="82">
                  <c:v>467.94485572583147</c:v>
                </c:pt>
                <c:pt idx="83">
                  <c:v>461.75471654402827</c:v>
                </c:pt>
                <c:pt idx="84">
                  <c:v>455.56457736222507</c:v>
                </c:pt>
                <c:pt idx="85">
                  <c:v>449.37443818042181</c:v>
                </c:pt>
                <c:pt idx="86">
                  <c:v>443.18429899861854</c:v>
                </c:pt>
                <c:pt idx="87">
                  <c:v>436.99415981681534</c:v>
                </c:pt>
                <c:pt idx="88">
                  <c:v>430.80402063501208</c:v>
                </c:pt>
                <c:pt idx="89">
                  <c:v>424.61388145320882</c:v>
                </c:pt>
                <c:pt idx="90">
                  <c:v>418.42374227140562</c:v>
                </c:pt>
                <c:pt idx="91">
                  <c:v>412.23360308960235</c:v>
                </c:pt>
                <c:pt idx="92">
                  <c:v>406.04346390779909</c:v>
                </c:pt>
                <c:pt idx="93">
                  <c:v>399.85332472599583</c:v>
                </c:pt>
                <c:pt idx="94">
                  <c:v>393.66318554419263</c:v>
                </c:pt>
                <c:pt idx="95">
                  <c:v>387.47304636238943</c:v>
                </c:pt>
                <c:pt idx="96">
                  <c:v>381.28290718058616</c:v>
                </c:pt>
                <c:pt idx="97">
                  <c:v>375.09276799878285</c:v>
                </c:pt>
                <c:pt idx="98">
                  <c:v>368.90262881697964</c:v>
                </c:pt>
                <c:pt idx="99">
                  <c:v>362.71248963517644</c:v>
                </c:pt>
                <c:pt idx="100">
                  <c:v>356.52235045337318</c:v>
                </c:pt>
                <c:pt idx="101">
                  <c:v>350.33221127156992</c:v>
                </c:pt>
                <c:pt idx="102">
                  <c:v>344.14207208976666</c:v>
                </c:pt>
                <c:pt idx="103">
                  <c:v>337.95193290796345</c:v>
                </c:pt>
                <c:pt idx="104">
                  <c:v>331.76179372616019</c:v>
                </c:pt>
                <c:pt idx="105">
                  <c:v>325.57165454435693</c:v>
                </c:pt>
                <c:pt idx="106">
                  <c:v>319.38151536255378</c:v>
                </c:pt>
                <c:pt idx="107">
                  <c:v>313.19137618075052</c:v>
                </c:pt>
                <c:pt idx="108">
                  <c:v>307.00123699894721</c:v>
                </c:pt>
                <c:pt idx="109">
                  <c:v>300.811097817144</c:v>
                </c:pt>
                <c:pt idx="110">
                  <c:v>294.6209586353408</c:v>
                </c:pt>
                <c:pt idx="111">
                  <c:v>288.43081945353754</c:v>
                </c:pt>
                <c:pt idx="112">
                  <c:v>282.24068027173433</c:v>
                </c:pt>
                <c:pt idx="113">
                  <c:v>276.05054108993102</c:v>
                </c:pt>
                <c:pt idx="114">
                  <c:v>269.86040190812781</c:v>
                </c:pt>
                <c:pt idx="115">
                  <c:v>263.67026272632455</c:v>
                </c:pt>
                <c:pt idx="116">
                  <c:v>257.48012354452129</c:v>
                </c:pt>
                <c:pt idx="117">
                  <c:v>251.28998436271806</c:v>
                </c:pt>
                <c:pt idx="118">
                  <c:v>245.09984518091483</c:v>
                </c:pt>
                <c:pt idx="119">
                  <c:v>238.90970599911159</c:v>
                </c:pt>
                <c:pt idx="120">
                  <c:v>232.71956681730833</c:v>
                </c:pt>
                <c:pt idx="121">
                  <c:v>226.5294276355051</c:v>
                </c:pt>
                <c:pt idx="122">
                  <c:v>220.33928845370187</c:v>
                </c:pt>
                <c:pt idx="123">
                  <c:v>214.14914927189861</c:v>
                </c:pt>
                <c:pt idx="124">
                  <c:v>207.9590100900954</c:v>
                </c:pt>
                <c:pt idx="125">
                  <c:v>201.76887090829214</c:v>
                </c:pt>
                <c:pt idx="126">
                  <c:v>195.57873172648891</c:v>
                </c:pt>
                <c:pt idx="127">
                  <c:v>189.38859254468568</c:v>
                </c:pt>
                <c:pt idx="128">
                  <c:v>183.19845336288242</c:v>
                </c:pt>
                <c:pt idx="129">
                  <c:v>177.00831418107919</c:v>
                </c:pt>
                <c:pt idx="130">
                  <c:v>170.81817499927595</c:v>
                </c:pt>
                <c:pt idx="131">
                  <c:v>164.62803581747269</c:v>
                </c:pt>
                <c:pt idx="132">
                  <c:v>158.43789663566946</c:v>
                </c:pt>
                <c:pt idx="133">
                  <c:v>152.24775745386623</c:v>
                </c:pt>
                <c:pt idx="134">
                  <c:v>146.05761827206297</c:v>
                </c:pt>
                <c:pt idx="135">
                  <c:v>139.86747909025974</c:v>
                </c:pt>
                <c:pt idx="136">
                  <c:v>133.6773399084565</c:v>
                </c:pt>
                <c:pt idx="137">
                  <c:v>127.48720072665327</c:v>
                </c:pt>
                <c:pt idx="138">
                  <c:v>121.29706154485004</c:v>
                </c:pt>
                <c:pt idx="139">
                  <c:v>115.10692236304679</c:v>
                </c:pt>
                <c:pt idx="140">
                  <c:v>108.91678318124355</c:v>
                </c:pt>
                <c:pt idx="141">
                  <c:v>102.72664399944031</c:v>
                </c:pt>
                <c:pt idx="142">
                  <c:v>96.536504817637066</c:v>
                </c:pt>
                <c:pt idx="143">
                  <c:v>90.34636563583382</c:v>
                </c:pt>
                <c:pt idx="144">
                  <c:v>84.156226454030573</c:v>
                </c:pt>
                <c:pt idx="145">
                  <c:v>77.966087272227341</c:v>
                </c:pt>
                <c:pt idx="146">
                  <c:v>71.775948090424095</c:v>
                </c:pt>
                <c:pt idx="147">
                  <c:v>51.212750831128837</c:v>
                </c:pt>
                <c:pt idx="148">
                  <c:v>30.649553571833579</c:v>
                </c:pt>
                <c:pt idx="149">
                  <c:v>25.505218637482294</c:v>
                </c:pt>
                <c:pt idx="150">
                  <c:v>22.261928965138996</c:v>
                </c:pt>
                <c:pt idx="151">
                  <c:v>19.887808500539222</c:v>
                </c:pt>
                <c:pt idx="152">
                  <c:v>18.014117928326531</c:v>
                </c:pt>
                <c:pt idx="153">
                  <c:v>15.010872942767291</c:v>
                </c:pt>
                <c:pt idx="154">
                  <c:v>11.873629175603988</c:v>
                </c:pt>
                <c:pt idx="155">
                  <c:v>9.3584184409226214</c:v>
                </c:pt>
                <c:pt idx="156">
                  <c:v>6.7736170267635973</c:v>
                </c:pt>
                <c:pt idx="157">
                  <c:v>4.3489758310128561</c:v>
                </c:pt>
                <c:pt idx="158">
                  <c:v>2.2558703037293788</c:v>
                </c:pt>
                <c:pt idx="159">
                  <c:v>0.33343487408034334</c:v>
                </c:pt>
                <c:pt idx="160">
                  <c:v>-1.4593396792536295</c:v>
                </c:pt>
                <c:pt idx="161">
                  <c:v>-3.0263789999413762</c:v>
                </c:pt>
                <c:pt idx="162">
                  <c:v>-4.4257026830203632</c:v>
                </c:pt>
                <c:pt idx="163">
                  <c:v>-5.293235992714318</c:v>
                </c:pt>
                <c:pt idx="164">
                  <c:v>-6.7600731520480979</c:v>
                </c:pt>
                <c:pt idx="165">
                  <c:v>-7.6605445411302782</c:v>
                </c:pt>
                <c:pt idx="166">
                  <c:v>-8.5507649701917874</c:v>
                </c:pt>
                <c:pt idx="167">
                  <c:v>-9.315959655624459</c:v>
                </c:pt>
                <c:pt idx="168">
                  <c:v>-9.884057523420207</c:v>
                </c:pt>
                <c:pt idx="169">
                  <c:v>-10.696839856232035</c:v>
                </c:pt>
                <c:pt idx="170">
                  <c:v>-11.085673969608742</c:v>
                </c:pt>
                <c:pt idx="171">
                  <c:v>-11.679005656038667</c:v>
                </c:pt>
                <c:pt idx="172">
                  <c:v>-12.134544723829737</c:v>
                </c:pt>
                <c:pt idx="173">
                  <c:v>-12.348291585556126</c:v>
                </c:pt>
                <c:pt idx="174">
                  <c:v>-12.600640420012232</c:v>
                </c:pt>
                <c:pt idx="175">
                  <c:v>-12.7638279129801</c:v>
                </c:pt>
                <c:pt idx="176">
                  <c:v>-12.841202903578273</c:v>
                </c:pt>
                <c:pt idx="177">
                  <c:v>-12.917913260484285</c:v>
                </c:pt>
                <c:pt idx="178">
                  <c:v>-12.993970304629494</c:v>
                </c:pt>
                <c:pt idx="179">
                  <c:v>-12.994036032472531</c:v>
                </c:pt>
                <c:pt idx="180">
                  <c:v>-12.931694599481293</c:v>
                </c:pt>
                <c:pt idx="181">
                  <c:v>-12.868914915679643</c:v>
                </c:pt>
                <c:pt idx="182">
                  <c:v>-12.729809395792934</c:v>
                </c:pt>
                <c:pt idx="183">
                  <c:v>-12.56783836890177</c:v>
                </c:pt>
                <c:pt idx="184">
                  <c:v>-12.383987033663978</c:v>
                </c:pt>
                <c:pt idx="185">
                  <c:v>-12.183552761116072</c:v>
                </c:pt>
                <c:pt idx="186">
                  <c:v>-11.985210482029897</c:v>
                </c:pt>
                <c:pt idx="187">
                  <c:v>-11.779274558106591</c:v>
                </c:pt>
                <c:pt idx="188">
                  <c:v>-11.547925692440396</c:v>
                </c:pt>
                <c:pt idx="189">
                  <c:v>-11.158957082250978</c:v>
                </c:pt>
                <c:pt idx="190">
                  <c:v>-10.897873715709741</c:v>
                </c:pt>
                <c:pt idx="191">
                  <c:v>-10.553985132970066</c:v>
                </c:pt>
                <c:pt idx="192">
                  <c:v>-10.21682475599078</c:v>
                </c:pt>
                <c:pt idx="193">
                  <c:v>-9.9055648929603812</c:v>
                </c:pt>
                <c:pt idx="194">
                  <c:v>-9.6045454527120349</c:v>
                </c:pt>
                <c:pt idx="195">
                  <c:v>-9.2849309229905117</c:v>
                </c:pt>
                <c:pt idx="196">
                  <c:v>-8.942791062898106</c:v>
                </c:pt>
                <c:pt idx="197">
                  <c:v>-8.5422101471137903</c:v>
                </c:pt>
                <c:pt idx="198">
                  <c:v>-8.2571942618205298</c:v>
                </c:pt>
                <c:pt idx="199">
                  <c:v>-7.9038467632642471</c:v>
                </c:pt>
                <c:pt idx="200">
                  <c:v>-7.5710103466792029</c:v>
                </c:pt>
                <c:pt idx="201">
                  <c:v>-7.2221216120442762</c:v>
                </c:pt>
                <c:pt idx="202">
                  <c:v>-6.7935200431981491</c:v>
                </c:pt>
                <c:pt idx="203">
                  <c:v>-6.4289128450242412</c:v>
                </c:pt>
                <c:pt idx="204">
                  <c:v>-6.0799971180739298</c:v>
                </c:pt>
                <c:pt idx="205">
                  <c:v>-5.7443005057209504</c:v>
                </c:pt>
                <c:pt idx="206">
                  <c:v>-5.2605169322091037</c:v>
                </c:pt>
                <c:pt idx="207">
                  <c:v>-4.88677931187617</c:v>
                </c:pt>
                <c:pt idx="208">
                  <c:v>-4.5627795162396021</c:v>
                </c:pt>
                <c:pt idx="209">
                  <c:v>-4.2634092702974469</c:v>
                </c:pt>
                <c:pt idx="210">
                  <c:v>-3.9412444794107802</c:v>
                </c:pt>
                <c:pt idx="211">
                  <c:v>-3.5972236766839689</c:v>
                </c:pt>
                <c:pt idx="212">
                  <c:v>-3.2212135360718612</c:v>
                </c:pt>
                <c:pt idx="213">
                  <c:v>-2.8686943974658163</c:v>
                </c:pt>
                <c:pt idx="214">
                  <c:v>-2.6035860305023459</c:v>
                </c:pt>
                <c:pt idx="215">
                  <c:v>-2.3303663087995181</c:v>
                </c:pt>
                <c:pt idx="216">
                  <c:v>-2.0260241213018069</c:v>
                </c:pt>
                <c:pt idx="217">
                  <c:v>-1.7065500135122944</c:v>
                </c:pt>
                <c:pt idx="218">
                  <c:v>-1.3762587211137542</c:v>
                </c:pt>
                <c:pt idx="219">
                  <c:v>-1.0919790173495589</c:v>
                </c:pt>
                <c:pt idx="220">
                  <c:v>-0.79835160027149576</c:v>
                </c:pt>
                <c:pt idx="221">
                  <c:v>-0.49474076240785198</c:v>
                </c:pt>
                <c:pt idx="222">
                  <c:v>-0.22856713648591859</c:v>
                </c:pt>
                <c:pt idx="223">
                  <c:v>1.6715514305931919E-2</c:v>
                </c:pt>
                <c:pt idx="224">
                  <c:v>0.26892576314455796</c:v>
                </c:pt>
                <c:pt idx="225">
                  <c:v>0.52225793281766386</c:v>
                </c:pt>
                <c:pt idx="226">
                  <c:v>0.76291058989983906</c:v>
                </c:pt>
                <c:pt idx="227">
                  <c:v>1.0102282104913167</c:v>
                </c:pt>
                <c:pt idx="228">
                  <c:v>1.2645905132086632</c:v>
                </c:pt>
                <c:pt idx="229">
                  <c:v>1.5264106207380792</c:v>
                </c:pt>
                <c:pt idx="230">
                  <c:v>1.7961390966062341</c:v>
                </c:pt>
                <c:pt idx="231">
                  <c:v>2.0718971133030508</c:v>
                </c:pt>
                <c:pt idx="232">
                  <c:v>2.2755281327775436</c:v>
                </c:pt>
                <c:pt idx="233">
                  <c:v>2.483910862621221</c:v>
                </c:pt>
                <c:pt idx="234">
                  <c:v>2.6972723734681963</c:v>
                </c:pt>
                <c:pt idx="235">
                  <c:v>2.9158564117937109</c:v>
                </c:pt>
                <c:pt idx="236">
                  <c:v>3.1399250738534312</c:v>
                </c:pt>
                <c:pt idx="237">
                  <c:v>3.3403424060867231</c:v>
                </c:pt>
                <c:pt idx="238">
                  <c:v>3.4968670921817613</c:v>
                </c:pt>
                <c:pt idx="239">
                  <c:v>3.6561842039959234</c:v>
                </c:pt>
                <c:pt idx="240">
                  <c:v>3.8183951887565102</c:v>
                </c:pt>
                <c:pt idx="241">
                  <c:v>3.9836071244083286</c:v>
                </c:pt>
                <c:pt idx="242">
                  <c:v>4.1519331441836282</c:v>
                </c:pt>
                <c:pt idx="243">
                  <c:v>4.3234929019590354</c:v>
                </c:pt>
                <c:pt idx="244">
                  <c:v>4.4984130831937827</c:v>
                </c:pt>
                <c:pt idx="245">
                  <c:v>4.6437803339119768</c:v>
                </c:pt>
                <c:pt idx="246">
                  <c:v>4.7546777731023306</c:v>
                </c:pt>
                <c:pt idx="247">
                  <c:v>4.8669696546766676</c:v>
                </c:pt>
                <c:pt idx="248">
                  <c:v>4.9806914935687603</c:v>
                </c:pt>
                <c:pt idx="249">
                  <c:v>5.0958801790224566</c:v>
                </c:pt>
                <c:pt idx="250">
                  <c:v>5.2125740464276618</c:v>
                </c:pt>
                <c:pt idx="251">
                  <c:v>5.3308129539121056</c:v>
                </c:pt>
                <c:pt idx="252">
                  <c:v>5.4506383640719296</c:v>
                </c:pt>
                <c:pt idx="253">
                  <c:v>5.5720934312602299</c:v>
                </c:pt>
                <c:pt idx="254">
                  <c:v>5.6952230948937004</c:v>
                </c:pt>
                <c:pt idx="255">
                  <c:v>5.82007417928207</c:v>
                </c:pt>
                <c:pt idx="256">
                  <c:v>5.8928545291840067</c:v>
                </c:pt>
                <c:pt idx="257">
                  <c:v>5.9478203504390059</c:v>
                </c:pt>
                <c:pt idx="258">
                  <c:v>6.0031265745198121</c:v>
                </c:pt>
                <c:pt idx="259">
                  <c:v>6.058777443937081</c:v>
                </c:pt>
                <c:pt idx="260">
                  <c:v>6.1147772810119436</c:v>
                </c:pt>
                <c:pt idx="261">
                  <c:v>6.1711304898905777</c:v>
                </c:pt>
                <c:pt idx="262">
                  <c:v>6.227841558622738</c:v>
                </c:pt>
                <c:pt idx="263">
                  <c:v>6.2849150613065339</c:v>
                </c:pt>
                <c:pt idx="264">
                  <c:v>6.3423556603023634</c:v>
                </c:pt>
                <c:pt idx="265">
                  <c:v>6.4001681085185016</c:v>
                </c:pt>
                <c:pt idx="266">
                  <c:v>6.4583572517709804</c:v>
                </c:pt>
                <c:pt idx="267">
                  <c:v>6.5169280312210507</c:v>
                </c:pt>
                <c:pt idx="268">
                  <c:v>6.5621228110552972</c:v>
                </c:pt>
                <c:pt idx="269">
                  <c:v>6.5784851455881688</c:v>
                </c:pt>
                <c:pt idx="270">
                  <c:v>6.5948775140496325</c:v>
                </c:pt>
                <c:pt idx="271">
                  <c:v>6.6113000269001994</c:v>
                </c:pt>
                <c:pt idx="272">
                  <c:v>6.6277527952108866</c:v>
                </c:pt>
                <c:pt idx="273">
                  <c:v>6.6442359306677305</c:v>
                </c:pt>
                <c:pt idx="274">
                  <c:v>6.6607495455763353</c:v>
                </c:pt>
                <c:pt idx="275">
                  <c:v>6.6772937528664578</c:v>
                </c:pt>
                <c:pt idx="276">
                  <c:v>6.6938686660966518</c:v>
                </c:pt>
                <c:pt idx="277">
                  <c:v>6.7104743994589349</c:v>
                </c:pt>
                <c:pt idx="278">
                  <c:v>6.7271110677834942</c:v>
                </c:pt>
                <c:pt idx="279">
                  <c:v>6.7437787865435279</c:v>
                </c:pt>
                <c:pt idx="280">
                  <c:v>6.7604776718599391</c:v>
                </c:pt>
                <c:pt idx="281">
                  <c:v>6.7293150757351317</c:v>
                </c:pt>
                <c:pt idx="282">
                  <c:v>6.6928532452232599</c:v>
                </c:pt>
                <c:pt idx="283">
                  <c:v>6.656539677796129</c:v>
                </c:pt>
                <c:pt idx="284">
                  <c:v>6.6203731725842427</c:v>
                </c:pt>
                <c:pt idx="285">
                  <c:v>6.5843525432490937</c:v>
                </c:pt>
                <c:pt idx="286">
                  <c:v>6.5484766177496629</c:v>
                </c:pt>
                <c:pt idx="287">
                  <c:v>6.5127442381135978</c:v>
                </c:pt>
                <c:pt idx="288">
                  <c:v>6.4771542602129371</c:v>
                </c:pt>
                <c:pt idx="289">
                  <c:v>6.4417055535442955</c:v>
                </c:pt>
                <c:pt idx="290">
                  <c:v>6.4063970010133966</c:v>
                </c:pt>
                <c:pt idx="291">
                  <c:v>6.371227498723834</c:v>
                </c:pt>
                <c:pt idx="292">
                  <c:v>6.3361959557699974</c:v>
                </c:pt>
                <c:pt idx="293">
                  <c:v>6.287233626497656</c:v>
                </c:pt>
                <c:pt idx="294">
                  <c:v>6.2230349094127124</c:v>
                </c:pt>
                <c:pt idx="295">
                  <c:v>6.1592944067322088</c:v>
                </c:pt>
                <c:pt idx="296">
                  <c:v>6.0960056238293712</c:v>
                </c:pt>
                <c:pt idx="297">
                  <c:v>6.0331622031863645</c:v>
                </c:pt>
                <c:pt idx="298">
                  <c:v>5.9707579205618782</c:v>
                </c:pt>
                <c:pt idx="299">
                  <c:v>5.9087866812916889</c:v>
                </c:pt>
                <c:pt idx="300">
                  <c:v>5.8472425167166957</c:v>
                </c:pt>
                <c:pt idx="301">
                  <c:v>5.7861195807331871</c:v>
                </c:pt>
                <c:pt idx="302">
                  <c:v>5.7254121464603873</c:v>
                </c:pt>
                <c:pt idx="303">
                  <c:v>5.665114603020478</c:v>
                </c:pt>
                <c:pt idx="304">
                  <c:v>5.6052214524266182</c:v>
                </c:pt>
                <c:pt idx="305">
                  <c:v>5.5440349887339107</c:v>
                </c:pt>
                <c:pt idx="306">
                  <c:v>5.4513551461233769</c:v>
                </c:pt>
                <c:pt idx="307">
                  <c:v>5.3596272567024048</c:v>
                </c:pt>
                <c:pt idx="308">
                  <c:v>5.268831963314093</c:v>
                </c:pt>
                <c:pt idx="309">
                  <c:v>5.1789504932810138</c:v>
                </c:pt>
                <c:pt idx="310">
                  <c:v>5.0899646351087506</c:v>
                </c:pt>
                <c:pt idx="311">
                  <c:v>5.0018567163386853</c:v>
                </c:pt>
                <c:pt idx="312">
                  <c:v>4.9146095824826865</c:v>
                </c:pt>
                <c:pt idx="313">
                  <c:v>4.8282065769768732</c:v>
                </c:pt>
                <c:pt idx="314">
                  <c:v>4.7426315220958717</c:v>
                </c:pt>
                <c:pt idx="315">
                  <c:v>4.6578687007728599</c:v>
                </c:pt>
                <c:pt idx="316">
                  <c:v>4.5739028392742886</c:v>
                </c:pt>
                <c:pt idx="317">
                  <c:v>4.4907190906815391</c:v>
                </c:pt>
                <c:pt idx="318">
                  <c:v>4.3878179096232346</c:v>
                </c:pt>
                <c:pt idx="319">
                  <c:v>4.2740081463005231</c:v>
                </c:pt>
                <c:pt idx="320">
                  <c:v>4.161630538409069</c:v>
                </c:pt>
                <c:pt idx="321">
                  <c:v>4.0506494896034546</c:v>
                </c:pt>
                <c:pt idx="322">
                  <c:v>3.9410307143895236</c:v>
                </c:pt>
                <c:pt idx="323">
                  <c:v>3.8327411745405393</c:v>
                </c:pt>
                <c:pt idx="324">
                  <c:v>3.7257490193224649</c:v>
                </c:pt>
                <c:pt idx="325">
                  <c:v>3.6200235292576322</c:v>
                </c:pt>
                <c:pt idx="326">
                  <c:v>3.5155350631785458</c:v>
                </c:pt>
                <c:pt idx="327">
                  <c:v>3.4122550083434415</c:v>
                </c:pt>
                <c:pt idx="328">
                  <c:v>3.3101557334035614</c:v>
                </c:pt>
                <c:pt idx="329">
                  <c:v>3.2025580607998574</c:v>
                </c:pt>
                <c:pt idx="330">
                  <c:v>3.0829935360898015</c:v>
                </c:pt>
                <c:pt idx="331">
                  <c:v>2.9650086587028786</c:v>
                </c:pt>
                <c:pt idx="332">
                  <c:v>2.8485622327486548</c:v>
                </c:pt>
                <c:pt idx="333">
                  <c:v>2.7336146531473537</c:v>
                </c:pt>
                <c:pt idx="334">
                  <c:v>2.6201278247624864</c:v>
                </c:pt>
                <c:pt idx="335">
                  <c:v>2.5080650866076959</c:v>
                </c:pt>
                <c:pt idx="336">
                  <c:v>2.3973911407502015</c:v>
                </c:pt>
                <c:pt idx="337">
                  <c:v>2.2880719855662073</c:v>
                </c:pt>
                <c:pt idx="338">
                  <c:v>2.1737801622382755</c:v>
                </c:pt>
                <c:pt idx="339">
                  <c:v>2.0461499416899942</c:v>
                </c:pt>
                <c:pt idx="340">
                  <c:v>1.9203180804822988</c:v>
                </c:pt>
                <c:pt idx="341">
                  <c:v>1.7962346028161591</c:v>
                </c:pt>
                <c:pt idx="342">
                  <c:v>1.6738515875913669</c:v>
                </c:pt>
                <c:pt idx="343">
                  <c:v>1.5531230572920289</c:v>
                </c:pt>
                <c:pt idx="344">
                  <c:v>1.4340048742831997</c:v>
                </c:pt>
                <c:pt idx="345">
                  <c:v>1.3164546439330285</c:v>
                </c:pt>
                <c:pt idx="346">
                  <c:v>1.1944479862031467</c:v>
                </c:pt>
                <c:pt idx="347">
                  <c:v>1.0738031458583965</c:v>
                </c:pt>
                <c:pt idx="348">
                  <c:v>0.95476643580408072</c:v>
                </c:pt>
                <c:pt idx="349">
                  <c:v>0.83729554835139608</c:v>
                </c:pt>
                <c:pt idx="350">
                  <c:v>0.72134982374295198</c:v>
                </c:pt>
                <c:pt idx="351">
                  <c:v>0.60689016566356113</c:v>
                </c:pt>
                <c:pt idx="352">
                  <c:v>0.49386669016155643</c:v>
                </c:pt>
                <c:pt idx="353">
                  <c:v>0.3821996424925051</c:v>
                </c:pt>
                <c:pt idx="354">
                  <c:v>0.27191165708327208</c:v>
                </c:pt>
                <c:pt idx="355">
                  <c:v>0.16296908684415304</c:v>
                </c:pt>
                <c:pt idx="356">
                  <c:v>5.5339501268121351E-2</c:v>
                </c:pt>
                <c:pt idx="357">
                  <c:v>-5.1008371522210071E-2</c:v>
                </c:pt>
                <c:pt idx="358">
                  <c:v>-0.15610469931750495</c:v>
                </c:pt>
                <c:pt idx="359">
                  <c:v>-0.2599785971922523</c:v>
                </c:pt>
                <c:pt idx="360">
                  <c:v>-0.36254363346290008</c:v>
                </c:pt>
                <c:pt idx="361">
                  <c:v>-0.46392189367433961</c:v>
                </c:pt>
                <c:pt idx="362">
                  <c:v>-0.56416222017086515</c:v>
                </c:pt>
                <c:pt idx="363">
                  <c:v>-0.66328987542837237</c:v>
                </c:pt>
                <c:pt idx="364">
                  <c:v>-0.76132928989789717</c:v>
                </c:pt>
                <c:pt idx="365">
                  <c:v>-0.85830409814616571</c:v>
                </c:pt>
                <c:pt idx="366">
                  <c:v>-0.95416001350301693</c:v>
                </c:pt>
                <c:pt idx="367">
                  <c:v>-1.0489519906442051</c:v>
                </c:pt>
                <c:pt idx="368">
                  <c:v>-1.142748363612234</c:v>
                </c:pt>
                <c:pt idx="369">
                  <c:v>-1.2355698289644683</c:v>
                </c:pt>
                <c:pt idx="370">
                  <c:v>-1.3274364445335873</c:v>
                </c:pt>
                <c:pt idx="371">
                  <c:v>-1.4183676554424638</c:v>
                </c:pt>
                <c:pt idx="372">
                  <c:v>-1.5083823188083074</c:v>
                </c:pt>
                <c:pt idx="373">
                  <c:v>-1.592977762796695</c:v>
                </c:pt>
                <c:pt idx="374">
                  <c:v>-1.6654032557691794</c:v>
                </c:pt>
                <c:pt idx="375">
                  <c:v>-1.7372461058915274</c:v>
                </c:pt>
                <c:pt idx="376">
                  <c:v>-1.8085156127984756</c:v>
                </c:pt>
                <c:pt idx="377">
                  <c:v>-1.8792208552371708</c:v>
                </c:pt>
                <c:pt idx="378">
                  <c:v>-1.9493706980082921</c:v>
                </c:pt>
                <c:pt idx="379">
                  <c:v>-2.0189737986355558</c:v>
                </c:pt>
                <c:pt idx="380">
                  <c:v>-2.0880386137780667</c:v>
                </c:pt>
                <c:pt idx="381">
                  <c:v>-2.1565734053965948</c:v>
                </c:pt>
                <c:pt idx="382">
                  <c:v>-2.2245862466843991</c:v>
                </c:pt>
                <c:pt idx="383">
                  <c:v>-2.2754184938666389</c:v>
                </c:pt>
                <c:pt idx="384">
                  <c:v>-2.318235789971193</c:v>
                </c:pt>
                <c:pt idx="385">
                  <c:v>-2.3608487772659119</c:v>
                </c:pt>
                <c:pt idx="386">
                  <c:v>-2.4032593962720705</c:v>
                </c:pt>
                <c:pt idx="387">
                  <c:v>-2.4454695599947978</c:v>
                </c:pt>
                <c:pt idx="388">
                  <c:v>-2.4874811544412876</c:v>
                </c:pt>
                <c:pt idx="389">
                  <c:v>-2.5292960391261556</c:v>
                </c:pt>
                <c:pt idx="390">
                  <c:v>-2.5709160475654604</c:v>
                </c:pt>
                <c:pt idx="391">
                  <c:v>-2.6123429877588467</c:v>
                </c:pt>
                <c:pt idx="392">
                  <c:v>-2.6535786426612211</c:v>
                </c:pt>
                <c:pt idx="393">
                  <c:v>-2.6946247706430104</c:v>
                </c:pt>
                <c:pt idx="394">
                  <c:v>-2.7354831059398612</c:v>
                </c:pt>
                <c:pt idx="395">
                  <c:v>-2.752641152083608</c:v>
                </c:pt>
                <c:pt idx="396">
                  <c:v>-2.764711598097136</c:v>
                </c:pt>
                <c:pt idx="397">
                  <c:v>-2.7767657517073445</c:v>
                </c:pt>
                <c:pt idx="398">
                  <c:v>-2.7888036568370889</c:v>
                </c:pt>
                <c:pt idx="399">
                  <c:v>-2.8008253572320503</c:v>
                </c:pt>
                <c:pt idx="400">
                  <c:v>-2.8128308964612758</c:v>
                </c:pt>
                <c:pt idx="401">
                  <c:v>-2.8248203179184093</c:v>
                </c:pt>
                <c:pt idx="402">
                  <c:v>-2.8367936648225518</c:v>
                </c:pt>
                <c:pt idx="403">
                  <c:v>-2.8487509802191395</c:v>
                </c:pt>
                <c:pt idx="404">
                  <c:v>-2.8606923069811292</c:v>
                </c:pt>
                <c:pt idx="405">
                  <c:v>-2.8726176878095315</c:v>
                </c:pt>
                <c:pt idx="406">
                  <c:v>-2.8845271652345863</c:v>
                </c:pt>
                <c:pt idx="407">
                  <c:v>-2.8849581112993832</c:v>
                </c:pt>
                <c:pt idx="408">
                  <c:v>-2.8680977620465486</c:v>
                </c:pt>
                <c:pt idx="409">
                  <c:v>-2.8512055209951011</c:v>
                </c:pt>
                <c:pt idx="410">
                  <c:v>-2.834281267267992</c:v>
                </c:pt>
                <c:pt idx="411">
                  <c:v>-2.8173248792996439</c:v>
                </c:pt>
                <c:pt idx="412">
                  <c:v>-2.8003362348307723</c:v>
                </c:pt>
                <c:pt idx="413">
                  <c:v>-2.7833152109028356</c:v>
                </c:pt>
                <c:pt idx="414">
                  <c:v>-2.7662616838530907</c:v>
                </c:pt>
                <c:pt idx="415">
                  <c:v>-2.7491755293089373</c:v>
                </c:pt>
                <c:pt idx="416">
                  <c:v>-2.7320566221825433</c:v>
                </c:pt>
                <c:pt idx="417">
                  <c:v>-2.7149048366654154</c:v>
                </c:pt>
                <c:pt idx="418">
                  <c:v>-2.6977200462225843</c:v>
                </c:pt>
                <c:pt idx="419">
                  <c:v>-2.6805021235874058</c:v>
                </c:pt>
                <c:pt idx="420">
                  <c:v>-2.6440146825054893</c:v>
                </c:pt>
                <c:pt idx="421">
                  <c:v>-2.6068821253445513</c:v>
                </c:pt>
                <c:pt idx="422">
                  <c:v>-2.5695945277635617</c:v>
                </c:pt>
                <c:pt idx="423">
                  <c:v>-2.5321505896444783</c:v>
                </c:pt>
                <c:pt idx="424">
                  <c:v>-2.494548994446903</c:v>
                </c:pt>
                <c:pt idx="425">
                  <c:v>-2.4567884089302594</c:v>
                </c:pt>
                <c:pt idx="426">
                  <c:v>-2.4188674828700671</c:v>
                </c:pt>
                <c:pt idx="427">
                  <c:v>-2.3807848487685201</c:v>
                </c:pt>
                <c:pt idx="428">
                  <c:v>-2.3425391215581697</c:v>
                </c:pt>
                <c:pt idx="429">
                  <c:v>-2.304128898299926</c:v>
                </c:pt>
                <c:pt idx="430">
                  <c:v>-2.2655527578741257</c:v>
                </c:pt>
                <c:pt idx="431">
                  <c:v>-2.2268092606653194</c:v>
                </c:pt>
                <c:pt idx="432">
                  <c:v>-2.182438328688066</c:v>
                </c:pt>
                <c:pt idx="433">
                  <c:v>-2.1333732553413283</c:v>
                </c:pt>
                <c:pt idx="434">
                  <c:v>-2.0840371230783945</c:v>
                </c:pt>
                <c:pt idx="435">
                  <c:v>-2.0344269203360867</c:v>
                </c:pt>
                <c:pt idx="436">
                  <c:v>-1.984539585081605</c:v>
                </c:pt>
                <c:pt idx="437">
                  <c:v>-1.9343720036781584</c:v>
                </c:pt>
                <c:pt idx="438">
                  <c:v>-1.8839210097189143</c:v>
                </c:pt>
                <c:pt idx="439">
                  <c:v>-1.8331833828278392</c:v>
                </c:pt>
                <c:pt idx="440">
                  <c:v>-1.7821558474258863</c:v>
                </c:pt>
                <c:pt idx="441">
                  <c:v>-1.7308350714624963</c:v>
                </c:pt>
                <c:pt idx="442">
                  <c:v>-1.6792176651096866</c:v>
                </c:pt>
                <c:pt idx="443">
                  <c:v>-1.6273001794186162</c:v>
                </c:pt>
                <c:pt idx="444">
                  <c:v>-1.5747103510134504</c:v>
                </c:pt>
                <c:pt idx="445">
                  <c:v>-1.5216436884269351</c:v>
                </c:pt>
                <c:pt idx="446">
                  <c:v>-1.468259807527772</c:v>
                </c:pt>
                <c:pt idx="447">
                  <c:v>-1.4145548930050422</c:v>
                </c:pt>
                <c:pt idx="448">
                  <c:v>-1.360525060299099</c:v>
                </c:pt>
                <c:pt idx="449">
                  <c:v>-1.3061663539148822</c:v>
                </c:pt>
                <c:pt idx="450">
                  <c:v>-1.2514747456848501</c:v>
                </c:pt>
                <c:pt idx="451">
                  <c:v>-1.1964461329771279</c:v>
                </c:pt>
                <c:pt idx="452">
                  <c:v>-1.1410763368493755</c:v>
                </c:pt>
                <c:pt idx="453">
                  <c:v>-1.0853611001437931</c:v>
                </c:pt>
                <c:pt idx="454">
                  <c:v>-1.0292960855236124</c:v>
                </c:pt>
                <c:pt idx="455">
                  <c:v>-0.97287687344626417</c:v>
                </c:pt>
                <c:pt idx="456">
                  <c:v>-0.91874607697705502</c:v>
                </c:pt>
                <c:pt idx="457">
                  <c:v>-0.86482106662560565</c:v>
                </c:pt>
                <c:pt idx="458">
                  <c:v>-0.81056846131494487</c:v>
                </c:pt>
                <c:pt idx="459">
                  <c:v>-0.75598425641962264</c:v>
                </c:pt>
                <c:pt idx="460">
                  <c:v>-0.70106437343130612</c:v>
                </c:pt>
                <c:pt idx="461">
                  <c:v>-0.64580465813074595</c:v>
                </c:pt>
                <c:pt idx="462">
                  <c:v>-0.59020087870149451</c:v>
                </c:pt>
                <c:pt idx="463">
                  <c:v>-0.53424872378586929</c:v>
                </c:pt>
                <c:pt idx="464">
                  <c:v>-0.47794380047828883</c:v>
                </c:pt>
                <c:pt idx="465">
                  <c:v>-0.42128163225621174</c:v>
                </c:pt>
                <c:pt idx="466">
                  <c:v>-0.36425765684418066</c:v>
                </c:pt>
                <c:pt idx="467">
                  <c:v>-0.3068672240091998</c:v>
                </c:pt>
                <c:pt idx="468">
                  <c:v>-0.25934466208184126</c:v>
                </c:pt>
                <c:pt idx="469">
                  <c:v>-0.21185126087056949</c:v>
                </c:pt>
                <c:pt idx="470">
                  <c:v>-0.16410393292873607</c:v>
                </c:pt>
                <c:pt idx="471">
                  <c:v>-0.11609994838096165</c:v>
                </c:pt>
                <c:pt idx="472">
                  <c:v>-6.7836533091911816E-2</c:v>
                </c:pt>
                <c:pt idx="473">
                  <c:v>-1.931086770442306E-2</c:v>
                </c:pt>
                <c:pt idx="474">
                  <c:v>2.9479913348819907E-2</c:v>
                </c:pt>
                <c:pt idx="475">
                  <c:v>7.8538722860694118E-2</c:v>
                </c:pt>
                <c:pt idx="476">
                  <c:v>0.12786852189313061</c:v>
                </c:pt>
                <c:pt idx="477">
                  <c:v>0.17747232084949816</c:v>
                </c:pt>
                <c:pt idx="478">
                  <c:v>0.2273531805770303</c:v>
                </c:pt>
                <c:pt idx="479">
                  <c:v>0.27751421350015731</c:v>
                </c:pt>
                <c:pt idx="480">
                  <c:v>0.32795858478590428</c:v>
                </c:pt>
                <c:pt idx="481">
                  <c:v>0.37868951354229491</c:v>
                </c:pt>
                <c:pt idx="482">
                  <c:v>0.41637674892120469</c:v>
                </c:pt>
                <c:pt idx="483">
                  <c:v>0.45195497071188734</c:v>
                </c:pt>
                <c:pt idx="484">
                  <c:v>0.48767549998879089</c:v>
                </c:pt>
                <c:pt idx="485">
                  <c:v>0.52353947974191672</c:v>
                </c:pt>
                <c:pt idx="486">
                  <c:v>0.55954806678726565</c:v>
                </c:pt>
                <c:pt idx="487">
                  <c:v>0.59570243199073403</c:v>
                </c:pt>
                <c:pt idx="488">
                  <c:v>0.63200376049654938</c:v>
                </c:pt>
                <c:pt idx="489">
                  <c:v>0.66845325196041783</c:v>
                </c:pt>
                <c:pt idx="490">
                  <c:v>0.70505212078734902</c:v>
                </c:pt>
                <c:pt idx="491">
                  <c:v>0.74180159637447551</c:v>
                </c:pt>
                <c:pt idx="492">
                  <c:v>0.77870292335883684</c:v>
                </c:pt>
                <c:pt idx="493">
                  <c:v>0.81575736187031345</c:v>
                </c:pt>
                <c:pt idx="494">
                  <c:v>0.84761128821570475</c:v>
                </c:pt>
                <c:pt idx="495">
                  <c:v>0.87248950780414258</c:v>
                </c:pt>
                <c:pt idx="496">
                  <c:v>0.89743722589613106</c:v>
                </c:pt>
                <c:pt idx="497">
                  <c:v>0.92245483187451005</c:v>
                </c:pt>
                <c:pt idx="498">
                  <c:v>0.94754271840373039</c:v>
                </c:pt>
                <c:pt idx="499">
                  <c:v>0.97270128146686774</c:v>
                </c:pt>
                <c:pt idx="500">
                  <c:v>0.99793092040307019</c:v>
                </c:pt>
                <c:pt idx="501">
                  <c:v>1.0232320379456146</c:v>
                </c:pt>
                <c:pt idx="502">
                  <c:v>1.048605040260516</c:v>
                </c:pt>
                <c:pt idx="503">
                  <c:v>1.0740503369855892</c:v>
                </c:pt>
                <c:pt idx="504">
                  <c:v>1.0995683412701642</c:v>
                </c:pt>
                <c:pt idx="505">
                  <c:v>1.1251594698153262</c:v>
                </c:pt>
                <c:pt idx="506">
                  <c:v>1.1470792883680234</c:v>
                </c:pt>
                <c:pt idx="507">
                  <c:v>1.1619564325033007</c:v>
                </c:pt>
                <c:pt idx="508">
                  <c:v>1.1768584015882315</c:v>
                </c:pt>
                <c:pt idx="509">
                  <c:v>1.191785278610294</c:v>
                </c:pt>
                <c:pt idx="510">
                  <c:v>1.206737146973796</c:v>
                </c:pt>
                <c:pt idx="511">
                  <c:v>1.2217140905026622</c:v>
                </c:pt>
                <c:pt idx="512">
                  <c:v>1.2367161934432538</c:v>
                </c:pt>
                <c:pt idx="513">
                  <c:v>1.2517435404672448</c:v>
                </c:pt>
                <c:pt idx="514">
                  <c:v>1.2667962166744324</c:v>
                </c:pt>
                <c:pt idx="515">
                  <c:v>1.2818743075956658</c:v>
                </c:pt>
                <c:pt idx="516">
                  <c:v>1.2969778991957575</c:v>
                </c:pt>
                <c:pt idx="517">
                  <c:v>1.3121070778764166</c:v>
                </c:pt>
                <c:pt idx="518">
                  <c:v>1.3272619304792228</c:v>
                </c:pt>
                <c:pt idx="519">
                  <c:v>1.3354724378434348</c:v>
                </c:pt>
                <c:pt idx="520">
                  <c:v>1.3387037729369926</c:v>
                </c:pt>
                <c:pt idx="521">
                  <c:v>1.3419362776544121</c:v>
                </c:pt>
                <c:pt idx="522">
                  <c:v>1.3451699528427026</c:v>
                </c:pt>
                <c:pt idx="523">
                  <c:v>1.348404799349832</c:v>
                </c:pt>
                <c:pt idx="524">
                  <c:v>1.35164081802466</c:v>
                </c:pt>
                <c:pt idx="525">
                  <c:v>1.3548780097169688</c:v>
                </c:pt>
                <c:pt idx="526">
                  <c:v>1.3581163752774965</c:v>
                </c:pt>
                <c:pt idx="527">
                  <c:v>1.3613559155578669</c:v>
                </c:pt>
                <c:pt idx="528">
                  <c:v>1.3645966314106714</c:v>
                </c:pt>
                <c:pt idx="529">
                  <c:v>1.3678385236893873</c:v>
                </c:pt>
                <c:pt idx="530">
                  <c:v>1.3710815932484639</c:v>
                </c:pt>
                <c:pt idx="531">
                  <c:v>1.3722623925526873</c:v>
                </c:pt>
                <c:pt idx="532">
                  <c:v>1.3625354286309925</c:v>
                </c:pt>
                <c:pt idx="533">
                  <c:v>1.3528190476638247</c:v>
                </c:pt>
                <c:pt idx="534">
                  <c:v>1.3431132266476389</c:v>
                </c:pt>
                <c:pt idx="535">
                  <c:v>1.3334179426538462</c:v>
                </c:pt>
                <c:pt idx="536">
                  <c:v>1.3237331728284398</c:v>
                </c:pt>
                <c:pt idx="537">
                  <c:v>1.3140588943916955</c:v>
                </c:pt>
                <c:pt idx="538">
                  <c:v>1.3043950846378125</c:v>
                </c:pt>
                <c:pt idx="539">
                  <c:v>1.2947417209346463</c:v>
                </c:pt>
                <c:pt idx="540">
                  <c:v>1.2850987807233729</c:v>
                </c:pt>
                <c:pt idx="541">
                  <c:v>1.2754662415181266</c:v>
                </c:pt>
                <c:pt idx="542">
                  <c:v>1.2658440809057612</c:v>
                </c:pt>
                <c:pt idx="543">
                  <c:v>1.2562322765454952</c:v>
                </c:pt>
                <c:pt idx="544">
                  <c:v>1.2429980557772842</c:v>
                </c:pt>
                <c:pt idx="545">
                  <c:v>1.2284759182638467</c:v>
                </c:pt>
                <c:pt idx="546">
                  <c:v>1.2139773573184129</c:v>
                </c:pt>
                <c:pt idx="547">
                  <c:v>1.1995022965123185</c:v>
                </c:pt>
                <c:pt idx="548">
                  <c:v>1.1850506597879675</c:v>
                </c:pt>
                <c:pt idx="549">
                  <c:v>1.1706223714563766</c:v>
                </c:pt>
                <c:pt idx="550">
                  <c:v>1.1562173561948248</c:v>
                </c:pt>
                <c:pt idx="551">
                  <c:v>1.1418355390445227</c:v>
                </c:pt>
                <c:pt idx="552">
                  <c:v>1.127476845408216</c:v>
                </c:pt>
                <c:pt idx="553">
                  <c:v>1.113141201047892</c:v>
                </c:pt>
                <c:pt idx="554">
                  <c:v>1.0988285320825071</c:v>
                </c:pt>
                <c:pt idx="555">
                  <c:v>1.0845387649856397</c:v>
                </c:pt>
                <c:pt idx="556">
                  <c:v>1.0672576397165745</c:v>
                </c:pt>
                <c:pt idx="557">
                  <c:v>1.0433484346046697</c:v>
                </c:pt>
                <c:pt idx="558">
                  <c:v>1.0195030697188054</c:v>
                </c:pt>
                <c:pt idx="559">
                  <c:v>0.99572120504568185</c:v>
                </c:pt>
                <c:pt idx="560">
                  <c:v>0.97200250328119486</c:v>
                </c:pt>
                <c:pt idx="561">
                  <c:v>0.94834662980165341</c:v>
                </c:pt>
                <c:pt idx="562">
                  <c:v>0.92475325263552777</c:v>
                </c:pt>
                <c:pt idx="563">
                  <c:v>0.90122204243541926</c:v>
                </c:pt>
                <c:pt idx="564">
                  <c:v>0.87775267245054656</c:v>
                </c:pt>
                <c:pt idx="565">
                  <c:v>0.8543448184994884</c:v>
                </c:pt>
                <c:pt idx="566">
                  <c:v>0.83099815894329121</c:v>
                </c:pt>
                <c:pt idx="567">
                  <c:v>0.8077123746590138</c:v>
                </c:pt>
                <c:pt idx="568">
                  <c:v>0.78448714901348016</c:v>
                </c:pt>
                <c:pt idx="569">
                  <c:v>0.75472872821044068</c:v>
                </c:pt>
                <c:pt idx="570">
                  <c:v>0.72423221909812097</c:v>
                </c:pt>
                <c:pt idx="571">
                  <c:v>0.69383949751866714</c:v>
                </c:pt>
                <c:pt idx="572">
                  <c:v>0.66354985943562617</c:v>
                </c:pt>
                <c:pt idx="573">
                  <c:v>0.63336260795199062</c:v>
                </c:pt>
                <c:pt idx="574">
                  <c:v>0.60327705321404956</c:v>
                </c:pt>
                <c:pt idx="575">
                  <c:v>0.57329251231676626</c:v>
                </c:pt>
                <c:pt idx="576">
                  <c:v>0.54340830921073735</c:v>
                </c:pt>
                <c:pt idx="577">
                  <c:v>0.51362377461079745</c:v>
                </c:pt>
                <c:pt idx="578">
                  <c:v>0.48393824590604345</c:v>
                </c:pt>
                <c:pt idx="579">
                  <c:v>0.45435106707136075</c:v>
                </c:pt>
                <c:pt idx="580">
                  <c:v>0.42486158858050183</c:v>
                </c:pt>
                <c:pt idx="581">
                  <c:v>0.39451098541849422</c:v>
                </c:pt>
                <c:pt idx="582">
                  <c:v>0.36315568902225415</c:v>
                </c:pt>
                <c:pt idx="583">
                  <c:v>0.33191009730618504</c:v>
                </c:pt>
                <c:pt idx="584">
                  <c:v>0.30077344528515126</c:v>
                </c:pt>
                <c:pt idx="585">
                  <c:v>0.26974497594773994</c:v>
                </c:pt>
                <c:pt idx="586">
                  <c:v>0.23882394014582123</c:v>
                </c:pt>
                <c:pt idx="587">
                  <c:v>0.20800959648602368</c:v>
                </c:pt>
                <c:pt idx="588">
                  <c:v>0.17730121122307121</c:v>
                </c:pt>
                <c:pt idx="589">
                  <c:v>0.14669805815494635</c:v>
                </c:pt>
                <c:pt idx="590">
                  <c:v>0.11619941851985011</c:v>
                </c:pt>
                <c:pt idx="591">
                  <c:v>8.5804580894904267E-2</c:v>
                </c:pt>
                <c:pt idx="592">
                  <c:v>5.4214683066875838E-2</c:v>
                </c:pt>
                <c:pt idx="593">
                  <c:v>2.2265387283551461E-2</c:v>
                </c:pt>
                <c:pt idx="594">
                  <c:v>-9.5700154697414344E-3</c:v>
                </c:pt>
                <c:pt idx="595">
                  <c:v>-4.1292334322499541E-2</c:v>
                </c:pt>
                <c:pt idx="596">
                  <c:v>-7.2902369812291312E-2</c:v>
                </c:pt>
                <c:pt idx="597">
                  <c:v>-0.10440091400597432</c:v>
                </c:pt>
                <c:pt idx="598">
                  <c:v>-0.13578875061878318</c:v>
                </c:pt>
                <c:pt idx="599">
                  <c:v>-0.16706665513127769</c:v>
                </c:pt>
                <c:pt idx="600">
                  <c:v>-0.19823539490453951</c:v>
                </c:pt>
                <c:pt idx="601">
                  <c:v>-0.22929572929275271</c:v>
                </c:pt>
                <c:pt idx="602">
                  <c:v>-0.26024840975439156</c:v>
                </c:pt>
                <c:pt idx="603">
                  <c:v>-0.29109417996158859</c:v>
                </c:pt>
                <c:pt idx="604">
                  <c:v>-0.321833775906813</c:v>
                </c:pt>
                <c:pt idx="605">
                  <c:v>-0.35246792600859556</c:v>
                </c:pt>
                <c:pt idx="606">
                  <c:v>-0.38299735121501011</c:v>
                </c:pt>
                <c:pt idx="607">
                  <c:v>-0.41086808603600222</c:v>
                </c:pt>
                <c:pt idx="608">
                  <c:v>-0.43595276212282463</c:v>
                </c:pt>
                <c:pt idx="609">
                  <c:v>-0.4609671756197683</c:v>
                </c:pt>
                <c:pt idx="610">
                  <c:v>-0.48591171904098779</c:v>
                </c:pt>
                <c:pt idx="611">
                  <c:v>-0.51078678162069435</c:v>
                </c:pt>
                <c:pt idx="612">
                  <c:v>-0.53559274934958989</c:v>
                </c:pt>
                <c:pt idx="613">
                  <c:v>-0.56033000501081687</c:v>
                </c:pt>
                <c:pt idx="614">
                  <c:v>-0.58499892821539223</c:v>
                </c:pt>
                <c:pt idx="615">
                  <c:v>-0.60959989543716242</c:v>
                </c:pt>
                <c:pt idx="616">
                  <c:v>-0.63413328004727643</c:v>
                </c:pt>
                <c:pt idx="617">
                  <c:v>-0.65859945234818695</c:v>
                </c:pt>
                <c:pt idx="618">
                  <c:v>-0.68299877960718702</c:v>
                </c:pt>
                <c:pt idx="619">
                  <c:v>-0.70694347270142854</c:v>
                </c:pt>
                <c:pt idx="620">
                  <c:v>-0.72491729965879659</c:v>
                </c:pt>
                <c:pt idx="621">
                  <c:v>-0.74285502446291118</c:v>
                </c:pt>
                <c:pt idx="622">
                  <c:v>-0.76075679185228273</c:v>
                </c:pt>
                <c:pt idx="623">
                  <c:v>-0.77862274569674739</c:v>
                </c:pt>
                <c:pt idx="624">
                  <c:v>-0.79645302900465387</c:v>
                </c:pt>
                <c:pt idx="625">
                  <c:v>-0.81424778392922958</c:v>
                </c:pt>
                <c:pt idx="626">
                  <c:v>-0.83200715177572204</c:v>
                </c:pt>
                <c:pt idx="627">
                  <c:v>-0.84973127300795404</c:v>
                </c:pt>
                <c:pt idx="628">
                  <c:v>-0.8674202872553276</c:v>
                </c:pt>
                <c:pt idx="629">
                  <c:v>-0.88507433331892615</c:v>
                </c:pt>
                <c:pt idx="630">
                  <c:v>-0.90269354917829814</c:v>
                </c:pt>
                <c:pt idx="631">
                  <c:v>-0.92027807199817313</c:v>
                </c:pt>
                <c:pt idx="632">
                  <c:v>-0.93260064554061262</c:v>
                </c:pt>
                <c:pt idx="633">
                  <c:v>-0.9419368407394314</c:v>
                </c:pt>
                <c:pt idx="634">
                  <c:v>-0.95126328579173103</c:v>
                </c:pt>
                <c:pt idx="635">
                  <c:v>-0.96058000104108809</c:v>
                </c:pt>
                <c:pt idx="636">
                  <c:v>-0.96988700676756179</c:v>
                </c:pt>
                <c:pt idx="637">
                  <c:v>-0.97918432318778548</c:v>
                </c:pt>
                <c:pt idx="638">
                  <c:v>-0.98847197045556146</c:v>
                </c:pt>
                <c:pt idx="639">
                  <c:v>-0.99774996866163856</c:v>
                </c:pt>
                <c:pt idx="640">
                  <c:v>-1.0070183378342892</c:v>
                </c:pt>
                <c:pt idx="641">
                  <c:v>-1.0162770979394131</c:v>
                </c:pt>
                <c:pt idx="642">
                  <c:v>-1.0255262688811158</c:v>
                </c:pt>
                <c:pt idx="643">
                  <c:v>-1.0347658705014866</c:v>
                </c:pt>
                <c:pt idx="644">
                  <c:v>-1.0422181219283679</c:v>
                </c:pt>
                <c:pt idx="645">
                  <c:v>-1.0431182831212411</c:v>
                </c:pt>
                <c:pt idx="646">
                  <c:v>-1.044018353590267</c:v>
                </c:pt>
                <c:pt idx="647">
                  <c:v>-1.0449183333536505</c:v>
                </c:pt>
                <c:pt idx="648">
                  <c:v>-1.0458182224295907</c:v>
                </c:pt>
                <c:pt idx="649">
                  <c:v>-1.0467180208365234</c:v>
                </c:pt>
                <c:pt idx="650">
                  <c:v>-1.0476177285926374</c:v>
                </c:pt>
                <c:pt idx="651">
                  <c:v>-1.048517345716115</c:v>
                </c:pt>
                <c:pt idx="652">
                  <c:v>-1.0494168722253763</c:v>
                </c:pt>
                <c:pt idx="653">
                  <c:v>-1.0503163081385924</c:v>
                </c:pt>
                <c:pt idx="654">
                  <c:v>-1.0512156534739299</c:v>
                </c:pt>
                <c:pt idx="655">
                  <c:v>-1.0521149082497918</c:v>
                </c:pt>
                <c:pt idx="656">
                  <c:v>-1.0530140724843331</c:v>
                </c:pt>
                <c:pt idx="657">
                  <c:v>-1.0482329352613369</c:v>
                </c:pt>
                <c:pt idx="658">
                  <c:v>-1.0419335088327384</c:v>
                </c:pt>
                <c:pt idx="659">
                  <c:v>-1.0356296357482093</c:v>
                </c:pt>
                <c:pt idx="660">
                  <c:v>-1.0293213097255187</c:v>
                </c:pt>
                <c:pt idx="661">
                  <c:v>-1.0230085244694367</c:v>
                </c:pt>
                <c:pt idx="662">
                  <c:v>-1.0166912736710498</c:v>
                </c:pt>
                <c:pt idx="663">
                  <c:v>-1.0103695510083719</c:v>
                </c:pt>
                <c:pt idx="664">
                  <c:v>-1.0040433501456556</c:v>
                </c:pt>
                <c:pt idx="665">
                  <c:v>-0.99771266473392439</c:v>
                </c:pt>
                <c:pt idx="666">
                  <c:v>-0.99137748841068984</c:v>
                </c:pt>
                <c:pt idx="667">
                  <c:v>-0.98503781479966912</c:v>
                </c:pt>
                <c:pt idx="668">
                  <c:v>-0.97869363751131644</c:v>
                </c:pt>
                <c:pt idx="669">
                  <c:v>-0.96994034153684272</c:v>
                </c:pt>
                <c:pt idx="670">
                  <c:v>-0.95699877834215585</c:v>
                </c:pt>
                <c:pt idx="671">
                  <c:v>-0.94403843372810115</c:v>
                </c:pt>
                <c:pt idx="672">
                  <c:v>-0.93105925310236459</c:v>
                </c:pt>
                <c:pt idx="673">
                  <c:v>-0.91806118163449912</c:v>
                </c:pt>
                <c:pt idx="674">
                  <c:v>-0.90504416425405243</c:v>
                </c:pt>
                <c:pt idx="675">
                  <c:v>-0.89200814564948916</c:v>
                </c:pt>
                <c:pt idx="676">
                  <c:v>-0.87895307026662528</c:v>
                </c:pt>
                <c:pt idx="677">
                  <c:v>-0.8658788823075243</c:v>
                </c:pt>
                <c:pt idx="678">
                  <c:v>-0.85278552572858135</c:v>
                </c:pt>
                <c:pt idx="679">
                  <c:v>-0.83967294423940675</c:v>
                </c:pt>
                <c:pt idx="680">
                  <c:v>-0.82654108130121551</c:v>
                </c:pt>
                <c:pt idx="681">
                  <c:v>-0.81338988012568614</c:v>
                </c:pt>
                <c:pt idx="682">
                  <c:v>-0.79782415526560069</c:v>
                </c:pt>
                <c:pt idx="683">
                  <c:v>-0.78208218907944427</c:v>
                </c:pt>
                <c:pt idx="684">
                  <c:v>-0.76631242516365516</c:v>
                </c:pt>
                <c:pt idx="685">
                  <c:v>-0.75051476517208293</c:v>
                </c:pt>
                <c:pt idx="686">
                  <c:v>-0.73468911023574246</c:v>
                </c:pt>
                <c:pt idx="687">
                  <c:v>-0.71883536095909806</c:v>
                </c:pt>
                <c:pt idx="688">
                  <c:v>-0.70295341741632478</c:v>
                </c:pt>
                <c:pt idx="689">
                  <c:v>-0.687043179147519</c:v>
                </c:pt>
                <c:pt idx="690">
                  <c:v>-0.67110454515489049</c:v>
                </c:pt>
                <c:pt idx="691">
                  <c:v>-0.65513741389892133</c:v>
                </c:pt>
                <c:pt idx="692">
                  <c:v>-0.63914168329447396</c:v>
                </c:pt>
                <c:pt idx="693">
                  <c:v>-0.62311725070688184</c:v>
                </c:pt>
                <c:pt idx="694">
                  <c:v>-0.60608569821506064</c:v>
                </c:pt>
                <c:pt idx="695">
                  <c:v>-0.58810765680623611</c:v>
                </c:pt>
                <c:pt idx="696">
                  <c:v>-0.57009335061210531</c:v>
                </c:pt>
                <c:pt idx="697">
                  <c:v>-0.55204263303226409</c:v>
                </c:pt>
                <c:pt idx="698">
                  <c:v>-0.53395535657581106</c:v>
                </c:pt>
                <c:pt idx="699">
                  <c:v>-0.51583137285361547</c:v>
                </c:pt>
                <c:pt idx="700">
                  <c:v>-0.49767053257134858</c:v>
                </c:pt>
                <c:pt idx="701">
                  <c:v>-0.47947268552192768</c:v>
                </c:pt>
                <c:pt idx="702">
                  <c:v>-0.4612376805784173</c:v>
                </c:pt>
                <c:pt idx="703">
                  <c:v>-0.44296536568597722</c:v>
                </c:pt>
                <c:pt idx="704">
                  <c:v>-0.42465558785450613</c:v>
                </c:pt>
                <c:pt idx="705">
                  <c:v>-0.4063081931512279</c:v>
                </c:pt>
                <c:pt idx="706">
                  <c:v>-0.38800097484744461</c:v>
                </c:pt>
                <c:pt idx="707">
                  <c:v>-0.37041330370394726</c:v>
                </c:pt>
                <c:pt idx="708">
                  <c:v>-0.35279092708464871</c:v>
                </c:pt>
                <c:pt idx="709">
                  <c:v>-0.3351337077511512</c:v>
                </c:pt>
                <c:pt idx="710">
                  <c:v>-0.31744150764932033</c:v>
                </c:pt>
                <c:pt idx="711">
                  <c:v>-0.29971418790315191</c:v>
                </c:pt>
                <c:pt idx="712">
                  <c:v>-0.2819516088077168</c:v>
                </c:pt>
                <c:pt idx="713">
                  <c:v>-0.26415362982289764</c:v>
                </c:pt>
                <c:pt idx="714">
                  <c:v>-0.24632010956663328</c:v>
                </c:pt>
                <c:pt idx="715">
                  <c:v>-0.22845090580817223</c:v>
                </c:pt>
                <c:pt idx="716">
                  <c:v>-0.21054587546127809</c:v>
                </c:pt>
                <c:pt idx="717">
                  <c:v>-0.19260487457734929</c:v>
                </c:pt>
                <c:pt idx="718">
                  <c:v>-0.17512707428634167</c:v>
                </c:pt>
                <c:pt idx="719">
                  <c:v>-0.15855565547850925</c:v>
                </c:pt>
                <c:pt idx="720">
                  <c:v>-0.14195342954466891</c:v>
                </c:pt>
                <c:pt idx="721">
                  <c:v>-0.12532028172735032</c:v>
                </c:pt>
                <c:pt idx="722">
                  <c:v>-0.10865609662670477</c:v>
                </c:pt>
                <c:pt idx="723">
                  <c:v>-9.1960758195639758E-2</c:v>
                </c:pt>
                <c:pt idx="724">
                  <c:v>-7.5234149735012898E-2</c:v>
                </c:pt>
                <c:pt idx="725">
                  <c:v>-5.8476153888716541E-2</c:v>
                </c:pt>
                <c:pt idx="726">
                  <c:v>-4.1686652638770499E-2</c:v>
                </c:pt>
                <c:pt idx="727">
                  <c:v>-2.4865527300287057E-2</c:v>
                </c:pt>
                <c:pt idx="728">
                  <c:v>-8.0126585164609875E-3</c:v>
                </c:pt>
                <c:pt idx="729">
                  <c:v>8.8720737464877582E-3</c:v>
                </c:pt>
                <c:pt idx="730">
                  <c:v>2.5788790204501141E-2</c:v>
                </c:pt>
                <c:pt idx="731">
                  <c:v>4.1941656286094114E-2</c:v>
                </c:pt>
                <c:pt idx="732">
                  <c:v>5.5673638876237733E-2</c:v>
                </c:pt>
                <c:pt idx="733">
                  <c:v>6.942676900999141E-2</c:v>
                </c:pt>
                <c:pt idx="734">
                  <c:v>8.3201111923163359E-2</c:v>
                </c:pt>
                <c:pt idx="735">
                  <c:v>9.6996733153883727E-2</c:v>
                </c:pt>
                <c:pt idx="736">
                  <c:v>0.11081369854447956</c:v>
                </c:pt>
                <c:pt idx="737">
                  <c:v>0.1246520742433591</c:v>
                </c:pt>
                <c:pt idx="738">
                  <c:v>0.13851192670691218</c:v>
                </c:pt>
                <c:pt idx="739">
                  <c:v>0.15239332270142478</c:v>
                </c:pt>
                <c:pt idx="740">
                  <c:v>0.16629632930500826</c:v>
                </c:pt>
                <c:pt idx="741">
                  <c:v>0.18022101390955708</c:v>
                </c:pt>
                <c:pt idx="742">
                  <c:v>0.19416744422266591</c:v>
                </c:pt>
                <c:pt idx="743">
                  <c:v>0.20813568826966464</c:v>
                </c:pt>
                <c:pt idx="744">
                  <c:v>0.21850557074899393</c:v>
                </c:pt>
                <c:pt idx="745">
                  <c:v>0.22810017544432454</c:v>
                </c:pt>
                <c:pt idx="746">
                  <c:v>0.23770509934139142</c:v>
                </c:pt>
                <c:pt idx="747">
                  <c:v>0.24732036466114887</c:v>
                </c:pt>
                <c:pt idx="748">
                  <c:v>0.25694599369639054</c:v>
                </c:pt>
                <c:pt idx="749">
                  <c:v>0.26658200881207506</c:v>
                </c:pt>
                <c:pt idx="750">
                  <c:v>0.27622843244563405</c:v>
                </c:pt>
                <c:pt idx="751">
                  <c:v>0.28588528710728717</c:v>
                </c:pt>
                <c:pt idx="752">
                  <c:v>0.29555259538036288</c:v>
                </c:pt>
                <c:pt idx="753">
                  <c:v>0.30523037992158386</c:v>
                </c:pt>
                <c:pt idx="754">
                  <c:v>0.31491866346143887</c:v>
                </c:pt>
                <c:pt idx="755">
                  <c:v>0.32461746880446235</c:v>
                </c:pt>
                <c:pt idx="756">
                  <c:v>0.33314012771640644</c:v>
                </c:pt>
                <c:pt idx="757">
                  <c:v>0.33987082115700823</c:v>
                </c:pt>
                <c:pt idx="758">
                  <c:v>0.34660659118808101</c:v>
                </c:pt>
                <c:pt idx="759">
                  <c:v>0.35334744547336833</c:v>
                </c:pt>
                <c:pt idx="760">
                  <c:v>0.36009339169402199</c:v>
                </c:pt>
                <c:pt idx="761">
                  <c:v>0.36684443754857454</c:v>
                </c:pt>
                <c:pt idx="762">
                  <c:v>0.37360059075307006</c:v>
                </c:pt>
                <c:pt idx="763">
                  <c:v>0.38036185904103698</c:v>
                </c:pt>
                <c:pt idx="764">
                  <c:v>0.38712825016362329</c:v>
                </c:pt>
                <c:pt idx="765">
                  <c:v>0.39389977188957004</c:v>
                </c:pt>
                <c:pt idx="766">
                  <c:v>0.40067643200533259</c:v>
                </c:pt>
                <c:pt idx="767">
                  <c:v>0.40745823831510292</c:v>
                </c:pt>
                <c:pt idx="768">
                  <c:v>0.41322070399273197</c:v>
                </c:pt>
                <c:pt idx="769">
                  <c:v>0.41544630941501465</c:v>
                </c:pt>
                <c:pt idx="770">
                  <c:v>0.4176724696286</c:v>
                </c:pt>
                <c:pt idx="771">
                  <c:v>0.4198991849101299</c:v>
                </c:pt>
                <c:pt idx="772">
                  <c:v>0.42212645553648498</c:v>
                </c:pt>
                <c:pt idx="773">
                  <c:v>0.42435428178474843</c:v>
                </c:pt>
                <c:pt idx="774">
                  <c:v>0.4265826639321873</c:v>
                </c:pt>
                <c:pt idx="775">
                  <c:v>0.42881160225629972</c:v>
                </c:pt>
                <c:pt idx="776">
                  <c:v>0.43104109703479665</c:v>
                </c:pt>
                <c:pt idx="777">
                  <c:v>0.43327114854556475</c:v>
                </c:pt>
                <c:pt idx="778">
                  <c:v>0.43550175706672783</c:v>
                </c:pt>
                <c:pt idx="779">
                  <c:v>0.43773292287662141</c:v>
                </c:pt>
                <c:pt idx="780">
                  <c:v>0.43900438019820637</c:v>
                </c:pt>
                <c:pt idx="781">
                  <c:v>0.43283180953394595</c:v>
                </c:pt>
                <c:pt idx="782">
                  <c:v>0.42666350228001748</c:v>
                </c:pt>
                <c:pt idx="783">
                  <c:v>0.42049945255098908</c:v>
                </c:pt>
                <c:pt idx="784">
                  <c:v>0.41433965447361676</c:v>
                </c:pt>
                <c:pt idx="785">
                  <c:v>0.40818410218677276</c:v>
                </c:pt>
                <c:pt idx="786">
                  <c:v>0.40203278984146917</c:v>
                </c:pt>
                <c:pt idx="787">
                  <c:v>0.39588571160078662</c:v>
                </c:pt>
                <c:pt idx="788">
                  <c:v>0.38974286163986049</c:v>
                </c:pt>
                <c:pt idx="789">
                  <c:v>0.38360423414580896</c:v>
                </c:pt>
                <c:pt idx="790">
                  <c:v>0.37746982331775725</c:v>
                </c:pt>
                <c:pt idx="791">
                  <c:v>0.37133962336676712</c:v>
                </c:pt>
                <c:pt idx="792">
                  <c:v>0.36521362851582284</c:v>
                </c:pt>
                <c:pt idx="793">
                  <c:v>0.3590007557663889</c:v>
                </c:pt>
                <c:pt idx="794">
                  <c:v>0.35215799504565176</c:v>
                </c:pt>
                <c:pt idx="795">
                  <c:v>0.34532047340617933</c:v>
                </c:pt>
                <c:pt idx="796">
                  <c:v>0.33848818283164395</c:v>
                </c:pt>
                <c:pt idx="797">
                  <c:v>0.33166111532407316</c:v>
                </c:pt>
                <c:pt idx="798">
                  <c:v>0.32483926290382298</c:v>
                </c:pt>
                <c:pt idx="799">
                  <c:v>0.31802261760955031</c:v>
                </c:pt>
                <c:pt idx="800">
                  <c:v>0.31121117149810085</c:v>
                </c:pt>
                <c:pt idx="801">
                  <c:v>0.30440491664448133</c:v>
                </c:pt>
                <c:pt idx="802">
                  <c:v>0.29760384514183275</c:v>
                </c:pt>
                <c:pt idx="803">
                  <c:v>0.29080794910131874</c:v>
                </c:pt>
                <c:pt idx="804">
                  <c:v>0.28401722065209917</c:v>
                </c:pt>
                <c:pt idx="805">
                  <c:v>0.277231651941303</c:v>
                </c:pt>
                <c:pt idx="806">
                  <c:v>0.26734300013089402</c:v>
                </c:pt>
                <c:pt idx="807">
                  <c:v>0.25614441482394523</c:v>
                </c:pt>
                <c:pt idx="808">
                  <c:v>0.24495985465608858</c:v>
                </c:pt>
                <c:pt idx="809">
                  <c:v>0.23378928454099701</c:v>
                </c:pt>
                <c:pt idx="810">
                  <c:v>0.2226326695238787</c:v>
                </c:pt>
                <c:pt idx="811">
                  <c:v>0.21148997478074494</c:v>
                </c:pt>
                <c:pt idx="812">
                  <c:v>0.20036116561783332</c:v>
                </c:pt>
                <c:pt idx="813">
                  <c:v>0.18924620747088478</c:v>
                </c:pt>
                <c:pt idx="814">
                  <c:v>0.17814506590457382</c:v>
                </c:pt>
                <c:pt idx="815">
                  <c:v>0.16705770661179326</c:v>
                </c:pt>
                <c:pt idx="816">
                  <c:v>0.15598409541309638</c:v>
                </c:pt>
                <c:pt idx="817">
                  <c:v>0.14492419825598427</c:v>
                </c:pt>
                <c:pt idx="818">
                  <c:v>0.13373550273388241</c:v>
                </c:pt>
                <c:pt idx="819">
                  <c:v>0.12219030424715158</c:v>
                </c:pt>
                <c:pt idx="820">
                  <c:v>0.11066001195643747</c:v>
                </c:pt>
                <c:pt idx="821">
                  <c:v>9.9144587420089747E-2</c:v>
                </c:pt>
                <c:pt idx="822">
                  <c:v>8.7643992344995814E-2</c:v>
                </c:pt>
                <c:pt idx="823">
                  <c:v>7.6158188585770115E-2</c:v>
                </c:pt>
                <c:pt idx="824">
                  <c:v>6.4687138144023465E-2</c:v>
                </c:pt>
                <c:pt idx="825">
                  <c:v>5.3230803167598567E-2</c:v>
                </c:pt>
                <c:pt idx="826">
                  <c:v>4.1789145949849171E-2</c:v>
                </c:pt>
                <c:pt idx="827">
                  <c:v>3.0362128928848649E-2</c:v>
                </c:pt>
                <c:pt idx="828">
                  <c:v>1.8949714686678391E-2</c:v>
                </c:pt>
                <c:pt idx="829">
                  <c:v>7.5518659486827743E-3</c:v>
                </c:pt>
                <c:pt idx="830">
                  <c:v>-3.8314544172330612E-3</c:v>
                </c:pt>
                <c:pt idx="831">
                  <c:v>-1.6906553555623219E-2</c:v>
                </c:pt>
                <c:pt idx="832">
                  <c:v>-3.0254982993138044E-2</c:v>
                </c:pt>
                <c:pt idx="833">
                  <c:v>-4.3583490252898829E-2</c:v>
                </c:pt>
                <c:pt idx="834">
                  <c:v>-5.6892134712953832E-2</c:v>
                </c:pt>
                <c:pt idx="835">
                  <c:v>-7.0180975486250866E-2</c:v>
                </c:pt>
                <c:pt idx="836">
                  <c:v>-8.3450071422274896E-2</c:v>
                </c:pt>
                <c:pt idx="837">
                  <c:v>-9.6699481108568616E-2</c:v>
                </c:pt>
                <c:pt idx="838">
                  <c:v>-0.10992926287229662</c:v>
                </c:pt>
                <c:pt idx="839">
                  <c:v>-0.12313947478178892</c:v>
                </c:pt>
                <c:pt idx="840">
                  <c:v>-0.13633017464806338</c:v>
                </c:pt>
                <c:pt idx="841">
                  <c:v>-0.14950142002635153</c:v>
                </c:pt>
                <c:pt idx="842">
                  <c:v>-0.16265326821759746</c:v>
                </c:pt>
                <c:pt idx="843">
                  <c:v>-0.17578577626989816</c:v>
                </c:pt>
                <c:pt idx="844">
                  <c:v>-0.18889900098030601</c:v>
                </c:pt>
                <c:pt idx="845">
                  <c:v>-0.20047592882118409</c:v>
                </c:pt>
                <c:pt idx="846">
                  <c:v>-0.21191242908946573</c:v>
                </c:pt>
                <c:pt idx="847">
                  <c:v>-0.2233343023466742</c:v>
                </c:pt>
                <c:pt idx="848">
                  <c:v>-0.23474158596039615</c:v>
                </c:pt>
                <c:pt idx="849">
                  <c:v>-0.24613431715485531</c:v>
                </c:pt>
                <c:pt idx="850">
                  <c:v>-0.25751253301234206</c:v>
                </c:pt>
                <c:pt idx="851">
                  <c:v>-0.26887627047324181</c:v>
                </c:pt>
                <c:pt idx="852">
                  <c:v>-0.28022556633745355</c:v>
                </c:pt>
                <c:pt idx="853">
                  <c:v>-0.29156045726440077</c:v>
                </c:pt>
                <c:pt idx="854">
                  <c:v>-0.30288097977444728</c:v>
                </c:pt>
                <c:pt idx="855">
                  <c:v>-0.31416538536429178</c:v>
                </c:pt>
                <c:pt idx="856">
                  <c:v>-0.32148740981936208</c:v>
                </c:pt>
                <c:pt idx="857">
                  <c:v>-0.32880343592879752</c:v>
                </c:pt>
                <c:pt idx="858">
                  <c:v>-0.33611347351230508</c:v>
                </c:pt>
                <c:pt idx="859">
                  <c:v>-0.34341753236584577</c:v>
                </c:pt>
                <c:pt idx="860">
                  <c:v>-0.35071562226101483</c:v>
                </c:pt>
                <c:pt idx="861">
                  <c:v>-0.35800775294573273</c:v>
                </c:pt>
                <c:pt idx="862">
                  <c:v>-0.3652939341440623</c:v>
                </c:pt>
                <c:pt idx="863">
                  <c:v>-0.37257417555601785</c:v>
                </c:pt>
                <c:pt idx="864">
                  <c:v>-0.37984848685817724</c:v>
                </c:pt>
                <c:pt idx="865">
                  <c:v>-0.3871168777034894</c:v>
                </c:pt>
                <c:pt idx="866">
                  <c:v>-0.39437935772109256</c:v>
                </c:pt>
                <c:pt idx="867">
                  <c:v>-0.40163593651691271</c:v>
                </c:pt>
                <c:pt idx="868">
                  <c:v>-0.40860565800092208</c:v>
                </c:pt>
                <c:pt idx="869">
                  <c:v>-0.41536787103138878</c:v>
                </c:pt>
                <c:pt idx="870">
                  <c:v>-0.42212496754936757</c:v>
                </c:pt>
                <c:pt idx="871">
                  <c:v>-0.42887695529156128</c:v>
                </c:pt>
                <c:pt idx="872">
                  <c:v>-0.43562384197739712</c:v>
                </c:pt>
                <c:pt idx="873">
                  <c:v>-0.44236563530847384</c:v>
                </c:pt>
                <c:pt idx="874">
                  <c:v>-0.44910234296930673</c:v>
                </c:pt>
                <c:pt idx="875">
                  <c:v>-0.45583397262668846</c:v>
                </c:pt>
                <c:pt idx="876">
                  <c:v>-0.46256053193043234</c:v>
                </c:pt>
                <c:pt idx="877">
                  <c:v>-0.46928202851282064</c:v>
                </c:pt>
                <c:pt idx="878">
                  <c:v>-0.47599846998891487</c:v>
                </c:pt>
                <c:pt idx="879">
                  <c:v>-0.48270986395686682</c:v>
                </c:pt>
                <c:pt idx="880">
                  <c:v>-0.48915228909118252</c:v>
                </c:pt>
                <c:pt idx="881">
                  <c:v>-0.49417890075056298</c:v>
                </c:pt>
                <c:pt idx="882">
                  <c:v>-0.49920268472276708</c:v>
                </c:pt>
                <c:pt idx="883">
                  <c:v>-0.50422364418757337</c:v>
                </c:pt>
                <c:pt idx="884">
                  <c:v>-0.5092417823190547</c:v>
                </c:pt>
                <c:pt idx="885">
                  <c:v>-0.51425710228628174</c:v>
                </c:pt>
                <c:pt idx="886">
                  <c:v>-0.51926960725272531</c:v>
                </c:pt>
                <c:pt idx="887">
                  <c:v>-0.52427930037653903</c:v>
                </c:pt>
                <c:pt idx="888">
                  <c:v>-0.52928618481082068</c:v>
                </c:pt>
                <c:pt idx="889">
                  <c:v>-0.53429026370310595</c:v>
                </c:pt>
                <c:pt idx="890">
                  <c:v>-0.53929154019564751</c:v>
                </c:pt>
                <c:pt idx="891">
                  <c:v>-0.54429001742567695</c:v>
                </c:pt>
                <c:pt idx="892">
                  <c:v>-0.54928569852490594</c:v>
                </c:pt>
                <c:pt idx="893">
                  <c:v>-0.55053181183756883</c:v>
                </c:pt>
                <c:pt idx="894">
                  <c:v>-0.55041607270142023</c:v>
                </c:pt>
                <c:pt idx="895">
                  <c:v>-0.55030033206527218</c:v>
                </c:pt>
                <c:pt idx="896">
                  <c:v>-0.55018458992908548</c:v>
                </c:pt>
                <c:pt idx="897">
                  <c:v>-0.55006884629282149</c:v>
                </c:pt>
                <c:pt idx="898">
                  <c:v>-0.54995310115643925</c:v>
                </c:pt>
                <c:pt idx="899">
                  <c:v>-0.5498373545199039</c:v>
                </c:pt>
                <c:pt idx="900">
                  <c:v>-0.54972160638325984</c:v>
                </c:pt>
                <c:pt idx="901">
                  <c:v>-0.54960585674629747</c:v>
                </c:pt>
                <c:pt idx="902">
                  <c:v>-0.5494901056090632</c:v>
                </c:pt>
                <c:pt idx="903">
                  <c:v>-0.54937435297151826</c:v>
                </c:pt>
                <c:pt idx="904">
                  <c:v>-0.54925859883362382</c:v>
                </c:pt>
                <c:pt idx="905">
                  <c:v>-0.54914284319534079</c:v>
                </c:pt>
                <c:pt idx="906">
                  <c:v>-0.54379824505922425</c:v>
                </c:pt>
                <c:pt idx="907">
                  <c:v>-0.53829211981550218</c:v>
                </c:pt>
                <c:pt idx="908">
                  <c:v>-0.53278259765355707</c:v>
                </c:pt>
                <c:pt idx="909">
                  <c:v>-0.52726967437962136</c:v>
                </c:pt>
                <c:pt idx="910">
                  <c:v>-0.52175334579189858</c:v>
                </c:pt>
                <c:pt idx="911">
                  <c:v>-0.51623360768088744</c:v>
                </c:pt>
                <c:pt idx="912">
                  <c:v>-0.51071045582927577</c:v>
                </c:pt>
                <c:pt idx="913">
                  <c:v>-0.50518388601192243</c:v>
                </c:pt>
                <c:pt idx="914">
                  <c:v>-0.49965389399583682</c:v>
                </c:pt>
                <c:pt idx="915">
                  <c:v>-0.49412047554007438</c:v>
                </c:pt>
                <c:pt idx="916">
                  <c:v>-0.48858362639606029</c:v>
                </c:pt>
                <c:pt idx="917">
                  <c:v>-0.48304334230705426</c:v>
                </c:pt>
                <c:pt idx="918">
                  <c:v>-0.47689051984232089</c:v>
                </c:pt>
                <c:pt idx="919">
                  <c:v>-0.47065461473276415</c:v>
                </c:pt>
                <c:pt idx="920">
                  <c:v>-0.46441435222336008</c:v>
                </c:pt>
                <c:pt idx="921">
                  <c:v>-0.45816972622012964</c:v>
                </c:pt>
                <c:pt idx="922">
                  <c:v>-0.45192073061655263</c:v>
                </c:pt>
                <c:pt idx="923">
                  <c:v>-0.44566735929320239</c:v>
                </c:pt>
                <c:pt idx="924">
                  <c:v>-0.43940960611786889</c:v>
                </c:pt>
                <c:pt idx="925">
                  <c:v>-0.43314746494518258</c:v>
                </c:pt>
                <c:pt idx="926">
                  <c:v>-0.42688092961710278</c:v>
                </c:pt>
                <c:pt idx="927">
                  <c:v>-0.42060999396252213</c:v>
                </c:pt>
                <c:pt idx="928">
                  <c:v>-0.41433465179741863</c:v>
                </c:pt>
                <c:pt idx="929">
                  <c:v>-0.40805489692445668</c:v>
                </c:pt>
                <c:pt idx="930">
                  <c:v>-0.40165914699069571</c:v>
                </c:pt>
                <c:pt idx="931">
                  <c:v>-0.39512850887085038</c:v>
                </c:pt>
                <c:pt idx="932">
                  <c:v>-0.38859309156416433</c:v>
                </c:pt>
                <c:pt idx="933">
                  <c:v>-0.38205288807060217</c:v>
                </c:pt>
                <c:pt idx="934">
                  <c:v>-0.37550789137473606</c:v>
                </c:pt>
                <c:pt idx="935">
                  <c:v>-0.36895809444561711</c:v>
                </c:pt>
                <c:pt idx="936">
                  <c:v>-0.36240349023707102</c:v>
                </c:pt>
                <c:pt idx="937">
                  <c:v>-0.35584407168714133</c:v>
                </c:pt>
                <c:pt idx="938">
                  <c:v>-0.34927983171838622</c:v>
                </c:pt>
                <c:pt idx="939">
                  <c:v>-0.34271076323774047</c:v>
                </c:pt>
                <c:pt idx="940">
                  <c:v>-0.33613685913648028</c:v>
                </c:pt>
                <c:pt idx="941">
                  <c:v>-0.32955811229008231</c:v>
                </c:pt>
                <c:pt idx="942">
                  <c:v>-0.32297259159666875</c:v>
                </c:pt>
                <c:pt idx="943">
                  <c:v>-0.31633274493750174</c:v>
                </c:pt>
                <c:pt idx="944">
                  <c:v>-0.30968795785483805</c:v>
                </c:pt>
                <c:pt idx="945">
                  <c:v>-0.30303822299120098</c:v>
                </c:pt>
                <c:pt idx="946">
                  <c:v>-0.29638353297266828</c:v>
                </c:pt>
                <c:pt idx="947">
                  <c:v>-0.28972388040908276</c:v>
                </c:pt>
                <c:pt idx="948">
                  <c:v>-0.28305925789348407</c:v>
                </c:pt>
                <c:pt idx="949">
                  <c:v>-0.2763896580023103</c:v>
                </c:pt>
                <c:pt idx="950">
                  <c:v>-0.269715073295621</c:v>
                </c:pt>
                <c:pt idx="951">
                  <c:v>-0.26303549631651529</c:v>
                </c:pt>
                <c:pt idx="952">
                  <c:v>-0.25635091959135298</c:v>
                </c:pt>
                <c:pt idx="953">
                  <c:v>-0.24938568673630909</c:v>
                </c:pt>
                <c:pt idx="954">
                  <c:v>-0.24179415386280517</c:v>
                </c:pt>
                <c:pt idx="955">
                  <c:v>-0.23419616216648556</c:v>
                </c:pt>
                <c:pt idx="956">
                  <c:v>-0.22659170064792636</c:v>
                </c:pt>
                <c:pt idx="957">
                  <c:v>-0.21898075827931526</c:v>
                </c:pt>
                <c:pt idx="958">
                  <c:v>-0.21136332400462071</c:v>
                </c:pt>
                <c:pt idx="959">
                  <c:v>-0.20373938673976191</c:v>
                </c:pt>
                <c:pt idx="960">
                  <c:v>-0.19610893537189106</c:v>
                </c:pt>
                <c:pt idx="961">
                  <c:v>-0.18847195876000644</c:v>
                </c:pt>
                <c:pt idx="962">
                  <c:v>-0.18082844573414167</c:v>
                </c:pt>
                <c:pt idx="963">
                  <c:v>-0.17317838509598749</c:v>
                </c:pt>
                <c:pt idx="983">
                  <c:v>-2.3935380482205917E-2</c:v>
                </c:pt>
                <c:pt idx="984">
                  <c:v>-1.6870060305636942E-2</c:v>
                </c:pt>
                <c:pt idx="985">
                  <c:v>-9.799145999886974E-3</c:v>
                </c:pt>
                <c:pt idx="986">
                  <c:v>-2.7226286993750079E-3</c:v>
                </c:pt>
                <c:pt idx="987">
                  <c:v>4.3595004825718606E-3</c:v>
                </c:pt>
                <c:pt idx="988">
                  <c:v>1.1447250453782573E-2</c:v>
                </c:pt>
                <c:pt idx="989">
                  <c:v>1.4912580595770294E-2</c:v>
                </c:pt>
                <c:pt idx="990">
                  <c:v>1.7036002070080145E-2</c:v>
                </c:pt>
                <c:pt idx="991">
                  <c:v>1.9159928555279152E-2</c:v>
                </c:pt>
                <c:pt idx="992">
                  <c:v>2.1284360291618582E-2</c:v>
                </c:pt>
                <c:pt idx="993">
                  <c:v>2.3409297519556588E-2</c:v>
                </c:pt>
                <c:pt idx="994">
                  <c:v>2.5534740479689674E-2</c:v>
                </c:pt>
                <c:pt idx="995">
                  <c:v>2.7660689412819409E-2</c:v>
                </c:pt>
                <c:pt idx="996">
                  <c:v>2.9787144559893279E-2</c:v>
                </c:pt>
                <c:pt idx="997">
                  <c:v>3.1914106162030692E-2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C8-47CB-AB33-ACA430B97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603872"/>
        <c:axId val="364599712"/>
      </c:scatterChart>
      <c:valAx>
        <c:axId val="80953200"/>
        <c:scaling>
          <c:orientation val="minMax"/>
          <c:max val="1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baseline="0">
                    <a:effectLst/>
                  </a:rPr>
                  <a:t>r [Å]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4624256"/>
        <c:crosses val="autoZero"/>
        <c:crossBetween val="midCat"/>
        <c:majorUnit val="2"/>
      </c:valAx>
      <c:valAx>
        <c:axId val="364624256"/>
        <c:scaling>
          <c:orientation val="minMax"/>
          <c:max val="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g(r)</a:t>
                </a:r>
              </a:p>
            </c:rich>
          </c:tx>
          <c:layout>
            <c:manualLayout>
              <c:xMode val="edge"/>
              <c:yMode val="edge"/>
              <c:x val="8.1224031762172303E-3"/>
              <c:y val="0.40305469382210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0953200"/>
        <c:crosses val="autoZero"/>
        <c:crossBetween val="midCat"/>
        <c:majorUnit val="1"/>
      </c:valAx>
      <c:valAx>
        <c:axId val="364599712"/>
        <c:scaling>
          <c:orientation val="minMax"/>
          <c:max val="40"/>
          <c:min val="-2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baseline="0">
                    <a:effectLst/>
                  </a:rPr>
                  <a:t>W(r) [</a:t>
                </a:r>
                <a:r>
                  <a:rPr lang="en-US" sz="1200" b="0" i="0" u="none" strike="noStrike" baseline="0">
                    <a:effectLst/>
                  </a:rPr>
                  <a:t>k</a:t>
                </a:r>
                <a:r>
                  <a:rPr lang="en-US" sz="1200" b="1" i="0" baseline="0">
                    <a:effectLst/>
                  </a:rPr>
                  <a:t>J∙mol</a:t>
                </a:r>
                <a:r>
                  <a:rPr lang="en-US" sz="1200" b="1" i="0" baseline="30000">
                    <a:effectLst/>
                  </a:rPr>
                  <a:t>-1</a:t>
                </a:r>
                <a:r>
                  <a:rPr lang="en-US" sz="1200" b="1" i="0" baseline="0">
                    <a:effectLst/>
                  </a:rPr>
                  <a:t>]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4603872"/>
        <c:crosses val="max"/>
        <c:crossBetween val="midCat"/>
        <c:majorUnit val="20"/>
      </c:valAx>
      <c:valAx>
        <c:axId val="364603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4599712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8481977695192153"/>
          <c:y val="8.1771863754748667E-2"/>
          <c:w val="0.17331676975002427"/>
          <c:h val="0.1957985235384004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68277121115499"/>
          <c:y val="3.64263318251343E-2"/>
          <c:w val="0.79985382095335644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295888064817504E-2"/>
                  <c:y val="0.115398731571737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'MFP-rsum'!$Z$3:$Z$45</c:f>
              <c:numCache>
                <c:formatCode>0.00E+00</c:formatCode>
                <c:ptCount val="43"/>
                <c:pt idx="0">
                  <c:v>2.2759837070607754</c:v>
                </c:pt>
                <c:pt idx="1">
                  <c:v>2.6175256793330215</c:v>
                </c:pt>
                <c:pt idx="2">
                  <c:v>2.9333523201941225</c:v>
                </c:pt>
                <c:pt idx="3">
                  <c:v>3.0947751860545458</c:v>
                </c:pt>
                <c:pt idx="4">
                  <c:v>3.3603029561049746</c:v>
                </c:pt>
                <c:pt idx="5">
                  <c:v>2.8635665995499067</c:v>
                </c:pt>
                <c:pt idx="6">
                  <c:v>3.1501267418407801</c:v>
                </c:pt>
                <c:pt idx="7">
                  <c:v>3.4355656543252246</c:v>
                </c:pt>
                <c:pt idx="8">
                  <c:v>2.3683526052903643</c:v>
                </c:pt>
                <c:pt idx="9">
                  <c:v>2.4190546390209113</c:v>
                </c:pt>
                <c:pt idx="10">
                  <c:v>2.579307146003655</c:v>
                </c:pt>
                <c:pt idx="11">
                  <c:v>2.7164435794269237</c:v>
                </c:pt>
                <c:pt idx="12">
                  <c:v>3.1507824995906875</c:v>
                </c:pt>
                <c:pt idx="13">
                  <c:v>3.0871305859858604</c:v>
                </c:pt>
                <c:pt idx="14">
                  <c:v>3.1804012633637861</c:v>
                </c:pt>
                <c:pt idx="15">
                  <c:v>2.4571500709571903</c:v>
                </c:pt>
                <c:pt idx="16">
                  <c:v>2.6184947744527856</c:v>
                </c:pt>
                <c:pt idx="17">
                  <c:v>2.42479684190184</c:v>
                </c:pt>
                <c:pt idx="18">
                  <c:v>2.556864389507163</c:v>
                </c:pt>
                <c:pt idx="19">
                  <c:v>2.5260689064928501</c:v>
                </c:pt>
                <c:pt idx="20">
                  <c:v>3.1486460110830379</c:v>
                </c:pt>
                <c:pt idx="22">
                  <c:v>3.0276895150914673</c:v>
                </c:pt>
                <c:pt idx="23">
                  <c:v>3.1821841180777333</c:v>
                </c:pt>
                <c:pt idx="24">
                  <c:v>3.1710616154866584</c:v>
                </c:pt>
                <c:pt idx="25">
                  <c:v>3.0400598551177835</c:v>
                </c:pt>
                <c:pt idx="26">
                  <c:v>2.9803563928847558</c:v>
                </c:pt>
                <c:pt idx="27">
                  <c:v>2.9966126248648894</c:v>
                </c:pt>
                <c:pt idx="28">
                  <c:v>3.0126943690428565</c:v>
                </c:pt>
                <c:pt idx="29">
                  <c:v>4.3744896920293135</c:v>
                </c:pt>
                <c:pt idx="30">
                  <c:v>4.0467102726743152</c:v>
                </c:pt>
                <c:pt idx="33">
                  <c:v>3.4715569857535811</c:v>
                </c:pt>
                <c:pt idx="34">
                  <c:v>3.7963917709686812</c:v>
                </c:pt>
                <c:pt idx="35">
                  <c:v>2.9768075362029229</c:v>
                </c:pt>
                <c:pt idx="36">
                  <c:v>4.2453704603250406</c:v>
                </c:pt>
                <c:pt idx="37">
                  <c:v>4.2453704603250406</c:v>
                </c:pt>
                <c:pt idx="38">
                  <c:v>4.217356070199056</c:v>
                </c:pt>
                <c:pt idx="39">
                  <c:v>3.6894363319716517</c:v>
                </c:pt>
                <c:pt idx="40">
                  <c:v>3.7846224196870373</c:v>
                </c:pt>
                <c:pt idx="41">
                  <c:v>3.8716420434539827</c:v>
                </c:pt>
                <c:pt idx="42">
                  <c:v>3.1045688436977752</c:v>
                </c:pt>
              </c:numCache>
            </c:numRef>
          </c:xVal>
          <c:yVal>
            <c:numRef>
              <c:f>'MFP-rsum'!$AA$3:$AA$45</c:f>
              <c:numCache>
                <c:formatCode>0.00E+00</c:formatCode>
                <c:ptCount val="43"/>
                <c:pt idx="0">
                  <c:v>2.09</c:v>
                </c:pt>
                <c:pt idx="1">
                  <c:v>2.35</c:v>
                </c:pt>
                <c:pt idx="2">
                  <c:v>2.71</c:v>
                </c:pt>
                <c:pt idx="3">
                  <c:v>2.85</c:v>
                </c:pt>
                <c:pt idx="4">
                  <c:v>3</c:v>
                </c:pt>
                <c:pt idx="5">
                  <c:v>2.57</c:v>
                </c:pt>
                <c:pt idx="6">
                  <c:v>2.83</c:v>
                </c:pt>
                <c:pt idx="7">
                  <c:v>3.19</c:v>
                </c:pt>
                <c:pt idx="8">
                  <c:v>1.67</c:v>
                </c:pt>
                <c:pt idx="9">
                  <c:v>2.0500000000000003</c:v>
                </c:pt>
                <c:pt idx="10">
                  <c:v>2.33</c:v>
                </c:pt>
                <c:pt idx="11">
                  <c:v>2.5100000000000002</c:v>
                </c:pt>
                <c:pt idx="12">
                  <c:v>2.5300000000000002</c:v>
                </c:pt>
                <c:pt idx="13">
                  <c:v>2.81</c:v>
                </c:pt>
                <c:pt idx="14">
                  <c:v>2.99</c:v>
                </c:pt>
                <c:pt idx="15">
                  <c:v>3.33</c:v>
                </c:pt>
                <c:pt idx="16">
                  <c:v>3.6899999999999995</c:v>
                </c:pt>
                <c:pt idx="17">
                  <c:v>2.0500000000000003</c:v>
                </c:pt>
                <c:pt idx="18">
                  <c:v>2.27</c:v>
                </c:pt>
                <c:pt idx="19">
                  <c:v>2.2200000000000002</c:v>
                </c:pt>
                <c:pt idx="20">
                  <c:v>2.97</c:v>
                </c:pt>
                <c:pt idx="22">
                  <c:v>1.9472000000000003</c:v>
                </c:pt>
                <c:pt idx="23">
                  <c:v>2.3803000000000001</c:v>
                </c:pt>
                <c:pt idx="24">
                  <c:v>2.0225</c:v>
                </c:pt>
                <c:pt idx="25">
                  <c:v>1.9924399999999998</c:v>
                </c:pt>
                <c:pt idx="26">
                  <c:v>1.9765999999999999</c:v>
                </c:pt>
                <c:pt idx="27">
                  <c:v>1.98</c:v>
                </c:pt>
                <c:pt idx="28">
                  <c:v>1.9834000000000001</c:v>
                </c:pt>
                <c:pt idx="29">
                  <c:v>2.7411999999999996</c:v>
                </c:pt>
                <c:pt idx="30">
                  <c:v>2.9247459999999998</c:v>
                </c:pt>
                <c:pt idx="33">
                  <c:v>2.5428999999999999</c:v>
                </c:pt>
                <c:pt idx="34">
                  <c:v>2.8291599999999995</c:v>
                </c:pt>
                <c:pt idx="35">
                  <c:v>2.194</c:v>
                </c:pt>
                <c:pt idx="36">
                  <c:v>2.4405000000000001</c:v>
                </c:pt>
                <c:pt idx="37">
                  <c:v>2.8818000000000001</c:v>
                </c:pt>
                <c:pt idx="38">
                  <c:v>2.8778800000000002</c:v>
                </c:pt>
                <c:pt idx="39">
                  <c:v>3.0851800000000003</c:v>
                </c:pt>
                <c:pt idx="40">
                  <c:v>3.2822400000000003</c:v>
                </c:pt>
                <c:pt idx="41">
                  <c:v>3.4792999999999994</c:v>
                </c:pt>
                <c:pt idx="42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BD-47C3-B3F0-3053FC778298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strRef>
              <c:f>('MFP-rsum'!$Z$27:$Z$28,'MFP-rsum'!$Z$30:$AP$31,'MFP-rsum'!$Z$40:$Z$41,'MFP-rsum'!$Z$42:$Z$44)</c:f>
              <c:strCache>
                <c:ptCount val="11"/>
                <c:pt idx="0">
                  <c:v>3.17E+00</c:v>
                </c:pt>
                <c:pt idx="1">
                  <c:v>3.04E+00</c:v>
                </c:pt>
                <c:pt idx="2">
                  <c:v>1.86</c:v>
                </c:pt>
                <c:pt idx="3">
                  <c:v>1.855</c:v>
                </c:pt>
                <c:pt idx="4">
                  <c:v>0.769663149</c:v>
                </c:pt>
                <c:pt idx="5">
                  <c:v>0.715183076</c:v>
                </c:pt>
                <c:pt idx="6">
                  <c:v>4.25E+00</c:v>
                </c:pt>
                <c:pt idx="7">
                  <c:v>4.22E+00</c:v>
                </c:pt>
                <c:pt idx="8">
                  <c:v>3.69E+00</c:v>
                </c:pt>
                <c:pt idx="9">
                  <c:v>3.78E+00</c:v>
                </c:pt>
                <c:pt idx="10">
                  <c:v>3.87E+00</c:v>
                </c:pt>
              </c:strCache>
            </c:strRef>
          </c:xVal>
          <c:yVal>
            <c:numRef>
              <c:f>('MFP-rsum'!$AA$27:$AA$28,'MFP-rsum'!$AA$30:$AA$31,'MFP-rsum'!$AA$40:$AA$44)</c:f>
              <c:numCache>
                <c:formatCode>0.00E+00</c:formatCode>
                <c:ptCount val="9"/>
                <c:pt idx="0">
                  <c:v>2.0225</c:v>
                </c:pt>
                <c:pt idx="1">
                  <c:v>1.9924399999999998</c:v>
                </c:pt>
                <c:pt idx="2">
                  <c:v>1.98</c:v>
                </c:pt>
                <c:pt idx="3">
                  <c:v>1.9834000000000001</c:v>
                </c:pt>
                <c:pt idx="4">
                  <c:v>2.8818000000000001</c:v>
                </c:pt>
                <c:pt idx="5">
                  <c:v>2.8778800000000002</c:v>
                </c:pt>
                <c:pt idx="6">
                  <c:v>3.0851800000000003</c:v>
                </c:pt>
                <c:pt idx="7">
                  <c:v>3.2822400000000003</c:v>
                </c:pt>
                <c:pt idx="8">
                  <c:v>3.4792999999999994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BD-47C3-B3F0-3053FC778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d</a:t>
                </a:r>
                <a:r>
                  <a:rPr lang="en-US" sz="1050" b="1" baseline="-25000"/>
                  <a:t>avg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9608914487318125E-2"/>
              <c:y val="0.32174006555264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1573583159559788"/>
          <c:y val="9.0596390476059427E-2"/>
          <c:w val="0.40866054243219591"/>
          <c:h val="0.1648744423667248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8364513455503686E-2"/>
                  <c:y val="-0.177665185431288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'MFP-rsum'!$BQ$3:$BQ$45</c:f>
              <c:numCache>
                <c:formatCode>#,##0.00</c:formatCode>
                <c:ptCount val="43"/>
                <c:pt idx="0">
                  <c:v>2.3421021459586555</c:v>
                </c:pt>
                <c:pt idx="1">
                  <c:v>1.5397152996579979</c:v>
                </c:pt>
                <c:pt idx="2">
                  <c:v>1.0940082392306827</c:v>
                </c:pt>
                <c:pt idx="3">
                  <c:v>0.93159245021324921</c:v>
                </c:pt>
                <c:pt idx="4">
                  <c:v>0.72774289874426268</c:v>
                </c:pt>
                <c:pt idx="5">
                  <c:v>1.1759569245281651</c:v>
                </c:pt>
                <c:pt idx="6">
                  <c:v>0.88334264203487822</c:v>
                </c:pt>
                <c:pt idx="7">
                  <c:v>0.68095516938192446</c:v>
                </c:pt>
                <c:pt idx="8">
                  <c:v>1.5589617409037297</c:v>
                </c:pt>
                <c:pt idx="9">
                  <c:v>1.462977032680798</c:v>
                </c:pt>
                <c:pt idx="10">
                  <c:v>1.2068835217163136</c:v>
                </c:pt>
                <c:pt idx="11">
                  <c:v>1.0331716346106778</c:v>
                </c:pt>
                <c:pt idx="12">
                  <c:v>0.66209341409489375</c:v>
                </c:pt>
                <c:pt idx="13">
                  <c:v>0.70389769004816327</c:v>
                </c:pt>
                <c:pt idx="14">
                  <c:v>0.64376711737328074</c:v>
                </c:pt>
                <c:pt idx="15">
                  <c:v>1.1633174695199691</c:v>
                </c:pt>
                <c:pt idx="16">
                  <c:v>0.96125400228371116</c:v>
                </c:pt>
                <c:pt idx="17">
                  <c:v>1.2105067695596112</c:v>
                </c:pt>
                <c:pt idx="18">
                  <c:v>1.0324528129551658</c:v>
                </c:pt>
                <c:pt idx="19">
                  <c:v>1.0706751335384235</c:v>
                </c:pt>
                <c:pt idx="20">
                  <c:v>0.58972631409550158</c:v>
                </c:pt>
                <c:pt idx="22">
                  <c:v>0.91033315799311509</c:v>
                </c:pt>
                <c:pt idx="23">
                  <c:v>0.8569142533503582</c:v>
                </c:pt>
                <c:pt idx="24">
                  <c:v>0.78207265421101912</c:v>
                </c:pt>
                <c:pt idx="25">
                  <c:v>0.90491669897173044</c:v>
                </c:pt>
                <c:pt idx="26">
                  <c:v>0.97265207507139295</c:v>
                </c:pt>
                <c:pt idx="27">
                  <c:v>0.95434282393966208</c:v>
                </c:pt>
                <c:pt idx="28">
                  <c:v>0.93661685616082413</c:v>
                </c:pt>
                <c:pt idx="29">
                  <c:v>0.27378470223823992</c:v>
                </c:pt>
                <c:pt idx="30">
                  <c:v>0.40094387102763879</c:v>
                </c:pt>
                <c:pt idx="33">
                  <c:v>0.64926968818906816</c:v>
                </c:pt>
                <c:pt idx="34">
                  <c:v>0.50466153959633264</c:v>
                </c:pt>
                <c:pt idx="35">
                  <c:v>1.04679347979034</c:v>
                </c:pt>
                <c:pt idx="36">
                  <c:v>0.31216384733330249</c:v>
                </c:pt>
                <c:pt idx="37">
                  <c:v>0.31637414970581329</c:v>
                </c:pt>
                <c:pt idx="38">
                  <c:v>0.32615661446675581</c:v>
                </c:pt>
                <c:pt idx="39">
                  <c:v>0.48797950201996232</c:v>
                </c:pt>
                <c:pt idx="40">
                  <c:v>0.43297670471669791</c:v>
                </c:pt>
                <c:pt idx="41">
                  <c:v>0.38659039171726189</c:v>
                </c:pt>
              </c:numCache>
            </c:numRef>
          </c:xVal>
          <c:yVal>
            <c:numRef>
              <c:f>'MFP-rsum'!$BR$3:$BR$45</c:f>
              <c:numCache>
                <c:formatCode>#,##0.00</c:formatCode>
                <c:ptCount val="43"/>
                <c:pt idx="0">
                  <c:v>1.5070422535211268</c:v>
                </c:pt>
                <c:pt idx="1">
                  <c:v>1.0833333333333333</c:v>
                </c:pt>
                <c:pt idx="2">
                  <c:v>0.73355263157894723</c:v>
                </c:pt>
                <c:pt idx="3">
                  <c:v>0.64892623716153119</c:v>
                </c:pt>
                <c:pt idx="4">
                  <c:v>0.54048140043763659</c:v>
                </c:pt>
                <c:pt idx="5">
                  <c:v>0.76634256419933622</c:v>
                </c:pt>
                <c:pt idx="6">
                  <c:v>0.61637892872952638</c:v>
                </c:pt>
                <c:pt idx="7">
                  <c:v>0.50232050232050218</c:v>
                </c:pt>
                <c:pt idx="8">
                  <c:v>1.2208333333333332</c:v>
                </c:pt>
                <c:pt idx="9">
                  <c:v>1.2369033536751748</c:v>
                </c:pt>
                <c:pt idx="10">
                  <c:v>1.0742954841254795</c:v>
                </c:pt>
                <c:pt idx="11">
                  <c:v>0.91125456149177497</c:v>
                </c:pt>
                <c:pt idx="12">
                  <c:v>0.54295729314189889</c:v>
                </c:pt>
                <c:pt idx="13">
                  <c:v>0.64299152834342477</c:v>
                </c:pt>
                <c:pt idx="14">
                  <c:v>0.59991886756746515</c:v>
                </c:pt>
                <c:pt idx="15">
                  <c:v>1.161107380046265</c:v>
                </c:pt>
                <c:pt idx="16">
                  <c:v>0.86940436551979272</c:v>
                </c:pt>
                <c:pt idx="17">
                  <c:v>0.9550736798038395</c:v>
                </c:pt>
                <c:pt idx="18">
                  <c:v>1.1126127603100588</c:v>
                </c:pt>
                <c:pt idx="19">
                  <c:v>1.195009911710148</c:v>
                </c:pt>
                <c:pt idx="20">
                  <c:v>0.66494786837748932</c:v>
                </c:pt>
                <c:pt idx="22">
                  <c:v>1.4410523865284637</c:v>
                </c:pt>
                <c:pt idx="23">
                  <c:v>1.1341063009026835</c:v>
                </c:pt>
                <c:pt idx="24">
                  <c:v>1.4344249553772834</c:v>
                </c:pt>
                <c:pt idx="25">
                  <c:v>1.4473978818363051</c:v>
                </c:pt>
                <c:pt idx="26">
                  <c:v>1.4761204306863549</c:v>
                </c:pt>
                <c:pt idx="27">
                  <c:v>1.4723756323104553</c:v>
                </c:pt>
                <c:pt idx="28">
                  <c:v>1.4687501331094315</c:v>
                </c:pt>
                <c:pt idx="29">
                  <c:v>0.56960515464771311</c:v>
                </c:pt>
                <c:pt idx="30">
                  <c:v>0.62274862781483475</c:v>
                </c:pt>
                <c:pt idx="33">
                  <c:v>0.92421753340606716</c:v>
                </c:pt>
                <c:pt idx="34">
                  <c:v>0.69403225894258258</c:v>
                </c:pt>
                <c:pt idx="35">
                  <c:v>1.3974935193410751</c:v>
                </c:pt>
                <c:pt idx="36">
                  <c:v>0.71877881285475864</c:v>
                </c:pt>
                <c:pt idx="37">
                  <c:v>0.71877881285475864</c:v>
                </c:pt>
                <c:pt idx="38">
                  <c:v>0.71659010733893203</c:v>
                </c:pt>
                <c:pt idx="39">
                  <c:v>1.1067529796662465</c:v>
                </c:pt>
                <c:pt idx="40">
                  <c:v>1.1326646654476442</c:v>
                </c:pt>
                <c:pt idx="41">
                  <c:v>1.1582545351608602</c:v>
                </c:pt>
                <c:pt idx="42">
                  <c:v>1.3943766185719568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36-4E26-B00C-F2BC3A431C02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('MFP-rsum'!$BQ$27:$BQ$28,'MFP-rsum'!$BQ$30:$BQ$31,'MFP-rsum'!$BQ$40:$BQ$44)</c:f>
              <c:numCache>
                <c:formatCode>#,##0.00</c:formatCode>
                <c:ptCount val="9"/>
                <c:pt idx="0">
                  <c:v>0.78207265421101912</c:v>
                </c:pt>
                <c:pt idx="1">
                  <c:v>0.90491669897173044</c:v>
                </c:pt>
                <c:pt idx="2">
                  <c:v>0.95434282393966208</c:v>
                </c:pt>
                <c:pt idx="3">
                  <c:v>0.93661685616082413</c:v>
                </c:pt>
                <c:pt idx="4">
                  <c:v>0.31637414970581329</c:v>
                </c:pt>
                <c:pt idx="5">
                  <c:v>0.32615661446675581</c:v>
                </c:pt>
                <c:pt idx="6">
                  <c:v>0.48797950201996232</c:v>
                </c:pt>
                <c:pt idx="7">
                  <c:v>0.43297670471669791</c:v>
                </c:pt>
                <c:pt idx="8">
                  <c:v>0.38659039171726189</c:v>
                </c:pt>
              </c:numCache>
            </c:numRef>
          </c:xVal>
          <c:yVal>
            <c:numRef>
              <c:f>('MFP-rsum'!$BR$27:$BR$28,'MFP-rsum'!$BR$30:$BR$31,'MFP-rsum'!$BR$40:$BR$44)</c:f>
              <c:numCache>
                <c:formatCode>#,##0.00</c:formatCode>
                <c:ptCount val="9"/>
                <c:pt idx="0">
                  <c:v>1.4344249553772834</c:v>
                </c:pt>
                <c:pt idx="1">
                  <c:v>1.4473978818363051</c:v>
                </c:pt>
                <c:pt idx="2">
                  <c:v>1.4723756323104553</c:v>
                </c:pt>
                <c:pt idx="3">
                  <c:v>1.4687501331094315</c:v>
                </c:pt>
                <c:pt idx="4">
                  <c:v>0.71877881285475864</c:v>
                </c:pt>
                <c:pt idx="5">
                  <c:v>0.71659010733893203</c:v>
                </c:pt>
                <c:pt idx="6">
                  <c:v>1.1067529796662465</c:v>
                </c:pt>
                <c:pt idx="7">
                  <c:v>1.1326646654476442</c:v>
                </c:pt>
                <c:pt idx="8">
                  <c:v>1.1582545351608602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36-4E26-B00C-F2BC3A431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exp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1/3c'</a:t>
                </a:r>
                <a:r>
                  <a:rPr lang="en-US" sz="1050" b="1" baseline="-25000"/>
                  <a:t>p</a:t>
                </a:r>
                <a:r>
                  <a:rPr lang="en-US" sz="1050" b="1"/>
                  <a:t> [</a:t>
                </a:r>
                <a:r>
                  <a:rPr lang="en-US" sz="1050" b="1" baseline="0"/>
                  <a:t>M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4.4860865996872445E-2"/>
              <c:y val="0.161992580708830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2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75130114747311"/>
          <c:y val="3.64263318251343E-2"/>
          <c:w val="0.79078529101703832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6556794692177232E-3"/>
                  <c:y val="0.352625216223957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'MFP-rsum'!$BG$3:$BG$45</c:f>
              <c:numCache>
                <c:formatCode>0.00E+00</c:formatCode>
                <c:ptCount val="43"/>
                <c:pt idx="0">
                  <c:v>2.5478000000000001</c:v>
                </c:pt>
                <c:pt idx="1">
                  <c:v>2.0855000000000001</c:v>
                </c:pt>
                <c:pt idx="2">
                  <c:v>1.8164</c:v>
                </c:pt>
                <c:pt idx="3">
                  <c:v>1.7604000000000002</c:v>
                </c:pt>
                <c:pt idx="4">
                  <c:v>1.8589699999999998</c:v>
                </c:pt>
                <c:pt idx="5">
                  <c:v>2.0423974499999997</c:v>
                </c:pt>
                <c:pt idx="6">
                  <c:v>1.7436799999999999</c:v>
                </c:pt>
                <c:pt idx="7">
                  <c:v>1.5971839999999997</c:v>
                </c:pt>
                <c:pt idx="8">
                  <c:v>2.5478000000000001</c:v>
                </c:pt>
                <c:pt idx="9">
                  <c:v>2.1755999999999998</c:v>
                </c:pt>
                <c:pt idx="10">
                  <c:v>1.7102999999999999</c:v>
                </c:pt>
                <c:pt idx="11">
                  <c:v>1.3985999999999998</c:v>
                </c:pt>
                <c:pt idx="12">
                  <c:v>2.101</c:v>
                </c:pt>
                <c:pt idx="13">
                  <c:v>2.0650300000000001</c:v>
                </c:pt>
                <c:pt idx="14">
                  <c:v>1.8731300000000002</c:v>
                </c:pt>
                <c:pt idx="15">
                  <c:v>1.8169499999999998</c:v>
                </c:pt>
                <c:pt idx="16">
                  <c:v>1.7665599999999999</c:v>
                </c:pt>
                <c:pt idx="17">
                  <c:v>1.7</c:v>
                </c:pt>
                <c:pt idx="18">
                  <c:v>1.3620000000000001</c:v>
                </c:pt>
                <c:pt idx="19">
                  <c:v>1.0620000000000001</c:v>
                </c:pt>
                <c:pt idx="20">
                  <c:v>1.248</c:v>
                </c:pt>
                <c:pt idx="22">
                  <c:v>2.5476863757231323</c:v>
                </c:pt>
                <c:pt idx="23">
                  <c:v>2.0124687077792052</c:v>
                </c:pt>
                <c:pt idx="24">
                  <c:v>1.7814332081938731</c:v>
                </c:pt>
                <c:pt idx="25">
                  <c:v>2.3191206460873408</c:v>
                </c:pt>
                <c:pt idx="26">
                  <c:v>2.5476875526384619</c:v>
                </c:pt>
                <c:pt idx="27">
                  <c:v>2.4418705732183512</c:v>
                </c:pt>
                <c:pt idx="28">
                  <c:v>2.348752021590474</c:v>
                </c:pt>
                <c:pt idx="29">
                  <c:v>2.039501458919001</c:v>
                </c:pt>
                <c:pt idx="30">
                  <c:v>2.024776905844504</c:v>
                </c:pt>
                <c:pt idx="33">
                  <c:v>1.8851934295243609</c:v>
                </c:pt>
                <c:pt idx="34">
                  <c:v>2.0848843456983839</c:v>
                </c:pt>
                <c:pt idx="35">
                  <c:v>2.2982283668280821</c:v>
                </c:pt>
                <c:pt idx="36">
                  <c:v>1.45174946092899</c:v>
                </c:pt>
                <c:pt idx="37">
                  <c:v>1.45174946092899</c:v>
                </c:pt>
                <c:pt idx="38">
                  <c:v>1.470455559006177</c:v>
                </c:pt>
                <c:pt idx="39">
                  <c:v>1.3486175138087231</c:v>
                </c:pt>
                <c:pt idx="40">
                  <c:v>1.272126022947567</c:v>
                </c:pt>
                <c:pt idx="41">
                  <c:v>1.2151718333840431</c:v>
                </c:pt>
                <c:pt idx="42">
                  <c:v>1.403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33-4691-A549-0DAB12D2B9D7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('MFP-rsum'!$BG$27:$BG$28,'MFP-rsum'!$BG$30:$BG$31,'MFP-rsum'!$BG$40:$BG$44)</c:f>
              <c:numCache>
                <c:formatCode>0.00E+00</c:formatCode>
                <c:ptCount val="9"/>
                <c:pt idx="0">
                  <c:v>1.7814332081938731</c:v>
                </c:pt>
                <c:pt idx="1">
                  <c:v>2.3191206460873408</c:v>
                </c:pt>
                <c:pt idx="2">
                  <c:v>2.4418705732183512</c:v>
                </c:pt>
                <c:pt idx="3">
                  <c:v>2.348752021590474</c:v>
                </c:pt>
                <c:pt idx="4">
                  <c:v>1.45174946092899</c:v>
                </c:pt>
                <c:pt idx="5">
                  <c:v>1.470455559006177</c:v>
                </c:pt>
                <c:pt idx="6">
                  <c:v>1.3486175138087231</c:v>
                </c:pt>
                <c:pt idx="7">
                  <c:v>1.272126022947567</c:v>
                </c:pt>
                <c:pt idx="8">
                  <c:v>1.2151718333840431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33-4691-A549-0DAB12D2B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k</a:t>
                </a:r>
                <a:r>
                  <a:rPr lang="en-US" sz="1050" b="1" baseline="-25000"/>
                  <a:t>exp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34948316384042599"/>
              <c:y val="0.902456365317320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[km∙s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3.2946517530512233E-2"/>
              <c:y val="0.289844374509394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81228139147491"/>
          <c:y val="3.64263318251343E-2"/>
          <c:w val="0.7946990852385796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9999464591591643E-2"/>
                  <c:y val="0.161465300954513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'MFP-rsum'!$Z$3:$Z$45</c:f>
              <c:numCache>
                <c:formatCode>0.00E+00</c:formatCode>
                <c:ptCount val="43"/>
                <c:pt idx="0">
                  <c:v>2.2759837070607754</c:v>
                </c:pt>
                <c:pt idx="1">
                  <c:v>2.6175256793330215</c:v>
                </c:pt>
                <c:pt idx="2">
                  <c:v>2.9333523201941225</c:v>
                </c:pt>
                <c:pt idx="3">
                  <c:v>3.0947751860545458</c:v>
                </c:pt>
                <c:pt idx="4">
                  <c:v>3.3603029561049746</c:v>
                </c:pt>
                <c:pt idx="5">
                  <c:v>2.8635665995499067</c:v>
                </c:pt>
                <c:pt idx="6">
                  <c:v>3.1501267418407801</c:v>
                </c:pt>
                <c:pt idx="7">
                  <c:v>3.4355656543252246</c:v>
                </c:pt>
                <c:pt idx="8">
                  <c:v>2.3683526052903643</c:v>
                </c:pt>
                <c:pt idx="9">
                  <c:v>2.4190546390209113</c:v>
                </c:pt>
                <c:pt idx="10">
                  <c:v>2.579307146003655</c:v>
                </c:pt>
                <c:pt idx="11">
                  <c:v>2.7164435794269237</c:v>
                </c:pt>
                <c:pt idx="12">
                  <c:v>3.1507824995906875</c:v>
                </c:pt>
                <c:pt idx="13">
                  <c:v>3.0871305859858604</c:v>
                </c:pt>
                <c:pt idx="14">
                  <c:v>3.1804012633637861</c:v>
                </c:pt>
                <c:pt idx="15">
                  <c:v>2.4571500709571903</c:v>
                </c:pt>
                <c:pt idx="16">
                  <c:v>2.6184947744527856</c:v>
                </c:pt>
                <c:pt idx="17">
                  <c:v>2.42479684190184</c:v>
                </c:pt>
                <c:pt idx="18">
                  <c:v>2.556864389507163</c:v>
                </c:pt>
                <c:pt idx="19">
                  <c:v>2.5260689064928501</c:v>
                </c:pt>
                <c:pt idx="20">
                  <c:v>3.1486460110830379</c:v>
                </c:pt>
                <c:pt idx="22">
                  <c:v>3.0276895150914673</c:v>
                </c:pt>
                <c:pt idx="23">
                  <c:v>3.1821841180777333</c:v>
                </c:pt>
                <c:pt idx="24">
                  <c:v>3.1710616154866584</c:v>
                </c:pt>
                <c:pt idx="25">
                  <c:v>3.0400598551177835</c:v>
                </c:pt>
                <c:pt idx="26">
                  <c:v>2.9803563928847558</c:v>
                </c:pt>
                <c:pt idx="27">
                  <c:v>2.9966126248648894</c:v>
                </c:pt>
                <c:pt idx="28">
                  <c:v>3.0126943690428565</c:v>
                </c:pt>
                <c:pt idx="29">
                  <c:v>4.3744896920293135</c:v>
                </c:pt>
                <c:pt idx="30">
                  <c:v>4.0467102726743152</c:v>
                </c:pt>
                <c:pt idx="33">
                  <c:v>3.4715569857535811</c:v>
                </c:pt>
                <c:pt idx="34">
                  <c:v>3.7963917709686812</c:v>
                </c:pt>
                <c:pt idx="35">
                  <c:v>2.9768075362029229</c:v>
                </c:pt>
                <c:pt idx="36">
                  <c:v>4.2453704603250406</c:v>
                </c:pt>
                <c:pt idx="37">
                  <c:v>4.2453704603250406</c:v>
                </c:pt>
                <c:pt idx="38">
                  <c:v>4.217356070199056</c:v>
                </c:pt>
                <c:pt idx="39">
                  <c:v>3.6894363319716517</c:v>
                </c:pt>
                <c:pt idx="40">
                  <c:v>3.7846224196870373</c:v>
                </c:pt>
                <c:pt idx="41">
                  <c:v>3.8716420434539827</c:v>
                </c:pt>
                <c:pt idx="42">
                  <c:v>3.1045688436977752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5F-4DCE-B055-6953FEEB4282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('MFP-rsum'!$Z$27:$Z$28,'MFP-rsum'!$Z$30:$Z$31,'MFP-rsum'!$Z$40:$Z$44)</c:f>
              <c:numCache>
                <c:formatCode>0.00E+00</c:formatCode>
                <c:ptCount val="9"/>
                <c:pt idx="0">
                  <c:v>3.1710616154866584</c:v>
                </c:pt>
                <c:pt idx="1">
                  <c:v>3.0400598551177835</c:v>
                </c:pt>
                <c:pt idx="2">
                  <c:v>2.9966126248648894</c:v>
                </c:pt>
                <c:pt idx="3">
                  <c:v>3.0126943690428565</c:v>
                </c:pt>
                <c:pt idx="4">
                  <c:v>4.2453704603250406</c:v>
                </c:pt>
                <c:pt idx="5">
                  <c:v>4.217356070199056</c:v>
                </c:pt>
                <c:pt idx="6">
                  <c:v>3.6894363319716517</c:v>
                </c:pt>
                <c:pt idx="7">
                  <c:v>3.7846224196870373</c:v>
                </c:pt>
                <c:pt idx="8">
                  <c:v>3.8716420434539827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5F-4DCE-B055-6953FEEB4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n</a:t>
                </a:r>
                <a:r>
                  <a:rPr lang="en-US" sz="1050" b="1" baseline="30000"/>
                  <a:t>-1/3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9618450863491007E-2"/>
              <c:y val="0.32174006555264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6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1007178015815802"/>
          <c:y val="9.1010792074633473E-2"/>
          <c:w val="0.40493213501582803"/>
          <c:h val="0.152097184217998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48454794898088"/>
          <c:y val="3.64263318251343E-2"/>
          <c:w val="0.79302681868107372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Figs!$W$34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0255720403540315E-2"/>
                  <c:y val="-0.167052289885527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'MFP-rsum'!$BQ$3:$BQ$45</c:f>
              <c:numCache>
                <c:formatCode>#,##0.00</c:formatCode>
                <c:ptCount val="43"/>
                <c:pt idx="0">
                  <c:v>2.3421021459586555</c:v>
                </c:pt>
                <c:pt idx="1">
                  <c:v>1.5397152996579979</c:v>
                </c:pt>
                <c:pt idx="2">
                  <c:v>1.0940082392306827</c:v>
                </c:pt>
                <c:pt idx="3">
                  <c:v>0.93159245021324921</c:v>
                </c:pt>
                <c:pt idx="4">
                  <c:v>0.72774289874426268</c:v>
                </c:pt>
                <c:pt idx="5">
                  <c:v>1.1759569245281651</c:v>
                </c:pt>
                <c:pt idx="6">
                  <c:v>0.88334264203487822</c:v>
                </c:pt>
                <c:pt idx="7">
                  <c:v>0.68095516938192446</c:v>
                </c:pt>
                <c:pt idx="8">
                  <c:v>1.5589617409037297</c:v>
                </c:pt>
                <c:pt idx="9">
                  <c:v>1.462977032680798</c:v>
                </c:pt>
                <c:pt idx="10">
                  <c:v>1.2068835217163136</c:v>
                </c:pt>
                <c:pt idx="11">
                  <c:v>1.0331716346106778</c:v>
                </c:pt>
                <c:pt idx="12">
                  <c:v>0.66209341409489375</c:v>
                </c:pt>
                <c:pt idx="13">
                  <c:v>0.70389769004816327</c:v>
                </c:pt>
                <c:pt idx="14">
                  <c:v>0.64376711737328074</c:v>
                </c:pt>
                <c:pt idx="15">
                  <c:v>1.1633174695199691</c:v>
                </c:pt>
                <c:pt idx="16">
                  <c:v>0.96125400228371116</c:v>
                </c:pt>
                <c:pt idx="17">
                  <c:v>1.2105067695596112</c:v>
                </c:pt>
                <c:pt idx="18">
                  <c:v>1.0324528129551658</c:v>
                </c:pt>
                <c:pt idx="19">
                  <c:v>1.0706751335384235</c:v>
                </c:pt>
                <c:pt idx="20">
                  <c:v>0.58972631409550158</c:v>
                </c:pt>
                <c:pt idx="22">
                  <c:v>0.91033315799311509</c:v>
                </c:pt>
                <c:pt idx="23">
                  <c:v>0.8569142533503582</c:v>
                </c:pt>
                <c:pt idx="24">
                  <c:v>0.78207265421101912</c:v>
                </c:pt>
                <c:pt idx="25">
                  <c:v>0.90491669897173044</c:v>
                </c:pt>
                <c:pt idx="26">
                  <c:v>0.97265207507139295</c:v>
                </c:pt>
                <c:pt idx="27">
                  <c:v>0.95434282393966208</c:v>
                </c:pt>
                <c:pt idx="28">
                  <c:v>0.93661685616082413</c:v>
                </c:pt>
                <c:pt idx="29">
                  <c:v>0.27378470223823992</c:v>
                </c:pt>
                <c:pt idx="30">
                  <c:v>0.40094387102763879</c:v>
                </c:pt>
                <c:pt idx="33">
                  <c:v>0.64926968818906816</c:v>
                </c:pt>
                <c:pt idx="34">
                  <c:v>0.50466153959633264</c:v>
                </c:pt>
                <c:pt idx="35">
                  <c:v>1.04679347979034</c:v>
                </c:pt>
                <c:pt idx="36">
                  <c:v>0.31216384733330249</c:v>
                </c:pt>
                <c:pt idx="37">
                  <c:v>0.31637414970581329</c:v>
                </c:pt>
                <c:pt idx="38">
                  <c:v>0.32615661446675581</c:v>
                </c:pt>
                <c:pt idx="39">
                  <c:v>0.48797950201996232</c:v>
                </c:pt>
                <c:pt idx="40">
                  <c:v>0.43297670471669791</c:v>
                </c:pt>
                <c:pt idx="41">
                  <c:v>0.38659039171726189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90-4E23-95BA-8191E05B43F6}"/>
            </c:ext>
          </c:extLst>
        </c:ser>
        <c:ser>
          <c:idx val="3"/>
          <c:order val="1"/>
          <c:tx>
            <c:strRef>
              <c:f>Figs!$W$38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('MFP-rsum'!$BQ$27:$BQ$28,'MFP-rsum'!$BQ$30:$BQ$31,'MFP-rsum'!$BQ$40:$BQ$44)</c:f>
              <c:numCache>
                <c:formatCode>#,##0.00</c:formatCode>
                <c:ptCount val="9"/>
                <c:pt idx="0">
                  <c:v>0.78207265421101912</c:v>
                </c:pt>
                <c:pt idx="1">
                  <c:v>0.90491669897173044</c:v>
                </c:pt>
                <c:pt idx="2">
                  <c:v>0.95434282393966208</c:v>
                </c:pt>
                <c:pt idx="3">
                  <c:v>0.93661685616082413</c:v>
                </c:pt>
                <c:pt idx="4">
                  <c:v>0.31637414970581329</c:v>
                </c:pt>
                <c:pt idx="5">
                  <c:v>0.32615661446675581</c:v>
                </c:pt>
                <c:pt idx="6">
                  <c:v>0.48797950201996232</c:v>
                </c:pt>
                <c:pt idx="7">
                  <c:v>0.43297670471669791</c:v>
                </c:pt>
                <c:pt idx="8">
                  <c:v>0.38659039171726189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90-4E23-95BA-8191E05B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exp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ψ</a:t>
                </a:r>
                <a:r>
                  <a:rPr lang="en-US" sz="1050" b="1"/>
                  <a:t>k</a:t>
                </a:r>
                <a:r>
                  <a:rPr lang="en-US" sz="1050" b="1" baseline="-25000"/>
                  <a:t>B</a:t>
                </a:r>
                <a:r>
                  <a:rPr lang="en-US" sz="1050" b="1"/>
                  <a:t>n [</a:t>
                </a:r>
                <a:r>
                  <a:rPr lang="en-US" sz="1050" b="0" i="0" u="none" strike="noStrike" baseline="0">
                    <a:effectLst/>
                  </a:rPr>
                  <a:t>M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3.4577333209041425E-2"/>
              <c:y val="0.17511923534442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2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SCM_parity_plot!$E$1</c:f>
              <c:strCache>
                <c:ptCount val="1"/>
                <c:pt idx="0">
                  <c:v>Dev-KT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SCM_parity_plot!$B$2:$B$20</c:f>
              <c:strCache>
                <c:ptCount val="19"/>
                <c:pt idx="0">
                  <c:v>LiF</c:v>
                </c:pt>
                <c:pt idx="1">
                  <c:v>NaF</c:v>
                </c:pt>
                <c:pt idx="2">
                  <c:v>KF</c:v>
                </c:pt>
                <c:pt idx="3">
                  <c:v>LiCl</c:v>
                </c:pt>
                <c:pt idx="4">
                  <c:v>NaCl</c:v>
                </c:pt>
                <c:pt idx="5">
                  <c:v>KCl</c:v>
                </c:pt>
                <c:pt idx="6">
                  <c:v>MgCl2</c:v>
                </c:pt>
                <c:pt idx="7">
                  <c:v>0.6LiF-0.4NaF</c:v>
                </c:pt>
                <c:pt idx="8">
                  <c:v>0.42KF-0.465LiF-0.115NaF</c:v>
                </c:pt>
                <c:pt idx="9">
                  <c:v>0.5KCl-0.5LiCl</c:v>
                </c:pt>
                <c:pt idx="10">
                  <c:v>0.363KCl-0.637LiCl</c:v>
                </c:pt>
                <c:pt idx="11">
                  <c:v>0.5KCl-0.5NaCl</c:v>
                </c:pt>
                <c:pt idx="12">
                  <c:v>0.5097CaCl2-0.4903NaCl</c:v>
                </c:pt>
                <c:pt idx="13">
                  <c:v>0.34BeF2-0.66LiF</c:v>
                </c:pt>
                <c:pt idx="14">
                  <c:v>0.59KF-0.065MgF2-0.345NaF</c:v>
                </c:pt>
                <c:pt idx="15">
                  <c:v>0.41KCl-0.38MgCl2-0.21NaCl</c:v>
                </c:pt>
                <c:pt idx="16">
                  <c:v>0.15CaCl2-0.315MgCl2-0.535NaCl</c:v>
                </c:pt>
                <c:pt idx="17">
                  <c:v>0.63NaCl-0.37UCl3</c:v>
                </c:pt>
                <c:pt idx="18">
                  <c:v>0.658NaCl-0.342UCl3</c:v>
                </c:pt>
              </c:strCache>
            </c:strRef>
          </c:cat>
          <c:val>
            <c:numRef>
              <c:f>SCM_parity_plot!$E$2:$E$20</c:f>
              <c:numCache>
                <c:formatCode>General</c:formatCode>
                <c:ptCount val="19"/>
                <c:pt idx="0">
                  <c:v>7.0728962717041437</c:v>
                </c:pt>
                <c:pt idx="1">
                  <c:v>-28.778768741476362</c:v>
                </c:pt>
                <c:pt idx="2">
                  <c:v>-6.4372614284336356</c:v>
                </c:pt>
                <c:pt idx="3">
                  <c:v>1.9794358123619917</c:v>
                </c:pt>
                <c:pt idx="4">
                  <c:v>-1.4110761217507082</c:v>
                </c:pt>
                <c:pt idx="5">
                  <c:v>1.3588159152982771</c:v>
                </c:pt>
                <c:pt idx="6">
                  <c:v>-19.417783246336416</c:v>
                </c:pt>
                <c:pt idx="7">
                  <c:v>34.183571329691624</c:v>
                </c:pt>
                <c:pt idx="8">
                  <c:v>26.922941123709045</c:v>
                </c:pt>
                <c:pt idx="9">
                  <c:v>-35.569601628072817</c:v>
                </c:pt>
                <c:pt idx="10">
                  <c:v>-26.53863418783612</c:v>
                </c:pt>
                <c:pt idx="11">
                  <c:v>-5.2788707298465001</c:v>
                </c:pt>
                <c:pt idx="12">
                  <c:v>-31.791631836899164</c:v>
                </c:pt>
                <c:pt idx="13">
                  <c:v>32.069063735580869</c:v>
                </c:pt>
                <c:pt idx="14">
                  <c:v>-22.593005966189526</c:v>
                </c:pt>
                <c:pt idx="15">
                  <c:v>-15.389937954691918</c:v>
                </c:pt>
                <c:pt idx="16">
                  <c:v>-27.353934770699347</c:v>
                </c:pt>
                <c:pt idx="17">
                  <c:v>-52.433151174799455</c:v>
                </c:pt>
                <c:pt idx="18">
                  <c:v>-53.299292478708495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D-4BFD-B159-B9D188AC925D}"/>
            </c:ext>
          </c:extLst>
        </c:ser>
        <c:ser>
          <c:idx val="1"/>
          <c:order val="1"/>
          <c:tx>
            <c:strRef>
              <c:f>SCM_parity_plot!$J$1</c:f>
              <c:strCache>
                <c:ptCount val="1"/>
                <c:pt idx="0">
                  <c:v>Dev-SCM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SCM_parity_plot!$J$2:$J$20</c:f>
              <c:numCache>
                <c:formatCode>General</c:formatCode>
                <c:ptCount val="19"/>
                <c:pt idx="0">
                  <c:v>4.9862332474926818</c:v>
                </c:pt>
                <c:pt idx="1">
                  <c:v>-25.272120521580916</c:v>
                </c:pt>
                <c:pt idx="2">
                  <c:v>-5.7901359539438406</c:v>
                </c:pt>
                <c:pt idx="3">
                  <c:v>-2.020174275788273</c:v>
                </c:pt>
                <c:pt idx="4">
                  <c:v>0.14181636056312402</c:v>
                </c:pt>
                <c:pt idx="5">
                  <c:v>12.778866022039592</c:v>
                </c:pt>
                <c:pt idx="6">
                  <c:v>-4.8457237761214023</c:v>
                </c:pt>
                <c:pt idx="7">
                  <c:v>-13.559632446884262</c:v>
                </c:pt>
                <c:pt idx="8">
                  <c:v>3.5066640542702725</c:v>
                </c:pt>
                <c:pt idx="9">
                  <c:v>-46.204962481841314</c:v>
                </c:pt>
                <c:pt idx="10">
                  <c:v>-38.046721012143955</c:v>
                </c:pt>
                <c:pt idx="11">
                  <c:v>-33.757405413924893</c:v>
                </c:pt>
                <c:pt idx="12">
                  <c:v>-4.9623031975961709</c:v>
                </c:pt>
                <c:pt idx="13">
                  <c:v>7.5085770404934138</c:v>
                </c:pt>
                <c:pt idx="14">
                  <c:v>-33.320547370015227</c:v>
                </c:pt>
                <c:pt idx="15">
                  <c:v>-26.439003986680277</c:v>
                </c:pt>
                <c:pt idx="16">
                  <c:v>-71.473805402301963</c:v>
                </c:pt>
                <c:pt idx="17">
                  <c:v>-12.990495477325439</c:v>
                </c:pt>
                <c:pt idx="18">
                  <c:v>-12.293036941826633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13D-4BFD-B159-B9D188AC9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480288"/>
        <c:axId val="1077479808"/>
      </c:lineChart>
      <c:catAx>
        <c:axId val="1077480288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7479808"/>
        <c:crossesAt val="-60"/>
        <c:auto val="1"/>
        <c:lblAlgn val="ctr"/>
        <c:lblOffset val="100"/>
        <c:tickMarkSkip val="1"/>
        <c:noMultiLvlLbl val="0"/>
      </c:catAx>
      <c:valAx>
        <c:axId val="1077479808"/>
        <c:scaling>
          <c:orientation val="minMax"/>
          <c:max val="60"/>
          <c:min val="-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Deviation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7480288"/>
        <c:crossesAt val="0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0"/>
          <c:order val="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E1-4320-9E68-4C05B6A2DA57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CE1-4320-9E68-4C05B6A2DA57}"/>
            </c:ext>
          </c:extLst>
        </c:ser>
        <c:ser>
          <c:idx val="1"/>
          <c:order val="1"/>
          <c:tx>
            <c:strRef>
              <c:f>'Fig1_Fig2 (2)'!$X$36</c:f>
              <c:strCache>
                <c:ptCount val="1"/>
                <c:pt idx="0">
                  <c:v>Gheribi; 11.8%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'Fig1_Fig2 (2)'!$AH$16:$AH$30</c:f>
              <c:numCache>
                <c:formatCode>General</c:formatCode>
                <c:ptCount val="15"/>
                <c:pt idx="0">
                  <c:v>0.90656933088322</c:v>
                </c:pt>
                <c:pt idx="1">
                  <c:v>0.91150467825412496</c:v>
                </c:pt>
                <c:pt idx="2">
                  <c:v>0.7</c:v>
                </c:pt>
                <c:pt idx="3">
                  <c:v>0.79004699038973603</c:v>
                </c:pt>
                <c:pt idx="4">
                  <c:v>0.47124631205523398</c:v>
                </c:pt>
                <c:pt idx="5">
                  <c:v>0.76602038472580902</c:v>
                </c:pt>
                <c:pt idx="6">
                  <c:v>0.65551426087602205</c:v>
                </c:pt>
                <c:pt idx="7">
                  <c:v>0.52636070227842102</c:v>
                </c:pt>
                <c:pt idx="8">
                  <c:v>0.36749821512915098</c:v>
                </c:pt>
                <c:pt idx="9">
                  <c:v>1.2596773073498</c:v>
                </c:pt>
                <c:pt idx="10">
                  <c:v>1.17915204552163</c:v>
                </c:pt>
                <c:pt idx="11">
                  <c:v>0.62277172330456099</c:v>
                </c:pt>
                <c:pt idx="12">
                  <c:v>0.54390685781354797</c:v>
                </c:pt>
                <c:pt idx="13">
                  <c:v>0.70228664735933899</c:v>
                </c:pt>
                <c:pt idx="14">
                  <c:v>0.59290478268263602</c:v>
                </c:pt>
              </c:numCache>
            </c:numRef>
          </c:xVal>
          <c:yVal>
            <c:numRef>
              <c:f>'Fig1_Fig2 (2)'!$V$16:$V$30</c:f>
              <c:numCache>
                <c:formatCode>General</c:formatCode>
                <c:ptCount val="15"/>
                <c:pt idx="0">
                  <c:v>0.99333380791119696</c:v>
                </c:pt>
                <c:pt idx="1">
                  <c:v>0.98447068021154305</c:v>
                </c:pt>
                <c:pt idx="2">
                  <c:v>0.64214260840362103</c:v>
                </c:pt>
                <c:pt idx="3">
                  <c:v>0.69317885535811896</c:v>
                </c:pt>
                <c:pt idx="4">
                  <c:v>0.39011154382422603</c:v>
                </c:pt>
                <c:pt idx="5">
                  <c:v>0.56448951322319196</c:v>
                </c:pt>
                <c:pt idx="6">
                  <c:v>0.66793180176935196</c:v>
                </c:pt>
                <c:pt idx="7">
                  <c:v>0.466842165145266</c:v>
                </c:pt>
                <c:pt idx="8">
                  <c:v>0.37249183936476299</c:v>
                </c:pt>
                <c:pt idx="9">
                  <c:v>1.3498414938304</c:v>
                </c:pt>
                <c:pt idx="10">
                  <c:v>0.83980660523057205</c:v>
                </c:pt>
                <c:pt idx="11">
                  <c:v>0.58268227937308503</c:v>
                </c:pt>
                <c:pt idx="12">
                  <c:v>0.43829220310135403</c:v>
                </c:pt>
                <c:pt idx="13">
                  <c:v>0.76680974617502995</c:v>
                </c:pt>
                <c:pt idx="14">
                  <c:v>0.53209375499864198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E1-4320-9E68-4C05B6A2DA57}"/>
            </c:ext>
          </c:extLst>
        </c:ser>
        <c:ser>
          <c:idx val="4"/>
          <c:order val="2"/>
          <c:tx>
            <c:strRef>
              <c:f>'Fig1_Fig2 (2)'!$X$37</c:f>
              <c:strCache>
                <c:ptCount val="1"/>
                <c:pt idx="0">
                  <c:v>Zhao; 33.1%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'Fig1_Fig2 (2)'!$AH$16:$AH$30</c:f>
              <c:numCache>
                <c:formatCode>General</c:formatCode>
                <c:ptCount val="15"/>
                <c:pt idx="0">
                  <c:v>0.90656933088322</c:v>
                </c:pt>
                <c:pt idx="1">
                  <c:v>0.91150467825412496</c:v>
                </c:pt>
                <c:pt idx="2">
                  <c:v>0.7</c:v>
                </c:pt>
                <c:pt idx="3">
                  <c:v>0.79004699038973603</c:v>
                </c:pt>
                <c:pt idx="4">
                  <c:v>0.47124631205523398</c:v>
                </c:pt>
                <c:pt idx="5">
                  <c:v>0.76602038472580902</c:v>
                </c:pt>
                <c:pt idx="6">
                  <c:v>0.65551426087602205</c:v>
                </c:pt>
                <c:pt idx="7">
                  <c:v>0.52636070227842102</c:v>
                </c:pt>
                <c:pt idx="8">
                  <c:v>0.36749821512915098</c:v>
                </c:pt>
                <c:pt idx="9">
                  <c:v>1.2596773073498</c:v>
                </c:pt>
                <c:pt idx="10">
                  <c:v>1.17915204552163</c:v>
                </c:pt>
                <c:pt idx="11">
                  <c:v>0.62277172330456099</c:v>
                </c:pt>
                <c:pt idx="12">
                  <c:v>0.54390685781354797</c:v>
                </c:pt>
                <c:pt idx="13">
                  <c:v>0.70228664735933899</c:v>
                </c:pt>
                <c:pt idx="14">
                  <c:v>0.59290478268263602</c:v>
                </c:pt>
              </c:numCache>
            </c:numRef>
          </c:xVal>
          <c:yVal>
            <c:numRef>
              <c:f>'Fig1_Fig2 (2)'!$Y$16:$Y$30</c:f>
              <c:numCache>
                <c:formatCode>General</c:formatCode>
                <c:ptCount val="15"/>
                <c:pt idx="0">
                  <c:v>0.77570441935694301</c:v>
                </c:pt>
                <c:pt idx="1">
                  <c:v>0.74095938136264805</c:v>
                </c:pt>
                <c:pt idx="2">
                  <c:v>0.46849389713973499</c:v>
                </c:pt>
                <c:pt idx="3">
                  <c:v>0.64594060152309996</c:v>
                </c:pt>
                <c:pt idx="4">
                  <c:v>0.33784078052696798</c:v>
                </c:pt>
                <c:pt idx="5">
                  <c:v>0.47418605647421902</c:v>
                </c:pt>
                <c:pt idx="6">
                  <c:v>0.38684120382342102</c:v>
                </c:pt>
                <c:pt idx="7">
                  <c:v>0.28504924771650703</c:v>
                </c:pt>
                <c:pt idx="8">
                  <c:v>0.25964866776244899</c:v>
                </c:pt>
                <c:pt idx="9">
                  <c:v>0.80194503019063301</c:v>
                </c:pt>
                <c:pt idx="10">
                  <c:v>0.52656452655946195</c:v>
                </c:pt>
                <c:pt idx="11">
                  <c:v>0.36409719101091298</c:v>
                </c:pt>
                <c:pt idx="12">
                  <c:v>0.28861057804145501</c:v>
                </c:pt>
                <c:pt idx="13">
                  <c:v>0.54942631142670295</c:v>
                </c:pt>
                <c:pt idx="14">
                  <c:v>0.427744101475241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E1-4320-9E68-4C05B6A2DA57}"/>
            </c:ext>
          </c:extLst>
        </c:ser>
        <c:ser>
          <c:idx val="7"/>
          <c:order val="3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CE1-4320-9E68-4C05B6A2DA57}"/>
            </c:ext>
          </c:extLst>
        </c:ser>
        <c:ser>
          <c:idx val="2"/>
          <c:order val="4"/>
          <c:tx>
            <c:strRef>
              <c:f>'Fig1_Fig2 (2)'!$X$38</c:f>
              <c:strCache>
                <c:ptCount val="1"/>
                <c:pt idx="0">
                  <c:v>Gheribi; 55.7%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'Fig1_Fig2 (2)'!$AH$6:$AH$15</c:f>
              <c:numCache>
                <c:formatCode>General</c:formatCode>
                <c:ptCount val="10"/>
                <c:pt idx="0">
                  <c:v>0.76966314939120895</c:v>
                </c:pt>
                <c:pt idx="1">
                  <c:v>0.71518307597979902</c:v>
                </c:pt>
                <c:pt idx="2">
                  <c:v>0.25012654659262501</c:v>
                </c:pt>
                <c:pt idx="3">
                  <c:v>0.206944273557648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  <c:pt idx="9">
                  <c:v>1.2506480602355801</c:v>
                </c:pt>
              </c:numCache>
            </c:numRef>
          </c:xVal>
          <c:yVal>
            <c:numRef>
              <c:f>'Fig1_Fig2 (2)'!$V$6:$V$15</c:f>
              <c:numCache>
                <c:formatCode>General</c:formatCode>
                <c:ptCount val="10"/>
                <c:pt idx="0">
                  <c:v>0.67741220740497099</c:v>
                </c:pt>
                <c:pt idx="1">
                  <c:v>0.55550594201447301</c:v>
                </c:pt>
                <c:pt idx="2">
                  <c:v>0.112148952119888</c:v>
                </c:pt>
                <c:pt idx="3">
                  <c:v>0.105408277874666</c:v>
                </c:pt>
                <c:pt idx="4">
                  <c:v>0.46141777072929802</c:v>
                </c:pt>
                <c:pt idx="5">
                  <c:v>0.10753765071044399</c:v>
                </c:pt>
                <c:pt idx="6">
                  <c:v>0.14300503155139799</c:v>
                </c:pt>
                <c:pt idx="7">
                  <c:v>0.151181269098529</c:v>
                </c:pt>
                <c:pt idx="8">
                  <c:v>0.16870277158194399</c:v>
                </c:pt>
                <c:pt idx="9">
                  <c:v>0.46141777072929802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E1-4320-9E68-4C05B6A2DA57}"/>
            </c:ext>
          </c:extLst>
        </c:ser>
        <c:ser>
          <c:idx val="3"/>
          <c:order val="5"/>
          <c:tx>
            <c:strRef>
              <c:f>'Fig1_Fig2 (2)'!$X$39</c:f>
              <c:strCache>
                <c:ptCount val="1"/>
                <c:pt idx="0">
                  <c:v>Zhao; 28.7%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'Fig1_Fig2 (2)'!$AH$6:$AH$15</c:f>
              <c:numCache>
                <c:formatCode>General</c:formatCode>
                <c:ptCount val="10"/>
                <c:pt idx="0">
                  <c:v>0.76966314939120895</c:v>
                </c:pt>
                <c:pt idx="1">
                  <c:v>0.71518307597979902</c:v>
                </c:pt>
                <c:pt idx="2">
                  <c:v>0.25012654659262501</c:v>
                </c:pt>
                <c:pt idx="3">
                  <c:v>0.206944273557648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  <c:pt idx="9">
                  <c:v>1.2506480602355801</c:v>
                </c:pt>
              </c:numCache>
            </c:numRef>
          </c:xVal>
          <c:yVal>
            <c:numRef>
              <c:f>'Fig1_Fig2 (2)'!$Y$6:$Y$15</c:f>
              <c:numCache>
                <c:formatCode>General</c:formatCode>
                <c:ptCount val="10"/>
                <c:pt idx="0">
                  <c:v>0.74096562545436895</c:v>
                </c:pt>
                <c:pt idx="1">
                  <c:v>0.72228652104409496</c:v>
                </c:pt>
                <c:pt idx="2">
                  <c:v>0.29987597191156701</c:v>
                </c:pt>
                <c:pt idx="3">
                  <c:v>0.29112922787240902</c:v>
                </c:pt>
                <c:pt idx="4">
                  <c:v>0.71241195168460603</c:v>
                </c:pt>
                <c:pt idx="5">
                  <c:v>0.58317546813700505</c:v>
                </c:pt>
                <c:pt idx="6">
                  <c:v>0.35966985442212901</c:v>
                </c:pt>
                <c:pt idx="7">
                  <c:v>0.33864101447663503</c:v>
                </c:pt>
                <c:pt idx="8">
                  <c:v>0.328531464474764</c:v>
                </c:pt>
                <c:pt idx="9">
                  <c:v>0.71241195168460603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CE1-4320-9E68-4C05B6A2DA57}"/>
            </c:ext>
          </c:extLst>
        </c:ser>
        <c:ser>
          <c:idx val="5"/>
          <c:order val="6"/>
          <c:tx>
            <c:v>Positive Deviation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1.1499999999999999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0CE1-4320-9E68-4C05B6A2DA57}"/>
            </c:ext>
          </c:extLst>
        </c:ser>
        <c:ser>
          <c:idx val="6"/>
          <c:order val="7"/>
          <c:tx>
            <c:v>Negative Deviation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0.85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CE1-4320-9E68-4C05B6A2D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Predicted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70312045124E-2"/>
              <c:y val="0.27736416464973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0.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14406014149742116"/>
          <c:y val="0.10110590315835105"/>
          <c:w val="0.32810498687664041"/>
          <c:h val="0.244564146339455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889763779527558E-2"/>
                  <c:y val="5.87034705519237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'MFP-rsum'!$R$3:$R$45</c:f>
              <c:numCache>
                <c:formatCode>0.00E+00</c:formatCode>
                <c:ptCount val="43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  <c:pt idx="22">
                  <c:v>1.9472000000000003E-10</c:v>
                </c:pt>
                <c:pt idx="23">
                  <c:v>2.3803E-10</c:v>
                </c:pt>
                <c:pt idx="24">
                  <c:v>2.0225E-10</c:v>
                </c:pt>
                <c:pt idx="25">
                  <c:v>1.9924399999999998E-10</c:v>
                </c:pt>
                <c:pt idx="26">
                  <c:v>1.9765999999999999E-10</c:v>
                </c:pt>
                <c:pt idx="27">
                  <c:v>1.9799999999999999E-10</c:v>
                </c:pt>
                <c:pt idx="28">
                  <c:v>1.9834000000000001E-10</c:v>
                </c:pt>
                <c:pt idx="29">
                  <c:v>2.7411999999999998E-10</c:v>
                </c:pt>
                <c:pt idx="30">
                  <c:v>2.9247459999999999E-10</c:v>
                </c:pt>
                <c:pt idx="31">
                  <c:v>2.8198059999999998E-10</c:v>
                </c:pt>
                <c:pt idx="32">
                  <c:v>2.7325000000000001E-10</c:v>
                </c:pt>
                <c:pt idx="33">
                  <c:v>2.5429000000000001E-10</c:v>
                </c:pt>
                <c:pt idx="34">
                  <c:v>2.8291599999999996E-10</c:v>
                </c:pt>
                <c:pt idx="35">
                  <c:v>2.1940000000000001E-10</c:v>
                </c:pt>
                <c:pt idx="36">
                  <c:v>2.4405E-10</c:v>
                </c:pt>
                <c:pt idx="37">
                  <c:v>2.8818000000000003E-10</c:v>
                </c:pt>
                <c:pt idx="38">
                  <c:v>2.8778800000000003E-10</c:v>
                </c:pt>
                <c:pt idx="39">
                  <c:v>3.0851800000000002E-10</c:v>
                </c:pt>
                <c:pt idx="40">
                  <c:v>3.2822400000000001E-10</c:v>
                </c:pt>
                <c:pt idx="41">
                  <c:v>3.4792999999999996E-10</c:v>
                </c:pt>
                <c:pt idx="42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43-465D-B539-257DCB6516AC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('MFP-rsum'!$R$27:$R$28,'MFP-rsum'!$R$30:$R$31,'MFP-rsum'!$R$40:$R$44)</c:f>
              <c:numCache>
                <c:formatCode>0.00E+00</c:formatCode>
                <c:ptCount val="9"/>
                <c:pt idx="0">
                  <c:v>2.0225E-10</c:v>
                </c:pt>
                <c:pt idx="1">
                  <c:v>1.9924399999999998E-10</c:v>
                </c:pt>
                <c:pt idx="2">
                  <c:v>1.9799999999999999E-10</c:v>
                </c:pt>
                <c:pt idx="3">
                  <c:v>1.9834000000000001E-10</c:v>
                </c:pt>
                <c:pt idx="4">
                  <c:v>2.8818000000000003E-10</c:v>
                </c:pt>
                <c:pt idx="5">
                  <c:v>2.8778800000000003E-10</c:v>
                </c:pt>
                <c:pt idx="6">
                  <c:v>3.0851800000000002E-10</c:v>
                </c:pt>
                <c:pt idx="7">
                  <c:v>3.2822400000000001E-10</c:v>
                </c:pt>
                <c:pt idx="8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43-465D-B539-257DCB651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d</a:t>
                </a:r>
                <a:r>
                  <a:rPr lang="en-US" sz="1200" b="1" baseline="-25000"/>
                  <a:t>avg</a:t>
                </a:r>
                <a:r>
                  <a:rPr lang="en-US" sz="1200" b="1"/>
                  <a:t> [m]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7496771480666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.0000000000000024E-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'MFP-rsum'!$CB$3:$CB$45</c:f>
              <c:numCache>
                <c:formatCode>0.00E+00</c:formatCode>
                <c:ptCount val="43"/>
                <c:pt idx="0">
                  <c:v>3839642253.5211272</c:v>
                </c:pt>
                <c:pt idx="1">
                  <c:v>2259291666.6666665</c:v>
                </c:pt>
                <c:pt idx="2">
                  <c:v>1332425000</c:v>
                </c:pt>
                <c:pt idx="3">
                  <c:v>1142369747.8991597</c:v>
                </c:pt>
                <c:pt idx="4">
                  <c:v>1004738708.9715533</c:v>
                </c:pt>
                <c:pt idx="5">
                  <c:v>1565176098.9471855</c:v>
                </c:pt>
                <c:pt idx="6">
                  <c:v>1074767610.4471004</c:v>
                </c:pt>
                <c:pt idx="7">
                  <c:v>802298269.17826879</c:v>
                </c:pt>
                <c:pt idx="8">
                  <c:v>3110439166.6666665</c:v>
                </c:pt>
                <c:pt idx="9">
                  <c:v>2691006936.2557101</c:v>
                </c:pt>
                <c:pt idx="10">
                  <c:v>1837367566.4998076</c:v>
                </c:pt>
                <c:pt idx="11">
                  <c:v>1274480629.7023964</c:v>
                </c:pt>
                <c:pt idx="12">
                  <c:v>1140753272.8911297</c:v>
                </c:pt>
                <c:pt idx="13">
                  <c:v>1327796795.7750225</c:v>
                </c:pt>
                <c:pt idx="14">
                  <c:v>1123726028.406646</c:v>
                </c:pt>
                <c:pt idx="15">
                  <c:v>2109674054.175061</c:v>
                </c:pt>
                <c:pt idx="16">
                  <c:v>1535854975.9526451</c:v>
                </c:pt>
                <c:pt idx="17">
                  <c:v>1623625255.6665273</c:v>
                </c:pt>
                <c:pt idx="18">
                  <c:v>1515378579.5423002</c:v>
                </c:pt>
                <c:pt idx="19">
                  <c:v>1269100526.2361772</c:v>
                </c:pt>
                <c:pt idx="20">
                  <c:v>829854939.73510671</c:v>
                </c:pt>
                <c:pt idx="22">
                  <c:v>3671349531.8618722</c:v>
                </c:pt>
                <c:pt idx="23">
                  <c:v>2282353441.8618779</c:v>
                </c:pt>
                <c:pt idx="24">
                  <c:v>2555332250.1711073</c:v>
                </c:pt>
                <c:pt idx="25">
                  <c:v>3356690310.8696609</c:v>
                </c:pt>
                <c:pt idx="26">
                  <c:v>3760693647.4549518</c:v>
                </c:pt>
                <c:pt idx="27">
                  <c:v>3595350729.2626643</c:v>
                </c:pt>
                <c:pt idx="28">
                  <c:v>3449729844.3520551</c:v>
                </c:pt>
                <c:pt idx="29">
                  <c:v>1161710543.9117942</c:v>
                </c:pt>
                <c:pt idx="30">
                  <c:v>1260927039.745832</c:v>
                </c:pt>
                <c:pt idx="33">
                  <c:v>1742328821.4283295</c:v>
                </c:pt>
                <c:pt idx="34">
                  <c:v>1446976992.079078</c:v>
                </c:pt>
                <c:pt idx="35">
                  <c:v>3211759248.6080675</c:v>
                </c:pt>
                <c:pt idx="36">
                  <c:v>1043486754.0890753</c:v>
                </c:pt>
                <c:pt idx="37">
                  <c:v>1043486754.0890753</c:v>
                </c:pt>
                <c:pt idx="38">
                  <c:v>1053713906.8653659</c:v>
                </c:pt>
                <c:pt idx="39">
                  <c:v>1492586451.8378897</c:v>
                </c:pt>
                <c:pt idx="40">
                  <c:v>1440892196.1891482</c:v>
                </c:pt>
                <c:pt idx="41">
                  <c:v>1407478287.0168052</c:v>
                </c:pt>
                <c:pt idx="42">
                  <c:v>1956310395.8564556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63-42CE-9489-8107EB19CBE7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('MFP-rsum'!$CB$27:$CB$28,'MFP-rsum'!$CB$30:$CB$31,'MFP-rsum'!$CB$40:$CB$44)</c:f>
              <c:numCache>
                <c:formatCode>0.00E+00</c:formatCode>
                <c:ptCount val="9"/>
                <c:pt idx="0">
                  <c:v>2555332250.1711073</c:v>
                </c:pt>
                <c:pt idx="1">
                  <c:v>3356690310.8696609</c:v>
                </c:pt>
                <c:pt idx="2">
                  <c:v>3595350729.2626643</c:v>
                </c:pt>
                <c:pt idx="3">
                  <c:v>3449729844.3520551</c:v>
                </c:pt>
                <c:pt idx="4">
                  <c:v>1043486754.0890753</c:v>
                </c:pt>
                <c:pt idx="5">
                  <c:v>1053713906.8653659</c:v>
                </c:pt>
                <c:pt idx="6">
                  <c:v>1492586451.8378897</c:v>
                </c:pt>
                <c:pt idx="7">
                  <c:v>1440892196.1891482</c:v>
                </c:pt>
                <c:pt idx="8">
                  <c:v>1407478287.0168052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63-42CE-9489-8107EB19C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</a:t>
                </a:r>
                <a:r>
                  <a:rPr lang="en-US" sz="1200" b="1" baseline="-25000"/>
                  <a:t>p,vol 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 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/>
                  <a:t> [J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84335869213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40000000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'MFP-rsum'!$CF$3:$CF$45</c:f>
              <c:numCache>
                <c:formatCode>0.00E+00</c:formatCode>
                <c:ptCount val="43"/>
                <c:pt idx="0">
                  <c:v>0.80248523098591562</c:v>
                </c:pt>
                <c:pt idx="1">
                  <c:v>0.53093354166666662</c:v>
                </c:pt>
                <c:pt idx="2">
                  <c:v>0.36108717499999998</c:v>
                </c:pt>
                <c:pt idx="3">
                  <c:v>0.32557537815126053</c:v>
                </c:pt>
                <c:pt idx="4">
                  <c:v>0.301421612691466</c:v>
                </c:pt>
                <c:pt idx="5">
                  <c:v>0.40225025742942666</c:v>
                </c:pt>
                <c:pt idx="6">
                  <c:v>0.30415923375652942</c:v>
                </c:pt>
                <c:pt idx="7">
                  <c:v>0.25593314786786775</c:v>
                </c:pt>
                <c:pt idx="8">
                  <c:v>0.51944334083333332</c:v>
                </c:pt>
                <c:pt idx="9">
                  <c:v>0.55165642193242059</c:v>
                </c:pt>
                <c:pt idx="10">
                  <c:v>0.42810664299445522</c:v>
                </c:pt>
                <c:pt idx="11">
                  <c:v>0.31989463805530149</c:v>
                </c:pt>
                <c:pt idx="12">
                  <c:v>0.28861057804145585</c:v>
                </c:pt>
                <c:pt idx="13">
                  <c:v>0.37311089961278132</c:v>
                </c:pt>
                <c:pt idx="14">
                  <c:v>0.33599408249358714</c:v>
                </c:pt>
                <c:pt idx="15">
                  <c:v>0.70252146004029525</c:v>
                </c:pt>
                <c:pt idx="16">
                  <c:v>0.56673048612652599</c:v>
                </c:pt>
                <c:pt idx="17">
                  <c:v>0.3328431774116381</c:v>
                </c:pt>
                <c:pt idx="18">
                  <c:v>0.34399093755610216</c:v>
                </c:pt>
                <c:pt idx="19">
                  <c:v>0.28174031682443135</c:v>
                </c:pt>
                <c:pt idx="20">
                  <c:v>0.2464669171013267</c:v>
                </c:pt>
                <c:pt idx="22">
                  <c:v>0.71488518084414387</c:v>
                </c:pt>
                <c:pt idx="23">
                  <c:v>0.54326858976638281</c:v>
                </c:pt>
                <c:pt idx="24">
                  <c:v>0.51681594759710647</c:v>
                </c:pt>
                <c:pt idx="25">
                  <c:v>0.66880040429891463</c:v>
                </c:pt>
                <c:pt idx="26">
                  <c:v>0.74333870635594579</c:v>
                </c:pt>
                <c:pt idx="27">
                  <c:v>0.71187944439400752</c:v>
                </c:pt>
                <c:pt idx="28">
                  <c:v>0.68421941732878666</c:v>
                </c:pt>
                <c:pt idx="29">
                  <c:v>0.31844809429710103</c:v>
                </c:pt>
                <c:pt idx="30">
                  <c:v>0.3687891315788463</c:v>
                </c:pt>
                <c:pt idx="33">
                  <c:v>0.44305679600100989</c:v>
                </c:pt>
                <c:pt idx="34">
                  <c:v>0.40937294269104435</c:v>
                </c:pt>
                <c:pt idx="35">
                  <c:v>0.70465997914461009</c:v>
                </c:pt>
                <c:pt idx="36">
                  <c:v>0.25466294233543885</c:v>
                </c:pt>
                <c:pt idx="37">
                  <c:v>0.30071201279338977</c:v>
                </c:pt>
                <c:pt idx="38">
                  <c:v>0.30324621782896993</c:v>
                </c:pt>
                <c:pt idx="39">
                  <c:v>0.46048978694812209</c:v>
                </c:pt>
                <c:pt idx="40">
                  <c:v>0.47293540020198699</c:v>
                </c:pt>
                <c:pt idx="41">
                  <c:v>0.48970392040175698</c:v>
                </c:pt>
                <c:pt idx="42">
                  <c:v>0.60645622271550126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4-454E-83A6-19657BE2A91E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('MFP-rsum'!$CF$27:$CF$28,'MFP-rsum'!$CF$30:$CF$31,'MFP-rsum'!$CF$40:$CF$44)</c:f>
              <c:numCache>
                <c:formatCode>0.00E+00</c:formatCode>
                <c:ptCount val="9"/>
                <c:pt idx="0">
                  <c:v>0.51681594759710647</c:v>
                </c:pt>
                <c:pt idx="1">
                  <c:v>0.66880040429891463</c:v>
                </c:pt>
                <c:pt idx="2">
                  <c:v>0.71187944439400752</c:v>
                </c:pt>
                <c:pt idx="3">
                  <c:v>0.68421941732878666</c:v>
                </c:pt>
                <c:pt idx="4">
                  <c:v>0.30071201279338977</c:v>
                </c:pt>
                <c:pt idx="5">
                  <c:v>0.30324621782896993</c:v>
                </c:pt>
                <c:pt idx="6">
                  <c:v>0.46048978694812209</c:v>
                </c:pt>
                <c:pt idx="7">
                  <c:v>0.47293540020198699</c:v>
                </c:pt>
                <c:pt idx="8">
                  <c:v>0.48970392040175698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4-454E-83A6-19657BE2A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κ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PGM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84335869213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889763779527558E-2"/>
                  <c:y val="5.87034705519237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'MFP-rsum'!$R$3:$R$45</c:f>
              <c:numCache>
                <c:formatCode>0.00E+00</c:formatCode>
                <c:ptCount val="43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  <c:pt idx="22">
                  <c:v>1.9472000000000003E-10</c:v>
                </c:pt>
                <c:pt idx="23">
                  <c:v>2.3803E-10</c:v>
                </c:pt>
                <c:pt idx="24">
                  <c:v>2.0225E-10</c:v>
                </c:pt>
                <c:pt idx="25">
                  <c:v>1.9924399999999998E-10</c:v>
                </c:pt>
                <c:pt idx="26">
                  <c:v>1.9765999999999999E-10</c:v>
                </c:pt>
                <c:pt idx="27">
                  <c:v>1.9799999999999999E-10</c:v>
                </c:pt>
                <c:pt idx="28">
                  <c:v>1.9834000000000001E-10</c:v>
                </c:pt>
                <c:pt idx="29">
                  <c:v>2.7411999999999998E-10</c:v>
                </c:pt>
                <c:pt idx="30">
                  <c:v>2.9247459999999999E-10</c:v>
                </c:pt>
                <c:pt idx="31">
                  <c:v>2.8198059999999998E-10</c:v>
                </c:pt>
                <c:pt idx="32">
                  <c:v>2.7325000000000001E-10</c:v>
                </c:pt>
                <c:pt idx="33">
                  <c:v>2.5429000000000001E-10</c:v>
                </c:pt>
                <c:pt idx="34">
                  <c:v>2.8291599999999996E-10</c:v>
                </c:pt>
                <c:pt idx="35">
                  <c:v>2.1940000000000001E-10</c:v>
                </c:pt>
                <c:pt idx="36">
                  <c:v>2.4405E-10</c:v>
                </c:pt>
                <c:pt idx="37">
                  <c:v>2.8818000000000003E-10</c:v>
                </c:pt>
                <c:pt idx="38">
                  <c:v>2.8778800000000003E-10</c:v>
                </c:pt>
                <c:pt idx="39">
                  <c:v>3.0851800000000002E-10</c:v>
                </c:pt>
                <c:pt idx="40">
                  <c:v>3.2822400000000001E-10</c:v>
                </c:pt>
                <c:pt idx="41">
                  <c:v>3.4792999999999996E-10</c:v>
                </c:pt>
                <c:pt idx="42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51-45E2-9F21-7EAE5C046FD3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('MFP-rsum'!$R$27:$R$28,'MFP-rsum'!$R$30:$R$31,'MFP-rsum'!$R$40:$R$44)</c:f>
              <c:numCache>
                <c:formatCode>0.00E+00</c:formatCode>
                <c:ptCount val="9"/>
                <c:pt idx="0">
                  <c:v>2.0225E-10</c:v>
                </c:pt>
                <c:pt idx="1">
                  <c:v>1.9924399999999998E-10</c:v>
                </c:pt>
                <c:pt idx="2">
                  <c:v>1.9799999999999999E-10</c:v>
                </c:pt>
                <c:pt idx="3">
                  <c:v>1.9834000000000001E-10</c:v>
                </c:pt>
                <c:pt idx="4">
                  <c:v>2.8818000000000003E-10</c:v>
                </c:pt>
                <c:pt idx="5">
                  <c:v>2.8778800000000003E-10</c:v>
                </c:pt>
                <c:pt idx="6">
                  <c:v>3.0851800000000002E-10</c:v>
                </c:pt>
                <c:pt idx="7">
                  <c:v>3.2822400000000001E-10</c:v>
                </c:pt>
                <c:pt idx="8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51-45E2-9F21-7EAE5C046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d</a:t>
                </a:r>
                <a:r>
                  <a:rPr lang="en-US" sz="1200" b="1" baseline="-25000"/>
                  <a:t>avg</a:t>
                </a:r>
                <a:r>
                  <a:rPr lang="en-US" sz="1200" b="1"/>
                  <a:t> [m]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74967867296619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.0000000000000024E-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'MFP-rsum'!$CB$3:$CB$45</c:f>
              <c:numCache>
                <c:formatCode>0.00E+00</c:formatCode>
                <c:ptCount val="43"/>
                <c:pt idx="0">
                  <c:v>3839642253.5211272</c:v>
                </c:pt>
                <c:pt idx="1">
                  <c:v>2259291666.6666665</c:v>
                </c:pt>
                <c:pt idx="2">
                  <c:v>1332425000</c:v>
                </c:pt>
                <c:pt idx="3">
                  <c:v>1142369747.8991597</c:v>
                </c:pt>
                <c:pt idx="4">
                  <c:v>1004738708.9715533</c:v>
                </c:pt>
                <c:pt idx="5">
                  <c:v>1565176098.9471855</c:v>
                </c:pt>
                <c:pt idx="6">
                  <c:v>1074767610.4471004</c:v>
                </c:pt>
                <c:pt idx="7">
                  <c:v>802298269.17826879</c:v>
                </c:pt>
                <c:pt idx="8">
                  <c:v>3110439166.6666665</c:v>
                </c:pt>
                <c:pt idx="9">
                  <c:v>2691006936.2557101</c:v>
                </c:pt>
                <c:pt idx="10">
                  <c:v>1837367566.4998076</c:v>
                </c:pt>
                <c:pt idx="11">
                  <c:v>1274480629.7023964</c:v>
                </c:pt>
                <c:pt idx="12">
                  <c:v>1140753272.8911297</c:v>
                </c:pt>
                <c:pt idx="13">
                  <c:v>1327796795.7750225</c:v>
                </c:pt>
                <c:pt idx="14">
                  <c:v>1123726028.406646</c:v>
                </c:pt>
                <c:pt idx="15">
                  <c:v>2109674054.175061</c:v>
                </c:pt>
                <c:pt idx="16">
                  <c:v>1535854975.9526451</c:v>
                </c:pt>
                <c:pt idx="17">
                  <c:v>1623625255.6665273</c:v>
                </c:pt>
                <c:pt idx="18">
                  <c:v>1515378579.5423002</c:v>
                </c:pt>
                <c:pt idx="19">
                  <c:v>1269100526.2361772</c:v>
                </c:pt>
                <c:pt idx="20">
                  <c:v>829854939.73510671</c:v>
                </c:pt>
                <c:pt idx="22">
                  <c:v>3671349531.8618722</c:v>
                </c:pt>
                <c:pt idx="23">
                  <c:v>2282353441.8618779</c:v>
                </c:pt>
                <c:pt idx="24">
                  <c:v>2555332250.1711073</c:v>
                </c:pt>
                <c:pt idx="25">
                  <c:v>3356690310.8696609</c:v>
                </c:pt>
                <c:pt idx="26">
                  <c:v>3760693647.4549518</c:v>
                </c:pt>
                <c:pt idx="27">
                  <c:v>3595350729.2626643</c:v>
                </c:pt>
                <c:pt idx="28">
                  <c:v>3449729844.3520551</c:v>
                </c:pt>
                <c:pt idx="29">
                  <c:v>1161710543.9117942</c:v>
                </c:pt>
                <c:pt idx="30">
                  <c:v>1260927039.745832</c:v>
                </c:pt>
                <c:pt idx="33">
                  <c:v>1742328821.4283295</c:v>
                </c:pt>
                <c:pt idx="34">
                  <c:v>1446976992.079078</c:v>
                </c:pt>
                <c:pt idx="35">
                  <c:v>3211759248.6080675</c:v>
                </c:pt>
                <c:pt idx="36">
                  <c:v>1043486754.0890753</c:v>
                </c:pt>
                <c:pt idx="37">
                  <c:v>1043486754.0890753</c:v>
                </c:pt>
                <c:pt idx="38">
                  <c:v>1053713906.8653659</c:v>
                </c:pt>
                <c:pt idx="39">
                  <c:v>1492586451.8378897</c:v>
                </c:pt>
                <c:pt idx="40">
                  <c:v>1440892196.1891482</c:v>
                </c:pt>
                <c:pt idx="41">
                  <c:v>1407478287.0168052</c:v>
                </c:pt>
                <c:pt idx="42">
                  <c:v>1956310395.8564556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05-4A55-BECC-B97C8D13B3D8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('MFP-rsum'!$CB$27:$CB$28,'MFP-rsum'!$CB$30:$CB$31,'MFP-rsum'!$CB$40:$CB$44)</c:f>
              <c:numCache>
                <c:formatCode>0.00E+00</c:formatCode>
                <c:ptCount val="9"/>
                <c:pt idx="0">
                  <c:v>2555332250.1711073</c:v>
                </c:pt>
                <c:pt idx="1">
                  <c:v>3356690310.8696609</c:v>
                </c:pt>
                <c:pt idx="2">
                  <c:v>3595350729.2626643</c:v>
                </c:pt>
                <c:pt idx="3">
                  <c:v>3449729844.3520551</c:v>
                </c:pt>
                <c:pt idx="4">
                  <c:v>1043486754.0890753</c:v>
                </c:pt>
                <c:pt idx="5">
                  <c:v>1053713906.8653659</c:v>
                </c:pt>
                <c:pt idx="6">
                  <c:v>1492586451.8378897</c:v>
                </c:pt>
                <c:pt idx="7">
                  <c:v>1440892196.1891482</c:v>
                </c:pt>
                <c:pt idx="8">
                  <c:v>1407478287.0168052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05-4A55-BECC-B97C8D13B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</a:t>
                </a:r>
                <a:r>
                  <a:rPr lang="en-US" sz="1200" b="1" baseline="-25000"/>
                  <a:t>p,vol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/>
                  <a:t> [J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150087473026547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40000000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'MFP-rsum'!$CF$3:$CF$45</c:f>
              <c:numCache>
                <c:formatCode>0.00E+00</c:formatCode>
                <c:ptCount val="43"/>
                <c:pt idx="0">
                  <c:v>0.80248523098591562</c:v>
                </c:pt>
                <c:pt idx="1">
                  <c:v>0.53093354166666662</c:v>
                </c:pt>
                <c:pt idx="2">
                  <c:v>0.36108717499999998</c:v>
                </c:pt>
                <c:pt idx="3">
                  <c:v>0.32557537815126053</c:v>
                </c:pt>
                <c:pt idx="4">
                  <c:v>0.301421612691466</c:v>
                </c:pt>
                <c:pt idx="5">
                  <c:v>0.40225025742942666</c:v>
                </c:pt>
                <c:pt idx="6">
                  <c:v>0.30415923375652942</c:v>
                </c:pt>
                <c:pt idx="7">
                  <c:v>0.25593314786786775</c:v>
                </c:pt>
                <c:pt idx="8">
                  <c:v>0.51944334083333332</c:v>
                </c:pt>
                <c:pt idx="9">
                  <c:v>0.55165642193242059</c:v>
                </c:pt>
                <c:pt idx="10">
                  <c:v>0.42810664299445522</c:v>
                </c:pt>
                <c:pt idx="11">
                  <c:v>0.31989463805530149</c:v>
                </c:pt>
                <c:pt idx="12">
                  <c:v>0.28861057804145585</c:v>
                </c:pt>
                <c:pt idx="13">
                  <c:v>0.37311089961278132</c:v>
                </c:pt>
                <c:pt idx="14">
                  <c:v>0.33599408249358714</c:v>
                </c:pt>
                <c:pt idx="15">
                  <c:v>0.70252146004029525</c:v>
                </c:pt>
                <c:pt idx="16">
                  <c:v>0.56673048612652599</c:v>
                </c:pt>
                <c:pt idx="17">
                  <c:v>0.3328431774116381</c:v>
                </c:pt>
                <c:pt idx="18">
                  <c:v>0.34399093755610216</c:v>
                </c:pt>
                <c:pt idx="19">
                  <c:v>0.28174031682443135</c:v>
                </c:pt>
                <c:pt idx="20">
                  <c:v>0.2464669171013267</c:v>
                </c:pt>
                <c:pt idx="22">
                  <c:v>0.71488518084414387</c:v>
                </c:pt>
                <c:pt idx="23">
                  <c:v>0.54326858976638281</c:v>
                </c:pt>
                <c:pt idx="24">
                  <c:v>0.51681594759710647</c:v>
                </c:pt>
                <c:pt idx="25">
                  <c:v>0.66880040429891463</c:v>
                </c:pt>
                <c:pt idx="26">
                  <c:v>0.74333870635594579</c:v>
                </c:pt>
                <c:pt idx="27">
                  <c:v>0.71187944439400752</c:v>
                </c:pt>
                <c:pt idx="28">
                  <c:v>0.68421941732878666</c:v>
                </c:pt>
                <c:pt idx="29">
                  <c:v>0.31844809429710103</c:v>
                </c:pt>
                <c:pt idx="30">
                  <c:v>0.3687891315788463</c:v>
                </c:pt>
                <c:pt idx="33">
                  <c:v>0.44305679600100989</c:v>
                </c:pt>
                <c:pt idx="34">
                  <c:v>0.40937294269104435</c:v>
                </c:pt>
                <c:pt idx="35">
                  <c:v>0.70465997914461009</c:v>
                </c:pt>
                <c:pt idx="36">
                  <c:v>0.25466294233543885</c:v>
                </c:pt>
                <c:pt idx="37">
                  <c:v>0.30071201279338977</c:v>
                </c:pt>
                <c:pt idx="38">
                  <c:v>0.30324621782896993</c:v>
                </c:pt>
                <c:pt idx="39">
                  <c:v>0.46048978694812209</c:v>
                </c:pt>
                <c:pt idx="40">
                  <c:v>0.47293540020198699</c:v>
                </c:pt>
                <c:pt idx="41">
                  <c:v>0.48970392040175698</c:v>
                </c:pt>
                <c:pt idx="42">
                  <c:v>0.60645622271550126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A5-420B-B26F-453D36C2440B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('MFP-rsum'!$CF$27:$CF$28,'MFP-rsum'!$CF$30:$CF$31,'MFP-rsum'!$CF$40:$CF$44)</c:f>
              <c:numCache>
                <c:formatCode>0.00E+00</c:formatCode>
                <c:ptCount val="9"/>
                <c:pt idx="0">
                  <c:v>0.51681594759710647</c:v>
                </c:pt>
                <c:pt idx="1">
                  <c:v>0.66880040429891463</c:v>
                </c:pt>
                <c:pt idx="2">
                  <c:v>0.71187944439400752</c:v>
                </c:pt>
                <c:pt idx="3">
                  <c:v>0.68421941732878666</c:v>
                </c:pt>
                <c:pt idx="4">
                  <c:v>0.30071201279338977</c:v>
                </c:pt>
                <c:pt idx="5">
                  <c:v>0.30324621782896993</c:v>
                </c:pt>
                <c:pt idx="6">
                  <c:v>0.46048978694812209</c:v>
                </c:pt>
                <c:pt idx="7">
                  <c:v>0.47293540020198699</c:v>
                </c:pt>
                <c:pt idx="8">
                  <c:v>0.48970392040175698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A5-420B-B26F-453D36C24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p,vol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9.51675777539348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659880694347715"/>
                  <c:y val="-5.88060244756621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'MFP-rsum'!$AA$3:$AA$45</c:f>
              <c:numCache>
                <c:formatCode>0.00E+00</c:formatCode>
                <c:ptCount val="43"/>
                <c:pt idx="0">
                  <c:v>2.09</c:v>
                </c:pt>
                <c:pt idx="1">
                  <c:v>2.35</c:v>
                </c:pt>
                <c:pt idx="2">
                  <c:v>2.71</c:v>
                </c:pt>
                <c:pt idx="3">
                  <c:v>2.85</c:v>
                </c:pt>
                <c:pt idx="4">
                  <c:v>3</c:v>
                </c:pt>
                <c:pt idx="5">
                  <c:v>2.57</c:v>
                </c:pt>
                <c:pt idx="6">
                  <c:v>2.83</c:v>
                </c:pt>
                <c:pt idx="7">
                  <c:v>3.19</c:v>
                </c:pt>
                <c:pt idx="8">
                  <c:v>1.67</c:v>
                </c:pt>
                <c:pt idx="9">
                  <c:v>2.0500000000000003</c:v>
                </c:pt>
                <c:pt idx="10">
                  <c:v>2.33</c:v>
                </c:pt>
                <c:pt idx="11">
                  <c:v>2.5100000000000002</c:v>
                </c:pt>
                <c:pt idx="12">
                  <c:v>2.5300000000000002</c:v>
                </c:pt>
                <c:pt idx="13">
                  <c:v>2.81</c:v>
                </c:pt>
                <c:pt idx="14">
                  <c:v>2.99</c:v>
                </c:pt>
                <c:pt idx="15">
                  <c:v>3.33</c:v>
                </c:pt>
                <c:pt idx="16">
                  <c:v>3.6899999999999995</c:v>
                </c:pt>
                <c:pt idx="17">
                  <c:v>2.0500000000000003</c:v>
                </c:pt>
                <c:pt idx="18">
                  <c:v>2.27</c:v>
                </c:pt>
                <c:pt idx="19">
                  <c:v>2.2200000000000002</c:v>
                </c:pt>
                <c:pt idx="20">
                  <c:v>2.97</c:v>
                </c:pt>
                <c:pt idx="22">
                  <c:v>1.9472000000000003</c:v>
                </c:pt>
                <c:pt idx="23">
                  <c:v>2.3803000000000001</c:v>
                </c:pt>
                <c:pt idx="24">
                  <c:v>2.0225</c:v>
                </c:pt>
                <c:pt idx="25">
                  <c:v>1.9924399999999998</c:v>
                </c:pt>
                <c:pt idx="26">
                  <c:v>1.9765999999999999</c:v>
                </c:pt>
                <c:pt idx="27">
                  <c:v>1.98</c:v>
                </c:pt>
                <c:pt idx="28">
                  <c:v>1.9834000000000001</c:v>
                </c:pt>
                <c:pt idx="29">
                  <c:v>2.7411999999999996</c:v>
                </c:pt>
                <c:pt idx="30">
                  <c:v>2.9247459999999998</c:v>
                </c:pt>
                <c:pt idx="33">
                  <c:v>2.5428999999999999</c:v>
                </c:pt>
                <c:pt idx="34">
                  <c:v>2.8291599999999995</c:v>
                </c:pt>
                <c:pt idx="35">
                  <c:v>2.194</c:v>
                </c:pt>
                <c:pt idx="36">
                  <c:v>2.4405000000000001</c:v>
                </c:pt>
                <c:pt idx="37">
                  <c:v>2.8818000000000001</c:v>
                </c:pt>
                <c:pt idx="38">
                  <c:v>2.8778800000000002</c:v>
                </c:pt>
                <c:pt idx="39">
                  <c:v>3.0851800000000003</c:v>
                </c:pt>
                <c:pt idx="40">
                  <c:v>3.2822400000000003</c:v>
                </c:pt>
                <c:pt idx="41">
                  <c:v>3.4792999999999994</c:v>
                </c:pt>
                <c:pt idx="42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C-4323-BB65-66032AF0D355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('MFP-rsum'!$AP$27:$AP$28,'MFP-rsum'!$AP$30:$AP$31,'MFP-rsum'!$AP$40:$AP$41,'MFP-rsum'!$AP$42:$AP$44)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('MFP-rsum'!$AA$27:$AA$28,'MFP-rsum'!$AA$30:$AA$31,'MFP-rsum'!$AA$40:$AA$44)</c:f>
              <c:numCache>
                <c:formatCode>0.00E+00</c:formatCode>
                <c:ptCount val="9"/>
                <c:pt idx="0">
                  <c:v>2.0225</c:v>
                </c:pt>
                <c:pt idx="1">
                  <c:v>1.9924399999999998</c:v>
                </c:pt>
                <c:pt idx="2">
                  <c:v>1.98</c:v>
                </c:pt>
                <c:pt idx="3">
                  <c:v>1.9834000000000001</c:v>
                </c:pt>
                <c:pt idx="4">
                  <c:v>2.8818000000000001</c:v>
                </c:pt>
                <c:pt idx="5">
                  <c:v>2.8778800000000002</c:v>
                </c:pt>
                <c:pt idx="6">
                  <c:v>3.0851800000000003</c:v>
                </c:pt>
                <c:pt idx="7">
                  <c:v>3.2822400000000003</c:v>
                </c:pt>
                <c:pt idx="8">
                  <c:v>3.4792999999999994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CC-4323-BB65-66032AF0D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d</a:t>
                </a:r>
                <a:r>
                  <a:rPr lang="en-US" sz="1050" b="1" baseline="-25000"/>
                  <a:t>avg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881723144329438E-2"/>
              <c:y val="0.32174011125473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024551525852449"/>
          <c:y val="7.7651120298589463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260959166460194"/>
                  <c:y val="0.394369515602250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'MFP-rsum'!$CC$3:$CC$45</c:f>
              <c:numCache>
                <c:formatCode>0.00E+00</c:formatCode>
                <c:ptCount val="43"/>
                <c:pt idx="0">
                  <c:v>3.8396422535211276</c:v>
                </c:pt>
                <c:pt idx="1">
                  <c:v>2.2592916666666665</c:v>
                </c:pt>
                <c:pt idx="2">
                  <c:v>1.3324250000000002</c:v>
                </c:pt>
                <c:pt idx="3">
                  <c:v>1.1423697478991597</c:v>
                </c:pt>
                <c:pt idx="4">
                  <c:v>1.0047387089715534</c:v>
                </c:pt>
                <c:pt idx="5">
                  <c:v>1.5651760989471857</c:v>
                </c:pt>
                <c:pt idx="6">
                  <c:v>1.0747676104471005</c:v>
                </c:pt>
                <c:pt idx="7">
                  <c:v>0.80229826917826885</c:v>
                </c:pt>
                <c:pt idx="8">
                  <c:v>3.1104391666666666</c:v>
                </c:pt>
                <c:pt idx="9">
                  <c:v>2.6910069362557101</c:v>
                </c:pt>
                <c:pt idx="10">
                  <c:v>1.8373675664998077</c:v>
                </c:pt>
                <c:pt idx="11">
                  <c:v>1.2744806297023965</c:v>
                </c:pt>
                <c:pt idx="12">
                  <c:v>1.1407532728911298</c:v>
                </c:pt>
                <c:pt idx="13">
                  <c:v>1.3277967957750225</c:v>
                </c:pt>
                <c:pt idx="14">
                  <c:v>1.1237260284066461</c:v>
                </c:pt>
                <c:pt idx="15">
                  <c:v>2.1096740541750609</c:v>
                </c:pt>
                <c:pt idx="16">
                  <c:v>1.5358549759526452</c:v>
                </c:pt>
                <c:pt idx="17">
                  <c:v>1.6236252556665274</c:v>
                </c:pt>
                <c:pt idx="18">
                  <c:v>1.5153785795423003</c:v>
                </c:pt>
                <c:pt idx="19">
                  <c:v>1.2691005262361772</c:v>
                </c:pt>
                <c:pt idx="20">
                  <c:v>0.82985493973510671</c:v>
                </c:pt>
                <c:pt idx="22">
                  <c:v>3.6713495318618725</c:v>
                </c:pt>
                <c:pt idx="23">
                  <c:v>2.2823534418618783</c:v>
                </c:pt>
                <c:pt idx="24">
                  <c:v>2.5553322501711073</c:v>
                </c:pt>
                <c:pt idx="25">
                  <c:v>3.3566903108696611</c:v>
                </c:pt>
                <c:pt idx="26">
                  <c:v>3.7606936474549522</c:v>
                </c:pt>
                <c:pt idx="27">
                  <c:v>3.5953507292626647</c:v>
                </c:pt>
                <c:pt idx="28">
                  <c:v>3.4497298443520554</c:v>
                </c:pt>
                <c:pt idx="29">
                  <c:v>1.1617105439117943</c:v>
                </c:pt>
                <c:pt idx="30">
                  <c:v>1.2609270397458321</c:v>
                </c:pt>
                <c:pt idx="33">
                  <c:v>1.7423288214283297</c:v>
                </c:pt>
                <c:pt idx="34">
                  <c:v>1.446976992079078</c:v>
                </c:pt>
                <c:pt idx="35">
                  <c:v>3.2117592486080677</c:v>
                </c:pt>
                <c:pt idx="36">
                  <c:v>1.0434867540890753</c:v>
                </c:pt>
                <c:pt idx="37">
                  <c:v>1.0434867540890753</c:v>
                </c:pt>
                <c:pt idx="38">
                  <c:v>1.053713906865366</c:v>
                </c:pt>
                <c:pt idx="39">
                  <c:v>1.4925864518378897</c:v>
                </c:pt>
                <c:pt idx="40">
                  <c:v>1.4408921961891483</c:v>
                </c:pt>
                <c:pt idx="41">
                  <c:v>1.4074782870168052</c:v>
                </c:pt>
                <c:pt idx="42">
                  <c:v>1.9563103958564556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DA-4847-947C-4D9BD67EA5EF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('MFP-rsum'!$CC$27:$CC$28,'MFP-rsum'!$CC$30:$CC$31,'MFP-rsum'!$CC$40:$CC$44)</c:f>
              <c:numCache>
                <c:formatCode>0.00E+00</c:formatCode>
                <c:ptCount val="9"/>
                <c:pt idx="0">
                  <c:v>2.5553322501711073</c:v>
                </c:pt>
                <c:pt idx="1">
                  <c:v>3.3566903108696611</c:v>
                </c:pt>
                <c:pt idx="2">
                  <c:v>3.5953507292626647</c:v>
                </c:pt>
                <c:pt idx="3">
                  <c:v>3.4497298443520554</c:v>
                </c:pt>
                <c:pt idx="4">
                  <c:v>1.0434867540890753</c:v>
                </c:pt>
                <c:pt idx="5">
                  <c:v>1.053713906865366</c:v>
                </c:pt>
                <c:pt idx="6">
                  <c:v>1.4925864518378897</c:v>
                </c:pt>
                <c:pt idx="7">
                  <c:v>1.4408921961891483</c:v>
                </c:pt>
                <c:pt idx="8">
                  <c:v>1.4074782870168052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DA-4847-947C-4D9BD67EA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c</a:t>
                </a:r>
                <a:r>
                  <a:rPr lang="en-US" sz="1050" b="1" baseline="-25000"/>
                  <a:t>p,vol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/>
                  <a:t> [</a:t>
                </a:r>
                <a:r>
                  <a:rPr lang="en-US" sz="1050" b="0" i="0" u="none" strike="noStrike" baseline="0">
                    <a:effectLst/>
                  </a:rPr>
                  <a:t>×</a:t>
                </a:r>
                <a:r>
                  <a:rPr lang="en-US" sz="1050" b="1"/>
                  <a:t>10</a:t>
                </a:r>
                <a:r>
                  <a:rPr lang="en-US" sz="1050" b="1" baseline="30000"/>
                  <a:t>10</a:t>
                </a:r>
                <a:r>
                  <a:rPr lang="en-US" sz="1050" b="1" baseline="0"/>
                  <a:t> 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988258107691193E-2"/>
              <c:y val="6.50833769007976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970629115147338"/>
                  <c:y val="0.27440778341793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'MFP-rsum'!$AP$3:$AP$45</c:f>
              <c:numCache>
                <c:formatCode>General</c:formatCode>
                <c:ptCount val="43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2">
                  <c:v>1.10003584410532</c:v>
                </c:pt>
                <c:pt idx="23">
                  <c:v>0.79004699038973603</c:v>
                </c:pt>
                <c:pt idx="24">
                  <c:v>1.26490788750189</c:v>
                </c:pt>
                <c:pt idx="25">
                  <c:v>1.2506480602355801</c:v>
                </c:pt>
                <c:pt idx="26">
                  <c:v>0.90656933088322</c:v>
                </c:pt>
                <c:pt idx="27">
                  <c:v>0.76966314939120895</c:v>
                </c:pt>
                <c:pt idx="28">
                  <c:v>0.71518307597979902</c:v>
                </c:pt>
                <c:pt idx="29">
                  <c:v>0.45966666666666672</c:v>
                </c:pt>
                <c:pt idx="30">
                  <c:v>0.46554761904761921</c:v>
                </c:pt>
                <c:pt idx="33">
                  <c:v>0.82855603900974906</c:v>
                </c:pt>
                <c:pt idx="34">
                  <c:v>0.58438111223711209</c:v>
                </c:pt>
                <c:pt idx="35">
                  <c:v>0.86868920999999999</c:v>
                </c:pt>
                <c:pt idx="36">
                  <c:v>0.23926257714495269</c:v>
                </c:pt>
                <c:pt idx="37">
                  <c:v>0.23926257714495269</c:v>
                </c:pt>
                <c:pt idx="38">
                  <c:v>0.27567442291687039</c:v>
                </c:pt>
                <c:pt idx="39">
                  <c:v>0.519012345679012</c:v>
                </c:pt>
                <c:pt idx="40">
                  <c:v>0.50823423423423297</c:v>
                </c:pt>
                <c:pt idx="41">
                  <c:v>0.40028571428571402</c:v>
                </c:pt>
                <c:pt idx="42" formatCode="0.00000">
                  <c:v>0.56100000000000005</c:v>
                </c:pt>
              </c:numCache>
            </c:numRef>
          </c:xVal>
          <c:yVal>
            <c:numRef>
              <c:f>'MFP-rsum'!$CF$3:$CF$45</c:f>
              <c:numCache>
                <c:formatCode>0.00E+00</c:formatCode>
                <c:ptCount val="43"/>
                <c:pt idx="0">
                  <c:v>0.80248523098591562</c:v>
                </c:pt>
                <c:pt idx="1">
                  <c:v>0.53093354166666662</c:v>
                </c:pt>
                <c:pt idx="2">
                  <c:v>0.36108717499999998</c:v>
                </c:pt>
                <c:pt idx="3">
                  <c:v>0.32557537815126053</c:v>
                </c:pt>
                <c:pt idx="4">
                  <c:v>0.301421612691466</c:v>
                </c:pt>
                <c:pt idx="5">
                  <c:v>0.40225025742942666</c:v>
                </c:pt>
                <c:pt idx="6">
                  <c:v>0.30415923375652942</c:v>
                </c:pt>
                <c:pt idx="7">
                  <c:v>0.25593314786786775</c:v>
                </c:pt>
                <c:pt idx="8">
                  <c:v>0.51944334083333332</c:v>
                </c:pt>
                <c:pt idx="9">
                  <c:v>0.55165642193242059</c:v>
                </c:pt>
                <c:pt idx="10">
                  <c:v>0.42810664299445522</c:v>
                </c:pt>
                <c:pt idx="11">
                  <c:v>0.31989463805530149</c:v>
                </c:pt>
                <c:pt idx="12">
                  <c:v>0.28861057804145585</c:v>
                </c:pt>
                <c:pt idx="13">
                  <c:v>0.37311089961278132</c:v>
                </c:pt>
                <c:pt idx="14">
                  <c:v>0.33599408249358714</c:v>
                </c:pt>
                <c:pt idx="15">
                  <c:v>0.70252146004029525</c:v>
                </c:pt>
                <c:pt idx="16">
                  <c:v>0.56673048612652599</c:v>
                </c:pt>
                <c:pt idx="17">
                  <c:v>0.3328431774116381</c:v>
                </c:pt>
                <c:pt idx="18">
                  <c:v>0.34399093755610216</c:v>
                </c:pt>
                <c:pt idx="19">
                  <c:v>0.28174031682443135</c:v>
                </c:pt>
                <c:pt idx="20">
                  <c:v>0.2464669171013267</c:v>
                </c:pt>
                <c:pt idx="22">
                  <c:v>0.71488518084414387</c:v>
                </c:pt>
                <c:pt idx="23">
                  <c:v>0.54326858976638281</c:v>
                </c:pt>
                <c:pt idx="24">
                  <c:v>0.51681594759710647</c:v>
                </c:pt>
                <c:pt idx="25">
                  <c:v>0.66880040429891463</c:v>
                </c:pt>
                <c:pt idx="26">
                  <c:v>0.74333870635594579</c:v>
                </c:pt>
                <c:pt idx="27">
                  <c:v>0.71187944439400752</c:v>
                </c:pt>
                <c:pt idx="28">
                  <c:v>0.68421941732878666</c:v>
                </c:pt>
                <c:pt idx="29">
                  <c:v>0.31844809429710103</c:v>
                </c:pt>
                <c:pt idx="30">
                  <c:v>0.3687891315788463</c:v>
                </c:pt>
                <c:pt idx="33">
                  <c:v>0.44305679600100989</c:v>
                </c:pt>
                <c:pt idx="34">
                  <c:v>0.40937294269104435</c:v>
                </c:pt>
                <c:pt idx="35">
                  <c:v>0.70465997914461009</c:v>
                </c:pt>
                <c:pt idx="36">
                  <c:v>0.25466294233543885</c:v>
                </c:pt>
                <c:pt idx="37">
                  <c:v>0.30071201279338977</c:v>
                </c:pt>
                <c:pt idx="38">
                  <c:v>0.30324621782896993</c:v>
                </c:pt>
                <c:pt idx="39">
                  <c:v>0.46048978694812209</c:v>
                </c:pt>
                <c:pt idx="40">
                  <c:v>0.47293540020198699</c:v>
                </c:pt>
                <c:pt idx="41">
                  <c:v>0.48970392040175698</c:v>
                </c:pt>
                <c:pt idx="42">
                  <c:v>0.60645622271550126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C-482C-8367-E818195F393A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('MFP-rsum'!$AP$27:$AP$28,'MFP-rsum'!$AP$30:$AP$31,'MFP-rsum'!$AP$40:$AP$44)</c:f>
              <c:numCache>
                <c:formatCode>General</c:formatCode>
                <c:ptCount val="9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</c:numCache>
            </c:numRef>
          </c:xVal>
          <c:yVal>
            <c:numRef>
              <c:f>('MFP-rsum'!$CF$27:$CF$28,'MFP-rsum'!$CF$30:$CF$31,'MFP-rsum'!$CF$40:$CF$44)</c:f>
              <c:numCache>
                <c:formatCode>0.00E+00</c:formatCode>
                <c:ptCount val="9"/>
                <c:pt idx="0">
                  <c:v>0.51681594759710647</c:v>
                </c:pt>
                <c:pt idx="1">
                  <c:v>0.66880040429891463</c:v>
                </c:pt>
                <c:pt idx="2">
                  <c:v>0.71187944439400752</c:v>
                </c:pt>
                <c:pt idx="3">
                  <c:v>0.68421941732878666</c:v>
                </c:pt>
                <c:pt idx="4">
                  <c:v>0.30071201279338977</c:v>
                </c:pt>
                <c:pt idx="5">
                  <c:v>0.30324621782896993</c:v>
                </c:pt>
                <c:pt idx="6">
                  <c:v>0.46048978694812209</c:v>
                </c:pt>
                <c:pt idx="7">
                  <c:v>0.47293540020198699</c:v>
                </c:pt>
                <c:pt idx="8">
                  <c:v>0.48970392040175698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7C-482C-8367-E818195F3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43750119703824009"/>
              <c:y val="0.90586068154094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p,vol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2411482471298601E-2"/>
              <c:y val="0.101414365609607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Unary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606517935258094"/>
                  <c:y val="-0.11764909594634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'MFP-rsum'!$AP$3:$AP$23</c:f>
              <c:numCache>
                <c:formatCode>General</c:formatCode>
                <c:ptCount val="21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</c:numCache>
            </c:numRef>
          </c:xVal>
          <c:yVal>
            <c:numRef>
              <c:f>'MFP-rsum'!$CB$3:$CB$23</c:f>
              <c:numCache>
                <c:formatCode>0.00E+00</c:formatCode>
                <c:ptCount val="21"/>
                <c:pt idx="0">
                  <c:v>3839642253.5211272</c:v>
                </c:pt>
                <c:pt idx="1">
                  <c:v>2259291666.6666665</c:v>
                </c:pt>
                <c:pt idx="2">
                  <c:v>1332425000</c:v>
                </c:pt>
                <c:pt idx="3">
                  <c:v>1142369747.8991597</c:v>
                </c:pt>
                <c:pt idx="4">
                  <c:v>1004738708.9715533</c:v>
                </c:pt>
                <c:pt idx="5">
                  <c:v>1565176098.9471855</c:v>
                </c:pt>
                <c:pt idx="6">
                  <c:v>1074767610.4471004</c:v>
                </c:pt>
                <c:pt idx="7">
                  <c:v>802298269.17826879</c:v>
                </c:pt>
                <c:pt idx="8">
                  <c:v>3110439166.6666665</c:v>
                </c:pt>
                <c:pt idx="9">
                  <c:v>2691006936.2557101</c:v>
                </c:pt>
                <c:pt idx="10">
                  <c:v>1837367566.4998076</c:v>
                </c:pt>
                <c:pt idx="11">
                  <c:v>1274480629.7023964</c:v>
                </c:pt>
                <c:pt idx="12">
                  <c:v>1140753272.8911297</c:v>
                </c:pt>
                <c:pt idx="13">
                  <c:v>1327796795.7750225</c:v>
                </c:pt>
                <c:pt idx="14">
                  <c:v>1123726028.406646</c:v>
                </c:pt>
                <c:pt idx="15">
                  <c:v>2109674054.175061</c:v>
                </c:pt>
                <c:pt idx="16">
                  <c:v>1535854975.9526451</c:v>
                </c:pt>
                <c:pt idx="17">
                  <c:v>1623625255.6665273</c:v>
                </c:pt>
                <c:pt idx="18">
                  <c:v>1515378579.5423002</c:v>
                </c:pt>
                <c:pt idx="19">
                  <c:v>1269100526.2361772</c:v>
                </c:pt>
                <c:pt idx="20">
                  <c:v>829854939.73510671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E8-41A3-8BFC-59873387536B}"/>
            </c:ext>
          </c:extLst>
        </c:ser>
        <c:ser>
          <c:idx val="1"/>
          <c:order val="1"/>
          <c:tx>
            <c:v>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'MFP-rsum'!$AP$24:$AP$44</c:f>
              <c:numCache>
                <c:formatCode>General</c:formatCode>
                <c:ptCount val="21"/>
                <c:pt idx="1">
                  <c:v>1.10003584410532</c:v>
                </c:pt>
                <c:pt idx="2">
                  <c:v>0.79004699038973603</c:v>
                </c:pt>
                <c:pt idx="3">
                  <c:v>1.26490788750189</c:v>
                </c:pt>
                <c:pt idx="4">
                  <c:v>1.2506480602355801</c:v>
                </c:pt>
                <c:pt idx="5">
                  <c:v>0.90656933088322</c:v>
                </c:pt>
                <c:pt idx="6">
                  <c:v>0.76966314939120895</c:v>
                </c:pt>
                <c:pt idx="7">
                  <c:v>0.71518307597979902</c:v>
                </c:pt>
                <c:pt idx="8">
                  <c:v>0.45966666666666672</c:v>
                </c:pt>
                <c:pt idx="9">
                  <c:v>0.46554761904761921</c:v>
                </c:pt>
                <c:pt idx="12">
                  <c:v>0.82855603900974906</c:v>
                </c:pt>
                <c:pt idx="13">
                  <c:v>0.58438111223711209</c:v>
                </c:pt>
                <c:pt idx="14">
                  <c:v>0.86868920999999999</c:v>
                </c:pt>
                <c:pt idx="15">
                  <c:v>0.23926257714495269</c:v>
                </c:pt>
                <c:pt idx="16">
                  <c:v>0.23926257714495269</c:v>
                </c:pt>
                <c:pt idx="17">
                  <c:v>0.27567442291687039</c:v>
                </c:pt>
                <c:pt idx="18">
                  <c:v>0.519012345679012</c:v>
                </c:pt>
                <c:pt idx="19">
                  <c:v>0.50823423423423297</c:v>
                </c:pt>
                <c:pt idx="20">
                  <c:v>0.40028571428571402</c:v>
                </c:pt>
              </c:numCache>
            </c:numRef>
          </c:xVal>
          <c:yVal>
            <c:numRef>
              <c:f>'MFP-rsum'!$CB$24:$CB$44</c:f>
              <c:numCache>
                <c:formatCode>0.00E+00</c:formatCode>
                <c:ptCount val="21"/>
                <c:pt idx="1">
                  <c:v>3671349531.8618722</c:v>
                </c:pt>
                <c:pt idx="2">
                  <c:v>2282353441.8618779</c:v>
                </c:pt>
                <c:pt idx="3">
                  <c:v>2555332250.1711073</c:v>
                </c:pt>
                <c:pt idx="4">
                  <c:v>3356690310.8696609</c:v>
                </c:pt>
                <c:pt idx="5">
                  <c:v>3760693647.4549518</c:v>
                </c:pt>
                <c:pt idx="6">
                  <c:v>3595350729.2626643</c:v>
                </c:pt>
                <c:pt idx="7">
                  <c:v>3449729844.3520551</c:v>
                </c:pt>
                <c:pt idx="8">
                  <c:v>1161710543.9117942</c:v>
                </c:pt>
                <c:pt idx="9">
                  <c:v>1260927039.745832</c:v>
                </c:pt>
                <c:pt idx="12">
                  <c:v>1742328821.4283295</c:v>
                </c:pt>
                <c:pt idx="13">
                  <c:v>1446976992.079078</c:v>
                </c:pt>
                <c:pt idx="14">
                  <c:v>3211759248.6080675</c:v>
                </c:pt>
                <c:pt idx="15">
                  <c:v>1043486754.0890753</c:v>
                </c:pt>
                <c:pt idx="16">
                  <c:v>1043486754.0890753</c:v>
                </c:pt>
                <c:pt idx="17">
                  <c:v>1053713906.8653659</c:v>
                </c:pt>
                <c:pt idx="18">
                  <c:v>1492586451.8378897</c:v>
                </c:pt>
                <c:pt idx="19">
                  <c:v>1440892196.1891482</c:v>
                </c:pt>
                <c:pt idx="20">
                  <c:v>1407478287.0168052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E8-41A3-8BFC-59873387536B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'MFP-rsum'!$AP$45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xVal>
          <c:yVal>
            <c:numRef>
              <c:f>'MFP-rsum'!$CB$45</c:f>
              <c:numCache>
                <c:formatCode>0.00E+00</c:formatCode>
                <c:ptCount val="1"/>
                <c:pt idx="0">
                  <c:v>1956310395.8564556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E8-41A3-8BFC-598733875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kExp.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1/3*cp*vs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Unary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'MFP-rsum'!$AP$3:$AP$24</c:f>
              <c:numCache>
                <c:formatCode>General</c:formatCode>
                <c:ptCount val="22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</c:numCache>
            </c:numRef>
          </c:xVal>
          <c:yVal>
            <c:numRef>
              <c:f>'MFP-rsum'!$R$3:$R$23</c:f>
              <c:numCache>
                <c:formatCode>0.00E+00</c:formatCode>
                <c:ptCount val="21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48-4460-911F-D29483EFD993}"/>
            </c:ext>
          </c:extLst>
        </c:ser>
        <c:ser>
          <c:idx val="1"/>
          <c:order val="1"/>
          <c:tx>
            <c:v>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'MFP-rsum'!$AP$24:$AP$44</c:f>
              <c:numCache>
                <c:formatCode>General</c:formatCode>
                <c:ptCount val="21"/>
                <c:pt idx="1">
                  <c:v>1.10003584410532</c:v>
                </c:pt>
                <c:pt idx="2">
                  <c:v>0.79004699038973603</c:v>
                </c:pt>
                <c:pt idx="3">
                  <c:v>1.26490788750189</c:v>
                </c:pt>
                <c:pt idx="4">
                  <c:v>1.2506480602355801</c:v>
                </c:pt>
                <c:pt idx="5">
                  <c:v>0.90656933088322</c:v>
                </c:pt>
                <c:pt idx="6">
                  <c:v>0.76966314939120895</c:v>
                </c:pt>
                <c:pt idx="7">
                  <c:v>0.71518307597979902</c:v>
                </c:pt>
                <c:pt idx="8">
                  <c:v>0.45966666666666672</c:v>
                </c:pt>
                <c:pt idx="9">
                  <c:v>0.46554761904761921</c:v>
                </c:pt>
                <c:pt idx="12">
                  <c:v>0.82855603900974906</c:v>
                </c:pt>
                <c:pt idx="13">
                  <c:v>0.58438111223711209</c:v>
                </c:pt>
                <c:pt idx="14">
                  <c:v>0.86868920999999999</c:v>
                </c:pt>
                <c:pt idx="15">
                  <c:v>0.23926257714495269</c:v>
                </c:pt>
                <c:pt idx="16">
                  <c:v>0.23926257714495269</c:v>
                </c:pt>
                <c:pt idx="17">
                  <c:v>0.27567442291687039</c:v>
                </c:pt>
                <c:pt idx="18">
                  <c:v>0.519012345679012</c:v>
                </c:pt>
                <c:pt idx="19">
                  <c:v>0.50823423423423297</c:v>
                </c:pt>
                <c:pt idx="20">
                  <c:v>0.40028571428571402</c:v>
                </c:pt>
              </c:numCache>
            </c:numRef>
          </c:xVal>
          <c:yVal>
            <c:numRef>
              <c:f>'MFP-rsum'!$R$24:$R$44</c:f>
              <c:numCache>
                <c:formatCode>0.00E+00</c:formatCode>
                <c:ptCount val="21"/>
                <c:pt idx="1">
                  <c:v>1.9472000000000003E-10</c:v>
                </c:pt>
                <c:pt idx="2">
                  <c:v>2.3803E-10</c:v>
                </c:pt>
                <c:pt idx="3">
                  <c:v>2.0225E-10</c:v>
                </c:pt>
                <c:pt idx="4">
                  <c:v>1.9924399999999998E-10</c:v>
                </c:pt>
                <c:pt idx="5">
                  <c:v>1.9765999999999999E-10</c:v>
                </c:pt>
                <c:pt idx="6">
                  <c:v>1.9799999999999999E-10</c:v>
                </c:pt>
                <c:pt idx="7">
                  <c:v>1.9834000000000001E-10</c:v>
                </c:pt>
                <c:pt idx="8">
                  <c:v>2.7411999999999998E-10</c:v>
                </c:pt>
                <c:pt idx="9">
                  <c:v>2.9247459999999999E-10</c:v>
                </c:pt>
                <c:pt idx="10">
                  <c:v>2.8198059999999998E-10</c:v>
                </c:pt>
                <c:pt idx="11">
                  <c:v>2.7325000000000001E-10</c:v>
                </c:pt>
                <c:pt idx="12">
                  <c:v>2.5429000000000001E-10</c:v>
                </c:pt>
                <c:pt idx="13">
                  <c:v>2.8291599999999996E-10</c:v>
                </c:pt>
                <c:pt idx="14">
                  <c:v>2.1940000000000001E-10</c:v>
                </c:pt>
                <c:pt idx="15">
                  <c:v>2.4405E-10</c:v>
                </c:pt>
                <c:pt idx="16">
                  <c:v>2.8818000000000003E-10</c:v>
                </c:pt>
                <c:pt idx="17">
                  <c:v>2.8778800000000003E-10</c:v>
                </c:pt>
                <c:pt idx="18">
                  <c:v>3.0851800000000002E-10</c:v>
                </c:pt>
                <c:pt idx="19">
                  <c:v>3.2822400000000001E-10</c:v>
                </c:pt>
                <c:pt idx="20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48-4460-911F-D29483EFD993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'MFP-rsum'!$AP$45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xVal>
          <c:yVal>
            <c:numRef>
              <c:f>'MFP-rsum'!$R$45</c:f>
              <c:numCache>
                <c:formatCode>0.00E+00</c:formatCode>
                <c:ptCount val="1"/>
                <c:pt idx="0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48-4460-911F-D29483EFD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kExp.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davg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751476377952756"/>
          <c:y val="5.0925925925925923E-2"/>
          <c:w val="0.50349218066491686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v>Alkali Fluoride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'[1]MFP-rsum'!$BG$2:$BG$4</c:f>
              <c:numCache>
                <c:formatCode>General</c:formatCode>
                <c:ptCount val="3"/>
                <c:pt idx="0">
                  <c:v>4.5513588360128237E-10</c:v>
                </c:pt>
                <c:pt idx="1">
                  <c:v>3.6428468840931505E-10</c:v>
                </c:pt>
                <c:pt idx="2">
                  <c:v>3.8914296812648964E-10</c:v>
                </c:pt>
              </c:numCache>
            </c:numRef>
          </c:xVal>
          <c:yVal>
            <c:numRef>
              <c:f>'[1]MFP-rsum'!$AQ$2:$AQ$4</c:f>
              <c:numCache>
                <c:formatCode>General</c:formatCode>
                <c:ptCount val="3"/>
                <c:pt idx="0">
                  <c:v>3.5020163515113658E-10</c:v>
                </c:pt>
                <c:pt idx="1">
                  <c:v>3.6556534571800534E-10</c:v>
                </c:pt>
                <c:pt idx="2">
                  <c:v>4.2816386420947E-10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B2-4B41-A59F-3BB6DF50BCE1}"/>
            </c:ext>
          </c:extLst>
        </c:ser>
        <c:ser>
          <c:idx val="2"/>
          <c:order val="1"/>
          <c:tx>
            <c:v>Alkali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'[1]MFP-rsum'!$BG$7:$BG$9</c:f>
              <c:numCache>
                <c:formatCode>General</c:formatCode>
                <c:ptCount val="3"/>
                <c:pt idx="0">
                  <c:v>5.0986492855295244E-10</c:v>
                </c:pt>
                <c:pt idx="1">
                  <c:v>3.7944326183477726E-10</c:v>
                </c:pt>
                <c:pt idx="2">
                  <c:v>4.5335791979318428E-10</c:v>
                </c:pt>
              </c:numCache>
            </c:numRef>
          </c:xVal>
          <c:yVal>
            <c:numRef>
              <c:f>'[1]MFP-rsum'!$AQ$7:$AQ$9</c:f>
              <c:numCache>
                <c:formatCode>General</c:formatCode>
                <c:ptCount val="3"/>
                <c:pt idx="0">
                  <c:v>3.9139936572305044E-10</c:v>
                </c:pt>
                <c:pt idx="1">
                  <c:v>4.3125848172746209E-10</c:v>
                </c:pt>
                <c:pt idx="2">
                  <c:v>4.4152298321701493E-10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B2-4B41-A59F-3BB6DF50BCE1}"/>
            </c:ext>
          </c:extLst>
        </c:ser>
        <c:ser>
          <c:idx val="1"/>
          <c:order val="2"/>
          <c:tx>
            <c:v>Alkaline-Earth Fluoride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'[1]MFP-rsum'!$BG$10:$BG$13</c:f>
              <c:numCache>
                <c:formatCode>General</c:formatCode>
                <c:ptCount val="4"/>
                <c:pt idx="1">
                  <c:v>4.369716780765129E-10</c:v>
                </c:pt>
                <c:pt idx="2">
                  <c:v>6.843135125098611E-10</c:v>
                </c:pt>
                <c:pt idx="3">
                  <c:v>6.1875642429403127E-10</c:v>
                </c:pt>
              </c:numCache>
            </c:numRef>
          </c:xVal>
          <c:yVal>
            <c:numRef>
              <c:f>'[1]MFP-rsum'!$AQ$10:$AQ$13</c:f>
              <c:numCache>
                <c:formatCode>General</c:formatCode>
                <c:ptCount val="4"/>
                <c:pt idx="0">
                  <c:v>2.5678418596676501E-10</c:v>
                </c:pt>
                <c:pt idx="1">
                  <c:v>2.4179714709519052E-10</c:v>
                </c:pt>
                <c:pt idx="2">
                  <c:v>3.0739804614922655E-10</c:v>
                </c:pt>
                <c:pt idx="3">
                  <c:v>3.0633262750424528E-10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B2-4B41-A59F-3BB6DF50BCE1}"/>
            </c:ext>
          </c:extLst>
        </c:ser>
        <c:ser>
          <c:idx val="3"/>
          <c:order val="3"/>
          <c:tx>
            <c:v>Alkaline-Earth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'[1]MFP-rsum'!$BG$14:$BG$16</c:f>
              <c:numCache>
                <c:formatCode>General</c:formatCode>
                <c:ptCount val="3"/>
                <c:pt idx="0">
                  <c:v>6.1827251968353004E-10</c:v>
                </c:pt>
                <c:pt idx="1">
                  <c:v>7.7916751857846874E-10</c:v>
                </c:pt>
                <c:pt idx="2">
                  <c:v>7.4001853993764589E-10</c:v>
                </c:pt>
              </c:numCache>
            </c:numRef>
          </c:xVal>
          <c:yVal>
            <c:numRef>
              <c:f>'[1]MFP-rsum'!$AQ$14:$AQ$16</c:f>
              <c:numCache>
                <c:formatCode>General</c:formatCode>
                <c:ptCount val="3"/>
                <c:pt idx="0">
                  <c:v>4.004371592485416E-10</c:v>
                </c:pt>
                <c:pt idx="2">
                  <c:v>3.3553552242144542E-10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B2-4B41-A59F-3BB6DF50BCE1}"/>
            </c:ext>
          </c:extLst>
        </c:ser>
        <c:ser>
          <c:idx val="4"/>
          <c:order val="4"/>
          <c:tx>
            <c:v>Fluoride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('[1]MFP-rsum'!$BG$35,'[1]MFP-rsum'!$BG$28:$BG$30,'[1]MFP-rsum'!$BG$24:$BG$26)</c:f>
              <c:numCache>
                <c:formatCode>General</c:formatCode>
                <c:ptCount val="7"/>
                <c:pt idx="0">
                  <c:v>8.4406168446792717E-10</c:v>
                </c:pt>
                <c:pt idx="1">
                  <c:v>3.2730306153599925E-9</c:v>
                </c:pt>
                <c:pt idx="2">
                  <c:v>3.304548673097048E-9</c:v>
                </c:pt>
                <c:pt idx="3">
                  <c:v>3.352633671505172E-9</c:v>
                </c:pt>
                <c:pt idx="4">
                  <c:v>3.8338347353322035E-9</c:v>
                </c:pt>
                <c:pt idx="5">
                  <c:v>2.8369914793196441E-9</c:v>
                </c:pt>
                <c:pt idx="6">
                  <c:v>6.5543423785317211E-9</c:v>
                </c:pt>
              </c:numCache>
            </c:numRef>
          </c:xVal>
          <c:yVal>
            <c:numRef>
              <c:f>('[1]MFP-rsum'!$AQ$35,'[1]MFP-rsum'!$AQ$28:$AQ$30,'[1]MFP-rsum'!$AQ$24:$AQ$26)</c:f>
              <c:numCache>
                <c:formatCode>General</c:formatCode>
                <c:ptCount val="7"/>
                <c:pt idx="0">
                  <c:v>2.6946274087941797E-10</c:v>
                </c:pt>
                <c:pt idx="1">
                  <c:v>2.6219323241660306E-10</c:v>
                </c:pt>
                <c:pt idx="2">
                  <c:v>2.4769981669004444E-10</c:v>
                </c:pt>
                <c:pt idx="3">
                  <c:v>2.3305383798131233E-10</c:v>
                </c:pt>
                <c:pt idx="4">
                  <c:v>2.9961734518972644E-10</c:v>
                </c:pt>
                <c:pt idx="5">
                  <c:v>3.4185873702814765E-10</c:v>
                </c:pt>
                <c:pt idx="6">
                  <c:v>4.5395271003303991E-10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B2-4B41-A59F-3BB6DF50BCE1}"/>
            </c:ext>
          </c:extLst>
        </c:ser>
        <c:ser>
          <c:idx val="5"/>
          <c:order val="5"/>
          <c:tx>
            <c:v>Chloride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('[1]MFP-rsum'!$BG$23,'[1]MFP-rsum'!$BG$36:$BG$37)</c:f>
              <c:numCache>
                <c:formatCode>General</c:formatCode>
                <c:ptCount val="3"/>
                <c:pt idx="0">
                  <c:v>1.0517297026523455E-9</c:v>
                </c:pt>
                <c:pt idx="1">
                  <c:v>1.8511567318115176E-9</c:v>
                </c:pt>
                <c:pt idx="2">
                  <c:v>1.3749528367298905E-9</c:v>
                </c:pt>
              </c:numCache>
            </c:numRef>
          </c:xVal>
          <c:yVal>
            <c:numRef>
              <c:f>'[1]MFP-rsum'!$AQ$36:$AQ$37</c:f>
              <c:numCache>
                <c:formatCode>General</c:formatCode>
                <c:ptCount val="2"/>
                <c:pt idx="0">
                  <c:v>2.292914368173461E-10</c:v>
                </c:pt>
                <c:pt idx="1">
                  <c:v>2.6162169932534978E-10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B2-4B41-A59F-3BB6DF50BCE1}"/>
            </c:ext>
          </c:extLst>
        </c:ser>
        <c:ser>
          <c:idx val="6"/>
          <c:order val="6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'[1]MFP-rsum'!$BG$41</c:f>
              <c:numCache>
                <c:formatCode>General</c:formatCode>
                <c:ptCount val="1"/>
                <c:pt idx="0">
                  <c:v>1.2781802750592626E-9</c:v>
                </c:pt>
              </c:numCache>
            </c:numRef>
          </c:xVal>
          <c:yVal>
            <c:numRef>
              <c:f>'[1]MFP-rsum'!$AQ$41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2B2-4B41-A59F-3BB6DF50B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211920"/>
        <c:axId val="1253312992"/>
      </c:scatterChart>
      <c:valAx>
        <c:axId val="165521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Viscosity/(Dens*SoundVelocity)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12992"/>
        <c:crosses val="autoZero"/>
        <c:crossBetween val="midCat"/>
      </c:valAx>
      <c:valAx>
        <c:axId val="12533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21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52777777777779"/>
          <c:y val="6.1919655876348803E-2"/>
          <c:w val="0.2326388888888889"/>
          <c:h val="0.84838291046952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'[1]MFP-rsum'!$AV$2:$AV$22</c:f>
              <c:numCache>
                <c:formatCode>General</c:formatCode>
                <c:ptCount val="21"/>
                <c:pt idx="0">
                  <c:v>4269.1087370242376</c:v>
                </c:pt>
                <c:pt idx="1">
                  <c:v>3244.1979935953195</c:v>
                </c:pt>
                <c:pt idx="2">
                  <c:v>2869.8038485242841</c:v>
                </c:pt>
                <c:pt idx="5">
                  <c:v>3110.478857915858</c:v>
                </c:pt>
                <c:pt idx="6">
                  <c:v>2657.1618000655158</c:v>
                </c:pt>
                <c:pt idx="7">
                  <c:v>2210.6377568228363</c:v>
                </c:pt>
                <c:pt idx="8">
                  <c:v>3917.5733473420601</c:v>
                </c:pt>
                <c:pt idx="9">
                  <c:v>2566.1164547331541</c:v>
                </c:pt>
                <c:pt idx="10">
                  <c:v>2256.4072031288506</c:v>
                </c:pt>
                <c:pt idx="11">
                  <c:v>1706.9195730176784</c:v>
                </c:pt>
                <c:pt idx="12">
                  <c:v>3325.369452890061</c:v>
                </c:pt>
                <c:pt idx="14">
                  <c:v>2102.0122177701733</c:v>
                </c:pt>
                <c:pt idx="15">
                  <c:v>1332.8843910654564</c:v>
                </c:pt>
                <c:pt idx="16">
                  <c:v>1361.7772257843667</c:v>
                </c:pt>
              </c:numCache>
            </c:numRef>
          </c:xVal>
          <c:yVal>
            <c:numRef>
              <c:f>'MFP-rsum'!$BH$3:$BH$23</c:f>
              <c:numCache>
                <c:formatCode>0.00E+00</c:formatCode>
                <c:ptCount val="21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9B-4B56-8C4A-735E2F78286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'[1]MFP-rsum'!$AV$23:$AV$40</c:f>
              <c:numCache>
                <c:formatCode>General</c:formatCode>
                <c:ptCount val="18"/>
                <c:pt idx="0">
                  <c:v>3031.5021274627966</c:v>
                </c:pt>
                <c:pt idx="1">
                  <c:v>4489.23185837235</c:v>
                </c:pt>
                <c:pt idx="2">
                  <c:v>3928.5026616668206</c:v>
                </c:pt>
                <c:pt idx="3">
                  <c:v>4749.3953484419217</c:v>
                </c:pt>
                <c:pt idx="4">
                  <c:v>4937.466210619561</c:v>
                </c:pt>
                <c:pt idx="5">
                  <c:v>3795.8303809762697</c:v>
                </c:pt>
                <c:pt idx="6">
                  <c:v>3449.509084380104</c:v>
                </c:pt>
                <c:pt idx="7">
                  <c:v>3132.7084908009401</c:v>
                </c:pt>
                <c:pt idx="8">
                  <c:v>3532.8676528038841</c:v>
                </c:pt>
                <c:pt idx="9">
                  <c:v>3321.033763100063</c:v>
                </c:pt>
                <c:pt idx="10">
                  <c:v>4633.4649403519479</c:v>
                </c:pt>
                <c:pt idx="11">
                  <c:v>3647.3492314127866</c:v>
                </c:pt>
                <c:pt idx="12">
                  <c:v>3505.1330931193306</c:v>
                </c:pt>
                <c:pt idx="13">
                  <c:v>1402.3754205361033</c:v>
                </c:pt>
                <c:pt idx="14">
                  <c:v>1611.4557750945648</c:v>
                </c:pt>
                <c:pt idx="15">
                  <c:v>2628.0818161314883</c:v>
                </c:pt>
                <c:pt idx="16">
                  <c:v>2395.4780479310921</c:v>
                </c:pt>
                <c:pt idx="17">
                  <c:v>2231.6285138229914</c:v>
                </c:pt>
              </c:numCache>
            </c:numRef>
          </c:xVal>
          <c:yVal>
            <c:numRef>
              <c:f>'MFP-rsum'!$BH$24:$BH$44</c:f>
              <c:numCache>
                <c:formatCode>0.00E+00</c:formatCode>
                <c:ptCount val="21"/>
                <c:pt idx="1">
                  <c:v>2547.6863757231322</c:v>
                </c:pt>
                <c:pt idx="2">
                  <c:v>2012.468707779205</c:v>
                </c:pt>
                <c:pt idx="3">
                  <c:v>1781.433208193873</c:v>
                </c:pt>
                <c:pt idx="4">
                  <c:v>2319.1206460873409</c:v>
                </c:pt>
                <c:pt idx="5">
                  <c:v>2547.687552638462</c:v>
                </c:pt>
                <c:pt idx="6">
                  <c:v>2441.8705732183512</c:v>
                </c:pt>
                <c:pt idx="7">
                  <c:v>2348.7520215904742</c:v>
                </c:pt>
                <c:pt idx="8">
                  <c:v>2039.5014589190009</c:v>
                </c:pt>
                <c:pt idx="9">
                  <c:v>2024.776905844504</c:v>
                </c:pt>
                <c:pt idx="12">
                  <c:v>1885.1934295243609</c:v>
                </c:pt>
                <c:pt idx="13">
                  <c:v>2084.8843456983841</c:v>
                </c:pt>
                <c:pt idx="14">
                  <c:v>2298.228366828082</c:v>
                </c:pt>
                <c:pt idx="15">
                  <c:v>1451.7494609289899</c:v>
                </c:pt>
                <c:pt idx="16">
                  <c:v>1451.7494609289899</c:v>
                </c:pt>
                <c:pt idx="17">
                  <c:v>1470.4555590061771</c:v>
                </c:pt>
                <c:pt idx="18" formatCode="General">
                  <c:v>1348.6175138087231</c:v>
                </c:pt>
                <c:pt idx="19" formatCode="General">
                  <c:v>1272.126022947567</c:v>
                </c:pt>
                <c:pt idx="20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9B-4B56-8C4A-735E2F782868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'[1]MFP-rsum'!$AV$41</c:f>
              <c:numCache>
                <c:formatCode>General</c:formatCode>
                <c:ptCount val="1"/>
                <c:pt idx="0">
                  <c:v>1297.8397624081001</c:v>
                </c:pt>
              </c:numCache>
            </c:numRef>
          </c:xVal>
          <c:yVal>
            <c:numRef>
              <c:f>'MFP-rsum'!$BH$45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9B-4B56-8C4A-735E2F782868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B59B-4B56-8C4A-735E2F782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vsound,calc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vsound,bulk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'[1]MFP-rsum'!$AY$2:$AY$22</c:f>
              <c:numCache>
                <c:formatCode>General</c:formatCode>
                <c:ptCount val="21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69.5</c:v>
                </c:pt>
                <c:pt idx="4">
                  <c:v>74.099999999999994</c:v>
                </c:pt>
                <c:pt idx="5">
                  <c:v>65.02</c:v>
                </c:pt>
                <c:pt idx="6">
                  <c:v>69.62</c:v>
                </c:pt>
                <c:pt idx="7">
                  <c:v>73.599999999999994</c:v>
                </c:pt>
                <c:pt idx="8">
                  <c:v>87.9</c:v>
                </c:pt>
                <c:pt idx="9">
                  <c:v>94.9</c:v>
                </c:pt>
                <c:pt idx="10">
                  <c:v>99.914000000000001</c:v>
                </c:pt>
                <c:pt idx="11">
                  <c:v>99</c:v>
                </c:pt>
                <c:pt idx="12">
                  <c:v>92.048000000000002</c:v>
                </c:pt>
                <c:pt idx="13">
                  <c:v>102.533</c:v>
                </c:pt>
                <c:pt idx="14">
                  <c:v>104.6</c:v>
                </c:pt>
                <c:pt idx="15">
                  <c:v>155.6</c:v>
                </c:pt>
                <c:pt idx="16">
                  <c:v>141</c:v>
                </c:pt>
                <c:pt idx="17">
                  <c:v>123</c:v>
                </c:pt>
                <c:pt idx="18">
                  <c:v>168</c:v>
                </c:pt>
                <c:pt idx="19">
                  <c:v>174</c:v>
                </c:pt>
                <c:pt idx="20">
                  <c:v>150</c:v>
                </c:pt>
              </c:numCache>
            </c:numRef>
          </c:xVal>
          <c:yVal>
            <c:numRef>
              <c:f>'MFP-rsum'!$AP$3:$AP$23</c:f>
              <c:numCache>
                <c:formatCode>General</c:formatCode>
                <c:ptCount val="21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78-4FC4-AAC8-E31FAB04E1F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'[1]MFP-rsum'!$AY$23:$AY$40</c:f>
              <c:numCache>
                <c:formatCode>General</c:formatCode>
                <c:ptCount val="18"/>
                <c:pt idx="0">
                  <c:v>79.503360000000001</c:v>
                </c:pt>
                <c:pt idx="1">
                  <c:v>72.25800000000001</c:v>
                </c:pt>
                <c:pt idx="2">
                  <c:v>66.024000000000001</c:v>
                </c:pt>
                <c:pt idx="3">
                  <c:v>82.635000000000005</c:v>
                </c:pt>
                <c:pt idx="4">
                  <c:v>73.469400000000007</c:v>
                </c:pt>
                <c:pt idx="5">
                  <c:v>70.599000000000004</c:v>
                </c:pt>
                <c:pt idx="6">
                  <c:v>71.578500000000005</c:v>
                </c:pt>
                <c:pt idx="7">
                  <c:v>72.558000000000007</c:v>
                </c:pt>
                <c:pt idx="8">
                  <c:v>86.14464000000001</c:v>
                </c:pt>
                <c:pt idx="9">
                  <c:v>74.557488799999987</c:v>
                </c:pt>
                <c:pt idx="10">
                  <c:v>69.858500000000006</c:v>
                </c:pt>
                <c:pt idx="11">
                  <c:v>68.606440000000006</c:v>
                </c:pt>
                <c:pt idx="12">
                  <c:v>66.600000000000009</c:v>
                </c:pt>
                <c:pt idx="13">
                  <c:v>99.360600000000005</c:v>
                </c:pt>
                <c:pt idx="14">
                  <c:v>97.109960000000001</c:v>
                </c:pt>
                <c:pt idx="15">
                  <c:v>100.416</c:v>
                </c:pt>
                <c:pt idx="16">
                  <c:v>110.928</c:v>
                </c:pt>
                <c:pt idx="17">
                  <c:v>121.44</c:v>
                </c:pt>
              </c:numCache>
            </c:numRef>
          </c:xVal>
          <c:yVal>
            <c:numRef>
              <c:f>'MFP-rsum'!$AP$24:$AP$44</c:f>
              <c:numCache>
                <c:formatCode>General</c:formatCode>
                <c:ptCount val="21"/>
                <c:pt idx="1">
                  <c:v>1.10003584410532</c:v>
                </c:pt>
                <c:pt idx="2">
                  <c:v>0.79004699038973603</c:v>
                </c:pt>
                <c:pt idx="3">
                  <c:v>1.26490788750189</c:v>
                </c:pt>
                <c:pt idx="4">
                  <c:v>1.2506480602355801</c:v>
                </c:pt>
                <c:pt idx="5">
                  <c:v>0.90656933088322</c:v>
                </c:pt>
                <c:pt idx="6">
                  <c:v>0.76966314939120895</c:v>
                </c:pt>
                <c:pt idx="7">
                  <c:v>0.71518307597979902</c:v>
                </c:pt>
                <c:pt idx="8">
                  <c:v>0.45966666666666672</c:v>
                </c:pt>
                <c:pt idx="9">
                  <c:v>0.46554761904761921</c:v>
                </c:pt>
                <c:pt idx="12">
                  <c:v>0.82855603900974906</c:v>
                </c:pt>
                <c:pt idx="13">
                  <c:v>0.58438111223711209</c:v>
                </c:pt>
                <c:pt idx="14">
                  <c:v>0.86868920999999999</c:v>
                </c:pt>
                <c:pt idx="15">
                  <c:v>0.23926257714495269</c:v>
                </c:pt>
                <c:pt idx="16">
                  <c:v>0.23926257714495269</c:v>
                </c:pt>
                <c:pt idx="17">
                  <c:v>0.27567442291687039</c:v>
                </c:pt>
                <c:pt idx="18">
                  <c:v>0.519012345679012</c:v>
                </c:pt>
                <c:pt idx="19">
                  <c:v>0.50823423423423297</c:v>
                </c:pt>
                <c:pt idx="20">
                  <c:v>0.40028571428571402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78-4FC4-AAC8-E31FAB04E1FB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'[1]MFP-rsum'!$AY$41</c:f>
              <c:numCache>
                <c:formatCode>General</c:formatCode>
                <c:ptCount val="1"/>
                <c:pt idx="0">
                  <c:v>75.38</c:v>
                </c:pt>
              </c:numCache>
            </c:numRef>
          </c:xVal>
          <c:yVal>
            <c:numRef>
              <c:f>'MFP-rsum'!$AP$45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78-4FC4-AAC8-E31FAB04E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9090113735782"/>
          <c:y val="4.3650793650793648E-2"/>
          <c:w val="0.51169898901526201"/>
          <c:h val="0.85554243219597548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('[1]MFP-rsum'!$AQ$7:$AQ$9,'[1]MFP-rsum'!$AQ$7:$AQ$9)</c:f>
              <c:numCache>
                <c:formatCode>General</c:formatCode>
                <c:ptCount val="6"/>
                <c:pt idx="0">
                  <c:v>3.9139936572305044E-10</c:v>
                </c:pt>
                <c:pt idx="1">
                  <c:v>4.3125848172746209E-10</c:v>
                </c:pt>
                <c:pt idx="2">
                  <c:v>4.4152298321701493E-10</c:v>
                </c:pt>
                <c:pt idx="3">
                  <c:v>3.9139936572305044E-10</c:v>
                </c:pt>
                <c:pt idx="4">
                  <c:v>4.3125848172746209E-10</c:v>
                </c:pt>
                <c:pt idx="5">
                  <c:v>4.4152298321701493E-10</c:v>
                </c:pt>
              </c:numCache>
            </c:numRef>
          </c:xVal>
          <c:yVal>
            <c:numRef>
              <c:f>'[1]MFP-rsum'!$AM$7:$AM$9</c:f>
              <c:numCache>
                <c:formatCode>General</c:formatCode>
                <c:ptCount val="3"/>
                <c:pt idx="0">
                  <c:v>2.5700000000000004E-10</c:v>
                </c:pt>
                <c:pt idx="1">
                  <c:v>2.8300000000000001E-10</c:v>
                </c:pt>
                <c:pt idx="2">
                  <c:v>3.1899999999999998E-10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BB-49A7-9C4E-123F7845B938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('[1]MFP-rsum'!$AQ$2:$AQ$4,'[1]MFP-rsum'!$AQ$10,'[1]MFP-rsum'!$AQ$10:$AQ$13)</c:f>
              <c:numCache>
                <c:formatCode>General</c:formatCode>
                <c:ptCount val="8"/>
                <c:pt idx="0">
                  <c:v>3.5020163515113658E-10</c:v>
                </c:pt>
                <c:pt idx="1">
                  <c:v>3.6556534571800534E-10</c:v>
                </c:pt>
                <c:pt idx="2">
                  <c:v>4.2816386420947E-10</c:v>
                </c:pt>
                <c:pt idx="3">
                  <c:v>2.5678418596676501E-10</c:v>
                </c:pt>
                <c:pt idx="4">
                  <c:v>2.5678418596676501E-10</c:v>
                </c:pt>
                <c:pt idx="5">
                  <c:v>2.4179714709519052E-10</c:v>
                </c:pt>
                <c:pt idx="6">
                  <c:v>3.0739804614922655E-10</c:v>
                </c:pt>
                <c:pt idx="7">
                  <c:v>3.0633262750424528E-10</c:v>
                </c:pt>
              </c:numCache>
            </c:numRef>
          </c:xVal>
          <c:yVal>
            <c:numRef>
              <c:f>('[1]MFP-rsum'!$AM$2:$AM$4,'[1]MFP-rsum'!$AM$10,'[1]MFP-rsum'!$AM$11,'[1]MFP-rsum'!$AM$12,'[1]MFP-rsum'!$AM$13)</c:f>
              <c:numCache>
                <c:formatCode>General</c:formatCode>
                <c:ptCount val="7"/>
                <c:pt idx="0">
                  <c:v>2.0900000000000005E-10</c:v>
                </c:pt>
                <c:pt idx="1">
                  <c:v>2.3499999999999996E-10</c:v>
                </c:pt>
                <c:pt idx="2">
                  <c:v>2.710000000000001E-10</c:v>
                </c:pt>
                <c:pt idx="3">
                  <c:v>1.6699999999999999E-10</c:v>
                </c:pt>
                <c:pt idx="4">
                  <c:v>2.0499999999999996E-10</c:v>
                </c:pt>
                <c:pt idx="5">
                  <c:v>2.3299999999999997E-10</c:v>
                </c:pt>
                <c:pt idx="6">
                  <c:v>2.5100000000000012E-10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BB-49A7-9C4E-123F7845B938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'[1]MFP-rsum'!$AQ$31:$AQ$32</c:f>
              <c:numCache>
                <c:formatCode>General</c:formatCode>
                <c:ptCount val="2"/>
                <c:pt idx="0">
                  <c:v>3.9568089407094871E-10</c:v>
                </c:pt>
                <c:pt idx="1">
                  <c:v>3.6921059218577845E-10</c:v>
                </c:pt>
              </c:numCache>
            </c:numRef>
          </c:xVal>
          <c:yVal>
            <c:numRef>
              <c:f>'[1]MFP-rsum'!$AM$31:$AM$32</c:f>
              <c:numCache>
                <c:formatCode>General</c:formatCode>
                <c:ptCount val="2"/>
                <c:pt idx="0">
                  <c:v>2.2842400000000006E-10</c:v>
                </c:pt>
                <c:pt idx="1">
                  <c:v>2.2510131898000011E-10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BB-49A7-9C4E-123F7845B938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('[1]MFP-rsum'!$AQ$24:$AQ$25,'[1]MFP-rsum'!$AQ$28,'[1]MFP-rsum'!$AQ$33,'[1]MFP-rsum'!$AQ$35)</c:f>
              <c:numCache>
                <c:formatCode>General</c:formatCode>
                <c:ptCount val="5"/>
                <c:pt idx="0">
                  <c:v>2.9961734518972644E-10</c:v>
                </c:pt>
                <c:pt idx="1">
                  <c:v>3.4185873702814765E-10</c:v>
                </c:pt>
                <c:pt idx="2">
                  <c:v>2.6219323241660306E-10</c:v>
                </c:pt>
                <c:pt idx="3">
                  <c:v>4.7554516048842846E-10</c:v>
                </c:pt>
                <c:pt idx="4">
                  <c:v>2.6946274087941797E-10</c:v>
                </c:pt>
              </c:numCache>
            </c:numRef>
          </c:xVal>
          <c:yVal>
            <c:numRef>
              <c:f>('[1]MFP-rsum'!$AM$24:$AM$25,'[1]MFP-rsum'!$AM$28,'[1]MFP-rsum'!$AM$33,'[1]MFP-rsum'!$AM$35)</c:f>
              <c:numCache>
                <c:formatCode>General</c:formatCode>
                <c:ptCount val="5"/>
                <c:pt idx="0">
                  <c:v>1.7003600000000001E-10</c:v>
                </c:pt>
                <c:pt idx="1">
                  <c:v>1.7512524999999998E-10</c:v>
                </c:pt>
                <c:pt idx="2">
                  <c:v>1.7597899999999999E-10</c:v>
                </c:pt>
                <c:pt idx="3">
                  <c:v>1.9348255000000005E-10</c:v>
                </c:pt>
                <c:pt idx="4">
                  <c:v>1.7668000000000003E-10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BB-49A7-9C4E-123F7845B938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'[1]MFP-rsum'!$AQ$36:$AQ$37</c:f>
              <c:numCache>
                <c:formatCode>General</c:formatCode>
                <c:ptCount val="2"/>
                <c:pt idx="0">
                  <c:v>2.292914368173461E-10</c:v>
                </c:pt>
                <c:pt idx="1">
                  <c:v>2.6162169932534978E-10</c:v>
                </c:pt>
              </c:numCache>
            </c:numRef>
          </c:xVal>
          <c:yVal>
            <c:numRef>
              <c:f>'[1]MFP-rsum'!$AM$36:$AM$37</c:f>
              <c:numCache>
                <c:formatCode>General</c:formatCode>
                <c:ptCount val="2"/>
                <c:pt idx="0">
                  <c:v>2.3736419999999999E-10</c:v>
                </c:pt>
                <c:pt idx="1">
                  <c:v>2.3873015199999994E-10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BB-49A7-9C4E-123F7845B938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('[1]MFP-rsum'!$AQ$26:$AQ$27,'[1]MFP-rsum'!$AQ$29:$AQ$30,'[1]MFP-rsum'!$AQ$38:$AQ$40)</c:f>
              <c:numCache>
                <c:formatCode>General</c:formatCode>
                <c:ptCount val="7"/>
                <c:pt idx="0">
                  <c:v>4.5395271003303991E-10</c:v>
                </c:pt>
                <c:pt idx="1">
                  <c:v>3.6941149917364205E-10</c:v>
                </c:pt>
                <c:pt idx="2">
                  <c:v>2.4769981669004444E-10</c:v>
                </c:pt>
                <c:pt idx="3">
                  <c:v>2.3305383798131233E-10</c:v>
                </c:pt>
                <c:pt idx="4">
                  <c:v>3.3093601826261176E-10</c:v>
                </c:pt>
                <c:pt idx="5">
                  <c:v>3.171208353723041E-10</c:v>
                </c:pt>
                <c:pt idx="6">
                  <c:v>3.1210834180383304E-10</c:v>
                </c:pt>
              </c:numCache>
            </c:numRef>
          </c:xVal>
          <c:yVal>
            <c:numRef>
              <c:f>('[1]MFP-rsum'!$AM$26:$AM$27,'[1]MFP-rsum'!$AM$29:$AM$30,'[1]MFP-rsum'!$AM$38:$AM$40)</c:f>
              <c:numCache>
                <c:formatCode>General</c:formatCode>
                <c:ptCount val="7"/>
                <c:pt idx="0">
                  <c:v>1.7027145000000005E-10</c:v>
                </c:pt>
                <c:pt idx="1">
                  <c:v>1.7351204000000004E-10</c:v>
                </c:pt>
                <c:pt idx="2">
                  <c:v>1.7534405000000001E-10</c:v>
                </c:pt>
                <c:pt idx="3">
                  <c:v>1.7473239999999999E-10</c:v>
                </c:pt>
                <c:pt idx="4">
                  <c:v>1.6982200000000003E-10</c:v>
                </c:pt>
                <c:pt idx="5">
                  <c:v>1.68408E-10</c:v>
                </c:pt>
                <c:pt idx="6">
                  <c:v>1.6994999999999999E-10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BB-49A7-9C4E-123F7845B938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'[1]MFP-rsum'!$AQ$17:$AQ$18</c:f>
              <c:numCache>
                <c:formatCode>General</c:formatCode>
                <c:ptCount val="2"/>
                <c:pt idx="0">
                  <c:v>2.4428327814458135E-10</c:v>
                </c:pt>
                <c:pt idx="1">
                  <c:v>2.8444875708406813E-10</c:v>
                </c:pt>
              </c:numCache>
            </c:numRef>
          </c:xVal>
          <c:yVal>
            <c:numRef>
              <c:f>'[1]MFP-rsum'!$AM$17:$AM$18</c:f>
              <c:numCache>
                <c:formatCode>General</c:formatCode>
                <c:ptCount val="2"/>
                <c:pt idx="0">
                  <c:v>3.3300000000000009E-10</c:v>
                </c:pt>
                <c:pt idx="1">
                  <c:v>3.6899999999999997E-10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BB-49A7-9C4E-123F7845B938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'[1]MFP-rsum'!$AQ$41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'[1]MFP-rsum'!$AM$41</c:f>
              <c:numCache>
                <c:formatCode>General</c:formatCode>
                <c:ptCount val="1"/>
                <c:pt idx="0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DBB-49A7-9C4E-123F7845B938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EDBB-49A7-9C4E-123F7845B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MFP r_sum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Unary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'MFP-rsum'!$AP$3:$AP$23</c:f>
              <c:numCache>
                <c:formatCode>General</c:formatCode>
                <c:ptCount val="21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0.65551426099999999</c:v>
                </c:pt>
                <c:pt idx="6">
                  <c:v>0.491042596</c:v>
                </c:pt>
                <c:pt idx="7">
                  <c:v>0.36749821500000002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0.54390685781354797</c:v>
                </c:pt>
                <c:pt idx="13">
                  <c:v>1.0258529508908301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</c:numCache>
            </c:numRef>
          </c:xVal>
          <c:yVal>
            <c:numRef>
              <c:f>'MFP-rsum'!$CF$3:$CF$23</c:f>
              <c:numCache>
                <c:formatCode>0.00E+00</c:formatCode>
                <c:ptCount val="21"/>
                <c:pt idx="0">
                  <c:v>0.80248523098591562</c:v>
                </c:pt>
                <c:pt idx="1">
                  <c:v>0.53093354166666662</c:v>
                </c:pt>
                <c:pt idx="2">
                  <c:v>0.36108717499999998</c:v>
                </c:pt>
                <c:pt idx="3">
                  <c:v>0.32557537815126053</c:v>
                </c:pt>
                <c:pt idx="4">
                  <c:v>0.301421612691466</c:v>
                </c:pt>
                <c:pt idx="5">
                  <c:v>0.40225025742942666</c:v>
                </c:pt>
                <c:pt idx="6">
                  <c:v>0.30415923375652942</c:v>
                </c:pt>
                <c:pt idx="7">
                  <c:v>0.25593314786786775</c:v>
                </c:pt>
                <c:pt idx="8">
                  <c:v>0.51944334083333332</c:v>
                </c:pt>
                <c:pt idx="9">
                  <c:v>0.55165642193242059</c:v>
                </c:pt>
                <c:pt idx="10">
                  <c:v>0.42810664299445522</c:v>
                </c:pt>
                <c:pt idx="11">
                  <c:v>0.31989463805530149</c:v>
                </c:pt>
                <c:pt idx="12">
                  <c:v>0.28861057804145585</c:v>
                </c:pt>
                <c:pt idx="13">
                  <c:v>0.37311089961278132</c:v>
                </c:pt>
                <c:pt idx="14">
                  <c:v>0.33599408249358714</c:v>
                </c:pt>
                <c:pt idx="15">
                  <c:v>0.70252146004029525</c:v>
                </c:pt>
                <c:pt idx="16">
                  <c:v>0.56673048612652599</c:v>
                </c:pt>
                <c:pt idx="17">
                  <c:v>0.3328431774116381</c:v>
                </c:pt>
                <c:pt idx="18">
                  <c:v>0.34399093755610216</c:v>
                </c:pt>
                <c:pt idx="19">
                  <c:v>0.28174031682443135</c:v>
                </c:pt>
                <c:pt idx="20">
                  <c:v>0.2464669171013267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CA-4CD1-A217-0B2226BFF2FF}"/>
            </c:ext>
          </c:extLst>
        </c:ser>
        <c:ser>
          <c:idx val="1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'MFP-rsum'!$AP$24:$AP$44</c:f>
              <c:numCache>
                <c:formatCode>General</c:formatCode>
                <c:ptCount val="21"/>
                <c:pt idx="1">
                  <c:v>1.10003584410532</c:v>
                </c:pt>
                <c:pt idx="2">
                  <c:v>0.79004699038973603</c:v>
                </c:pt>
                <c:pt idx="3">
                  <c:v>1.26490788750189</c:v>
                </c:pt>
                <c:pt idx="4">
                  <c:v>1.2506480602355801</c:v>
                </c:pt>
                <c:pt idx="5">
                  <c:v>0.90656933088322</c:v>
                </c:pt>
                <c:pt idx="6">
                  <c:v>0.76966314939120895</c:v>
                </c:pt>
                <c:pt idx="7">
                  <c:v>0.71518307597979902</c:v>
                </c:pt>
                <c:pt idx="8">
                  <c:v>0.45966666666666672</c:v>
                </c:pt>
                <c:pt idx="9">
                  <c:v>0.46554761904761921</c:v>
                </c:pt>
                <c:pt idx="12">
                  <c:v>0.82855603900974906</c:v>
                </c:pt>
                <c:pt idx="13">
                  <c:v>0.58438111223711209</c:v>
                </c:pt>
                <c:pt idx="14">
                  <c:v>0.86868920999999999</c:v>
                </c:pt>
                <c:pt idx="15">
                  <c:v>0.23926257714495269</c:v>
                </c:pt>
                <c:pt idx="16">
                  <c:v>0.23926257714495269</c:v>
                </c:pt>
                <c:pt idx="17">
                  <c:v>0.27567442291687039</c:v>
                </c:pt>
                <c:pt idx="18">
                  <c:v>0.519012345679012</c:v>
                </c:pt>
                <c:pt idx="19">
                  <c:v>0.50823423423423297</c:v>
                </c:pt>
                <c:pt idx="20">
                  <c:v>0.40028571428571402</c:v>
                </c:pt>
              </c:numCache>
            </c:numRef>
          </c:xVal>
          <c:yVal>
            <c:numRef>
              <c:f>'MFP-rsum'!$CF$24:$CF$44</c:f>
              <c:numCache>
                <c:formatCode>0.00E+00</c:formatCode>
                <c:ptCount val="21"/>
                <c:pt idx="1">
                  <c:v>0.71488518084414387</c:v>
                </c:pt>
                <c:pt idx="2">
                  <c:v>0.54326858976638281</c:v>
                </c:pt>
                <c:pt idx="3">
                  <c:v>0.51681594759710647</c:v>
                </c:pt>
                <c:pt idx="4">
                  <c:v>0.66880040429891463</c:v>
                </c:pt>
                <c:pt idx="5">
                  <c:v>0.74333870635594579</c:v>
                </c:pt>
                <c:pt idx="6">
                  <c:v>0.71187944439400752</c:v>
                </c:pt>
                <c:pt idx="7">
                  <c:v>0.68421941732878666</c:v>
                </c:pt>
                <c:pt idx="8">
                  <c:v>0.31844809429710103</c:v>
                </c:pt>
                <c:pt idx="9">
                  <c:v>0.3687891315788463</c:v>
                </c:pt>
                <c:pt idx="12">
                  <c:v>0.44305679600100989</c:v>
                </c:pt>
                <c:pt idx="13">
                  <c:v>0.40937294269104435</c:v>
                </c:pt>
                <c:pt idx="14">
                  <c:v>0.70465997914461009</c:v>
                </c:pt>
                <c:pt idx="15">
                  <c:v>0.25466294233543885</c:v>
                </c:pt>
                <c:pt idx="16">
                  <c:v>0.30071201279338977</c:v>
                </c:pt>
                <c:pt idx="17">
                  <c:v>0.30324621782896993</c:v>
                </c:pt>
                <c:pt idx="18">
                  <c:v>0.46048978694812209</c:v>
                </c:pt>
                <c:pt idx="19">
                  <c:v>0.47293540020198699</c:v>
                </c:pt>
                <c:pt idx="20">
                  <c:v>0.48970392040175698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CA-4CD1-A217-0B2226BFF2FF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'MFP-rsum'!$AP$45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xVal>
          <c:yVal>
            <c:numRef>
              <c:f>'MFP-rsum'!$CF$45</c:f>
              <c:numCache>
                <c:formatCode>0.00E+00</c:formatCode>
                <c:ptCount val="1"/>
                <c:pt idx="0">
                  <c:v>0.60645622271550126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CA-4CD1-A217-0B2226BFF2FF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xVal>
          <c:y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2DCA-4CD1-A217-0B2226BFF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kExp.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1/3*cp*vs*davg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'[1]MFP-rsum'!$AH$7:$AH$9</c:f>
              <c:numCache>
                <c:formatCode>General</c:formatCode>
                <c:ptCount val="3"/>
                <c:pt idx="0">
                  <c:v>0.40224439226966308</c:v>
                </c:pt>
                <c:pt idx="1">
                  <c:v>0.30612615309310248</c:v>
                </c:pt>
                <c:pt idx="2">
                  <c:v>0.25652333922633108</c:v>
                </c:pt>
              </c:numCache>
            </c:numRef>
          </c:xVal>
          <c:yVal>
            <c:numRef>
              <c:f>'MFP-rsum'!$AP$8:$AP$10</c:f>
              <c:numCache>
                <c:formatCode>General</c:formatCode>
                <c:ptCount val="3"/>
                <c:pt idx="0">
                  <c:v>0.65551426099999999</c:v>
                </c:pt>
                <c:pt idx="1">
                  <c:v>0.491042596</c:v>
                </c:pt>
                <c:pt idx="2">
                  <c:v>0.36749821500000002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C-4295-AA6D-9B7FAE5B96E4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('[1]MFP-rsum'!$AH$3:$AH$4,'[1]MFP-rsum'!$AH$10:$AH$13)</c:f>
              <c:numCache>
                <c:formatCode>General</c:formatCode>
                <c:ptCount val="6"/>
                <c:pt idx="0">
                  <c:v>0.53220717521206062</c:v>
                </c:pt>
                <c:pt idx="1">
                  <c:v>0.3607730892591835</c:v>
                </c:pt>
                <c:pt idx="2">
                  <c:v>0.51979938659180325</c:v>
                </c:pt>
                <c:pt idx="3">
                  <c:v>0.55165642193242048</c:v>
                </c:pt>
                <c:pt idx="4">
                  <c:v>0.42810664299445522</c:v>
                </c:pt>
                <c:pt idx="5">
                  <c:v>0.31989463805530149</c:v>
                </c:pt>
              </c:numCache>
            </c:numRef>
          </c:xVal>
          <c:yVal>
            <c:numRef>
              <c:f>('MFP-rsum'!$AP$4:$AP$5,'MFP-rsum'!$AP$11:$AP$14)</c:f>
              <c:numCache>
                <c:formatCode>General</c:formatCode>
                <c:ptCount val="6"/>
                <c:pt idx="0">
                  <c:v>1.17915204552163</c:v>
                </c:pt>
                <c:pt idx="1">
                  <c:v>0.62277172300000005</c:v>
                </c:pt>
                <c:pt idx="2">
                  <c:v>0.79925905600000002</c:v>
                </c:pt>
                <c:pt idx="3">
                  <c:v>0.65067779999999997</c:v>
                </c:pt>
                <c:pt idx="4">
                  <c:v>0.56480320000000006</c:v>
                </c:pt>
                <c:pt idx="5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8C-4295-AA6D-9B7FAE5B96E4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'[1]MFP-rsum'!$AH$31:$AH$32</c:f>
              <c:numCache>
                <c:formatCode>General</c:formatCode>
                <c:ptCount val="2"/>
                <c:pt idx="0">
                  <c:v>0.26536256928250768</c:v>
                </c:pt>
                <c:pt idx="1">
                  <c:v>0.28383633978433381</c:v>
                </c:pt>
              </c:numCache>
            </c:numRef>
          </c:xVal>
          <c:yVal>
            <c:numRef>
              <c:f>'MFP-rsum'!$AP$32:$AP$33</c:f>
              <c:numCache>
                <c:formatCode>General</c:formatCode>
                <c:ptCount val="2"/>
                <c:pt idx="0">
                  <c:v>0.45966666666666672</c:v>
                </c:pt>
                <c:pt idx="1">
                  <c:v>0.46554761904761921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8C-4295-AA6D-9B7FAE5B96E4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('[1]MFP-rsum'!$AH$24,'[1]MFP-rsum'!$AH$25,'[1]MFP-rsum'!$AH$28,'[1]MFP-rsum'!$AH$33,'[1]MFP-rsum'!$AH$35)</c:f>
              <c:numCache>
                <c:formatCode>General</c:formatCode>
                <c:ptCount val="5"/>
                <c:pt idx="0">
                  <c:v>0.62426158899966577</c:v>
                </c:pt>
                <c:pt idx="1">
                  <c:v>0.39969771709442198</c:v>
                </c:pt>
                <c:pt idx="2">
                  <c:v>0.66180310738547476</c:v>
                </c:pt>
                <c:pt idx="3">
                  <c:v>0.33711022330844781</c:v>
                </c:pt>
                <c:pt idx="4">
                  <c:v>0.56745362404407373</c:v>
                </c:pt>
              </c:numCache>
            </c:numRef>
          </c:xVal>
          <c:yVal>
            <c:numRef>
              <c:f>('MFP-rsum'!$AP$25,'MFP-rsum'!$AP$26,'MFP-rsum'!$AP$29,'MFP-rsum'!$AP$36,'MFP-rsum'!$AP$38)</c:f>
              <c:numCache>
                <c:formatCode>General</c:formatCode>
                <c:ptCount val="5"/>
                <c:pt idx="0">
                  <c:v>1.10003584410532</c:v>
                </c:pt>
                <c:pt idx="1">
                  <c:v>0.79004699038973603</c:v>
                </c:pt>
                <c:pt idx="2">
                  <c:v>0.90656933088322</c:v>
                </c:pt>
                <c:pt idx="3">
                  <c:v>0.82855603900974906</c:v>
                </c:pt>
                <c:pt idx="4">
                  <c:v>0.86868920999999999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8C-4295-AA6D-9B7FAE5B96E4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'[1]MFP-rsum'!$AH$36:$AH$37</c:f>
              <c:numCache>
                <c:formatCode>General</c:formatCode>
                <c:ptCount val="2"/>
                <c:pt idx="0">
                  <c:v>0.24768639859495001</c:v>
                </c:pt>
                <c:pt idx="1">
                  <c:v>0.25155328115048259</c:v>
                </c:pt>
              </c:numCache>
            </c:numRef>
          </c:xVal>
          <c:yVal>
            <c:numRef>
              <c:f>'MFP-rsum'!$AP$40:$AP$41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8C-4295-AA6D-9B7FAE5B96E4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('[1]MFP-rsum'!$AH$26:$AH$27,'[1]MFP-rsum'!$AH$29:$AH$30,'[1]MFP-rsum'!$AH$38:$AH$40)</c:f>
              <c:numCache>
                <c:formatCode>General</c:formatCode>
                <c:ptCount val="7"/>
                <c:pt idx="0">
                  <c:v>0.43510012746839721</c:v>
                </c:pt>
                <c:pt idx="1">
                  <c:v>0.58242618348722919</c:v>
                </c:pt>
                <c:pt idx="2">
                  <c:v>0.63042335803936922</c:v>
                </c:pt>
                <c:pt idx="3">
                  <c:v>0.60277957505526136</c:v>
                </c:pt>
                <c:pt idx="4">
                  <c:v>0.25347401642401401</c:v>
                </c:pt>
                <c:pt idx="5">
                  <c:v>0.24265777297582219</c:v>
                </c:pt>
                <c:pt idx="6">
                  <c:v>0.23920093487850599</c:v>
                </c:pt>
              </c:numCache>
            </c:numRef>
          </c:xVal>
          <c:yVal>
            <c:numRef>
              <c:f>('MFP-rsum'!$AP$27:$AP$28,'MFP-rsum'!$AP$30:$AP$31,'MFP-rsum'!$AP$42:$AP$44)</c:f>
              <c:numCache>
                <c:formatCode>General</c:formatCode>
                <c:ptCount val="7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0.519012345679012</c:v>
                </c:pt>
                <c:pt idx="5">
                  <c:v>0.50823423423423297</c:v>
                </c:pt>
                <c:pt idx="6">
                  <c:v>0.40028571428571402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8C-4295-AA6D-9B7FAE5B96E4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'[1]MFP-rsum'!$AH$17:$AH$18</c:f>
              <c:numCache>
                <c:formatCode>General</c:formatCode>
                <c:ptCount val="2"/>
                <c:pt idx="0">
                  <c:v>0.69828459522735364</c:v>
                </c:pt>
                <c:pt idx="1">
                  <c:v>0.53083304545912946</c:v>
                </c:pt>
              </c:numCache>
            </c:numRef>
          </c:xVal>
          <c:yVal>
            <c:numRef>
              <c:f>'MFP-rsum'!$AP$18:$AP$19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F8C-4295-AA6D-9B7FAE5B96E4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'[1]MFP-rsum'!$AH$41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'MFP-rsum'!$AP$45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F8C-4295-AA6D-9B7FAE5B96E4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5F8C-4295-AA6D-9B7FAE5B9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247134733158342"/>
          <c:y val="0.16517622797150353"/>
          <c:w val="0.32205682200056962"/>
          <c:h val="0.5838580912202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15782055020897"/>
          <c:y val="4.3650793650793648E-2"/>
          <c:w val="0.528165159910566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('[1]MFP-rsum'!$BA$7,'[1]MFP-rsum'!$BA$8,'[1]MFP-rsum'!$BA$9,'[1]MFP-rsum'!$BA$14)</c:f>
              <c:numCache>
                <c:formatCode>General</c:formatCode>
                <c:ptCount val="4"/>
                <c:pt idx="0">
                  <c:v>99.022516573201301</c:v>
                </c:pt>
                <c:pt idx="1">
                  <c:v>106.09263426807742</c:v>
                </c:pt>
                <c:pt idx="2">
                  <c:v>101.86862559489748</c:v>
                </c:pt>
                <c:pt idx="3">
                  <c:v>145.68948472138237</c:v>
                </c:pt>
              </c:numCache>
            </c:numRef>
          </c:xVal>
          <c:yVal>
            <c:numRef>
              <c:f>('[1]MFP-rsum'!$AY$7,'[1]MFP-rsum'!$AY$8,'[1]MFP-rsum'!$AY$9,'[1]MFP-rsum'!$AY$14)</c:f>
              <c:numCache>
                <c:formatCode>General</c:formatCode>
                <c:ptCount val="4"/>
                <c:pt idx="0">
                  <c:v>65.02</c:v>
                </c:pt>
                <c:pt idx="1">
                  <c:v>69.62</c:v>
                </c:pt>
                <c:pt idx="2">
                  <c:v>73.599999999999994</c:v>
                </c:pt>
                <c:pt idx="3">
                  <c:v>92.048000000000002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55-4ED8-8392-28C2F7E462D1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('[1]MFP-rsum'!$BA$2:$BA$4,'[1]MFP-rsum'!$BA$10:$BA$13)</c:f>
              <c:numCache>
                <c:formatCode>General</c:formatCode>
                <c:ptCount val="7"/>
                <c:pt idx="0">
                  <c:v>107.57389941006203</c:v>
                </c:pt>
                <c:pt idx="1">
                  <c:v>109.20292455065521</c:v>
                </c:pt>
                <c:pt idx="2">
                  <c:v>105.69801666278057</c:v>
                </c:pt>
                <c:pt idx="3">
                  <c:v>135.15766435017156</c:v>
                </c:pt>
                <c:pt idx="4">
                  <c:v>111.93438663089556</c:v>
                </c:pt>
                <c:pt idx="5">
                  <c:v>131.8170316864971</c:v>
                </c:pt>
                <c:pt idx="6">
                  <c:v>120.82442280047917</c:v>
                </c:pt>
              </c:numCache>
            </c:numRef>
          </c:xVal>
          <c:yVal>
            <c:numRef>
              <c:f>('[1]MFP-rsum'!$AY$2:$AY$4,'[1]MFP-rsum'!$AY$10,'[1]MFP-rsum'!$AY$11,'[1]MFP-rsum'!$AY$12,'[1]MFP-rsum'!$AY$13)</c:f>
              <c:numCache>
                <c:formatCode>General</c:formatCode>
                <c:ptCount val="7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87.9</c:v>
                </c:pt>
                <c:pt idx="4">
                  <c:v>94.9</c:v>
                </c:pt>
                <c:pt idx="5">
                  <c:v>99.914000000000001</c:v>
                </c:pt>
                <c:pt idx="6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55-4ED8-8392-28C2F7E462D1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('[1]MFP-rsum'!$BA$23,'[1]MFP-rsum'!$BA$31,'[1]MFP-rsum'!$BA$32,'[1]MFP-rsum'!$BA$34)</c:f>
              <c:numCache>
                <c:formatCode>General</c:formatCode>
                <c:ptCount val="4"/>
                <c:pt idx="0">
                  <c:v>122.46486458212317</c:v>
                </c:pt>
                <c:pt idx="1">
                  <c:v>149.22157117737191</c:v>
                </c:pt>
                <c:pt idx="2">
                  <c:v>122.288997312265</c:v>
                </c:pt>
                <c:pt idx="3">
                  <c:v>120.0218356093734</c:v>
                </c:pt>
              </c:numCache>
            </c:numRef>
          </c:xVal>
          <c:yVal>
            <c:numRef>
              <c:f>('[1]MFP-rsum'!$AY$23,'[1]MFP-rsum'!$AY$31,'[1]MFP-rsum'!$AY$32,'[1]MFP-rsum'!$AY$34,'[1]MFP-rsum'!$AY$36,'[1]MFP-rsum'!$AY$36)</c:f>
              <c:numCache>
                <c:formatCode>General</c:formatCode>
                <c:ptCount val="6"/>
                <c:pt idx="0">
                  <c:v>79.503360000000001</c:v>
                </c:pt>
                <c:pt idx="1">
                  <c:v>86.14464000000001</c:v>
                </c:pt>
                <c:pt idx="2">
                  <c:v>74.557488799999987</c:v>
                </c:pt>
                <c:pt idx="3">
                  <c:v>68.606440000000006</c:v>
                </c:pt>
                <c:pt idx="4">
                  <c:v>99.360600000000005</c:v>
                </c:pt>
                <c:pt idx="5">
                  <c:v>99.360600000000005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55-4ED8-8392-28C2F7E462D1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('[1]MFP-rsum'!$BA$24:$BA$25,'[1]MFP-rsum'!$BA$28,'[1]MFP-rsum'!$BA$33,'[1]MFP-rsum'!$BA$35)</c:f>
              <c:numCache>
                <c:formatCode>General</c:formatCode>
                <c:ptCount val="5"/>
                <c:pt idx="0">
                  <c:v>127.32450850831152</c:v>
                </c:pt>
                <c:pt idx="1">
                  <c:v>128.88422002850203</c:v>
                </c:pt>
                <c:pt idx="2">
                  <c:v>105.18630072553975</c:v>
                </c:pt>
                <c:pt idx="3">
                  <c:v>171.69957494348131</c:v>
                </c:pt>
                <c:pt idx="4">
                  <c:v>101.57470309355466</c:v>
                </c:pt>
              </c:numCache>
            </c:numRef>
          </c:xVal>
          <c:yVal>
            <c:numRef>
              <c:f>('[1]MFP-rsum'!$AY$24:$AY$25,'[1]MFP-rsum'!$AY$28,'[1]MFP-rsum'!$AY$33,'[1]MFP-rsum'!$AY$35)</c:f>
              <c:numCache>
                <c:formatCode>General</c:formatCode>
                <c:ptCount val="5"/>
                <c:pt idx="0">
                  <c:v>72.25800000000001</c:v>
                </c:pt>
                <c:pt idx="1">
                  <c:v>66.024000000000001</c:v>
                </c:pt>
                <c:pt idx="2">
                  <c:v>70.599000000000004</c:v>
                </c:pt>
                <c:pt idx="3">
                  <c:v>69.858500000000006</c:v>
                </c:pt>
                <c:pt idx="4">
                  <c:v>66.600000000000009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55-4ED8-8392-28C2F7E462D1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'[1]MFP-rsum'!$BA$36:$BA$37</c:f>
              <c:numCache>
                <c:formatCode>General</c:formatCode>
                <c:ptCount val="2"/>
                <c:pt idx="0">
                  <c:v>95.981343172363822</c:v>
                </c:pt>
                <c:pt idx="1">
                  <c:v>106.42171733973825</c:v>
                </c:pt>
              </c:numCache>
            </c:numRef>
          </c:xVal>
          <c:yVal>
            <c:numRef>
              <c:f>'[1]MFP-rsum'!$AY$36:$AY$37</c:f>
              <c:numCache>
                <c:formatCode>General</c:formatCode>
                <c:ptCount val="2"/>
                <c:pt idx="0">
                  <c:v>99.360600000000005</c:v>
                </c:pt>
                <c:pt idx="1">
                  <c:v>97.109960000000001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55-4ED8-8392-28C2F7E462D1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('[1]MFP-rsum'!$BA$26:$BA$27,'[1]MFP-rsum'!$BA$29:$BA$30,'[1]MFP-rsum'!$BA$38:$BA$40)</c:f>
              <c:numCache>
                <c:formatCode>General</c:formatCode>
                <c:ptCount val="7"/>
                <c:pt idx="0">
                  <c:v>220.30928962888524</c:v>
                </c:pt>
                <c:pt idx="1">
                  <c:v>156.41820128094841</c:v>
                </c:pt>
                <c:pt idx="2">
                  <c:v>101.11538617334517</c:v>
                </c:pt>
                <c:pt idx="3">
                  <c:v>96.776100919165899</c:v>
                </c:pt>
                <c:pt idx="4">
                  <c:v>195.68295750761632</c:v>
                </c:pt>
                <c:pt idx="5">
                  <c:v>208.88306984335037</c:v>
                </c:pt>
                <c:pt idx="6">
                  <c:v>223.02110637633118</c:v>
                </c:pt>
              </c:numCache>
            </c:numRef>
          </c:xVal>
          <c:yVal>
            <c:numRef>
              <c:f>('[1]MFP-rsum'!$AY$26:$AY$27,'[1]MFP-rsum'!$AY$29:$AY$30,'[1]MFP-rsum'!$AY$38:$AY$40)</c:f>
              <c:numCache>
                <c:formatCode>General</c:formatCode>
                <c:ptCount val="7"/>
                <c:pt idx="0">
                  <c:v>82.635000000000005</c:v>
                </c:pt>
                <c:pt idx="1">
                  <c:v>73.469400000000007</c:v>
                </c:pt>
                <c:pt idx="2">
                  <c:v>71.578500000000005</c:v>
                </c:pt>
                <c:pt idx="3">
                  <c:v>72.558000000000007</c:v>
                </c:pt>
                <c:pt idx="4">
                  <c:v>100.416</c:v>
                </c:pt>
                <c:pt idx="5">
                  <c:v>110.928</c:v>
                </c:pt>
                <c:pt idx="6">
                  <c:v>121.44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55-4ED8-8392-28C2F7E462D1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'[1]MFP-rsum'!$BA$17:$BA$18</c:f>
              <c:numCache>
                <c:formatCode>General</c:formatCode>
                <c:ptCount val="2"/>
                <c:pt idx="0">
                  <c:v>114.14557981770825</c:v>
                </c:pt>
                <c:pt idx="1">
                  <c:v>108.69180148740814</c:v>
                </c:pt>
              </c:numCache>
            </c:numRef>
          </c:xVal>
          <c:yVal>
            <c:numRef>
              <c:f>'[1]MFP-rsum'!$AY$17:$AY$18</c:f>
              <c:numCache>
                <c:formatCode>General</c:formatCode>
                <c:ptCount val="2"/>
                <c:pt idx="0">
                  <c:v>155.6</c:v>
                </c:pt>
                <c:pt idx="1">
                  <c:v>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55-4ED8-8392-28C2F7E462D1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'[1]MFP-rsum'!$BA$41</c:f>
              <c:numCache>
                <c:formatCode>General</c:formatCode>
                <c:ptCount val="1"/>
                <c:pt idx="0">
                  <c:v>69.72997953693698</c:v>
                </c:pt>
              </c:numCache>
            </c:numRef>
          </c:xVal>
          <c:yVal>
            <c:numRef>
              <c:f>'[1]MFP-rsum'!$AY$41</c:f>
              <c:numCache>
                <c:formatCode>General</c:formatCode>
                <c:ptCount val="1"/>
                <c:pt idx="0">
                  <c:v>75.38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655-4ED8-8392-28C2F7E462D1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1655-4ED8-8392-28C2F7E46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ayout>
        <c:manualLayout>
          <c:xMode val="edge"/>
          <c:yMode val="edge"/>
          <c:x val="0.67928915135608048"/>
          <c:y val="0.19865860517435321"/>
          <c:w val="0.32071082567580395"/>
          <c:h val="0.59384579860068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'[1]MFP-rsum'!$AV$7:$AV$9</c:f>
              <c:numCache>
                <c:formatCode>General</c:formatCode>
                <c:ptCount val="3"/>
                <c:pt idx="0">
                  <c:v>3110.478857915858</c:v>
                </c:pt>
                <c:pt idx="1">
                  <c:v>2657.1618000655158</c:v>
                </c:pt>
                <c:pt idx="2">
                  <c:v>2210.6377568228363</c:v>
                </c:pt>
              </c:numCache>
            </c:numRef>
          </c:xVal>
          <c:yVal>
            <c:numRef>
              <c:f>'MFP-rsum'!$BH$8:$BH$10</c:f>
              <c:numCache>
                <c:formatCode>0.00E+00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6-48F5-AC40-55D3B3D4D242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('[1]MFP-rsum'!$AV$10:$AV$13,'[1]MFP-rsum'!$AV$3:$AV$4)</c:f>
              <c:numCache>
                <c:formatCode>General</c:formatCode>
                <c:ptCount val="6"/>
                <c:pt idx="0">
                  <c:v>3917.5733473420601</c:v>
                </c:pt>
                <c:pt idx="1">
                  <c:v>2566.1164547331541</c:v>
                </c:pt>
                <c:pt idx="2">
                  <c:v>2256.4072031288506</c:v>
                </c:pt>
                <c:pt idx="3">
                  <c:v>1706.9195730176784</c:v>
                </c:pt>
                <c:pt idx="4">
                  <c:v>3244.1979935953195</c:v>
                </c:pt>
                <c:pt idx="5">
                  <c:v>2869.8038485242841</c:v>
                </c:pt>
              </c:numCache>
            </c:numRef>
          </c:xVal>
          <c:yVal>
            <c:numRef>
              <c:f>('MFP-rsum'!$BH$4:$BH$5,'MFP-rsum'!$BH$11:$BH$14)</c:f>
              <c:numCache>
                <c:formatCode>0.00E+00</c:formatCode>
                <c:ptCount val="6"/>
                <c:pt idx="0">
                  <c:v>2085.5</c:v>
                </c:pt>
                <c:pt idx="1">
                  <c:v>1816.4</c:v>
                </c:pt>
                <c:pt idx="2">
                  <c:v>2547.8000000000002</c:v>
                </c:pt>
                <c:pt idx="3">
                  <c:v>2175.6</c:v>
                </c:pt>
                <c:pt idx="4">
                  <c:v>1710.3</c:v>
                </c:pt>
                <c:pt idx="5">
                  <c:v>1398.6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D6-48F5-AC40-55D3B3D4D242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'[1]MFP-rsum'!$AV$31:$AV$32</c:f>
              <c:numCache>
                <c:formatCode>General</c:formatCode>
                <c:ptCount val="2"/>
                <c:pt idx="0">
                  <c:v>3532.8676528038841</c:v>
                </c:pt>
                <c:pt idx="1">
                  <c:v>3321.033763100063</c:v>
                </c:pt>
              </c:numCache>
            </c:numRef>
          </c:xVal>
          <c:yVal>
            <c:numRef>
              <c:f>'MFP-rsum'!$BH$32:$BH$33</c:f>
              <c:numCache>
                <c:formatCode>0.00E+00</c:formatCode>
                <c:ptCount val="2"/>
                <c:pt idx="0">
                  <c:v>2039.5014589190009</c:v>
                </c:pt>
                <c:pt idx="1">
                  <c:v>2024.776905844504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D6-48F5-AC40-55D3B3D4D242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'[1]MFP-rsum'!$AV$24:$AV$25</c:f>
              <c:numCache>
                <c:formatCode>General</c:formatCode>
                <c:ptCount val="2"/>
                <c:pt idx="0">
                  <c:v>4489.23185837235</c:v>
                </c:pt>
                <c:pt idx="1">
                  <c:v>3928.5026616668206</c:v>
                </c:pt>
              </c:numCache>
            </c:numRef>
          </c:xVal>
          <c:yVal>
            <c:numRef>
              <c:f>'MFP-rsum'!$BH$25:$BH$26</c:f>
              <c:numCache>
                <c:formatCode>0.00E+00</c:formatCode>
                <c:ptCount val="2"/>
                <c:pt idx="0">
                  <c:v>2547.6863757231322</c:v>
                </c:pt>
                <c:pt idx="1">
                  <c:v>2012.468707779205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D6-48F5-AC40-55D3B3D4D242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D6-48F5-AC40-55D3B3D4D2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D6-48F5-AC40-55D3B3D4D2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'[1]MFP-rsum'!$AV$36:$AV$37</c:f>
              <c:numCache>
                <c:formatCode>General</c:formatCode>
                <c:ptCount val="2"/>
                <c:pt idx="0">
                  <c:v>1402.3754205361033</c:v>
                </c:pt>
                <c:pt idx="1">
                  <c:v>1611.4557750945648</c:v>
                </c:pt>
              </c:numCache>
            </c:numRef>
          </c:xVal>
          <c:yVal>
            <c:numRef>
              <c:f>'MFP-rsum'!$BH$40:$BH$41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0D6-48F5-AC40-55D3B3D4D242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D6-48F5-AC40-55D3B3D4D2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0D6-48F5-AC40-55D3B3D4D24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D6-48F5-AC40-55D3B3D4D24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0D6-48F5-AC40-55D3B3D4D242}"/>
                </c:ext>
              </c:extLst>
            </c:dLbl>
            <c:dLbl>
              <c:idx val="4"/>
              <c:layout>
                <c:manualLayout>
                  <c:x val="6.3760242389898511E-2"/>
                  <c:y val="2.5394638170228721E-2"/>
                </c:manualLayout>
              </c:layout>
              <c:tx>
                <c:rich>
                  <a:bodyPr/>
                  <a:lstStyle/>
                  <a:p>
                    <a:fld id="{1F7953C2-9264-422F-858E-ED5CD748641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{1F7953C2-9264-422F-858E-ED5CD7486415}</c15:txfldGUID>
                      <c15:f>'MFP-rsum'!$A$42</c15:f>
                      <c15:dlblFieldTableCache>
                        <c:ptCount val="1"/>
                        <c:pt idx="0">
                          <c:v>(NaF-KF)-.3UF4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40D6-48F5-AC40-55D3B3D4D242}"/>
                </c:ext>
              </c:extLst>
            </c:dLbl>
            <c:dLbl>
              <c:idx val="5"/>
              <c:layout>
                <c:manualLayout>
                  <c:x val="3.0308242810333601E-2"/>
                  <c:y val="5.6474503187101614E-2"/>
                </c:manualLayout>
              </c:layout>
              <c:tx>
                <c:rich>
                  <a:bodyPr/>
                  <a:lstStyle/>
                  <a:p>
                    <a:fld id="{0313467D-F257-4864-873F-97E226AB745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{0313467D-F257-4864-873F-97E226AB7455}</c15:txfldGUID>
                      <c15:f>'MFP-rsum'!$A$43</c15:f>
                      <c15:dlblFieldTableCache>
                        <c:ptCount val="1"/>
                        <c:pt idx="0">
                          <c:v>(NaF-KF)-.4UF4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40D6-48F5-AC40-55D3B3D4D242}"/>
                </c:ext>
              </c:extLst>
            </c:dLbl>
            <c:dLbl>
              <c:idx val="6"/>
              <c:layout>
                <c:manualLayout>
                  <c:x val="-4.1025495724816174E-2"/>
                  <c:y val="0.11421478565179352"/>
                </c:manualLayout>
              </c:layout>
              <c:tx>
                <c:rich>
                  <a:bodyPr/>
                  <a:lstStyle/>
                  <a:p>
                    <a:fld id="{737A964D-AFE4-41A3-AABE-3DCDE04524D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{737A964D-AFE4-41A3-AABE-3DCDE04524DB}</c15:txfldGUID>
                      <c15:f>'MFP-rsum'!$A$44</c15:f>
                      <c15:dlblFieldTableCache>
                        <c:ptCount val="1"/>
                        <c:pt idx="0">
                          <c:v>(NaF-KF)-.5UF4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40D6-48F5-AC40-55D3B3D4D2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('[1]MFP-rsum'!$AV$26:$AV$27,'[1]MFP-rsum'!$AV$29:$AV$30,'[1]MFP-rsum'!$AV$38:$AV$40)</c:f>
              <c:numCache>
                <c:formatCode>General</c:formatCode>
                <c:ptCount val="7"/>
                <c:pt idx="0">
                  <c:v>4749.3953484419217</c:v>
                </c:pt>
                <c:pt idx="1">
                  <c:v>4937.466210619561</c:v>
                </c:pt>
                <c:pt idx="2">
                  <c:v>3449.509084380104</c:v>
                </c:pt>
                <c:pt idx="3">
                  <c:v>3132.7084908009401</c:v>
                </c:pt>
                <c:pt idx="4">
                  <c:v>2628.0818161314883</c:v>
                </c:pt>
                <c:pt idx="5">
                  <c:v>2395.4780479310921</c:v>
                </c:pt>
                <c:pt idx="6">
                  <c:v>2231.6285138229914</c:v>
                </c:pt>
              </c:numCache>
            </c:numRef>
          </c:xVal>
          <c:yVal>
            <c:numRef>
              <c:f>('MFP-rsum'!$BH$27:$BH$28,'MFP-rsum'!$BH$30:$BH$31,'MFP-rsum'!$BH$42:$BH$44)</c:f>
              <c:numCache>
                <c:formatCode>0.00E+00</c:formatCode>
                <c:ptCount val="7"/>
                <c:pt idx="0">
                  <c:v>1781.433208193873</c:v>
                </c:pt>
                <c:pt idx="1">
                  <c:v>2319.1206460873409</c:v>
                </c:pt>
                <c:pt idx="2">
                  <c:v>2441.8705732183512</c:v>
                </c:pt>
                <c:pt idx="3">
                  <c:v>2348.7520215904742</c:v>
                </c:pt>
                <c:pt idx="4" formatCode="General">
                  <c:v>1348.6175138087231</c:v>
                </c:pt>
                <c:pt idx="5" formatCode="General">
                  <c:v>1272.126022947567</c:v>
                </c:pt>
                <c:pt idx="6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0D6-48F5-AC40-55D3B3D4D242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'[1]MFP-rsum'!$AV$17:$AV$18</c:f>
              <c:numCache>
                <c:formatCode>General</c:formatCode>
                <c:ptCount val="2"/>
                <c:pt idx="0">
                  <c:v>1332.8843910654564</c:v>
                </c:pt>
                <c:pt idx="1">
                  <c:v>1361.7772257843667</c:v>
                </c:pt>
              </c:numCache>
            </c:numRef>
          </c:xVal>
          <c:yVal>
            <c:numRef>
              <c:f>'MFP-rsum'!$BH$18:$BH$19</c:f>
              <c:numCache>
                <c:formatCode>0.00E+00</c:formatCode>
                <c:ptCount val="2"/>
                <c:pt idx="0">
                  <c:v>1816.9499999999998</c:v>
                </c:pt>
                <c:pt idx="1">
                  <c:v>1766.56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0D6-48F5-AC40-55D3B3D4D242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'[1]MFP-rsum'!$AV$41</c:f>
              <c:numCache>
                <c:formatCode>General</c:formatCode>
                <c:ptCount val="1"/>
                <c:pt idx="0">
                  <c:v>1297.8397624081001</c:v>
                </c:pt>
              </c:numCache>
            </c:numRef>
          </c:xVal>
          <c:yVal>
            <c:numRef>
              <c:f>'MFP-rsum'!$BH$45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0D6-48F5-AC40-55D3B3D4D242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40D6-48F5-AC40-55D3B3D4D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'MFP-rsum'!$AQ$50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'[1]MFP-rsum'!$AF$2:$AF$6</c:f>
              <c:numCache>
                <c:formatCode>General</c:formatCode>
                <c:ptCount val="5"/>
                <c:pt idx="0">
                  <c:v>0.72246877793114617</c:v>
                </c:pt>
                <c:pt idx="1">
                  <c:v>0.49109756053584946</c:v>
                </c:pt>
                <c:pt idx="2">
                  <c:v>0.32961603483108115</c:v>
                </c:pt>
                <c:pt idx="3">
                  <c:v>0.29579640687862813</c:v>
                </c:pt>
                <c:pt idx="4">
                  <c:v>0.28095436645910149</c:v>
                </c:pt>
              </c:numCache>
            </c:numRef>
          </c:xVal>
          <c:yVal>
            <c:numRef>
              <c:f>'MFP-rsum'!$AP$3:$AP$7</c:f>
              <c:numCache>
                <c:formatCode>General</c:formatCode>
                <c:ptCount val="5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54-41E5-9C00-D8796949647E}"/>
            </c:ext>
          </c:extLst>
        </c:ser>
        <c:ser>
          <c:idx val="0"/>
          <c:order val="1"/>
          <c:tx>
            <c:strRef>
              <c:f>'MFP-rsum'!$AQ$51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'[1]MFP-rsum'!$AF$7:$AF$9</c:f>
              <c:numCache>
                <c:formatCode>General</c:formatCode>
                <c:ptCount val="3"/>
                <c:pt idx="0">
                  <c:v>0.37226977205251366</c:v>
                </c:pt>
                <c:pt idx="1">
                  <c:v>0.28617343538334455</c:v>
                </c:pt>
                <c:pt idx="2">
                  <c:v>0.2397757949166118</c:v>
                </c:pt>
              </c:numCache>
            </c:numRef>
          </c:xVal>
          <c:yVal>
            <c:numRef>
              <c:f>'MFP-rsum'!$AP$8:$AP$10</c:f>
              <c:numCache>
                <c:formatCode>General</c:formatCode>
                <c:ptCount val="3"/>
                <c:pt idx="0">
                  <c:v>0.65551426099999999</c:v>
                </c:pt>
                <c:pt idx="1">
                  <c:v>0.491042596</c:v>
                </c:pt>
                <c:pt idx="2">
                  <c:v>0.36749821500000002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54-41E5-9C00-D8796949647E}"/>
            </c:ext>
          </c:extLst>
        </c:ser>
        <c:ser>
          <c:idx val="5"/>
          <c:order val="2"/>
          <c:tx>
            <c:strRef>
              <c:f>'MFP-rsum'!$AQ$53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'[1]MFP-rsum'!$AF$14:$AF$16</c:f>
              <c:numCache>
                <c:formatCode>General</c:formatCode>
                <c:ptCount val="3"/>
                <c:pt idx="0">
                  <c:v>0.26994066201236538</c:v>
                </c:pt>
                <c:pt idx="1">
                  <c:v>0.37024310108699077</c:v>
                </c:pt>
                <c:pt idx="2">
                  <c:v>0.32666098973626656</c:v>
                </c:pt>
              </c:numCache>
            </c:numRef>
          </c:xVal>
          <c:yVal>
            <c:numRef>
              <c:f>'MFP-rsum'!$AP$15:$AP$17</c:f>
              <c:numCache>
                <c:formatCode>General</c:formatCode>
                <c:ptCount val="3"/>
                <c:pt idx="0">
                  <c:v>0.54390685781354797</c:v>
                </c:pt>
                <c:pt idx="1">
                  <c:v>1.0258529508908301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54-41E5-9C00-D8796949647E}"/>
            </c:ext>
          </c:extLst>
        </c:ser>
        <c:ser>
          <c:idx val="6"/>
          <c:order val="3"/>
          <c:tx>
            <c:strRef>
              <c:f>'MFP-rsum'!$AQ$54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'[1]MFP-rsum'!$AF$17:$AF$18</c:f>
              <c:numCache>
                <c:formatCode>General</c:formatCode>
                <c:ptCount val="2"/>
                <c:pt idx="0">
                  <c:v>0.43236429370237983</c:v>
                </c:pt>
              </c:numCache>
            </c:numRef>
          </c:xVal>
          <c:yVal>
            <c:numRef>
              <c:f>'MFP-rsum'!$AP$18:$AP$19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54-41E5-9C00-D8796949647E}"/>
            </c:ext>
          </c:extLst>
        </c:ser>
        <c:ser>
          <c:idx val="7"/>
          <c:order val="4"/>
          <c:tx>
            <c:strRef>
              <c:f>'MFP-rsum'!$AQ$55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'[1]MFP-rsum'!$AF$24:$AF$25</c:f>
              <c:numCache>
                <c:formatCode>General</c:formatCode>
                <c:ptCount val="2"/>
                <c:pt idx="0">
                  <c:v>0.60953584013575091</c:v>
                </c:pt>
                <c:pt idx="1">
                  <c:v>0.48209294921946866</c:v>
                </c:pt>
              </c:numCache>
            </c:numRef>
          </c:xVal>
          <c:yVal>
            <c:numRef>
              <c:f>'MFP-rsum'!$AP$25:$AP$26</c:f>
              <c:numCache>
                <c:formatCode>General</c:formatCode>
                <c:ptCount val="2"/>
                <c:pt idx="0">
                  <c:v>1.10003584410532</c:v>
                </c:pt>
                <c:pt idx="1">
                  <c:v>0.79004699038973603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54-41E5-9C00-D8796949647E}"/>
            </c:ext>
          </c:extLst>
        </c:ser>
        <c:ser>
          <c:idx val="10"/>
          <c:order val="5"/>
          <c:tx>
            <c:strRef>
              <c:f>'MFP-rsum'!$AQ$57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('[1]MFP-rsum'!$AD$26:$AD$27,'[1]MFP-rsum'!$AD$29:$AD$30,'[1]MFP-rsum'!$AD$38:$AD$40)</c:f>
              <c:numCache>
                <c:formatCode>General</c:formatCode>
                <c:ptCount val="7"/>
                <c:pt idx="0">
                  <c:v>0.51681594759710647</c:v>
                </c:pt>
                <c:pt idx="1">
                  <c:v>0.66880040429891452</c:v>
                </c:pt>
                <c:pt idx="2">
                  <c:v>0.71187944439400763</c:v>
                </c:pt>
                <c:pt idx="3">
                  <c:v>0.68421941732878677</c:v>
                </c:pt>
                <c:pt idx="4">
                  <c:v>0.46048978694812209</c:v>
                </c:pt>
                <c:pt idx="5">
                  <c:v>0.47293540020198699</c:v>
                </c:pt>
                <c:pt idx="6">
                  <c:v>0.48970392040175686</c:v>
                </c:pt>
              </c:numCache>
            </c:numRef>
          </c:xVal>
          <c:yVal>
            <c:numRef>
              <c:f>('MFP-rsum'!$AP$27:$AP$28,'MFP-rsum'!$AP$30:$AP$31,'MFP-rsum'!$AP$42:$AP$44)</c:f>
              <c:numCache>
                <c:formatCode>General</c:formatCode>
                <c:ptCount val="7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0.519012345679012</c:v>
                </c:pt>
                <c:pt idx="5">
                  <c:v>0.50823423423423297</c:v>
                </c:pt>
                <c:pt idx="6">
                  <c:v>0.40028571428571402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54-41E5-9C00-D8796949647E}"/>
            </c:ext>
          </c:extLst>
        </c:ser>
        <c:ser>
          <c:idx val="11"/>
          <c:order val="6"/>
          <c:tx>
            <c:strRef>
              <c:f>'MFP-rsum'!$AQ$58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'[1]MFP-rsum'!$AF$36:$AF$37</c:f>
              <c:numCache>
                <c:formatCode>General</c:formatCode>
                <c:ptCount val="2"/>
                <c:pt idx="0">
                  <c:v>0.2841819778633502</c:v>
                </c:pt>
                <c:pt idx="1">
                  <c:v>0.28696722884280707</c:v>
                </c:pt>
              </c:numCache>
            </c:numRef>
          </c:xVal>
          <c:yVal>
            <c:numRef>
              <c:f>'MFP-rsum'!$AP$40:$AP$41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754-41E5-9C00-D8796949647E}"/>
            </c:ext>
          </c:extLst>
        </c:ser>
        <c:ser>
          <c:idx val="2"/>
          <c:order val="7"/>
          <c:tx>
            <c:strRef>
              <c:f>'MFP-rsum'!$AQ$59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'[1]MFP-rsum'!$AD$41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'MFP-rsum'!$AP$45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754-41E5-9C00-D8796949647E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754-41E5-9C00-D87969496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'[1]MFP-rsum'!$AH$7:$AH$9</c:f>
              <c:numCache>
                <c:formatCode>General</c:formatCode>
                <c:ptCount val="3"/>
                <c:pt idx="0">
                  <c:v>0.40224439226966308</c:v>
                </c:pt>
                <c:pt idx="1">
                  <c:v>0.30612615309310248</c:v>
                </c:pt>
                <c:pt idx="2">
                  <c:v>0.25652333922633108</c:v>
                </c:pt>
              </c:numCache>
            </c:numRef>
          </c:xVal>
          <c:yVal>
            <c:numRef>
              <c:f>'MFP-rsum'!$AP$8:$AP$10</c:f>
              <c:numCache>
                <c:formatCode>General</c:formatCode>
                <c:ptCount val="3"/>
                <c:pt idx="0">
                  <c:v>0.65551426099999999</c:v>
                </c:pt>
                <c:pt idx="1">
                  <c:v>0.491042596</c:v>
                </c:pt>
                <c:pt idx="2">
                  <c:v>0.36749821500000002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B-4617-9B6F-437EE6298C80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('[1]MFP-rsum'!$AH$3:$AH$4,'[1]MFP-rsum'!$AH$10:$AH$13)</c:f>
              <c:numCache>
                <c:formatCode>General</c:formatCode>
                <c:ptCount val="6"/>
                <c:pt idx="0">
                  <c:v>0.53220717521206062</c:v>
                </c:pt>
                <c:pt idx="1">
                  <c:v>0.3607730892591835</c:v>
                </c:pt>
                <c:pt idx="2">
                  <c:v>0.51979938659180325</c:v>
                </c:pt>
                <c:pt idx="3">
                  <c:v>0.55165642193242048</c:v>
                </c:pt>
                <c:pt idx="4">
                  <c:v>0.42810664299445522</c:v>
                </c:pt>
                <c:pt idx="5">
                  <c:v>0.31989463805530149</c:v>
                </c:pt>
              </c:numCache>
            </c:numRef>
          </c:xVal>
          <c:yVal>
            <c:numRef>
              <c:f>('MFP-rsum'!$AP$4:$AP$5,'MFP-rsum'!$AP$11:$AP$14)</c:f>
              <c:numCache>
                <c:formatCode>General</c:formatCode>
                <c:ptCount val="6"/>
                <c:pt idx="0">
                  <c:v>1.17915204552163</c:v>
                </c:pt>
                <c:pt idx="1">
                  <c:v>0.62277172300000005</c:v>
                </c:pt>
                <c:pt idx="2">
                  <c:v>0.79925905600000002</c:v>
                </c:pt>
                <c:pt idx="3">
                  <c:v>0.65067779999999997</c:v>
                </c:pt>
                <c:pt idx="4">
                  <c:v>0.56480320000000006</c:v>
                </c:pt>
                <c:pt idx="5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3B-4617-9B6F-437EE6298C80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'[1]MFP-rsum'!$AH$31:$AH$32</c:f>
              <c:numCache>
                <c:formatCode>General</c:formatCode>
                <c:ptCount val="2"/>
                <c:pt idx="0">
                  <c:v>0.26536256928250768</c:v>
                </c:pt>
                <c:pt idx="1">
                  <c:v>0.28383633978433381</c:v>
                </c:pt>
              </c:numCache>
            </c:numRef>
          </c:xVal>
          <c:yVal>
            <c:numRef>
              <c:f>'MFP-rsum'!$AP$32:$AP$33</c:f>
              <c:numCache>
                <c:formatCode>General</c:formatCode>
                <c:ptCount val="2"/>
                <c:pt idx="0">
                  <c:v>0.45966666666666672</c:v>
                </c:pt>
                <c:pt idx="1">
                  <c:v>0.46554761904761921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3B-4617-9B6F-437EE6298C80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('[1]MFP-rsum'!$AH$24,'[1]MFP-rsum'!$AH$25,'[1]MFP-rsum'!$AH$28,'[1]MFP-rsum'!$AH$33,'[1]MFP-rsum'!$AH$35)</c:f>
              <c:numCache>
                <c:formatCode>General</c:formatCode>
                <c:ptCount val="5"/>
                <c:pt idx="0">
                  <c:v>0.62426158899966577</c:v>
                </c:pt>
                <c:pt idx="1">
                  <c:v>0.39969771709442198</c:v>
                </c:pt>
                <c:pt idx="2">
                  <c:v>0.66180310738547476</c:v>
                </c:pt>
                <c:pt idx="3">
                  <c:v>0.33711022330844781</c:v>
                </c:pt>
                <c:pt idx="4">
                  <c:v>0.56745362404407373</c:v>
                </c:pt>
              </c:numCache>
            </c:numRef>
          </c:xVal>
          <c:yVal>
            <c:numRef>
              <c:f>('MFP-rsum'!$AP$25,'MFP-rsum'!$AP$26,'MFP-rsum'!$AP$29,'MFP-rsum'!$AP$36,'MFP-rsum'!$AP$38)</c:f>
              <c:numCache>
                <c:formatCode>General</c:formatCode>
                <c:ptCount val="5"/>
                <c:pt idx="0">
                  <c:v>1.10003584410532</c:v>
                </c:pt>
                <c:pt idx="1">
                  <c:v>0.79004699038973603</c:v>
                </c:pt>
                <c:pt idx="2">
                  <c:v>0.90656933088322</c:v>
                </c:pt>
                <c:pt idx="3">
                  <c:v>0.82855603900974906</c:v>
                </c:pt>
                <c:pt idx="4">
                  <c:v>0.86868920999999999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3B-4617-9B6F-437EE6298C80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'[1]MFP-rsum'!$AH$36:$AH$37</c:f>
              <c:numCache>
                <c:formatCode>General</c:formatCode>
                <c:ptCount val="2"/>
                <c:pt idx="0">
                  <c:v>0.24768639859495001</c:v>
                </c:pt>
                <c:pt idx="1">
                  <c:v>0.25155328115048259</c:v>
                </c:pt>
              </c:numCache>
            </c:numRef>
          </c:xVal>
          <c:yVal>
            <c:numRef>
              <c:f>'MFP-rsum'!$AP$40:$AP$41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3B-4617-9B6F-437EE6298C80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('[1]MFP-rsum'!$AH$26:$AH$27,'[1]MFP-rsum'!$AH$29:$AH$30,'[1]MFP-rsum'!$AH$38:$AH$40)</c:f>
              <c:numCache>
                <c:formatCode>General</c:formatCode>
                <c:ptCount val="7"/>
                <c:pt idx="0">
                  <c:v>0.43510012746839721</c:v>
                </c:pt>
                <c:pt idx="1">
                  <c:v>0.58242618348722919</c:v>
                </c:pt>
                <c:pt idx="2">
                  <c:v>0.63042335803936922</c:v>
                </c:pt>
                <c:pt idx="3">
                  <c:v>0.60277957505526136</c:v>
                </c:pt>
                <c:pt idx="4">
                  <c:v>0.25347401642401401</c:v>
                </c:pt>
                <c:pt idx="5">
                  <c:v>0.24265777297582219</c:v>
                </c:pt>
                <c:pt idx="6">
                  <c:v>0.23920093487850599</c:v>
                </c:pt>
              </c:numCache>
            </c:numRef>
          </c:xVal>
          <c:yVal>
            <c:numRef>
              <c:f>('MFP-rsum'!$AP$27:$AP$28,'MFP-rsum'!$AP$30:$AP$31,'MFP-rsum'!$AP$42:$AP$44)</c:f>
              <c:numCache>
                <c:formatCode>General</c:formatCode>
                <c:ptCount val="7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0.519012345679012</c:v>
                </c:pt>
                <c:pt idx="5">
                  <c:v>0.50823423423423297</c:v>
                </c:pt>
                <c:pt idx="6">
                  <c:v>0.40028571428571402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3B-4617-9B6F-437EE6298C80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'[1]MFP-rsum'!$AH$17:$AH$18</c:f>
              <c:numCache>
                <c:formatCode>General</c:formatCode>
                <c:ptCount val="2"/>
                <c:pt idx="0">
                  <c:v>0.69828459522735364</c:v>
                </c:pt>
                <c:pt idx="1">
                  <c:v>0.53083304545912946</c:v>
                </c:pt>
              </c:numCache>
            </c:numRef>
          </c:xVal>
          <c:yVal>
            <c:numRef>
              <c:f>'MFP-rsum'!$AP$18:$AP$19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3B-4617-9B6F-437EE6298C80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'[1]MFP-rsum'!$AH$41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'MFP-rsum'!$AP$45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93B-4617-9B6F-437EE6298C80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B93B-4617-9B6F-437EE6298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247134733158342"/>
          <c:y val="0.16517622797150353"/>
          <c:w val="0.32205682200056962"/>
          <c:h val="0.5838580912202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r_sum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'MFP-rsum'!$AQ$50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'[1]MFP-rsum'!$AD$2:$AD$6</c:f>
              <c:numCache>
                <c:formatCode>General</c:formatCode>
                <c:ptCount val="5"/>
                <c:pt idx="0">
                  <c:v>0.80248523098591562</c:v>
                </c:pt>
                <c:pt idx="1">
                  <c:v>0.53093354166666662</c:v>
                </c:pt>
                <c:pt idx="2">
                  <c:v>0.36108717500000004</c:v>
                </c:pt>
                <c:pt idx="3">
                  <c:v>0.32557537815126053</c:v>
                </c:pt>
                <c:pt idx="4">
                  <c:v>0.301421612691466</c:v>
                </c:pt>
              </c:numCache>
            </c:numRef>
          </c:xVal>
          <c:yVal>
            <c:numRef>
              <c:f>'MFP-rsum'!$AP$3:$AP$7</c:f>
              <c:numCache>
                <c:formatCode>General</c:formatCode>
                <c:ptCount val="5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A1-47CD-AC9C-9BBE630FD4E1}"/>
            </c:ext>
          </c:extLst>
        </c:ser>
        <c:ser>
          <c:idx val="0"/>
          <c:order val="1"/>
          <c:tx>
            <c:strRef>
              <c:f>'MFP-rsum'!$AQ$51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'[1]MFP-rsum'!$AD$7:$AD$9</c:f>
              <c:numCache>
                <c:formatCode>General</c:formatCode>
                <c:ptCount val="3"/>
                <c:pt idx="0">
                  <c:v>0.40225025742942672</c:v>
                </c:pt>
                <c:pt idx="1">
                  <c:v>0.30415923375652942</c:v>
                </c:pt>
                <c:pt idx="2">
                  <c:v>0.25593314786786775</c:v>
                </c:pt>
              </c:numCache>
            </c:numRef>
          </c:xVal>
          <c:yVal>
            <c:numRef>
              <c:f>'MFP-rsum'!$AP$8:$AP$10</c:f>
              <c:numCache>
                <c:formatCode>General</c:formatCode>
                <c:ptCount val="3"/>
                <c:pt idx="0">
                  <c:v>0.65551426099999999</c:v>
                </c:pt>
                <c:pt idx="1">
                  <c:v>0.491042596</c:v>
                </c:pt>
                <c:pt idx="2">
                  <c:v>0.36749821500000002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A1-47CD-AC9C-9BBE630FD4E1}"/>
            </c:ext>
          </c:extLst>
        </c:ser>
        <c:ser>
          <c:idx val="1"/>
          <c:order val="2"/>
          <c:tx>
            <c:strRef>
              <c:f>'MFP-rsum'!$AQ$52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'[1]MFP-rsum'!$AD$10:$AD$13</c:f>
              <c:numCache>
                <c:formatCode>General</c:formatCode>
                <c:ptCount val="4"/>
                <c:pt idx="0">
                  <c:v>0.51944334083333332</c:v>
                </c:pt>
                <c:pt idx="1">
                  <c:v>0.55165642193242059</c:v>
                </c:pt>
                <c:pt idx="2">
                  <c:v>0.42810664299445522</c:v>
                </c:pt>
                <c:pt idx="3">
                  <c:v>0.31989463805530149</c:v>
                </c:pt>
              </c:numCache>
            </c:numRef>
          </c:xVal>
          <c:yVal>
            <c:numRef>
              <c:f>'MFP-rsum'!$AP$11:$AP$14</c:f>
              <c:numCache>
                <c:formatCode>General</c:formatCode>
                <c:ptCount val="4"/>
                <c:pt idx="0">
                  <c:v>0.79925905600000002</c:v>
                </c:pt>
                <c:pt idx="1">
                  <c:v>0.65067779999999997</c:v>
                </c:pt>
                <c:pt idx="2">
                  <c:v>0.56480320000000006</c:v>
                </c:pt>
                <c:pt idx="3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A1-47CD-AC9C-9BBE630FD4E1}"/>
            </c:ext>
          </c:extLst>
        </c:ser>
        <c:ser>
          <c:idx val="5"/>
          <c:order val="3"/>
          <c:tx>
            <c:strRef>
              <c:f>'MFP-rsum'!$AQ$53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'[1]MFP-rsum'!$AD$14:$AD$16</c:f>
              <c:numCache>
                <c:formatCode>General</c:formatCode>
                <c:ptCount val="3"/>
                <c:pt idx="0">
                  <c:v>0.28861057804145579</c:v>
                </c:pt>
                <c:pt idx="1">
                  <c:v>0.37311089961278132</c:v>
                </c:pt>
                <c:pt idx="2">
                  <c:v>0.33599408249358714</c:v>
                </c:pt>
              </c:numCache>
            </c:numRef>
          </c:xVal>
          <c:yVal>
            <c:numRef>
              <c:f>'MFP-rsum'!$AP$15:$AP$17</c:f>
              <c:numCache>
                <c:formatCode>General</c:formatCode>
                <c:ptCount val="3"/>
                <c:pt idx="0">
                  <c:v>0.54390685781354797</c:v>
                </c:pt>
                <c:pt idx="1">
                  <c:v>1.0258529508908301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A1-47CD-AC9C-9BBE630FD4E1}"/>
            </c:ext>
          </c:extLst>
        </c:ser>
        <c:ser>
          <c:idx val="6"/>
          <c:order val="4"/>
          <c:tx>
            <c:strRef>
              <c:f>'MFP-rsum'!$AQ$54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'[1]MFP-rsum'!$AD$17:$AD$18</c:f>
              <c:numCache>
                <c:formatCode>General</c:formatCode>
                <c:ptCount val="2"/>
                <c:pt idx="0">
                  <c:v>0.70252146004029536</c:v>
                </c:pt>
                <c:pt idx="1">
                  <c:v>0.56673048612652599</c:v>
                </c:pt>
              </c:numCache>
            </c:numRef>
          </c:xVal>
          <c:yVal>
            <c:numRef>
              <c:f>'MFP-rsum'!$AP$18:$AP$19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A1-47CD-AC9C-9BBE630FD4E1}"/>
            </c:ext>
          </c:extLst>
        </c:ser>
        <c:ser>
          <c:idx val="7"/>
          <c:order val="5"/>
          <c:tx>
            <c:strRef>
              <c:f>'MFP-rsum'!$AQ$55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'[1]MFP-rsum'!$AD$24:$AD$25</c:f>
              <c:numCache>
                <c:formatCode>General</c:formatCode>
                <c:ptCount val="2"/>
                <c:pt idx="0">
                  <c:v>0.71488518084414443</c:v>
                </c:pt>
                <c:pt idx="1">
                  <c:v>0.54326858976638281</c:v>
                </c:pt>
              </c:numCache>
            </c:numRef>
          </c:xVal>
          <c:yVal>
            <c:numRef>
              <c:f>'MFP-rsum'!$AP$25:$AP$26</c:f>
              <c:numCache>
                <c:formatCode>General</c:formatCode>
                <c:ptCount val="2"/>
                <c:pt idx="0">
                  <c:v>1.10003584410532</c:v>
                </c:pt>
                <c:pt idx="1">
                  <c:v>0.79004699038973603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A1-47CD-AC9C-9BBE630FD4E1}"/>
            </c:ext>
          </c:extLst>
        </c:ser>
        <c:ser>
          <c:idx val="9"/>
          <c:order val="6"/>
          <c:tx>
            <c:strRef>
              <c:f>'MFP-rsum'!$AQ$56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('[1]MFP-rsum'!$AD$23,'[1]MFP-rsum'!$AD$31,'[1]MFP-rsum'!$AD$32,'[1]MFP-rsum'!$AD$34)</c:f>
              <c:numCache>
                <c:formatCode>General</c:formatCode>
                <c:ptCount val="4"/>
                <c:pt idx="0">
                  <c:v>0.33375408853502531</c:v>
                </c:pt>
                <c:pt idx="1">
                  <c:v>0.31844809429710103</c:v>
                </c:pt>
                <c:pt idx="2">
                  <c:v>0.36878913157884635</c:v>
                </c:pt>
                <c:pt idx="3">
                  <c:v>0.40937294269104435</c:v>
                </c:pt>
              </c:numCache>
            </c:numRef>
          </c:xVal>
          <c:yVal>
            <c:numRef>
              <c:f>('MFP-rsum'!$AP$24,'MFP-rsum'!$AP$32,'MFP-rsum'!$AP$33,'MFP-rsum'!$AP$37)</c:f>
              <c:numCache>
                <c:formatCode>General</c:formatCode>
                <c:ptCount val="4"/>
                <c:pt idx="1">
                  <c:v>0.45966666666666672</c:v>
                </c:pt>
                <c:pt idx="2">
                  <c:v>0.46554761904761921</c:v>
                </c:pt>
                <c:pt idx="3">
                  <c:v>0.58438111223711209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A1-47CD-AC9C-9BBE630FD4E1}"/>
            </c:ext>
          </c:extLst>
        </c:ser>
        <c:ser>
          <c:idx val="10"/>
          <c:order val="7"/>
          <c:tx>
            <c:strRef>
              <c:f>'MFP-rsum'!$AQ$57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('[1]MFP-rsum'!$AD$26:$AD$27,'[1]MFP-rsum'!$AD$29:$AD$30,'[1]MFP-rsum'!$AD$38:$AD$40)</c:f>
              <c:numCache>
                <c:formatCode>General</c:formatCode>
                <c:ptCount val="7"/>
                <c:pt idx="0">
                  <c:v>0.51681594759710647</c:v>
                </c:pt>
                <c:pt idx="1">
                  <c:v>0.66880040429891452</c:v>
                </c:pt>
                <c:pt idx="2">
                  <c:v>0.71187944439400763</c:v>
                </c:pt>
                <c:pt idx="3">
                  <c:v>0.68421941732878677</c:v>
                </c:pt>
                <c:pt idx="4">
                  <c:v>0.46048978694812209</c:v>
                </c:pt>
                <c:pt idx="5">
                  <c:v>0.47293540020198699</c:v>
                </c:pt>
                <c:pt idx="6">
                  <c:v>0.48970392040175686</c:v>
                </c:pt>
              </c:numCache>
            </c:numRef>
          </c:xVal>
          <c:yVal>
            <c:numRef>
              <c:f>('MFP-rsum'!$AP$27:$AP$28,'MFP-rsum'!$AP$30:$AP$31,'MFP-rsum'!$AP$42:$AP$44)</c:f>
              <c:numCache>
                <c:formatCode>General</c:formatCode>
                <c:ptCount val="7"/>
                <c:pt idx="0">
                  <c:v>1.26490788750189</c:v>
                </c:pt>
                <c:pt idx="1">
                  <c:v>1.2506480602355801</c:v>
                </c:pt>
                <c:pt idx="2">
                  <c:v>0.76966314939120895</c:v>
                </c:pt>
                <c:pt idx="3">
                  <c:v>0.71518307597979902</c:v>
                </c:pt>
                <c:pt idx="4">
                  <c:v>0.519012345679012</c:v>
                </c:pt>
                <c:pt idx="5">
                  <c:v>0.50823423423423297</c:v>
                </c:pt>
                <c:pt idx="6">
                  <c:v>0.40028571428571402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A1-47CD-AC9C-9BBE630FD4E1}"/>
            </c:ext>
          </c:extLst>
        </c:ser>
        <c:ser>
          <c:idx val="11"/>
          <c:order val="8"/>
          <c:tx>
            <c:strRef>
              <c:f>'MFP-rsum'!$AQ$58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'[1]MFP-rsum'!$AD$36:$AD$37</c:f>
              <c:numCache>
                <c:formatCode>General</c:formatCode>
                <c:ptCount val="2"/>
                <c:pt idx="0">
                  <c:v>0.30071201279338977</c:v>
                </c:pt>
                <c:pt idx="1">
                  <c:v>0.30324621782896993</c:v>
                </c:pt>
              </c:numCache>
            </c:numRef>
          </c:xVal>
          <c:yVal>
            <c:numRef>
              <c:f>'MFP-rsum'!$AP$40:$AP$41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3A1-47CD-AC9C-9BBE630FD4E1}"/>
            </c:ext>
          </c:extLst>
        </c:ser>
        <c:ser>
          <c:idx val="2"/>
          <c:order val="9"/>
          <c:tx>
            <c:strRef>
              <c:f>'MFP-rsum'!$AQ$59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'[1]MFP-rsum'!$AD$41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'MFP-rsum'!$AP$45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3A1-47CD-AC9C-9BBE630FD4E1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43A1-47CD-AC9C-9BBE630FD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'MFP-rsum'!$AQ$50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'[1]MFP-rsum'!$AG$2:$AG$6</c:f>
              <c:numCache>
                <c:formatCode>General</c:formatCode>
                <c:ptCount val="5"/>
                <c:pt idx="0">
                  <c:v>0.90368250947301099</c:v>
                </c:pt>
                <c:pt idx="1">
                  <c:v>0.59812175800891498</c:v>
                </c:pt>
                <c:pt idx="2">
                  <c:v>0.40376310518547792</c:v>
                </c:pt>
              </c:numCache>
            </c:numRef>
          </c:xVal>
          <c:yVal>
            <c:numRef>
              <c:f>'MFP-rsum'!$AP$3:$AP$7</c:f>
              <c:numCache>
                <c:formatCode>General</c:formatCode>
                <c:ptCount val="5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68-478E-9ACE-957D22E69799}"/>
            </c:ext>
          </c:extLst>
        </c:ser>
        <c:ser>
          <c:idx val="0"/>
          <c:order val="1"/>
          <c:tx>
            <c:strRef>
              <c:f>'MFP-rsum'!$AQ$51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'[1]MFP-rsum'!$AG$7:$AG$9</c:f>
              <c:numCache>
                <c:formatCode>General</c:formatCode>
                <c:ptCount val="3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</c:numCache>
            </c:numRef>
          </c:xVal>
          <c:yVal>
            <c:numRef>
              <c:f>'MFP-rsum'!$AP$8:$AP$10</c:f>
              <c:numCache>
                <c:formatCode>General</c:formatCode>
                <c:ptCount val="3"/>
                <c:pt idx="0">
                  <c:v>0.65551426099999999</c:v>
                </c:pt>
                <c:pt idx="1">
                  <c:v>0.491042596</c:v>
                </c:pt>
                <c:pt idx="2">
                  <c:v>0.36749821500000002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8-478E-9ACE-957D22E69799}"/>
            </c:ext>
          </c:extLst>
        </c:ser>
        <c:ser>
          <c:idx val="5"/>
          <c:order val="2"/>
          <c:tx>
            <c:strRef>
              <c:f>'MFP-rsum'!$AQ$53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'[1]MFP-rsum'!$AG$14:$AG$16</c:f>
              <c:numCache>
                <c:formatCode>General</c:formatCode>
                <c:ptCount val="3"/>
                <c:pt idx="0">
                  <c:v>0.33370075449931308</c:v>
                </c:pt>
                <c:pt idx="1">
                  <c:v>0.40039499504213499</c:v>
                </c:pt>
                <c:pt idx="2">
                  <c:v>0.36759447686851399</c:v>
                </c:pt>
              </c:numCache>
            </c:numRef>
          </c:xVal>
          <c:yVal>
            <c:numRef>
              <c:f>'MFP-rsum'!$AP$15:$AP$17</c:f>
              <c:numCache>
                <c:formatCode>General</c:formatCode>
                <c:ptCount val="3"/>
                <c:pt idx="0">
                  <c:v>0.54390685781354797</c:v>
                </c:pt>
                <c:pt idx="1">
                  <c:v>1.0258529508908301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68-478E-9ACE-957D22E69799}"/>
            </c:ext>
          </c:extLst>
        </c:ser>
        <c:ser>
          <c:idx val="6"/>
          <c:order val="3"/>
          <c:tx>
            <c:strRef>
              <c:f>'MFP-rsum'!$AQ$54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'[1]MFP-rsum'!$AG$17:$AG$18</c:f>
              <c:numCache>
                <c:formatCode>General</c:formatCode>
                <c:ptCount val="2"/>
              </c:numCache>
            </c:numRef>
          </c:xVal>
          <c:yVal>
            <c:numRef>
              <c:f>'MFP-rsum'!$AP$18:$AP$19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8-478E-9ACE-957D22E69799}"/>
            </c:ext>
          </c:extLst>
        </c:ser>
        <c:ser>
          <c:idx val="7"/>
          <c:order val="4"/>
          <c:tx>
            <c:strRef>
              <c:f>'MFP-rsum'!$AQ$55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'[1]MFP-rsum'!$AG$24:$AG$25</c:f>
              <c:numCache>
                <c:formatCode>General</c:formatCode>
                <c:ptCount val="2"/>
                <c:pt idx="0">
                  <c:v>1.28305844543897</c:v>
                </c:pt>
                <c:pt idx="1">
                  <c:v>0.85046707066330796</c:v>
                </c:pt>
              </c:numCache>
            </c:numRef>
          </c:xVal>
          <c:yVal>
            <c:numRef>
              <c:f>'MFP-rsum'!$AP$25:$AP$26</c:f>
              <c:numCache>
                <c:formatCode>General</c:formatCode>
                <c:ptCount val="2"/>
                <c:pt idx="0">
                  <c:v>1.10003584410532</c:v>
                </c:pt>
                <c:pt idx="1">
                  <c:v>0.79004699038973603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68-478E-9ACE-957D22E69799}"/>
            </c:ext>
          </c:extLst>
        </c:ser>
        <c:ser>
          <c:idx val="11"/>
          <c:order val="5"/>
          <c:tx>
            <c:strRef>
              <c:f>'MFP-rsum'!$AQ$58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'[1]MFP-rsum'!$AG$36:$AG$37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'MFP-rsum'!$AP$40:$AP$41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68-478E-9ACE-957D22E69799}"/>
            </c:ext>
          </c:extLst>
        </c:ser>
        <c:ser>
          <c:idx val="2"/>
          <c:order val="6"/>
          <c:tx>
            <c:strRef>
              <c:f>'MFP-rsum'!$AQ$59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'[1]MFP-rsum'!$AD$41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'MFP-rsum'!$AP$45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E68-478E-9ACE-957D22E69799}"/>
            </c:ext>
          </c:extLst>
        </c:ser>
        <c:ser>
          <c:idx val="3"/>
          <c:order val="7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8E68-478E-9ACE-957D22E69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C-BC,</a:t>
            </a:r>
            <a:r>
              <a:rPr lang="en-US" sz="1400" b="0" i="0" baseline="0">
                <a:effectLst/>
              </a:rPr>
              <a:t>rSum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'MFP-rsum'!$AQ$50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'[1]MFP-rsum'!$AJ$2:$AJ$6</c:f>
              <c:numCache>
                <c:formatCode>General</c:formatCode>
                <c:ptCount val="5"/>
                <c:pt idx="0">
                  <c:v>7500138.0307092983</c:v>
                </c:pt>
                <c:pt idx="1">
                  <c:v>5067818.8301188033</c:v>
                </c:pt>
                <c:pt idx="2">
                  <c:v>3473884.1112260493</c:v>
                </c:pt>
                <c:pt idx="3">
                  <c:v>2927863.2846601852</c:v>
                </c:pt>
                <c:pt idx="4">
                  <c:v>1975018.424181133</c:v>
                </c:pt>
              </c:numCache>
            </c:numRef>
          </c:xVal>
          <c:yVal>
            <c:numRef>
              <c:f>'MFP-rsum'!$BY$3:$BY$7</c:f>
              <c:numCache>
                <c:formatCode>#,##0.00</c:formatCode>
                <c:ptCount val="5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  <c:pt idx="3">
                  <c:v>1946778.7114845938</c:v>
                </c:pt>
                <c:pt idx="4">
                  <c:v>1621444.2013129101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43-4A6C-A784-EAAA1B04C7EA}"/>
            </c:ext>
          </c:extLst>
        </c:ser>
        <c:ser>
          <c:idx val="0"/>
          <c:order val="1"/>
          <c:tx>
            <c:strRef>
              <c:f>'MFP-rsum'!$AQ$51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'[1]MFP-rsum'!$AJ$7:$AJ$9</c:f>
              <c:numCache>
                <c:formatCode>General</c:formatCode>
                <c:ptCount val="3"/>
                <c:pt idx="0">
                  <c:v>3501264.0476249694</c:v>
                </c:pt>
                <c:pt idx="1">
                  <c:v>2836087.8612926682</c:v>
                </c:pt>
                <c:pt idx="2">
                  <c:v>2090572.0400192747</c:v>
                </c:pt>
              </c:numCache>
            </c:numRef>
          </c:xVal>
          <c:yVal>
            <c:numRef>
              <c:f>'MFP-rsum'!$BY$8:$BY$10</c:f>
              <c:numCache>
                <c:formatCode>#,##0.00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43-4A6C-A784-EAAA1B04C7EA}"/>
            </c:ext>
          </c:extLst>
        </c:ser>
        <c:ser>
          <c:idx val="1"/>
          <c:order val="2"/>
          <c:tx>
            <c:strRef>
              <c:f>'MFP-rsum'!$AQ$52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'[1]MFP-rsum'!$AJ$10:$AJ$13</c:f>
              <c:numCache>
                <c:formatCode>General</c:formatCode>
                <c:ptCount val="4"/>
                <c:pt idx="0">
                  <c:v>5635429.4347171905</c:v>
                </c:pt>
                <c:pt idx="1">
                  <c:v>4376776.1290409379</c:v>
                </c:pt>
                <c:pt idx="2">
                  <c:v>4251969.9503061362</c:v>
                </c:pt>
                <c:pt idx="3">
                  <c:v>3336418.376259014</c:v>
                </c:pt>
              </c:numCache>
            </c:numRef>
          </c:xVal>
          <c:yVal>
            <c:numRef>
              <c:f>'MFP-rsum'!$BY$11:$BY$14</c:f>
              <c:numCache>
                <c:formatCode>#,##0.00</c:formatCode>
                <c:ptCount val="4"/>
                <c:pt idx="0">
                  <c:v>3662500</c:v>
                </c:pt>
                <c:pt idx="1">
                  <c:v>3710710.0610255245</c:v>
                </c:pt>
                <c:pt idx="2">
                  <c:v>3222886.4523764392</c:v>
                </c:pt>
                <c:pt idx="3">
                  <c:v>2733763.684475325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43-4A6C-A784-EAAA1B04C7EA}"/>
            </c:ext>
          </c:extLst>
        </c:ser>
        <c:ser>
          <c:idx val="5"/>
          <c:order val="3"/>
          <c:tx>
            <c:strRef>
              <c:f>'MFP-rsum'!$AQ$53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'[1]MFP-rsum'!$AJ$14:$AJ$16</c:f>
              <c:numCache>
                <c:formatCode>General</c:formatCode>
                <c:ptCount val="3"/>
                <c:pt idx="0">
                  <c:v>2578106.0402255282</c:v>
                </c:pt>
                <c:pt idx="1">
                  <c:v>2281252.1331538479</c:v>
                </c:pt>
                <c:pt idx="2">
                  <c:v>2019673.1502314182</c:v>
                </c:pt>
              </c:numCache>
            </c:numRef>
          </c:xVal>
          <c:yVal>
            <c:numRef>
              <c:f>'MFP-rsum'!$BY$15:$BY$17</c:f>
              <c:numCache>
                <c:formatCode>#,##0.00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43-4A6C-A784-EAAA1B04C7EA}"/>
            </c:ext>
          </c:extLst>
        </c:ser>
        <c:ser>
          <c:idx val="6"/>
          <c:order val="4"/>
          <c:tx>
            <c:strRef>
              <c:f>'MFP-rsum'!$AQ$54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'[1]MFP-rsum'!$AJ$17:$AJ$18</c:f>
              <c:numCache>
                <c:formatCode>General</c:formatCode>
                <c:ptCount val="2"/>
                <c:pt idx="0">
                  <c:v>2539896.4555242937</c:v>
                </c:pt>
                <c:pt idx="1">
                  <c:v>1883224.6107082034</c:v>
                </c:pt>
              </c:numCache>
            </c:numRef>
          </c:xVal>
          <c:yVal>
            <c:numRef>
              <c:f>'MFP-rsum'!$BY$18:$BY$19</c:f>
              <c:numCache>
                <c:formatCode>#,##0.00</c:formatCode>
                <c:ptCount val="2"/>
                <c:pt idx="0">
                  <c:v>3483322.1401387956</c:v>
                </c:pt>
                <c:pt idx="1">
                  <c:v>2608213.0965593783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43-4A6C-A784-EAAA1B04C7EA}"/>
            </c:ext>
          </c:extLst>
        </c:ser>
        <c:ser>
          <c:idx val="7"/>
          <c:order val="5"/>
          <c:tx>
            <c:strRef>
              <c:f>'MFP-rsum'!$AQ$55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'[1]MFP-rsum'!$AJ$24:$AJ$25</c:f>
              <c:numCache>
                <c:formatCode>General</c:formatCode>
                <c:ptCount val="2"/>
                <c:pt idx="0">
                  <c:v>6652079.2470877897</c:v>
                </c:pt>
                <c:pt idx="1">
                  <c:v>4886411.1374480864</c:v>
                </c:pt>
              </c:numCache>
            </c:numRef>
          </c:xVal>
          <c:yVal>
            <c:numRef>
              <c:f>'MFP-rsum'!$BY$25:$BY$26</c:f>
              <c:numCache>
                <c:formatCode>#,##0.00</c:formatCode>
                <c:ptCount val="2"/>
                <c:pt idx="0">
                  <c:v>4323157.1595853921</c:v>
                </c:pt>
                <c:pt idx="1">
                  <c:v>3402318.9027080508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43-4A6C-A784-EAAA1B04C7EA}"/>
            </c:ext>
          </c:extLst>
        </c:ser>
        <c:ser>
          <c:idx val="9"/>
          <c:order val="6"/>
          <c:tx>
            <c:strRef>
              <c:f>'MFP-rsum'!$AQ$56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('[1]MFP-rsum'!$AJ$23,'[1]MFP-rsum'!$AJ$31,'[1]MFP-rsum'!$AJ$32,'[1]MFP-rsum'!$AJ$34)</c:f>
              <c:numCache>
                <c:formatCode>General</c:formatCode>
                <c:ptCount val="4"/>
                <c:pt idx="0">
                  <c:v>2227290.4609544491</c:v>
                </c:pt>
                <c:pt idx="1">
                  <c:v>2466604.5183689054</c:v>
                </c:pt>
                <c:pt idx="2">
                  <c:v>2358413.9237225675</c:v>
                </c:pt>
                <c:pt idx="3">
                  <c:v>2972199.4380712733</c:v>
                </c:pt>
              </c:numCache>
            </c:numRef>
          </c:xVal>
          <c:yVal>
            <c:numRef>
              <c:f>('MFP-rsum'!$BY$24,'MFP-rsum'!$BY$32,'MFP-rsum'!$BY$33,'MFP-rsum'!$BY$37)</c:f>
              <c:numCache>
                <c:formatCode>#,##0.00</c:formatCode>
                <c:ptCount val="4"/>
                <c:pt idx="1">
                  <c:v>1708815.4639431396</c:v>
                </c:pt>
                <c:pt idx="2">
                  <c:v>1868245.8834445048</c:v>
                </c:pt>
                <c:pt idx="3">
                  <c:v>2082096.7768277482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43-4A6C-A784-EAAA1B04C7EA}"/>
            </c:ext>
          </c:extLst>
        </c:ser>
        <c:ser>
          <c:idx val="10"/>
          <c:order val="7"/>
          <c:tx>
            <c:strRef>
              <c:f>'MFP-rsum'!$AQ$57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('[1]MFP-rsum'!$AJ$26:$AJ$27,'[1]MFP-rsum'!$AJ$29:$AJ$30,'[1]MFP-rsum'!$AJ$38:$AJ$40)</c:f>
              <c:numCache>
                <c:formatCode>General</c:formatCode>
                <c:ptCount val="7"/>
                <c:pt idx="0">
                  <c:v>9658755.4388015848</c:v>
                </c:pt>
                <c:pt idx="1">
                  <c:v>8050713.0166514972</c:v>
                </c:pt>
                <c:pt idx="2">
                  <c:v>5525866.2760937605</c:v>
                </c:pt>
                <c:pt idx="3">
                  <c:v>5177440.5902498215</c:v>
                </c:pt>
                <c:pt idx="4">
                  <c:v>3561520.7957820492</c:v>
                </c:pt>
                <c:pt idx="5">
                  <c:v>3283046.6227647751</c:v>
                </c:pt>
                <c:pt idx="6">
                  <c:v>3117014.0748641295</c:v>
                </c:pt>
              </c:numCache>
            </c:numRef>
          </c:xVal>
          <c:yVal>
            <c:numRef>
              <c:f>('MFP-rsum'!$BY$27:$BY$28,'MFP-rsum'!$BY$30:$BY$31,'MFP-rsum'!$BY$42:$BY$44)</c:f>
              <c:numCache>
                <c:formatCode>#,##0.00</c:formatCode>
                <c:ptCount val="7"/>
                <c:pt idx="0">
                  <c:v>4303274.8661318505</c:v>
                </c:pt>
                <c:pt idx="1">
                  <c:v>4342193.6455089152</c:v>
                </c:pt>
                <c:pt idx="2">
                  <c:v>4417126.896931367</c:v>
                </c:pt>
                <c:pt idx="3">
                  <c:v>4406250.3993282951</c:v>
                </c:pt>
                <c:pt idx="4">
                  <c:v>3320258.9389987402</c:v>
                </c:pt>
                <c:pt idx="5">
                  <c:v>3397993.9963429328</c:v>
                </c:pt>
                <c:pt idx="6">
                  <c:v>3474763.6054825806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43-4A6C-A784-EAAA1B04C7EA}"/>
            </c:ext>
          </c:extLst>
        </c:ser>
        <c:ser>
          <c:idx val="11"/>
          <c:order val="8"/>
          <c:tx>
            <c:strRef>
              <c:f>'MFP-rsum'!$AQ$58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'[1]MFP-rsum'!$AJ$36:$AJ$37</c:f>
              <c:numCache>
                <c:formatCode>General</c:formatCode>
                <c:ptCount val="2"/>
                <c:pt idx="0">
                  <c:v>1715696.7182316666</c:v>
                </c:pt>
                <c:pt idx="1">
                  <c:v>1954308.6049635103</c:v>
                </c:pt>
              </c:numCache>
            </c:numRef>
          </c:xVal>
          <c:yVal>
            <c:numRef>
              <c:f>'MFP-rsum'!$BY$40:$BY$41</c:f>
              <c:numCache>
                <c:formatCode>#,##0.00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43-4A6C-A784-EAAA1B04C7EA}"/>
            </c:ext>
          </c:extLst>
        </c:ser>
        <c:ser>
          <c:idx val="2"/>
          <c:order val="9"/>
          <c:tx>
            <c:strRef>
              <c:f>'MFP-rsum'!$AQ$59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'[1]MFP-rsum'!$AJ$41</c:f>
              <c:numCache>
                <c:formatCode>General</c:formatCode>
                <c:ptCount val="1"/>
                <c:pt idx="0">
                  <c:v>3869588.2095969468</c:v>
                </c:pt>
              </c:numCache>
            </c:numRef>
          </c:xVal>
          <c:yVal>
            <c:numRef>
              <c:f>'MFP-rsum'!$BY$45</c:f>
              <c:numCache>
                <c:formatCode>#,##0.00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43-4A6C-A784-EAAA1B04C7EA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2443-4A6C-A784-EAAA1B04C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c_BC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C-BC,</a:t>
            </a:r>
            <a:r>
              <a:rPr lang="el-GR" sz="1400" b="0" i="0" baseline="0">
                <a:effectLst/>
              </a:rPr>
              <a:t>λ</a:t>
            </a:r>
            <a:r>
              <a:rPr lang="en-US" sz="1400" b="0" i="0" baseline="0">
                <a:effectLst/>
              </a:rPr>
              <a:t>_BC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'MFP-rsum'!$AQ$50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'[1]MFP-rsum'!$AJ$2:$AJ$6</c:f>
              <c:numCache>
                <c:formatCode>General</c:formatCode>
                <c:ptCount val="5"/>
                <c:pt idx="0">
                  <c:v>7500138.0307092983</c:v>
                </c:pt>
                <c:pt idx="1">
                  <c:v>5067818.8301188033</c:v>
                </c:pt>
                <c:pt idx="2">
                  <c:v>3473884.1112260493</c:v>
                </c:pt>
                <c:pt idx="3">
                  <c:v>2927863.2846601852</c:v>
                </c:pt>
                <c:pt idx="4">
                  <c:v>1975018.424181133</c:v>
                </c:pt>
              </c:numCache>
            </c:numRef>
          </c:xVal>
          <c:yVal>
            <c:numRef>
              <c:f>'MFP-rsum'!$BY$3:$BY$7</c:f>
              <c:numCache>
                <c:formatCode>#,##0.00</c:formatCode>
                <c:ptCount val="5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  <c:pt idx="3">
                  <c:v>1946778.7114845938</c:v>
                </c:pt>
                <c:pt idx="4">
                  <c:v>1621444.2013129101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F-48C0-B980-D043CC6EA2F1}"/>
            </c:ext>
          </c:extLst>
        </c:ser>
        <c:ser>
          <c:idx val="0"/>
          <c:order val="1"/>
          <c:tx>
            <c:strRef>
              <c:f>'MFP-rsum'!$AQ$51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'[1]MFP-rsum'!$AJ$7:$AJ$9</c:f>
              <c:numCache>
                <c:formatCode>General</c:formatCode>
                <c:ptCount val="3"/>
                <c:pt idx="0">
                  <c:v>3501264.0476249694</c:v>
                </c:pt>
                <c:pt idx="1">
                  <c:v>2836087.8612926682</c:v>
                </c:pt>
                <c:pt idx="2">
                  <c:v>2090572.0400192747</c:v>
                </c:pt>
              </c:numCache>
            </c:numRef>
          </c:xVal>
          <c:yVal>
            <c:numRef>
              <c:f>'MFP-rsum'!$BY$8:$BY$10</c:f>
              <c:numCache>
                <c:formatCode>#,##0.00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EF-48C0-B980-D043CC6EA2F1}"/>
            </c:ext>
          </c:extLst>
        </c:ser>
        <c:ser>
          <c:idx val="1"/>
          <c:order val="2"/>
          <c:tx>
            <c:strRef>
              <c:f>'MFP-rsum'!$AQ$52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'[1]MFP-rsum'!$AJ$10:$AJ$13</c:f>
              <c:numCache>
                <c:formatCode>General</c:formatCode>
                <c:ptCount val="4"/>
                <c:pt idx="0">
                  <c:v>5635429.4347171905</c:v>
                </c:pt>
                <c:pt idx="1">
                  <c:v>4376776.1290409379</c:v>
                </c:pt>
                <c:pt idx="2">
                  <c:v>4251969.9503061362</c:v>
                </c:pt>
                <c:pt idx="3">
                  <c:v>3336418.376259014</c:v>
                </c:pt>
              </c:numCache>
            </c:numRef>
          </c:xVal>
          <c:yVal>
            <c:numRef>
              <c:f>'MFP-rsum'!$BY$11:$BY$14</c:f>
              <c:numCache>
                <c:formatCode>#,##0.00</c:formatCode>
                <c:ptCount val="4"/>
                <c:pt idx="0">
                  <c:v>3662500</c:v>
                </c:pt>
                <c:pt idx="1">
                  <c:v>3710710.0610255245</c:v>
                </c:pt>
                <c:pt idx="2">
                  <c:v>3222886.4523764392</c:v>
                </c:pt>
                <c:pt idx="3">
                  <c:v>2733763.684475325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EF-48C0-B980-D043CC6EA2F1}"/>
            </c:ext>
          </c:extLst>
        </c:ser>
        <c:ser>
          <c:idx val="5"/>
          <c:order val="3"/>
          <c:tx>
            <c:strRef>
              <c:f>'MFP-rsum'!$AQ$53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'[1]MFP-rsum'!$AJ$14:$AJ$16</c:f>
              <c:numCache>
                <c:formatCode>General</c:formatCode>
                <c:ptCount val="3"/>
                <c:pt idx="0">
                  <c:v>2578106.0402255282</c:v>
                </c:pt>
                <c:pt idx="1">
                  <c:v>2281252.1331538479</c:v>
                </c:pt>
                <c:pt idx="2">
                  <c:v>2019673.1502314182</c:v>
                </c:pt>
              </c:numCache>
            </c:numRef>
          </c:xVal>
          <c:yVal>
            <c:numRef>
              <c:f>'MFP-rsum'!$BY$15:$BY$17</c:f>
              <c:numCache>
                <c:formatCode>#,##0.00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EF-48C0-B980-D043CC6EA2F1}"/>
            </c:ext>
          </c:extLst>
        </c:ser>
        <c:ser>
          <c:idx val="6"/>
          <c:order val="4"/>
          <c:tx>
            <c:strRef>
              <c:f>'MFP-rsum'!$AQ$54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'[1]MFP-rsum'!$AJ$17:$AJ$18</c:f>
              <c:numCache>
                <c:formatCode>General</c:formatCode>
                <c:ptCount val="2"/>
                <c:pt idx="0">
                  <c:v>2539896.4555242937</c:v>
                </c:pt>
                <c:pt idx="1">
                  <c:v>1883224.6107082034</c:v>
                </c:pt>
              </c:numCache>
            </c:numRef>
          </c:xVal>
          <c:yVal>
            <c:numRef>
              <c:f>'MFP-rsum'!$BY$18:$BY$19</c:f>
              <c:numCache>
                <c:formatCode>#,##0.00</c:formatCode>
                <c:ptCount val="2"/>
                <c:pt idx="0">
                  <c:v>3483322.1401387956</c:v>
                </c:pt>
                <c:pt idx="1">
                  <c:v>2608213.0965593783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EF-48C0-B980-D043CC6EA2F1}"/>
            </c:ext>
          </c:extLst>
        </c:ser>
        <c:ser>
          <c:idx val="7"/>
          <c:order val="5"/>
          <c:tx>
            <c:strRef>
              <c:f>'MFP-rsum'!$AQ$55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'[1]MFP-rsum'!$AJ$24:$AJ$25</c:f>
              <c:numCache>
                <c:formatCode>General</c:formatCode>
                <c:ptCount val="2"/>
                <c:pt idx="0">
                  <c:v>6652079.2470877897</c:v>
                </c:pt>
                <c:pt idx="1">
                  <c:v>4886411.1374480864</c:v>
                </c:pt>
              </c:numCache>
            </c:numRef>
          </c:xVal>
          <c:yVal>
            <c:numRef>
              <c:f>'MFP-rsum'!$BY$25:$BY$26</c:f>
              <c:numCache>
                <c:formatCode>#,##0.00</c:formatCode>
                <c:ptCount val="2"/>
                <c:pt idx="0">
                  <c:v>4323157.1595853921</c:v>
                </c:pt>
                <c:pt idx="1">
                  <c:v>3402318.9027080508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EF-48C0-B980-D043CC6EA2F1}"/>
            </c:ext>
          </c:extLst>
        </c:ser>
        <c:ser>
          <c:idx val="9"/>
          <c:order val="6"/>
          <c:tx>
            <c:strRef>
              <c:f>'MFP-rsum'!$AQ$56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('[1]MFP-rsum'!$AJ$23,'[1]MFP-rsum'!$AJ$31,'[1]MFP-rsum'!$AJ$32,'[1]MFP-rsum'!$AJ$34)</c:f>
              <c:numCache>
                <c:formatCode>General</c:formatCode>
                <c:ptCount val="4"/>
                <c:pt idx="0">
                  <c:v>2227290.4609544491</c:v>
                </c:pt>
                <c:pt idx="1">
                  <c:v>2466604.5183689054</c:v>
                </c:pt>
                <c:pt idx="2">
                  <c:v>2358413.9237225675</c:v>
                </c:pt>
                <c:pt idx="3">
                  <c:v>2972199.4380712733</c:v>
                </c:pt>
              </c:numCache>
            </c:numRef>
          </c:xVal>
          <c:yVal>
            <c:numRef>
              <c:f>('MFP-rsum'!$BY$24,'MFP-rsum'!$BY$32,'MFP-rsum'!$BY$33,'MFP-rsum'!$BY$37)</c:f>
              <c:numCache>
                <c:formatCode>#,##0.00</c:formatCode>
                <c:ptCount val="4"/>
                <c:pt idx="1">
                  <c:v>1708815.4639431396</c:v>
                </c:pt>
                <c:pt idx="2">
                  <c:v>1868245.8834445048</c:v>
                </c:pt>
                <c:pt idx="3">
                  <c:v>2082096.7768277482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EF-48C0-B980-D043CC6EA2F1}"/>
            </c:ext>
          </c:extLst>
        </c:ser>
        <c:ser>
          <c:idx val="10"/>
          <c:order val="7"/>
          <c:tx>
            <c:strRef>
              <c:f>'MFP-rsum'!$AQ$57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('[1]MFP-rsum'!$AJ$26:$AJ$27,'[1]MFP-rsum'!$AJ$29:$AJ$30,'[1]MFP-rsum'!$AJ$38:$AJ$40)</c:f>
              <c:numCache>
                <c:formatCode>General</c:formatCode>
                <c:ptCount val="7"/>
                <c:pt idx="0">
                  <c:v>9658755.4388015848</c:v>
                </c:pt>
                <c:pt idx="1">
                  <c:v>8050713.0166514972</c:v>
                </c:pt>
                <c:pt idx="2">
                  <c:v>5525866.2760937605</c:v>
                </c:pt>
                <c:pt idx="3">
                  <c:v>5177440.5902498215</c:v>
                </c:pt>
                <c:pt idx="4">
                  <c:v>3561520.7957820492</c:v>
                </c:pt>
                <c:pt idx="5">
                  <c:v>3283046.6227647751</c:v>
                </c:pt>
                <c:pt idx="6">
                  <c:v>3117014.0748641295</c:v>
                </c:pt>
              </c:numCache>
            </c:numRef>
          </c:xVal>
          <c:yVal>
            <c:numRef>
              <c:f>('MFP-rsum'!$BY$27:$BY$28,'MFP-rsum'!$BY$30:$BY$31,'MFP-rsum'!$BY$42:$BY$44)</c:f>
              <c:numCache>
                <c:formatCode>#,##0.00</c:formatCode>
                <c:ptCount val="7"/>
                <c:pt idx="0">
                  <c:v>4303274.8661318505</c:v>
                </c:pt>
                <c:pt idx="1">
                  <c:v>4342193.6455089152</c:v>
                </c:pt>
                <c:pt idx="2">
                  <c:v>4417126.896931367</c:v>
                </c:pt>
                <c:pt idx="3">
                  <c:v>4406250.3993282951</c:v>
                </c:pt>
                <c:pt idx="4">
                  <c:v>3320258.9389987402</c:v>
                </c:pt>
                <c:pt idx="5">
                  <c:v>3397993.9963429328</c:v>
                </c:pt>
                <c:pt idx="6">
                  <c:v>3474763.6054825806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FEF-48C0-B980-D043CC6EA2F1}"/>
            </c:ext>
          </c:extLst>
        </c:ser>
        <c:ser>
          <c:idx val="11"/>
          <c:order val="8"/>
          <c:tx>
            <c:strRef>
              <c:f>'MFP-rsum'!$AQ$58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'[1]MFP-rsum'!$AJ$36:$AJ$37</c:f>
              <c:numCache>
                <c:formatCode>General</c:formatCode>
                <c:ptCount val="2"/>
                <c:pt idx="0">
                  <c:v>1715696.7182316666</c:v>
                </c:pt>
                <c:pt idx="1">
                  <c:v>1954308.6049635103</c:v>
                </c:pt>
              </c:numCache>
            </c:numRef>
          </c:xVal>
          <c:yVal>
            <c:numRef>
              <c:f>'MFP-rsum'!$BY$40:$BY$41</c:f>
              <c:numCache>
                <c:formatCode>#,##0.00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FEF-48C0-B980-D043CC6EA2F1}"/>
            </c:ext>
          </c:extLst>
        </c:ser>
        <c:ser>
          <c:idx val="2"/>
          <c:order val="9"/>
          <c:tx>
            <c:strRef>
              <c:f>'MFP-rsum'!$AQ$59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'[1]MFP-rsum'!$AJ$41</c:f>
              <c:numCache>
                <c:formatCode>General</c:formatCode>
                <c:ptCount val="1"/>
                <c:pt idx="0">
                  <c:v>3869588.2095969468</c:v>
                </c:pt>
              </c:numCache>
            </c:numRef>
          </c:xVal>
          <c:yVal>
            <c:numRef>
              <c:f>'MFP-rsum'!$BY$45</c:f>
              <c:numCache>
                <c:formatCode>#,##0.00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FEF-48C0-B980-D043CC6EA2F1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7FEF-48C0-B980-D043CC6E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c_BC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'MFP-rsum'!$BH$2</c:f>
              <c:strCache>
                <c:ptCount val="1"/>
                <c:pt idx="0">
                  <c:v>SoS_Tm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'MFP-rsum'!$BH$3:$BH$45</c:f>
              <c:numCache>
                <c:formatCode>0.00E+00</c:formatCode>
                <c:ptCount val="43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  <c:pt idx="22">
                  <c:v>2547.6863757231322</c:v>
                </c:pt>
                <c:pt idx="23">
                  <c:v>2012.468707779205</c:v>
                </c:pt>
                <c:pt idx="24">
                  <c:v>1781.433208193873</c:v>
                </c:pt>
                <c:pt idx="25">
                  <c:v>2319.1206460873409</c:v>
                </c:pt>
                <c:pt idx="26">
                  <c:v>2547.687552638462</c:v>
                </c:pt>
                <c:pt idx="27">
                  <c:v>2441.8705732183512</c:v>
                </c:pt>
                <c:pt idx="28">
                  <c:v>2348.7520215904742</c:v>
                </c:pt>
                <c:pt idx="29">
                  <c:v>2039.5014589190009</c:v>
                </c:pt>
                <c:pt idx="30">
                  <c:v>2024.776905844504</c:v>
                </c:pt>
                <c:pt idx="33">
                  <c:v>1885.1934295243609</c:v>
                </c:pt>
                <c:pt idx="34">
                  <c:v>2084.8843456983841</c:v>
                </c:pt>
                <c:pt idx="35">
                  <c:v>2298.228366828082</c:v>
                </c:pt>
                <c:pt idx="36">
                  <c:v>1451.7494609289899</c:v>
                </c:pt>
                <c:pt idx="37">
                  <c:v>1451.7494609289899</c:v>
                </c:pt>
                <c:pt idx="38">
                  <c:v>1470.4555590061771</c:v>
                </c:pt>
                <c:pt idx="39" formatCode="General">
                  <c:v>1348.6175138087231</c:v>
                </c:pt>
                <c:pt idx="40" formatCode="General">
                  <c:v>1272.126022947567</c:v>
                </c:pt>
                <c:pt idx="41" formatCode="General">
                  <c:v>1215.1718333840431</c:v>
                </c:pt>
                <c:pt idx="42">
                  <c:v>1403</c:v>
                </c:pt>
              </c:numCache>
            </c:numRef>
          </c:xVal>
          <c:yVal>
            <c:numRef>
              <c:f>'MFP-rsum'!$K$3:$K$44</c:f>
              <c:numCache>
                <c:formatCode>#,##0.00</c:formatCode>
                <c:ptCount val="42"/>
                <c:pt idx="0">
                  <c:v>25.939</c:v>
                </c:pt>
                <c:pt idx="1">
                  <c:v>41.988</c:v>
                </c:pt>
                <c:pt idx="2">
                  <c:v>58.097000000000001</c:v>
                </c:pt>
                <c:pt idx="3">
                  <c:v>104.4662</c:v>
                </c:pt>
                <c:pt idx="4">
                  <c:v>58.44</c:v>
                </c:pt>
                <c:pt idx="5">
                  <c:v>42.393999999999998</c:v>
                </c:pt>
                <c:pt idx="6">
                  <c:v>58.44</c:v>
                </c:pt>
                <c:pt idx="7">
                  <c:v>74.551299999999998</c:v>
                </c:pt>
                <c:pt idx="8">
                  <c:v>47.01</c:v>
                </c:pt>
                <c:pt idx="9" formatCode="General">
                  <c:v>62.3018</c:v>
                </c:pt>
                <c:pt idx="10" formatCode="General">
                  <c:v>78.074799999999996</c:v>
                </c:pt>
                <c:pt idx="11" formatCode="General">
                  <c:v>125.6168</c:v>
                </c:pt>
                <c:pt idx="12" formatCode="General">
                  <c:v>95.210999999999999</c:v>
                </c:pt>
                <c:pt idx="13" formatCode="General">
                  <c:v>110.98399999999999</c:v>
                </c:pt>
                <c:pt idx="14" formatCode="General">
                  <c:v>158.52600000000001</c:v>
                </c:pt>
                <c:pt idx="15" formatCode="General">
                  <c:v>84.99</c:v>
                </c:pt>
                <c:pt idx="16" formatCode="General">
                  <c:v>101.1</c:v>
                </c:pt>
                <c:pt idx="17">
                  <c:v>167.21</c:v>
                </c:pt>
                <c:pt idx="18">
                  <c:v>308.0317</c:v>
                </c:pt>
                <c:pt idx="19">
                  <c:v>314.02249999999998</c:v>
                </c:pt>
                <c:pt idx="20">
                  <c:v>344.3879</c:v>
                </c:pt>
                <c:pt idx="22" formatCode="General">
                  <c:v>33.103140000000003</c:v>
                </c:pt>
                <c:pt idx="23" formatCode="General">
                  <c:v>41.290994999999988</c:v>
                </c:pt>
                <c:pt idx="24" formatCode="General">
                  <c:v>66.133683500000004</c:v>
                </c:pt>
                <c:pt idx="25" formatCode="General">
                  <c:v>40.153548000000008</c:v>
                </c:pt>
                <c:pt idx="26" formatCode="General">
                  <c:v>31.62816999999999</c:v>
                </c:pt>
                <c:pt idx="27" formatCode="General">
                  <c:v>34.403649999999985</c:v>
                </c:pt>
                <c:pt idx="28" formatCode="General">
                  <c:v>37.179130000000008</c:v>
                </c:pt>
                <c:pt idx="29" formatCode="General">
                  <c:v>88.599896000000015</c:v>
                </c:pt>
                <c:pt idx="30" formatCode="General">
                  <c:v>70.265004930000003</c:v>
                </c:pt>
                <c:pt idx="33" formatCode="General">
                  <c:v>52.812707000000003</c:v>
                </c:pt>
                <c:pt idx="34" formatCode="General">
                  <c:v>55.835751400000007</c:v>
                </c:pt>
                <c:pt idx="35" formatCode="General">
                  <c:v>32.358600000000003</c:v>
                </c:pt>
                <c:pt idx="36" formatCode="General">
                  <c:v>164.240723</c:v>
                </c:pt>
                <c:pt idx="37" formatCode="General">
                  <c:v>164.240723</c:v>
                </c:pt>
                <c:pt idx="38" formatCode="General">
                  <c:v>156.23418179999999</c:v>
                </c:pt>
                <c:pt idx="39" formatCode="General">
                  <c:v>128.10887</c:v>
                </c:pt>
                <c:pt idx="40" formatCode="General">
                  <c:v>154.66795999999999</c:v>
                </c:pt>
                <c:pt idx="41" formatCode="General">
                  <c:v>181.22704999999999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87-4A78-862C-F3EFB1AE7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02991"/>
        <c:axId val="696064751"/>
      </c:scatterChart>
      <c:valAx>
        <c:axId val="9580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M_i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064751"/>
        <c:crosses val="autoZero"/>
        <c:crossBetween val="midCat"/>
      </c:valAx>
      <c:valAx>
        <c:axId val="6960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0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'MFP-rsum'!$CH$2</c:f>
              <c:strCache>
                <c:ptCount val="1"/>
                <c:pt idx="0">
                  <c:v>mu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'MFP-rsum'!$BH$3:$BH$45</c:f>
              <c:numCache>
                <c:formatCode>0.00E+00</c:formatCode>
                <c:ptCount val="43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  <c:pt idx="22">
                  <c:v>2547.6863757231322</c:v>
                </c:pt>
                <c:pt idx="23">
                  <c:v>2012.468707779205</c:v>
                </c:pt>
                <c:pt idx="24">
                  <c:v>1781.433208193873</c:v>
                </c:pt>
                <c:pt idx="25">
                  <c:v>2319.1206460873409</c:v>
                </c:pt>
                <c:pt idx="26">
                  <c:v>2547.687552638462</c:v>
                </c:pt>
                <c:pt idx="27">
                  <c:v>2441.8705732183512</c:v>
                </c:pt>
                <c:pt idx="28">
                  <c:v>2348.7520215904742</c:v>
                </c:pt>
                <c:pt idx="29">
                  <c:v>2039.5014589190009</c:v>
                </c:pt>
                <c:pt idx="30">
                  <c:v>2024.776905844504</c:v>
                </c:pt>
                <c:pt idx="33">
                  <c:v>1885.1934295243609</c:v>
                </c:pt>
                <c:pt idx="34">
                  <c:v>2084.8843456983841</c:v>
                </c:pt>
                <c:pt idx="35">
                  <c:v>2298.228366828082</c:v>
                </c:pt>
                <c:pt idx="36">
                  <c:v>1451.7494609289899</c:v>
                </c:pt>
                <c:pt idx="37">
                  <c:v>1451.7494609289899</c:v>
                </c:pt>
                <c:pt idx="38">
                  <c:v>1470.4555590061771</c:v>
                </c:pt>
                <c:pt idx="39" formatCode="General">
                  <c:v>1348.6175138087231</c:v>
                </c:pt>
                <c:pt idx="40" formatCode="General">
                  <c:v>1272.126022947567</c:v>
                </c:pt>
                <c:pt idx="41" formatCode="General">
                  <c:v>1215.1718333840431</c:v>
                </c:pt>
                <c:pt idx="42">
                  <c:v>1403</c:v>
                </c:pt>
              </c:numCache>
            </c:numRef>
          </c:xVal>
          <c:yVal>
            <c:numRef>
              <c:f>'MFP-rsum'!$CH$3:$CH$45</c:f>
              <c:numCache>
                <c:formatCode>General</c:formatCode>
                <c:ptCount val="43"/>
                <c:pt idx="0">
                  <c:v>5.083691</c:v>
                </c:pt>
                <c:pt idx="1">
                  <c:v>10.402189</c:v>
                </c:pt>
                <c:pt idx="2">
                  <c:v>12.78567</c:v>
                </c:pt>
                <c:pt idx="3">
                  <c:v>15.543321000000001</c:v>
                </c:pt>
                <c:pt idx="4">
                  <c:v>16.622299000000002</c:v>
                </c:pt>
                <c:pt idx="5">
                  <c:v>5.8044969999999996</c:v>
                </c:pt>
                <c:pt idx="6">
                  <c:v>13.945766000000001</c:v>
                </c:pt>
                <c:pt idx="7">
                  <c:v>18.592438999999999</c:v>
                </c:pt>
                <c:pt idx="8">
                  <c:v>6.1125850000000002</c:v>
                </c:pt>
                <c:pt idx="9">
                  <c:v>10.663277000000001</c:v>
                </c:pt>
                <c:pt idx="10">
                  <c:v>12.888699000000001</c:v>
                </c:pt>
                <c:pt idx="11">
                  <c:v>15.613065000000001</c:v>
                </c:pt>
                <c:pt idx="12">
                  <c:v>14.419082</c:v>
                </c:pt>
                <c:pt idx="13">
                  <c:v>18.811104</c:v>
                </c:pt>
                <c:pt idx="14">
                  <c:v>25.238717999999999</c:v>
                </c:pt>
                <c:pt idx="15">
                  <c:v>16.771318999999998</c:v>
                </c:pt>
                <c:pt idx="16">
                  <c:v>23.978197999999999</c:v>
                </c:pt>
                <c:pt idx="17">
                  <c:v>15.723757000000001</c:v>
                </c:pt>
                <c:pt idx="18">
                  <c:v>17.560604999999999</c:v>
                </c:pt>
                <c:pt idx="19">
                  <c:v>17.594118999999999</c:v>
                </c:pt>
                <c:pt idx="20">
                  <c:v>30.854755000000001</c:v>
                </c:pt>
                <c:pt idx="22">
                  <c:v>5.4335149999999999</c:v>
                </c:pt>
                <c:pt idx="23">
                  <c:v>8.9301490000000001</c:v>
                </c:pt>
                <c:pt idx="24">
                  <c:v>6.8531060000000004</c:v>
                </c:pt>
                <c:pt idx="25">
                  <c:v>5.9524229999999996</c:v>
                </c:pt>
                <c:pt idx="26">
                  <c:v>5.3614920000000001</c:v>
                </c:pt>
                <c:pt idx="27">
                  <c:v>5.481452</c:v>
                </c:pt>
                <c:pt idx="28">
                  <c:v>5.6014119999999998</c:v>
                </c:pt>
                <c:pt idx="29">
                  <c:v>15.754555999999999</c:v>
                </c:pt>
                <c:pt idx="30">
                  <c:v>15.825305</c:v>
                </c:pt>
                <c:pt idx="33">
                  <c:v>11.825414</c:v>
                </c:pt>
                <c:pt idx="34">
                  <c:v>11.149857000000001</c:v>
                </c:pt>
                <c:pt idx="35">
                  <c:v>7.2110900000000004</c:v>
                </c:pt>
                <c:pt idx="36">
                  <c:v>20.202092</c:v>
                </c:pt>
                <c:pt idx="37">
                  <c:v>20.202092</c:v>
                </c:pt>
                <c:pt idx="38">
                  <c:v>19.728639999999999</c:v>
                </c:pt>
                <c:pt idx="39">
                  <c:v>13.560829999999999</c:v>
                </c:pt>
                <c:pt idx="40">
                  <c:v>14.137014000000001</c:v>
                </c:pt>
                <c:pt idx="41">
                  <c:v>14.713198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8D-4000-BFAE-21AC90808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550767"/>
        <c:axId val="702087663"/>
      </c:scatterChart>
      <c:valAx>
        <c:axId val="69555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87663"/>
        <c:crosses val="autoZero"/>
        <c:crossBetween val="midCat"/>
      </c:valAx>
      <c:valAx>
        <c:axId val="7020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5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'MFP-rsum'!$CK$2</c:f>
              <c:strCache>
                <c:ptCount val="1"/>
                <c:pt idx="0">
                  <c:v>R(pm)/mu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9539410108917213E-2"/>
                  <c:y val="3.1949469589230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'MFP-rsum'!$BX$3:$BX$44</c:f>
              <c:numCache>
                <c:formatCode>#,##0.00</c:formatCode>
                <c:ptCount val="42"/>
                <c:pt idx="0">
                  <c:v>4.5211267605633809</c:v>
                </c:pt>
                <c:pt idx="1">
                  <c:v>3.25</c:v>
                </c:pt>
                <c:pt idx="2">
                  <c:v>2.200657894736842</c:v>
                </c:pt>
                <c:pt idx="3">
                  <c:v>1.9467787114845938</c:v>
                </c:pt>
                <c:pt idx="4">
                  <c:v>1.62144420131291</c:v>
                </c:pt>
                <c:pt idx="5">
                  <c:v>2.2990276925980089</c:v>
                </c:pt>
                <c:pt idx="6">
                  <c:v>1.8491367861885792</c:v>
                </c:pt>
                <c:pt idx="7">
                  <c:v>1.5069615069615068</c:v>
                </c:pt>
                <c:pt idx="8">
                  <c:v>3.6625000000000001</c:v>
                </c:pt>
                <c:pt idx="9">
                  <c:v>3.7107100610255244</c:v>
                </c:pt>
                <c:pt idx="10">
                  <c:v>3.2228864523764393</c:v>
                </c:pt>
                <c:pt idx="11">
                  <c:v>2.733763684475325</c:v>
                </c:pt>
                <c:pt idx="12">
                  <c:v>1.6288718794256967</c:v>
                </c:pt>
                <c:pt idx="13">
                  <c:v>1.9289745850302744</c:v>
                </c:pt>
                <c:pt idx="14">
                  <c:v>1.7997566027023955</c:v>
                </c:pt>
                <c:pt idx="15">
                  <c:v>3.4833221401387955</c:v>
                </c:pt>
                <c:pt idx="16">
                  <c:v>2.6082130965593784</c:v>
                </c:pt>
                <c:pt idx="17">
                  <c:v>2.8652210394115185</c:v>
                </c:pt>
                <c:pt idx="18">
                  <c:v>3.337838280930177</c:v>
                </c:pt>
                <c:pt idx="19">
                  <c:v>3.5850297351304445</c:v>
                </c:pt>
                <c:pt idx="20">
                  <c:v>1.9948436051324685</c:v>
                </c:pt>
                <c:pt idx="22">
                  <c:v>4.3231571595853922</c:v>
                </c:pt>
                <c:pt idx="23">
                  <c:v>3.4023189027080507</c:v>
                </c:pt>
                <c:pt idx="24">
                  <c:v>4.3032748661318507</c:v>
                </c:pt>
                <c:pt idx="25">
                  <c:v>4.3421936455089156</c:v>
                </c:pt>
                <c:pt idx="26">
                  <c:v>4.4283612920590647</c:v>
                </c:pt>
                <c:pt idx="27">
                  <c:v>4.4171268969313671</c:v>
                </c:pt>
                <c:pt idx="28">
                  <c:v>4.4062503993282949</c:v>
                </c:pt>
                <c:pt idx="29">
                  <c:v>1.7088154639431397</c:v>
                </c:pt>
                <c:pt idx="30">
                  <c:v>1.8682458834445048</c:v>
                </c:pt>
                <c:pt idx="33">
                  <c:v>2.7726526002182017</c:v>
                </c:pt>
                <c:pt idx="34">
                  <c:v>2.0820967768277483</c:v>
                </c:pt>
                <c:pt idx="35">
                  <c:v>4.1924805580232256</c:v>
                </c:pt>
                <c:pt idx="36">
                  <c:v>2.1563364385642765</c:v>
                </c:pt>
                <c:pt idx="37">
                  <c:v>2.1563364385642765</c:v>
                </c:pt>
                <c:pt idx="38">
                  <c:v>2.1497703220167965</c:v>
                </c:pt>
                <c:pt idx="39">
                  <c:v>3.32025893899874</c:v>
                </c:pt>
                <c:pt idx="40">
                  <c:v>3.3979939963429326</c:v>
                </c:pt>
                <c:pt idx="41">
                  <c:v>3.4747636054825808</c:v>
                </c:pt>
              </c:numCache>
            </c:numRef>
          </c:xVal>
          <c:yVal>
            <c:numRef>
              <c:f>'MFP-rsum'!$CK$3:$CK$44</c:f>
              <c:numCache>
                <c:formatCode>General</c:formatCode>
                <c:ptCount val="42"/>
                <c:pt idx="0">
                  <c:v>0.41394465624042837</c:v>
                </c:pt>
                <c:pt idx="1">
                  <c:v>0.29124726463980749</c:v>
                </c:pt>
                <c:pt idx="2">
                  <c:v>0.26238652387925293</c:v>
                </c:pt>
                <c:pt idx="5">
                  <c:v>0.39125353733723539</c:v>
                </c:pt>
                <c:pt idx="6">
                  <c:v>0.25275932578655919</c:v>
                </c:pt>
                <c:pt idx="7">
                  <c:v>0.21891087231062725</c:v>
                </c:pt>
                <c:pt idx="12">
                  <c:v>0.25540383259273031</c:v>
                </c:pt>
                <c:pt idx="13">
                  <c:v>0.22985990139579499</c:v>
                </c:pt>
                <c:pt idx="14">
                  <c:v>0.18969079162882779</c:v>
                </c:pt>
                <c:pt idx="22">
                  <c:v>0.41612814764513956</c:v>
                </c:pt>
                <c:pt idx="23">
                  <c:v>0.31403884367075796</c:v>
                </c:pt>
                <c:pt idx="24">
                  <c:v>0.37053036457699584</c:v>
                </c:pt>
                <c:pt idx="25">
                  <c:v>0.39757643517425006</c:v>
                </c:pt>
                <c:pt idx="26">
                  <c:v>0.41891382891358497</c:v>
                </c:pt>
                <c:pt idx="27">
                  <c:v>0.41430456700560619</c:v>
                </c:pt>
                <c:pt idx="28">
                  <c:v>0.40984417755887542</c:v>
                </c:pt>
                <c:pt idx="33">
                  <c:v>0.27085167873613741</c:v>
                </c:pt>
                <c:pt idx="35">
                  <c:v>0.34320422489180508</c:v>
                </c:pt>
                <c:pt idx="36">
                  <c:v>0.20516135221071996</c:v>
                </c:pt>
                <c:pt idx="37">
                  <c:v>0.20516135221071996</c:v>
                </c:pt>
                <c:pt idx="38">
                  <c:v>0.20760850977434864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0D-4FF3-8BA9-D5B1C42B5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18463"/>
        <c:axId val="139235263"/>
      </c:scatterChart>
      <c:valAx>
        <c:axId val="139218463"/>
        <c:scaling>
          <c:orientation val="minMax"/>
          <c:max val="5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c_p,vol [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MJ∙m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35263"/>
        <c:crosses val="autoZero"/>
        <c:crossBetween val="midCat"/>
        <c:majorUnit val="2"/>
      </c:valAx>
      <c:valAx>
        <c:axId val="139235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F (arbitrary 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18463"/>
        <c:crosses val="autoZero"/>
        <c:crossBetween val="midCat"/>
        <c:majorUnit val="0.1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'MFP-rsum'!$CL$2</c:f>
              <c:strCache>
                <c:ptCount val="1"/>
                <c:pt idx="0">
                  <c:v>1/sqrt(mu)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9539410108917213E-2"/>
                  <c:y val="3.1949469589230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'MFP-rsum'!$BX$3:$BX$44</c:f>
              <c:numCache>
                <c:formatCode>#,##0.00</c:formatCode>
                <c:ptCount val="42"/>
                <c:pt idx="0">
                  <c:v>4.5211267605633809</c:v>
                </c:pt>
                <c:pt idx="1">
                  <c:v>3.25</c:v>
                </c:pt>
                <c:pt idx="2">
                  <c:v>2.200657894736842</c:v>
                </c:pt>
                <c:pt idx="3">
                  <c:v>1.9467787114845938</c:v>
                </c:pt>
                <c:pt idx="4">
                  <c:v>1.62144420131291</c:v>
                </c:pt>
                <c:pt idx="5">
                  <c:v>2.2990276925980089</c:v>
                </c:pt>
                <c:pt idx="6">
                  <c:v>1.8491367861885792</c:v>
                </c:pt>
                <c:pt idx="7">
                  <c:v>1.5069615069615068</c:v>
                </c:pt>
                <c:pt idx="8">
                  <c:v>3.6625000000000001</c:v>
                </c:pt>
                <c:pt idx="9">
                  <c:v>3.7107100610255244</c:v>
                </c:pt>
                <c:pt idx="10">
                  <c:v>3.2228864523764393</c:v>
                </c:pt>
                <c:pt idx="11">
                  <c:v>2.733763684475325</c:v>
                </c:pt>
                <c:pt idx="12">
                  <c:v>1.6288718794256967</c:v>
                </c:pt>
                <c:pt idx="13">
                  <c:v>1.9289745850302744</c:v>
                </c:pt>
                <c:pt idx="14">
                  <c:v>1.7997566027023955</c:v>
                </c:pt>
                <c:pt idx="15">
                  <c:v>3.4833221401387955</c:v>
                </c:pt>
                <c:pt idx="16">
                  <c:v>2.6082130965593784</c:v>
                </c:pt>
                <c:pt idx="17">
                  <c:v>2.8652210394115185</c:v>
                </c:pt>
                <c:pt idx="18">
                  <c:v>3.337838280930177</c:v>
                </c:pt>
                <c:pt idx="19">
                  <c:v>3.5850297351304445</c:v>
                </c:pt>
                <c:pt idx="20">
                  <c:v>1.9948436051324685</c:v>
                </c:pt>
                <c:pt idx="22">
                  <c:v>4.3231571595853922</c:v>
                </c:pt>
                <c:pt idx="23">
                  <c:v>3.4023189027080507</c:v>
                </c:pt>
                <c:pt idx="24">
                  <c:v>4.3032748661318507</c:v>
                </c:pt>
                <c:pt idx="25">
                  <c:v>4.3421936455089156</c:v>
                </c:pt>
                <c:pt idx="26">
                  <c:v>4.4283612920590647</c:v>
                </c:pt>
                <c:pt idx="27">
                  <c:v>4.4171268969313671</c:v>
                </c:pt>
                <c:pt idx="28">
                  <c:v>4.4062503993282949</c:v>
                </c:pt>
                <c:pt idx="29">
                  <c:v>1.7088154639431397</c:v>
                </c:pt>
                <c:pt idx="30">
                  <c:v>1.8682458834445048</c:v>
                </c:pt>
                <c:pt idx="33">
                  <c:v>2.7726526002182017</c:v>
                </c:pt>
                <c:pt idx="34">
                  <c:v>2.0820967768277483</c:v>
                </c:pt>
                <c:pt idx="35">
                  <c:v>4.1924805580232256</c:v>
                </c:pt>
                <c:pt idx="36">
                  <c:v>2.1563364385642765</c:v>
                </c:pt>
                <c:pt idx="37">
                  <c:v>2.1563364385642765</c:v>
                </c:pt>
                <c:pt idx="38">
                  <c:v>2.1497703220167965</c:v>
                </c:pt>
                <c:pt idx="39">
                  <c:v>3.32025893899874</c:v>
                </c:pt>
                <c:pt idx="40">
                  <c:v>3.3979939963429326</c:v>
                </c:pt>
                <c:pt idx="41">
                  <c:v>3.4747636054825808</c:v>
                </c:pt>
              </c:numCache>
            </c:numRef>
          </c:xVal>
          <c:yVal>
            <c:numRef>
              <c:f>'MFP-rsum'!$CL$3:$CL$44</c:f>
              <c:numCache>
                <c:formatCode>General</c:formatCode>
                <c:ptCount val="42"/>
                <c:pt idx="0">
                  <c:v>0.44351715976809863</c:v>
                </c:pt>
                <c:pt idx="1">
                  <c:v>0.31005420796575117</c:v>
                </c:pt>
                <c:pt idx="2">
                  <c:v>0.27966508792953987</c:v>
                </c:pt>
                <c:pt idx="3">
                  <c:v>0.25364604325163281</c:v>
                </c:pt>
                <c:pt idx="4">
                  <c:v>0.24527566110138047</c:v>
                </c:pt>
                <c:pt idx="5">
                  <c:v>0.4150665206068388</c:v>
                </c:pt>
                <c:pt idx="6">
                  <c:v>0.2677804167426549</c:v>
                </c:pt>
                <c:pt idx="7">
                  <c:v>0.23191659034190587</c:v>
                </c:pt>
                <c:pt idx="8">
                  <c:v>0.40447114487547259</c:v>
                </c:pt>
                <c:pt idx="9">
                  <c:v>0.30623487956556078</c:v>
                </c:pt>
                <c:pt idx="10">
                  <c:v>0.27854505914169592</c:v>
                </c:pt>
                <c:pt idx="11">
                  <c:v>0.25307888716651805</c:v>
                </c:pt>
                <c:pt idx="12">
                  <c:v>0.26334870930589072</c:v>
                </c:pt>
                <c:pt idx="13">
                  <c:v>0.23056472188097921</c:v>
                </c:pt>
                <c:pt idx="14">
                  <c:v>0.19905191239018427</c:v>
                </c:pt>
                <c:pt idx="15">
                  <c:v>0.24418354263617689</c:v>
                </c:pt>
                <c:pt idx="16">
                  <c:v>0.20421692333539934</c:v>
                </c:pt>
                <c:pt idx="17">
                  <c:v>0.25218650230768064</c:v>
                </c:pt>
                <c:pt idx="18">
                  <c:v>0.23863286914181275</c:v>
                </c:pt>
                <c:pt idx="19">
                  <c:v>0.23840548196432468</c:v>
                </c:pt>
                <c:pt idx="20">
                  <c:v>0.18002754073948021</c:v>
                </c:pt>
                <c:pt idx="22">
                  <c:v>0.42900224494995404</c:v>
                </c:pt>
                <c:pt idx="23">
                  <c:v>0.33463444897360917</c:v>
                </c:pt>
                <c:pt idx="24">
                  <c:v>0.38199376592330547</c:v>
                </c:pt>
                <c:pt idx="25">
                  <c:v>0.40987658295684953</c:v>
                </c:pt>
                <c:pt idx="26">
                  <c:v>0.43187410912122187</c:v>
                </c:pt>
                <c:pt idx="27">
                  <c:v>0.42712224670269727</c:v>
                </c:pt>
                <c:pt idx="28">
                  <c:v>0.422523862534678</c:v>
                </c:pt>
                <c:pt idx="29">
                  <c:v>0.25193987866994549</c:v>
                </c:pt>
                <c:pt idx="30">
                  <c:v>0.25137608350806889</c:v>
                </c:pt>
                <c:pt idx="33">
                  <c:v>0.29079827298894118</c:v>
                </c:pt>
                <c:pt idx="34">
                  <c:v>0.29947829454524799</c:v>
                </c:pt>
                <c:pt idx="35">
                  <c:v>0.372391313567767</c:v>
                </c:pt>
                <c:pt idx="36">
                  <c:v>0.22248555925638236</c:v>
                </c:pt>
                <c:pt idx="37">
                  <c:v>0.22248555925638236</c:v>
                </c:pt>
                <c:pt idx="38">
                  <c:v>0.22513935936671312</c:v>
                </c:pt>
                <c:pt idx="39">
                  <c:v>0.27155441257725826</c:v>
                </c:pt>
                <c:pt idx="40">
                  <c:v>0.26596295891484367</c:v>
                </c:pt>
                <c:pt idx="41">
                  <c:v>0.2607032590276197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79-4678-A5DE-EEB5A7977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18463"/>
        <c:axId val="139235263"/>
      </c:scatterChart>
      <c:valAx>
        <c:axId val="139218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c_p,vol [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MJ∙m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35263"/>
        <c:crosses val="autoZero"/>
        <c:crossBetween val="midCat"/>
      </c:valAx>
      <c:valAx>
        <c:axId val="139235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F (arbitrary 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1846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2821084864391945E-2"/>
                  <c:y val="-6.70290172061825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'MFP-rsum'!$AJ$3:$AJ$23</c:f>
              <c:numCache>
                <c:formatCode>0.000</c:formatCode>
                <c:ptCount val="21"/>
                <c:pt idx="0">
                  <c:v>5.1023950904962554</c:v>
                </c:pt>
                <c:pt idx="1">
                  <c:v>4.0364580955027831</c:v>
                </c:pt>
                <c:pt idx="2">
                  <c:v>4.5439151800414059</c:v>
                </c:pt>
                <c:pt idx="3">
                  <c:v>6.7209703769226667</c:v>
                </c:pt>
                <c:pt idx="4">
                  <c:v>3.5157591618343522</c:v>
                </c:pt>
                <c:pt idx="5">
                  <c:v>7.3036474995163232</c:v>
                </c:pt>
                <c:pt idx="6">
                  <c:v>4.1905191869704392</c:v>
                </c:pt>
                <c:pt idx="7">
                  <c:v>4.0097643993883754</c:v>
                </c:pt>
                <c:pt idx="8">
                  <c:v>7.6906905998035198</c:v>
                </c:pt>
                <c:pt idx="9">
                  <c:v>5.84265043475847</c:v>
                </c:pt>
                <c:pt idx="10">
                  <c:v>6.0576168316134931</c:v>
                </c:pt>
                <c:pt idx="11">
                  <c:v>8.0456207669666391</c:v>
                </c:pt>
                <c:pt idx="12">
                  <c:v>6.603124942350699</c:v>
                </c:pt>
                <c:pt idx="13">
                  <c:v>5.8999195368862987</c:v>
                </c:pt>
                <c:pt idx="14">
                  <c:v>6.2810638797105316</c:v>
                </c:pt>
                <c:pt idx="15">
                  <c:v>5.0675799559951127</c:v>
                </c:pt>
                <c:pt idx="16">
                  <c:v>4.2163301846118708</c:v>
                </c:pt>
                <c:pt idx="17">
                  <c:v>10.634226921721062</c:v>
                </c:pt>
                <c:pt idx="18">
                  <c:v>17.541064217320532</c:v>
                </c:pt>
                <c:pt idx="19">
                  <c:v>17.848151419232757</c:v>
                </c:pt>
                <c:pt idx="20">
                  <c:v>11.161582712291834</c:v>
                </c:pt>
              </c:numCache>
            </c:numRef>
          </c:xVal>
          <c:yVal>
            <c:numRef>
              <c:f>'MFP-rsum'!$BH$3:$BH$23</c:f>
              <c:numCache>
                <c:formatCode>0.00E+00</c:formatCode>
                <c:ptCount val="21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5D-42FA-9451-51A3E895D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105888"/>
        <c:axId val="1557119328"/>
      </c:scatterChart>
      <c:valAx>
        <c:axId val="155710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19328"/>
        <c:crosses val="autoZero"/>
        <c:crossBetween val="midCat"/>
      </c:valAx>
      <c:valAx>
        <c:axId val="1557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0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'MFP-rsum'!$AQ$50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'[1]MFP-rsum'!$AG$2:$AG$6</c:f>
              <c:numCache>
                <c:formatCode>General</c:formatCode>
                <c:ptCount val="5"/>
                <c:pt idx="0">
                  <c:v>0.90368250947301099</c:v>
                </c:pt>
                <c:pt idx="1">
                  <c:v>0.59812175800891498</c:v>
                </c:pt>
                <c:pt idx="2">
                  <c:v>0.40376310518547792</c:v>
                </c:pt>
              </c:numCache>
            </c:numRef>
          </c:xVal>
          <c:yVal>
            <c:numRef>
              <c:f>'MFP-rsum'!$AP$3:$AP$7</c:f>
              <c:numCache>
                <c:formatCode>General</c:formatCode>
                <c:ptCount val="5"/>
                <c:pt idx="0">
                  <c:v>1.26067524166442</c:v>
                </c:pt>
                <c:pt idx="1">
                  <c:v>1.17915204552163</c:v>
                </c:pt>
                <c:pt idx="2">
                  <c:v>0.62277172300000005</c:v>
                </c:pt>
                <c:pt idx="3">
                  <c:v>0.48965000000000003</c:v>
                </c:pt>
                <c:pt idx="4">
                  <c:v>0.36715000000000003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6-4FD0-A812-886655DACA0C}"/>
            </c:ext>
          </c:extLst>
        </c:ser>
        <c:ser>
          <c:idx val="0"/>
          <c:order val="1"/>
          <c:tx>
            <c:strRef>
              <c:f>'MFP-rsum'!$AQ$51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'[1]MFP-rsum'!$AG$7:$AG$9</c:f>
              <c:numCache>
                <c:formatCode>General</c:formatCode>
                <c:ptCount val="3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</c:numCache>
            </c:numRef>
          </c:xVal>
          <c:yVal>
            <c:numRef>
              <c:f>'MFP-rsum'!$AP$8:$AP$10</c:f>
              <c:numCache>
                <c:formatCode>General</c:formatCode>
                <c:ptCount val="3"/>
                <c:pt idx="0">
                  <c:v>0.65551426099999999</c:v>
                </c:pt>
                <c:pt idx="1">
                  <c:v>0.491042596</c:v>
                </c:pt>
                <c:pt idx="2">
                  <c:v>0.36749821500000002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D6-4FD0-A812-886655DACA0C}"/>
            </c:ext>
          </c:extLst>
        </c:ser>
        <c:ser>
          <c:idx val="5"/>
          <c:order val="2"/>
          <c:tx>
            <c:strRef>
              <c:f>'MFP-rsum'!$AQ$53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'[1]MFP-rsum'!$AG$14:$AG$16</c:f>
              <c:numCache>
                <c:formatCode>General</c:formatCode>
                <c:ptCount val="3"/>
                <c:pt idx="0">
                  <c:v>0.33370075449931308</c:v>
                </c:pt>
                <c:pt idx="1">
                  <c:v>0.40039499504213499</c:v>
                </c:pt>
                <c:pt idx="2">
                  <c:v>0.36759447686851399</c:v>
                </c:pt>
              </c:numCache>
            </c:numRef>
          </c:xVal>
          <c:yVal>
            <c:numRef>
              <c:f>'MFP-rsum'!$AP$15:$AP$17</c:f>
              <c:numCache>
                <c:formatCode>General</c:formatCode>
                <c:ptCount val="3"/>
                <c:pt idx="0">
                  <c:v>0.54390685781354797</c:v>
                </c:pt>
                <c:pt idx="1">
                  <c:v>1.0258529508908301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D6-4FD0-A812-886655DACA0C}"/>
            </c:ext>
          </c:extLst>
        </c:ser>
        <c:ser>
          <c:idx val="6"/>
          <c:order val="3"/>
          <c:tx>
            <c:strRef>
              <c:f>'MFP-rsum'!$AQ$54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'[1]MFP-rsum'!$AG$17:$AG$18</c:f>
              <c:numCache>
                <c:formatCode>General</c:formatCode>
                <c:ptCount val="2"/>
              </c:numCache>
            </c:numRef>
          </c:xVal>
          <c:yVal>
            <c:numRef>
              <c:f>'MFP-rsum'!$AP$18:$AP$19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D6-4FD0-A812-886655DACA0C}"/>
            </c:ext>
          </c:extLst>
        </c:ser>
        <c:ser>
          <c:idx val="7"/>
          <c:order val="4"/>
          <c:tx>
            <c:strRef>
              <c:f>'MFP-rsum'!$AQ$55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'[1]MFP-rsum'!$AG$24:$AG$25</c:f>
              <c:numCache>
                <c:formatCode>General</c:formatCode>
                <c:ptCount val="2"/>
                <c:pt idx="0">
                  <c:v>1.28305844543897</c:v>
                </c:pt>
                <c:pt idx="1">
                  <c:v>0.85046707066330796</c:v>
                </c:pt>
              </c:numCache>
            </c:numRef>
          </c:xVal>
          <c:yVal>
            <c:numRef>
              <c:f>'MFP-rsum'!$AP$25:$AP$26</c:f>
              <c:numCache>
                <c:formatCode>General</c:formatCode>
                <c:ptCount val="2"/>
                <c:pt idx="0">
                  <c:v>1.10003584410532</c:v>
                </c:pt>
                <c:pt idx="1">
                  <c:v>0.79004699038973603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D6-4FD0-A812-886655DACA0C}"/>
            </c:ext>
          </c:extLst>
        </c:ser>
        <c:ser>
          <c:idx val="11"/>
          <c:order val="5"/>
          <c:tx>
            <c:strRef>
              <c:f>'MFP-rsum'!$AQ$58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'[1]MFP-rsum'!$AG$36:$AG$37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'MFP-rsum'!$AP$40:$AP$41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D6-4FD0-A812-886655DACA0C}"/>
            </c:ext>
          </c:extLst>
        </c:ser>
        <c:ser>
          <c:idx val="2"/>
          <c:order val="6"/>
          <c:tx>
            <c:strRef>
              <c:f>'MFP-rsum'!$AQ$59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'[1]MFP-rsum'!$AD$41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'MFP-rsum'!$AP$45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D6-4FD0-A812-886655DACA0C}"/>
            </c:ext>
          </c:extLst>
        </c:ser>
        <c:ser>
          <c:idx val="3"/>
          <c:order val="7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4CD6-4FD0-A812-886655DAC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GUI_plotter_results!$BA$3</c:f>
              <c:strCache>
                <c:ptCount val="1"/>
                <c:pt idx="0">
                  <c:v>l_bc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GUI_plotter_results!$AL$4:$AL$32</c:f>
              <c:numCache>
                <c:formatCode>General</c:formatCode>
                <c:ptCount val="29"/>
                <c:pt idx="0">
                  <c:v>3.449349999999999</c:v>
                </c:pt>
                <c:pt idx="1">
                  <c:v>3.932500000000009</c:v>
                </c:pt>
                <c:pt idx="2">
                  <c:v>4.366940000000004</c:v>
                </c:pt>
                <c:pt idx="3">
                  <c:v>4.2592099999999959</c:v>
                </c:pt>
                <c:pt idx="4">
                  <c:v>4.5371700000000041</c:v>
                </c:pt>
                <c:pt idx="5">
                  <c:v>5.0919900000000418</c:v>
                </c:pt>
                <c:pt idx="6">
                  <c:v>4.5369200000000163</c:v>
                </c:pt>
                <c:pt idx="7">
                  <c:v>5.5031700000000123</c:v>
                </c:pt>
                <c:pt idx="8">
                  <c:v>5.050620000000011</c:v>
                </c:pt>
                <c:pt idx="9">
                  <c:v>2.2819599999999998</c:v>
                </c:pt>
                <c:pt idx="10">
                  <c:v>2.6799300000000192</c:v>
                </c:pt>
                <c:pt idx="11">
                  <c:v>2.8060600000000133</c:v>
                </c:pt>
                <c:pt idx="12">
                  <c:v>2.8809700000000031</c:v>
                </c:pt>
                <c:pt idx="13">
                  <c:v>2.7669400000000075</c:v>
                </c:pt>
                <c:pt idx="14">
                  <c:v>2.8033900000000123</c:v>
                </c:pt>
                <c:pt idx="15">
                  <c:v>4.1381058170481309</c:v>
                </c:pt>
                <c:pt idx="16">
                  <c:v>2.7888900000000123</c:v>
                </c:pt>
                <c:pt idx="17">
                  <c:v>2.3400100000000035</c:v>
                </c:pt>
                <c:pt idx="18">
                  <c:v>1.9593100000000023</c:v>
                </c:pt>
                <c:pt idx="19">
                  <c:v>2.0810799999999992</c:v>
                </c:pt>
                <c:pt idx="20">
                  <c:v>2.5810000000000106</c:v>
                </c:pt>
                <c:pt idx="21">
                  <c:v>2.625900000000005</c:v>
                </c:pt>
                <c:pt idx="22">
                  <c:v>2.7805899999999988</c:v>
                </c:pt>
                <c:pt idx="23">
                  <c:v>2.4998300000000073</c:v>
                </c:pt>
                <c:pt idx="27">
                  <c:v>2.8818000000000179</c:v>
                </c:pt>
                <c:pt idx="28">
                  <c:v>2.8778800000000095</c:v>
                </c:pt>
              </c:numCache>
            </c:numRef>
          </c:xVal>
          <c:yVal>
            <c:numRef>
              <c:f>GUI_plotter_results!$BA$4:$BA$32</c:f>
              <c:numCache>
                <c:formatCode>General</c:formatCode>
                <c:ptCount val="29"/>
                <c:pt idx="0">
                  <c:v>3.2855260097469765</c:v>
                </c:pt>
                <c:pt idx="1">
                  <c:v>5.2236148183281994</c:v>
                </c:pt>
                <c:pt idx="2">
                  <c:v>4.635332026235754</c:v>
                </c:pt>
                <c:pt idx="3">
                  <c:v>4.105108598952862</c:v>
                </c:pt>
                <c:pt idx="4">
                  <c:v>4.4802758836968852</c:v>
                </c:pt>
                <c:pt idx="5">
                  <c:v>4.4767506787851108</c:v>
                </c:pt>
                <c:pt idx="6">
                  <c:v>4.7679622819320997</c:v>
                </c:pt>
                <c:pt idx="9">
                  <c:v>2.5497010953393637</c:v>
                </c:pt>
                <c:pt idx="11">
                  <c:v>4.2266942111066772</c:v>
                </c:pt>
                <c:pt idx="12">
                  <c:v>4.3277809969485643</c:v>
                </c:pt>
                <c:pt idx="14">
                  <c:v>2.8936898696161686</c:v>
                </c:pt>
                <c:pt idx="17">
                  <c:v>2.2659699322653668</c:v>
                </c:pt>
                <c:pt idx="19">
                  <c:v>2.7507370514299456</c:v>
                </c:pt>
                <c:pt idx="20">
                  <c:v>4.0076792232615306</c:v>
                </c:pt>
                <c:pt idx="23">
                  <c:v>3.6646793060844711</c:v>
                </c:pt>
                <c:pt idx="27">
                  <c:v>2.3155740331362487</c:v>
                </c:pt>
                <c:pt idx="28">
                  <c:v>2.138079282376864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35-4433-8692-62E77EC3B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19423"/>
        <c:axId val="909919903"/>
      </c:scatterChart>
      <c:valAx>
        <c:axId val="90991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19903"/>
        <c:crosses val="autoZero"/>
        <c:crossBetween val="midCat"/>
      </c:valAx>
      <c:valAx>
        <c:axId val="90991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1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GUI_plotter_results!$BB$3</c:f>
              <c:strCache>
                <c:ptCount val="1"/>
                <c:pt idx="0">
                  <c:v>c_bc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GUI_plotter_results!$AC$4:$AC$32</c:f>
              <c:numCache>
                <c:formatCode>General</c:formatCode>
                <c:ptCount val="29"/>
                <c:pt idx="0">
                  <c:v>4.4760751837773203</c:v>
                </c:pt>
                <c:pt idx="1">
                  <c:v>3.2577962846527502</c:v>
                </c:pt>
                <c:pt idx="2">
                  <c:v>2.1987436886586202</c:v>
                </c:pt>
                <c:pt idx="3">
                  <c:v>2.3036864828041699</c:v>
                </c:pt>
                <c:pt idx="4">
                  <c:v>1.85384897921051</c:v>
                </c:pt>
                <c:pt idx="5">
                  <c:v>1.50840508439155</c:v>
                </c:pt>
                <c:pt idx="6">
                  <c:v>1.62887187942569</c:v>
                </c:pt>
                <c:pt idx="7">
                  <c:v>1.92897458503027</c:v>
                </c:pt>
                <c:pt idx="8">
                  <c:v>1.7997566027023899</c:v>
                </c:pt>
                <c:pt idx="9">
                  <c:v>3.9395927549080403</c:v>
                </c:pt>
                <c:pt idx="10">
                  <c:v>2.0260554185320601</c:v>
                </c:pt>
                <c:pt idx="11">
                  <c:v>2.1030283192114698</c:v>
                </c:pt>
                <c:pt idx="12">
                  <c:v>1.7249165355206901</c:v>
                </c:pt>
                <c:pt idx="13">
                  <c:v>2.2270903910350799</c:v>
                </c:pt>
                <c:pt idx="14">
                  <c:v>2.95136390942098</c:v>
                </c:pt>
                <c:pt idx="15">
                  <c:v>1.69966549092353</c:v>
                </c:pt>
                <c:pt idx="16">
                  <c:v>2.0192380687336899</c:v>
                </c:pt>
                <c:pt idx="17">
                  <c:v>4.36376190086966</c:v>
                </c:pt>
                <c:pt idx="18">
                  <c:v>4.14614575635097</c:v>
                </c:pt>
                <c:pt idx="19">
                  <c:v>4.3342273380131093</c:v>
                </c:pt>
                <c:pt idx="20">
                  <c:v>2.7743592612307202</c:v>
                </c:pt>
                <c:pt idx="21">
                  <c:v>1.82078103589645</c:v>
                </c:pt>
                <c:pt idx="22">
                  <c:v>1.78522174952396</c:v>
                </c:pt>
                <c:pt idx="23">
                  <c:v>1.8771420876195</c:v>
                </c:pt>
                <c:pt idx="27">
                  <c:v>2.1561863189269204</c:v>
                </c:pt>
                <c:pt idx="28">
                  <c:v>2.1496170676114601</c:v>
                </c:pt>
              </c:numCache>
            </c:numRef>
          </c:xVal>
          <c:yVal>
            <c:numRef>
              <c:f>GUI_plotter_results!$BB$4:$BB$32</c:f>
              <c:numCache>
                <c:formatCode>General</c:formatCode>
                <c:ptCount val="29"/>
                <c:pt idx="0">
                  <c:v>4.2634877405549947</c:v>
                </c:pt>
                <c:pt idx="1">
                  <c:v>4.3273929936698332</c:v>
                </c:pt>
                <c:pt idx="2">
                  <c:v>2.3338784223101365</c:v>
                </c:pt>
                <c:pt idx="3">
                  <c:v>2.22033738412778</c:v>
                </c:pt>
                <c:pt idx="4">
                  <c:v>1.8306025283542227</c:v>
                </c:pt>
                <c:pt idx="5">
                  <c:v>1.3261521498339015</c:v>
                </c:pt>
                <c:pt idx="6">
                  <c:v>1.7118220473804948</c:v>
                </c:pt>
                <c:pt idx="9">
                  <c:v>4.401822977782281</c:v>
                </c:pt>
                <c:pt idx="11">
                  <c:v>3.1677361220374762</c:v>
                </c:pt>
                <c:pt idx="12">
                  <c:v>2.5911623528703136</c:v>
                </c:pt>
                <c:pt idx="14">
                  <c:v>3.0464301599999373</c:v>
                </c:pt>
                <c:pt idx="17">
                  <c:v>4.2256884624150306</c:v>
                </c:pt>
                <c:pt idx="19">
                  <c:v>5.7289098583395379</c:v>
                </c:pt>
                <c:pt idx="20">
                  <c:v>4.3079201740013646</c:v>
                </c:pt>
                <c:pt idx="23">
                  <c:v>2.7518366301225945</c:v>
                </c:pt>
                <c:pt idx="27">
                  <c:v>1.7325314215805332</c:v>
                </c:pt>
                <c:pt idx="28">
                  <c:v>1.5970268799615526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E9-44BA-8205-CE2E5046BA0E}"/>
            </c:ext>
          </c:extLst>
        </c:ser>
        <c:ser>
          <c:idx val="1"/>
          <c:order val="1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2D32-45FD-85BC-89300B69A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47743"/>
        <c:axId val="909944383"/>
      </c:scatterChart>
      <c:valAx>
        <c:axId val="909947743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c'p,measured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44383"/>
        <c:crosses val="autoZero"/>
        <c:crossBetween val="midCat"/>
      </c:valAx>
      <c:valAx>
        <c:axId val="90994438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c'p,solved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4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GUI_plotter_results!$BD$3</c:f>
              <c:strCache>
                <c:ptCount val="1"/>
                <c:pt idx="0">
                  <c:v>v_bc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GUI_plotter_results!$AG$4:$AG$32</c:f>
              <c:numCache>
                <c:formatCode>General</c:formatCode>
                <c:ptCount val="29"/>
                <c:pt idx="0">
                  <c:v>2.57171119999999</c:v>
                </c:pt>
                <c:pt idx="1">
                  <c:v>2.0787199999999997</c:v>
                </c:pt>
                <c:pt idx="2">
                  <c:v>1.8331359999999999</c:v>
                </c:pt>
                <c:pt idx="3">
                  <c:v>2.0794830000000002</c:v>
                </c:pt>
                <c:pt idx="4">
                  <c:v>1.7736229999999999</c:v>
                </c:pt>
                <c:pt idx="5">
                  <c:v>1.6326593999999901</c:v>
                </c:pt>
                <c:pt idx="6">
                  <c:v>2.101</c:v>
                </c:pt>
                <c:pt idx="7">
                  <c:v>2.0650300000000001</c:v>
                </c:pt>
                <c:pt idx="8">
                  <c:v>1.8731300000000002</c:v>
                </c:pt>
                <c:pt idx="9">
                  <c:v>2.5898139640238802</c:v>
                </c:pt>
                <c:pt idx="10">
                  <c:v>2.00468556374142</c:v>
                </c:pt>
                <c:pt idx="11">
                  <c:v>2.1095732474381999</c:v>
                </c:pt>
                <c:pt idx="12">
                  <c:v>1.7995981157415599</c:v>
                </c:pt>
                <c:pt idx="13">
                  <c:v>2.1012951277836001</c:v>
                </c:pt>
                <c:pt idx="14">
                  <c:v>2.0399777232997303</c:v>
                </c:pt>
                <c:pt idx="15">
                  <c:v>1.78892832027634</c:v>
                </c:pt>
                <c:pt idx="16">
                  <c:v>2.02965129824993</c:v>
                </c:pt>
                <c:pt idx="17">
                  <c:v>2.4080440867938302</c:v>
                </c:pt>
                <c:pt idx="18">
                  <c:v>2.7045388412365901</c:v>
                </c:pt>
                <c:pt idx="19">
                  <c:v>2.7680079108828197</c:v>
                </c:pt>
                <c:pt idx="20">
                  <c:v>2.0668355831662</c:v>
                </c:pt>
                <c:pt idx="21">
                  <c:v>2.0827741277432401</c:v>
                </c:pt>
                <c:pt idx="22">
                  <c:v>2.0525614117156001</c:v>
                </c:pt>
                <c:pt idx="23">
                  <c:v>2.0389919274672201</c:v>
                </c:pt>
                <c:pt idx="27">
                  <c:v>1.4600508918667399</c:v>
                </c:pt>
                <c:pt idx="28">
                  <c:v>1.4793780206077198</c:v>
                </c:pt>
              </c:numCache>
            </c:numRef>
          </c:xVal>
          <c:yVal>
            <c:numRef>
              <c:f>GUI_plotter_results!$BD$4:$BD$32</c:f>
              <c:numCache>
                <c:formatCode>General</c:formatCode>
                <c:ptCount val="29"/>
                <c:pt idx="0">
                  <c:v>2.4495699297425828</c:v>
                </c:pt>
                <c:pt idx="1">
                  <c:v>2.7612034571278237</c:v>
                </c:pt>
                <c:pt idx="2">
                  <c:v>1.9458004939948104</c:v>
                </c:pt>
                <c:pt idx="3">
                  <c:v>2.0042457508965987</c:v>
                </c:pt>
                <c:pt idx="4">
                  <c:v>1.7513825476387512</c:v>
                </c:pt>
                <c:pt idx="5">
                  <c:v>1.4353934468007179</c:v>
                </c:pt>
                <c:pt idx="6">
                  <c:v>2.2079932540885245</c:v>
                </c:pt>
                <c:pt idx="9">
                  <c:v>2.8936753934323423</c:v>
                </c:pt>
                <c:pt idx="11">
                  <c:v>3.1775945749030705</c:v>
                </c:pt>
                <c:pt idx="12">
                  <c:v>2.7033487080569247</c:v>
                </c:pt>
                <c:pt idx="14">
                  <c:v>2.1056873542942864</c:v>
                </c:pt>
                <c:pt idx="17">
                  <c:v>2.3318513580045486</c:v>
                </c:pt>
                <c:pt idx="19">
                  <c:v>3.6587069786440569</c:v>
                </c:pt>
                <c:pt idx="20">
                  <c:v>3.2093041551928616</c:v>
                </c:pt>
                <c:pt idx="23">
                  <c:v>2.989103867807966</c:v>
                </c:pt>
                <c:pt idx="27">
                  <c:v>1.1731750753917771</c:v>
                </c:pt>
                <c:pt idx="28">
                  <c:v>1.0990824831699195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57-4F2C-B97E-50CC0AB65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177583"/>
        <c:axId val="1070176143"/>
      </c:scatterChart>
      <c:valAx>
        <c:axId val="107017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vs,measured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6143"/>
        <c:crosses val="autoZero"/>
        <c:crossBetween val="midCat"/>
      </c:valAx>
      <c:valAx>
        <c:axId val="107017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v,solved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GUI_plotter_results!$AM$3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GUI_plotter_results!$AP$4:$AP$32</c:f>
              <c:numCache>
                <c:formatCode>General</c:formatCode>
                <c:ptCount val="29"/>
                <c:pt idx="0">
                  <c:v>6461496.7990588807</c:v>
                </c:pt>
                <c:pt idx="1">
                  <c:v>6501358.5471080923</c:v>
                </c:pt>
                <c:pt idx="2">
                  <c:v>3474491.273127587</c:v>
                </c:pt>
                <c:pt idx="3">
                  <c:v>3302484.1089211255</c:v>
                </c:pt>
                <c:pt idx="4">
                  <c:v>2636641.4923100709</c:v>
                </c:pt>
                <c:pt idx="5">
                  <c:v>1965543.4257038189</c:v>
                </c:pt>
                <c:pt idx="6">
                  <c:v>2464911.3939824346</c:v>
                </c:pt>
                <c:pt idx="7">
                  <c:v>6982742.1086514145</c:v>
                </c:pt>
                <c:pt idx="9">
                  <c:v>3478749.9863776434</c:v>
                </c:pt>
                <c:pt idx="17">
                  <c:v>3099963.8859749218</c:v>
                </c:pt>
                <c:pt idx="19">
                  <c:v>3126302.7132812724</c:v>
                </c:pt>
                <c:pt idx="20">
                  <c:v>3202811.3076426964</c:v>
                </c:pt>
                <c:pt idx="27">
                  <c:v>1176059.6860441111</c:v>
                </c:pt>
                <c:pt idx="28">
                  <c:v>1089794.5634186962</c:v>
                </c:pt>
              </c:numCache>
            </c:numRef>
          </c:xVal>
          <c:yVal>
            <c:numRef>
              <c:f>GUI_plotter_results!$AM$4:$AM$32</c:f>
              <c:numCache>
                <c:formatCode>General</c:formatCode>
                <c:ptCount val="29"/>
                <c:pt idx="0">
                  <c:v>2342102.1459586555</c:v>
                </c:pt>
                <c:pt idx="1">
                  <c:v>1539715.2996579979</c:v>
                </c:pt>
                <c:pt idx="2">
                  <c:v>1094008.2392306828</c:v>
                </c:pt>
                <c:pt idx="3">
                  <c:v>1175956.9245281653</c:v>
                </c:pt>
                <c:pt idx="4">
                  <c:v>883342.64203487826</c:v>
                </c:pt>
                <c:pt idx="5">
                  <c:v>680955.16938192444</c:v>
                </c:pt>
                <c:pt idx="6">
                  <c:v>662093.41409489373</c:v>
                </c:pt>
                <c:pt idx="7">
                  <c:v>703897.69004816329</c:v>
                </c:pt>
                <c:pt idx="8">
                  <c:v>643767.11737328081</c:v>
                </c:pt>
                <c:pt idx="9">
                  <c:v>1046793.4797903401</c:v>
                </c:pt>
                <c:pt idx="17">
                  <c:v>856914.25335035822</c:v>
                </c:pt>
                <c:pt idx="19">
                  <c:v>910333.15799311514</c:v>
                </c:pt>
                <c:pt idx="20">
                  <c:v>649269.68818906823</c:v>
                </c:pt>
                <c:pt idx="27">
                  <c:v>316374.14970581332</c:v>
                </c:pt>
                <c:pt idx="28">
                  <c:v>326156.61446675583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1B-44A2-BB4B-3EC638E70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47743"/>
        <c:axId val="909944383"/>
      </c:scatterChart>
      <c:valAx>
        <c:axId val="90994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44383"/>
        <c:crosses val="autoZero"/>
        <c:crossBetween val="midCat"/>
      </c:valAx>
      <c:valAx>
        <c:axId val="90994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4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GUI_plotter_results!$AQ$3</c:f>
              <c:strCache>
                <c:ptCount val="1"/>
                <c:pt idx="0">
                  <c:v>v_bc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GUI_plotter_results!$AQ$4:$AQ$32</c:f>
              <c:numCache>
                <c:formatCode>General</c:formatCode>
                <c:ptCount val="29"/>
                <c:pt idx="0">
                  <c:v>7094.9525901664692</c:v>
                </c:pt>
                <c:pt idx="1">
                  <c:v>8777.2746312557774</c:v>
                </c:pt>
                <c:pt idx="2">
                  <c:v>5821.9077389535069</c:v>
                </c:pt>
                <c:pt idx="3">
                  <c:v>5839.8904067230978</c:v>
                </c:pt>
                <c:pt idx="4">
                  <c:v>5293.9909962263764</c:v>
                </c:pt>
                <c:pt idx="5">
                  <c:v>4712.5906291250558</c:v>
                </c:pt>
                <c:pt idx="6">
                  <c:v>7821.8250302892366</c:v>
                </c:pt>
                <c:pt idx="7">
                  <c:v>20485.323564056293</c:v>
                </c:pt>
                <c:pt idx="9">
                  <c:v>8348.2876250143581</c:v>
                </c:pt>
                <c:pt idx="17">
                  <c:v>8732.0648471337718</c:v>
                </c:pt>
                <c:pt idx="19">
                  <c:v>11973.369710032115</c:v>
                </c:pt>
                <c:pt idx="20">
                  <c:v>10195.585127755621</c:v>
                </c:pt>
                <c:pt idx="27">
                  <c:v>5427.4566840998486</c:v>
                </c:pt>
                <c:pt idx="28">
                  <c:v>4943.0796512751194</c:v>
                </c:pt>
              </c:numCache>
            </c:numRef>
          </c:xVal>
          <c:yVal>
            <c:numRef>
              <c:f>GUI_plotter_results!$W$4:$W$32</c:f>
              <c:numCache>
                <c:formatCode>General</c:formatCode>
                <c:ptCount val="29"/>
                <c:pt idx="0">
                  <c:v>2571.7111999999902</c:v>
                </c:pt>
                <c:pt idx="1">
                  <c:v>2078.7199999999998</c:v>
                </c:pt>
                <c:pt idx="2">
                  <c:v>1833.136</c:v>
                </c:pt>
                <c:pt idx="3">
                  <c:v>2079.4830000000002</c:v>
                </c:pt>
                <c:pt idx="4">
                  <c:v>1773.623</c:v>
                </c:pt>
                <c:pt idx="5">
                  <c:v>1632.65939999999</c:v>
                </c:pt>
                <c:pt idx="6">
                  <c:v>2101</c:v>
                </c:pt>
                <c:pt idx="7">
                  <c:v>2065.0300000000002</c:v>
                </c:pt>
                <c:pt idx="8">
                  <c:v>1873.13</c:v>
                </c:pt>
                <c:pt idx="9">
                  <c:v>2589.8139640238801</c:v>
                </c:pt>
                <c:pt idx="10">
                  <c:v>2004.6855637414201</c:v>
                </c:pt>
                <c:pt idx="11">
                  <c:v>2109.5732474381998</c:v>
                </c:pt>
                <c:pt idx="12">
                  <c:v>1799.5981157415599</c:v>
                </c:pt>
                <c:pt idx="13">
                  <c:v>2101.2951277836</c:v>
                </c:pt>
                <c:pt idx="14">
                  <c:v>2039.9777232997301</c:v>
                </c:pt>
                <c:pt idx="15">
                  <c:v>1788.9283202763399</c:v>
                </c:pt>
                <c:pt idx="16">
                  <c:v>2029.6512982499301</c:v>
                </c:pt>
                <c:pt idx="17">
                  <c:v>2408.04408679383</c:v>
                </c:pt>
                <c:pt idx="18">
                  <c:v>2704.5388412365901</c:v>
                </c:pt>
                <c:pt idx="19">
                  <c:v>2768.0079108828199</c:v>
                </c:pt>
                <c:pt idx="20">
                  <c:v>2066.8355831662002</c:v>
                </c:pt>
                <c:pt idx="21">
                  <c:v>2082.7741277432401</c:v>
                </c:pt>
                <c:pt idx="22">
                  <c:v>2052.5614117156001</c:v>
                </c:pt>
                <c:pt idx="23">
                  <c:v>2038.99192746722</c:v>
                </c:pt>
                <c:pt idx="24">
                  <c:v>1362</c:v>
                </c:pt>
                <c:pt idx="25">
                  <c:v>1062</c:v>
                </c:pt>
                <c:pt idx="26">
                  <c:v>1466.75966237227</c:v>
                </c:pt>
                <c:pt idx="27">
                  <c:v>1460.0508918667399</c:v>
                </c:pt>
                <c:pt idx="28">
                  <c:v>1479.3780206077199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55-4224-8CD6-0553684E4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177583"/>
        <c:axId val="1070176143"/>
      </c:scatterChart>
      <c:valAx>
        <c:axId val="107017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6143"/>
        <c:crosses val="autoZero"/>
        <c:crossBetween val="midCat"/>
      </c:valAx>
      <c:valAx>
        <c:axId val="107017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GUI_plotter_results!$AY$3</c:f>
              <c:strCache>
                <c:ptCount val="1"/>
                <c:pt idx="0">
                  <c:v>c_bc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GUI_plotter_results!$S$4:$S$32</c:f>
              <c:numCache>
                <c:formatCode>General</c:formatCode>
                <c:ptCount val="29"/>
                <c:pt idx="0">
                  <c:v>4476075.1837773202</c:v>
                </c:pt>
                <c:pt idx="1">
                  <c:v>3257796.28465275</c:v>
                </c:pt>
                <c:pt idx="2">
                  <c:v>2198743.6886586202</c:v>
                </c:pt>
                <c:pt idx="3">
                  <c:v>2303686.4828041699</c:v>
                </c:pt>
                <c:pt idx="4">
                  <c:v>1853848.9792105099</c:v>
                </c:pt>
                <c:pt idx="5">
                  <c:v>1508405.0843915499</c:v>
                </c:pt>
                <c:pt idx="6">
                  <c:v>1628871.87942569</c:v>
                </c:pt>
                <c:pt idx="7">
                  <c:v>1928974.58503027</c:v>
                </c:pt>
                <c:pt idx="8">
                  <c:v>1799756.6027023899</c:v>
                </c:pt>
                <c:pt idx="9">
                  <c:v>4176953.7778954599</c:v>
                </c:pt>
                <c:pt idx="10">
                  <c:v>1957831.5031504</c:v>
                </c:pt>
                <c:pt idx="11">
                  <c:v>2103028.31921147</c:v>
                </c:pt>
                <c:pt idx="12">
                  <c:v>1735132.7336639899</c:v>
                </c:pt>
                <c:pt idx="13">
                  <c:v>2227090.39103508</c:v>
                </c:pt>
                <c:pt idx="14">
                  <c:v>2037424.17418427</c:v>
                </c:pt>
                <c:pt idx="15">
                  <c:v>1699665.49092353</c:v>
                </c:pt>
                <c:pt idx="16">
                  <c:v>2019238.0687336901</c:v>
                </c:pt>
                <c:pt idx="17">
                  <c:v>3402318.9027080499</c:v>
                </c:pt>
                <c:pt idx="18">
                  <c:v>4146145.7563509699</c:v>
                </c:pt>
                <c:pt idx="19">
                  <c:v>4334227.3380131098</c:v>
                </c:pt>
                <c:pt idx="20">
                  <c:v>2774359.2612307202</c:v>
                </c:pt>
                <c:pt idx="21">
                  <c:v>1820781.03589645</c:v>
                </c:pt>
                <c:pt idx="22">
                  <c:v>1785221.7495239601</c:v>
                </c:pt>
                <c:pt idx="23">
                  <c:v>1877142.0876195</c:v>
                </c:pt>
                <c:pt idx="24">
                  <c:v>3393320.5705776298</c:v>
                </c:pt>
                <c:pt idx="25">
                  <c:v>3639653.5089046098</c:v>
                </c:pt>
                <c:pt idx="26">
                  <c:v>2153870.0263393298</c:v>
                </c:pt>
                <c:pt idx="27">
                  <c:v>2156186.3189269202</c:v>
                </c:pt>
                <c:pt idx="28">
                  <c:v>2149617.0676114601</c:v>
                </c:pt>
              </c:numCache>
            </c:numRef>
          </c:xVal>
          <c:yVal>
            <c:numRef>
              <c:f>GUI_plotter_results!$AY$4:$AY$32</c:f>
              <c:numCache>
                <c:formatCode>General</c:formatCode>
                <c:ptCount val="29"/>
                <c:pt idx="0">
                  <c:v>4263487.740554993</c:v>
                </c:pt>
                <c:pt idx="1">
                  <c:v>4327392.9936698321</c:v>
                </c:pt>
                <c:pt idx="2">
                  <c:v>2333878.4223101367</c:v>
                </c:pt>
                <c:pt idx="3">
                  <c:v>2220337.3841277794</c:v>
                </c:pt>
                <c:pt idx="4">
                  <c:v>1830602.5283542224</c:v>
                </c:pt>
                <c:pt idx="5">
                  <c:v>1326152.1498339016</c:v>
                </c:pt>
                <c:pt idx="6">
                  <c:v>1711822.0473804947</c:v>
                </c:pt>
                <c:pt idx="9">
                  <c:v>4538015.2044798266</c:v>
                </c:pt>
                <c:pt idx="12">
                  <c:v>2591162.3528703139</c:v>
                </c:pt>
                <c:pt idx="14">
                  <c:v>3046430.1599999378</c:v>
                </c:pt>
                <c:pt idx="17">
                  <c:v>4215646.8752543433</c:v>
                </c:pt>
                <c:pt idx="19">
                  <c:v>4548346.9861820387</c:v>
                </c:pt>
                <c:pt idx="20">
                  <c:v>4307920.174001364</c:v>
                </c:pt>
                <c:pt idx="23">
                  <c:v>2751836.6301225941</c:v>
                </c:pt>
                <c:pt idx="27">
                  <c:v>1732531.421580533</c:v>
                </c:pt>
                <c:pt idx="28">
                  <c:v>1597026.8799615526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55-4085-895D-4CE881B19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47743"/>
        <c:axId val="909944383"/>
      </c:scatterChart>
      <c:valAx>
        <c:axId val="90994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44383"/>
        <c:crosses val="autoZero"/>
        <c:crossBetween val="midCat"/>
      </c:valAx>
      <c:valAx>
        <c:axId val="90994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4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GUI_plotter_results!$AZ$3</c:f>
              <c:strCache>
                <c:ptCount val="1"/>
                <c:pt idx="0">
                  <c:v>v_bc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GUI_plotter_results!$W$4:$W$32</c:f>
              <c:numCache>
                <c:formatCode>General</c:formatCode>
                <c:ptCount val="29"/>
                <c:pt idx="0">
                  <c:v>2571.7111999999902</c:v>
                </c:pt>
                <c:pt idx="1">
                  <c:v>2078.7199999999998</c:v>
                </c:pt>
                <c:pt idx="2">
                  <c:v>1833.136</c:v>
                </c:pt>
                <c:pt idx="3">
                  <c:v>2079.4830000000002</c:v>
                </c:pt>
                <c:pt idx="4">
                  <c:v>1773.623</c:v>
                </c:pt>
                <c:pt idx="5">
                  <c:v>1632.65939999999</c:v>
                </c:pt>
                <c:pt idx="6">
                  <c:v>2101</c:v>
                </c:pt>
                <c:pt idx="7">
                  <c:v>2065.0300000000002</c:v>
                </c:pt>
                <c:pt idx="8">
                  <c:v>1873.13</c:v>
                </c:pt>
                <c:pt idx="9">
                  <c:v>2589.8139640238801</c:v>
                </c:pt>
                <c:pt idx="10">
                  <c:v>2004.6855637414201</c:v>
                </c:pt>
                <c:pt idx="11">
                  <c:v>2109.5732474381998</c:v>
                </c:pt>
                <c:pt idx="12">
                  <c:v>1799.5981157415599</c:v>
                </c:pt>
                <c:pt idx="13">
                  <c:v>2101.2951277836</c:v>
                </c:pt>
                <c:pt idx="14">
                  <c:v>2039.9777232997301</c:v>
                </c:pt>
                <c:pt idx="15">
                  <c:v>1788.9283202763399</c:v>
                </c:pt>
                <c:pt idx="16">
                  <c:v>2029.6512982499301</c:v>
                </c:pt>
                <c:pt idx="17">
                  <c:v>2408.04408679383</c:v>
                </c:pt>
                <c:pt idx="18">
                  <c:v>2704.5388412365901</c:v>
                </c:pt>
                <c:pt idx="19">
                  <c:v>2768.0079108828199</c:v>
                </c:pt>
                <c:pt idx="20">
                  <c:v>2066.8355831662002</c:v>
                </c:pt>
                <c:pt idx="21">
                  <c:v>2082.7741277432401</c:v>
                </c:pt>
                <c:pt idx="22">
                  <c:v>2052.5614117156001</c:v>
                </c:pt>
                <c:pt idx="23">
                  <c:v>2038.99192746722</c:v>
                </c:pt>
                <c:pt idx="24">
                  <c:v>1362</c:v>
                </c:pt>
                <c:pt idx="25">
                  <c:v>1062</c:v>
                </c:pt>
                <c:pt idx="26">
                  <c:v>1466.75966237227</c:v>
                </c:pt>
                <c:pt idx="27">
                  <c:v>1460.0508918667399</c:v>
                </c:pt>
                <c:pt idx="28">
                  <c:v>1479.3780206077199</c:v>
                </c:pt>
              </c:numCache>
            </c:numRef>
          </c:xVal>
          <c:yVal>
            <c:numRef>
              <c:f>GUI_plotter_results!$AZ$4:$AZ$32</c:f>
              <c:numCache>
                <c:formatCode>General</c:formatCode>
                <c:ptCount val="29"/>
                <c:pt idx="0">
                  <c:v>2449.5699297425826</c:v>
                </c:pt>
                <c:pt idx="1">
                  <c:v>2761.2034571278241</c:v>
                </c:pt>
                <c:pt idx="2">
                  <c:v>1945.8004939948105</c:v>
                </c:pt>
                <c:pt idx="3">
                  <c:v>2004.2457508965988</c:v>
                </c:pt>
                <c:pt idx="4">
                  <c:v>1751.3825476387512</c:v>
                </c:pt>
                <c:pt idx="5">
                  <c:v>1435.393446800718</c:v>
                </c:pt>
                <c:pt idx="6">
                  <c:v>2207.9932540885243</c:v>
                </c:pt>
                <c:pt idx="9">
                  <c:v>2904.664689890184</c:v>
                </c:pt>
                <c:pt idx="12">
                  <c:v>2703.3487080569248</c:v>
                </c:pt>
                <c:pt idx="14">
                  <c:v>2742.7297822463001</c:v>
                </c:pt>
                <c:pt idx="17">
                  <c:v>2331.8513580045492</c:v>
                </c:pt>
                <c:pt idx="19">
                  <c:v>3186.2268203221051</c:v>
                </c:pt>
                <c:pt idx="20">
                  <c:v>3141.2015137528879</c:v>
                </c:pt>
                <c:pt idx="23">
                  <c:v>2871.3159943763699</c:v>
                </c:pt>
                <c:pt idx="27">
                  <c:v>1337.4261526136515</c:v>
                </c:pt>
                <c:pt idx="28">
                  <c:v>1249.1427898663319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D-428B-B9E7-8538D56F8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177583"/>
        <c:axId val="1070176143"/>
      </c:scatterChart>
      <c:valAx>
        <c:axId val="107017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6143"/>
        <c:crosses val="autoZero"/>
        <c:crossBetween val="midCat"/>
      </c:valAx>
      <c:valAx>
        <c:axId val="107017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GUI_plotter_results!$BW$3</c:f>
              <c:strCache>
                <c:ptCount val="1"/>
                <c:pt idx="0">
                  <c:v>Dif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GUI_plotter_results!$AK$4:$AK$32</c:f>
              <c:numCache>
                <c:formatCode>General</c:formatCode>
                <c:ptCount val="29"/>
                <c:pt idx="0">
                  <c:v>3.4493499999999991E-10</c:v>
                </c:pt>
                <c:pt idx="1">
                  <c:v>3.9325000000000089E-10</c:v>
                </c:pt>
                <c:pt idx="2">
                  <c:v>4.3669400000000042E-10</c:v>
                </c:pt>
                <c:pt idx="3">
                  <c:v>4.2592099999999961E-10</c:v>
                </c:pt>
                <c:pt idx="4">
                  <c:v>4.5371700000000045E-10</c:v>
                </c:pt>
                <c:pt idx="5">
                  <c:v>5.0919900000000419E-10</c:v>
                </c:pt>
                <c:pt idx="6">
                  <c:v>4.5369200000000163E-10</c:v>
                </c:pt>
                <c:pt idx="7">
                  <c:v>5.5031700000000123E-10</c:v>
                </c:pt>
                <c:pt idx="8">
                  <c:v>5.0506200000000106E-10</c:v>
                </c:pt>
                <c:pt idx="9">
                  <c:v>2.2819599999999999E-10</c:v>
                </c:pt>
                <c:pt idx="10">
                  <c:v>2.6799300000000191E-10</c:v>
                </c:pt>
                <c:pt idx="11">
                  <c:v>2.8060600000000134E-10</c:v>
                </c:pt>
                <c:pt idx="12">
                  <c:v>2.880970000000003E-10</c:v>
                </c:pt>
                <c:pt idx="13">
                  <c:v>2.7669400000000076E-10</c:v>
                </c:pt>
                <c:pt idx="14">
                  <c:v>2.8033900000000122E-10</c:v>
                </c:pt>
                <c:pt idx="15">
                  <c:v>4.1381058170481308E-10</c:v>
                </c:pt>
                <c:pt idx="16">
                  <c:v>2.7888900000000124E-10</c:v>
                </c:pt>
                <c:pt idx="17">
                  <c:v>2.3400100000000034E-10</c:v>
                </c:pt>
                <c:pt idx="18">
                  <c:v>1.9593100000000023E-10</c:v>
                </c:pt>
                <c:pt idx="19">
                  <c:v>2.081079999999999E-10</c:v>
                </c:pt>
                <c:pt idx="20">
                  <c:v>2.5810000000000105E-10</c:v>
                </c:pt>
                <c:pt idx="21">
                  <c:v>2.6259000000000049E-10</c:v>
                </c:pt>
                <c:pt idx="22">
                  <c:v>2.7805899999999986E-10</c:v>
                </c:pt>
                <c:pt idx="23">
                  <c:v>2.4998300000000075E-10</c:v>
                </c:pt>
                <c:pt idx="27">
                  <c:v>2.8818000000000179E-10</c:v>
                </c:pt>
                <c:pt idx="28">
                  <c:v>2.8778800000000096E-10</c:v>
                </c:pt>
              </c:numCache>
            </c:numRef>
          </c:xVal>
          <c:yVal>
            <c:numRef>
              <c:f>GUI_plotter_results!$BW$4:$BW$32</c:f>
              <c:numCache>
                <c:formatCode>General</c:formatCode>
                <c:ptCount val="29"/>
                <c:pt idx="0">
                  <c:v>2.25</c:v>
                </c:pt>
                <c:pt idx="1">
                  <c:v>4.95</c:v>
                </c:pt>
                <c:pt idx="2">
                  <c:v>6.1071428571428568</c:v>
                </c:pt>
                <c:pt idx="3">
                  <c:v>2.5499999999999998</c:v>
                </c:pt>
                <c:pt idx="4">
                  <c:v>6.6785714285714288</c:v>
                </c:pt>
                <c:pt idx="5">
                  <c:v>8.9722222222222214</c:v>
                </c:pt>
                <c:pt idx="6">
                  <c:v>7.0344827586206895</c:v>
                </c:pt>
                <c:pt idx="7">
                  <c:v>9.1891891891891895</c:v>
                </c:pt>
                <c:pt idx="8">
                  <c:v>11.745454545454546</c:v>
                </c:pt>
                <c:pt idx="9">
                  <c:v>3.6710526315789478</c:v>
                </c:pt>
                <c:pt idx="10">
                  <c:v>6.6785714285714288</c:v>
                </c:pt>
                <c:pt idx="11">
                  <c:v>5.8477270973219095</c:v>
                </c:pt>
                <c:pt idx="12">
                  <c:v>7.96875</c:v>
                </c:pt>
                <c:pt idx="13">
                  <c:v>7.7073954983922821</c:v>
                </c:pt>
                <c:pt idx="14">
                  <c:v>7.9700480555920095</c:v>
                </c:pt>
                <c:pt idx="15">
                  <c:v>10.426738843651913</c:v>
                </c:pt>
                <c:pt idx="16">
                  <c:v>9.9227378474347976</c:v>
                </c:pt>
                <c:pt idx="17">
                  <c:v>4.8757637474541751</c:v>
                </c:pt>
                <c:pt idx="18">
                  <c:v>2.52</c:v>
                </c:pt>
                <c:pt idx="19">
                  <c:v>2.2612312811980035</c:v>
                </c:pt>
                <c:pt idx="20">
                  <c:v>5.6728280961183009</c:v>
                </c:pt>
                <c:pt idx="21">
                  <c:v>7.4336312479311495</c:v>
                </c:pt>
                <c:pt idx="22">
                  <c:v>7.8717624763108018</c:v>
                </c:pt>
                <c:pt idx="23">
                  <c:v>7.2578796561604575</c:v>
                </c:pt>
                <c:pt idx="27">
                  <c:v>12.014662756598241</c:v>
                </c:pt>
                <c:pt idx="28">
                  <c:v>11.811676420954365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3-4154-BE8F-921594D2E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34927"/>
        <c:axId val="101930607"/>
      </c:scatterChart>
      <c:valAx>
        <c:axId val="10193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30607"/>
        <c:crosses val="autoZero"/>
        <c:crossBetween val="midCat"/>
      </c:valAx>
      <c:valAx>
        <c:axId val="10193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3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'GUI_plotter_results (2)'!$BI$3</c:f>
              <c:strCache>
                <c:ptCount val="1"/>
                <c:pt idx="0">
                  <c:v>l_bc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'GUI_plotter_results (2)'!$AT$4:$AT$40</c:f>
              <c:numCache>
                <c:formatCode>General</c:formatCode>
                <c:ptCount val="37"/>
                <c:pt idx="0">
                  <c:v>3.449349999999999</c:v>
                </c:pt>
                <c:pt idx="1">
                  <c:v>3.932500000000009</c:v>
                </c:pt>
                <c:pt idx="2">
                  <c:v>4.366940000000004</c:v>
                </c:pt>
                <c:pt idx="3">
                  <c:v>4.2592099999999959</c:v>
                </c:pt>
                <c:pt idx="4">
                  <c:v>4.632230000000007</c:v>
                </c:pt>
                <c:pt idx="5">
                  <c:v>4.5371700000000041</c:v>
                </c:pt>
                <c:pt idx="6">
                  <c:v>5.0919900000000418</c:v>
                </c:pt>
                <c:pt idx="7">
                  <c:v>4.5369200000000163</c:v>
                </c:pt>
                <c:pt idx="8">
                  <c:v>4.6794300000000124</c:v>
                </c:pt>
                <c:pt idx="9">
                  <c:v>4.4253300000000166</c:v>
                </c:pt>
                <c:pt idx="10">
                  <c:v>5.5031700000000123</c:v>
                </c:pt>
                <c:pt idx="11">
                  <c:v>4.7543000000000113</c:v>
                </c:pt>
                <c:pt idx="12">
                  <c:v>5.050620000000011</c:v>
                </c:pt>
                <c:pt idx="13">
                  <c:v>2.2819600000000024</c:v>
                </c:pt>
                <c:pt idx="14">
                  <c:v>2.3400100000000035</c:v>
                </c:pt>
                <c:pt idx="15">
                  <c:v>2.6799300000000144</c:v>
                </c:pt>
                <c:pt idx="16">
                  <c:v>2.8060600000000111</c:v>
                </c:pt>
                <c:pt idx="17">
                  <c:v>2.8809700000000031</c:v>
                </c:pt>
                <c:pt idx="18">
                  <c:v>2.8809700000000067</c:v>
                </c:pt>
                <c:pt idx="19">
                  <c:v>2.7669400000000075</c:v>
                </c:pt>
                <c:pt idx="20">
                  <c:v>2.8033900000000105</c:v>
                </c:pt>
                <c:pt idx="21">
                  <c:v>2.8033900000000105</c:v>
                </c:pt>
                <c:pt idx="22">
                  <c:v>4.0059600000000222</c:v>
                </c:pt>
                <c:pt idx="23">
                  <c:v>4.0059600000000222</c:v>
                </c:pt>
                <c:pt idx="24">
                  <c:v>2.7888900000000123</c:v>
                </c:pt>
                <c:pt idx="25">
                  <c:v>1.9593100000000012</c:v>
                </c:pt>
                <c:pt idx="26">
                  <c:v>2.0810799999999992</c:v>
                </c:pt>
                <c:pt idx="27">
                  <c:v>2.0810799999999992</c:v>
                </c:pt>
                <c:pt idx="28">
                  <c:v>2.5810000000000102</c:v>
                </c:pt>
                <c:pt idx="29">
                  <c:v>2.769370000000015</c:v>
                </c:pt>
                <c:pt idx="30">
                  <c:v>2.6259000000000148</c:v>
                </c:pt>
                <c:pt idx="31">
                  <c:v>2.7805900000000028</c:v>
                </c:pt>
                <c:pt idx="32">
                  <c:v>2.4998300000000104</c:v>
                </c:pt>
                <c:pt idx="33">
                  <c:v>2.8923200000000073</c:v>
                </c:pt>
                <c:pt idx="34">
                  <c:v>2.8818000000000263</c:v>
                </c:pt>
                <c:pt idx="35">
                  <c:v>2.8778800000000153</c:v>
                </c:pt>
                <c:pt idx="36">
                  <c:v>2.1898100000000054</c:v>
                </c:pt>
              </c:numCache>
            </c:numRef>
          </c:xVal>
          <c:yVal>
            <c:numRef>
              <c:f>'GUI_plotter_results (2)'!$BI$4:$BI$40</c:f>
              <c:numCache>
                <c:formatCode>General</c:formatCode>
                <c:ptCount val="37"/>
                <c:pt idx="0">
                  <c:v>3.2855260097469765</c:v>
                </c:pt>
                <c:pt idx="1">
                  <c:v>5.2236148183281994</c:v>
                </c:pt>
                <c:pt idx="2">
                  <c:v>4.635332026235754</c:v>
                </c:pt>
                <c:pt idx="3">
                  <c:v>4.105108598952862</c:v>
                </c:pt>
                <c:pt idx="5">
                  <c:v>4.4802758836968852</c:v>
                </c:pt>
                <c:pt idx="6">
                  <c:v>4.4767506787851108</c:v>
                </c:pt>
                <c:pt idx="7">
                  <c:v>4.7679622819320997</c:v>
                </c:pt>
                <c:pt idx="13">
                  <c:v>2.6309437634571315</c:v>
                </c:pt>
                <c:pt idx="14">
                  <c:v>2.2501706049328543</c:v>
                </c:pt>
                <c:pt idx="15">
                  <c:v>4.517720054500046</c:v>
                </c:pt>
                <c:pt idx="16">
                  <c:v>4.2266942111066772</c:v>
                </c:pt>
                <c:pt idx="17">
                  <c:v>4.3277809969485643</c:v>
                </c:pt>
                <c:pt idx="20">
                  <c:v>2.8936898696161686</c:v>
                </c:pt>
                <c:pt idx="26">
                  <c:v>1.9018652249371795</c:v>
                </c:pt>
                <c:pt idx="28">
                  <c:v>3.7793607637328588</c:v>
                </c:pt>
                <c:pt idx="31">
                  <c:v>3.6495805821567684</c:v>
                </c:pt>
                <c:pt idx="32">
                  <c:v>8.6067145191291381</c:v>
                </c:pt>
                <c:pt idx="33">
                  <c:v>3.2384215736893096</c:v>
                </c:pt>
                <c:pt idx="34">
                  <c:v>3.3005962391464152</c:v>
                </c:pt>
                <c:pt idx="35">
                  <c:v>3.164270098850503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16-4B0D-9D69-44A4A2CCD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19423"/>
        <c:axId val="909919903"/>
      </c:scatterChart>
      <c:valAx>
        <c:axId val="90991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19903"/>
        <c:crosses val="autoZero"/>
        <c:crossBetween val="midCat"/>
      </c:valAx>
      <c:valAx>
        <c:axId val="90991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1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'GUI_plotter_results (2)'!$BJ$3</c:f>
              <c:strCache>
                <c:ptCount val="1"/>
                <c:pt idx="0">
                  <c:v>c_bc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'GUI_plotter_results (2)'!$AG$4:$AG$39</c:f>
              <c:numCache>
                <c:formatCode>General</c:formatCode>
                <c:ptCount val="36"/>
                <c:pt idx="0">
                  <c:v>4.4760751837773203</c:v>
                </c:pt>
                <c:pt idx="1">
                  <c:v>3.2577962846527502</c:v>
                </c:pt>
                <c:pt idx="2">
                  <c:v>2.1987436886586202</c:v>
                </c:pt>
                <c:pt idx="3">
                  <c:v>2.3036864828041699</c:v>
                </c:pt>
                <c:pt idx="4">
                  <c:v>1.85384897921051</c:v>
                </c:pt>
                <c:pt idx="5">
                  <c:v>1.85384897921051</c:v>
                </c:pt>
                <c:pt idx="6">
                  <c:v>1.50840508439155</c:v>
                </c:pt>
                <c:pt idx="7">
                  <c:v>1.62887187942569</c:v>
                </c:pt>
                <c:pt idx="8">
                  <c:v>1.62887187942569</c:v>
                </c:pt>
                <c:pt idx="9">
                  <c:v>1.62887187942569</c:v>
                </c:pt>
                <c:pt idx="10">
                  <c:v>1.92897458503027</c:v>
                </c:pt>
                <c:pt idx="11">
                  <c:v>1.92897458503027</c:v>
                </c:pt>
                <c:pt idx="12">
                  <c:v>1.7997566027023899</c:v>
                </c:pt>
                <c:pt idx="13">
                  <c:v>3.9395927549080403</c:v>
                </c:pt>
                <c:pt idx="14">
                  <c:v>4.36376190086966</c:v>
                </c:pt>
                <c:pt idx="15">
                  <c:v>2.0260554185320601</c:v>
                </c:pt>
                <c:pt idx="16">
                  <c:v>2.1030283192114698</c:v>
                </c:pt>
                <c:pt idx="17">
                  <c:v>1.7249165355206901</c:v>
                </c:pt>
                <c:pt idx="18">
                  <c:v>1.7368700525655401</c:v>
                </c:pt>
                <c:pt idx="19">
                  <c:v>2.2270903910350799</c:v>
                </c:pt>
                <c:pt idx="20">
                  <c:v>2.95136390942098</c:v>
                </c:pt>
                <c:pt idx="21">
                  <c:v>2.95136390942098</c:v>
                </c:pt>
                <c:pt idx="22">
                  <c:v>1.69966549092353</c:v>
                </c:pt>
                <c:pt idx="23">
                  <c:v>1.69966549092353</c:v>
                </c:pt>
                <c:pt idx="24">
                  <c:v>2.0192380687336899</c:v>
                </c:pt>
                <c:pt idx="25">
                  <c:v>4.3267974508218003</c:v>
                </c:pt>
                <c:pt idx="26">
                  <c:v>4.9769425414024102</c:v>
                </c:pt>
                <c:pt idx="27">
                  <c:v>4.9769425414024102</c:v>
                </c:pt>
                <c:pt idx="28">
                  <c:v>2.9419636452265099</c:v>
                </c:pt>
                <c:pt idx="29">
                  <c:v>1.89047479838539</c:v>
                </c:pt>
                <c:pt idx="30">
                  <c:v>1.9434281923857999</c:v>
                </c:pt>
                <c:pt idx="31">
                  <c:v>1.928495532031</c:v>
                </c:pt>
                <c:pt idx="32">
                  <c:v>0.890614844229209</c:v>
                </c:pt>
                <c:pt idx="33">
                  <c:v>1.501144535803</c:v>
                </c:pt>
                <c:pt idx="34">
                  <c:v>1.501144535803</c:v>
                </c:pt>
                <c:pt idx="35">
                  <c:v>1.501144535803</c:v>
                </c:pt>
              </c:numCache>
            </c:numRef>
          </c:xVal>
          <c:yVal>
            <c:numRef>
              <c:f>'GUI_plotter_results (2)'!$BJ$4:$BJ$39</c:f>
              <c:numCache>
                <c:formatCode>General</c:formatCode>
                <c:ptCount val="36"/>
                <c:pt idx="0">
                  <c:v>4.2634877405549947</c:v>
                </c:pt>
                <c:pt idx="1">
                  <c:v>4.3273929936698332</c:v>
                </c:pt>
                <c:pt idx="2">
                  <c:v>2.3338784223101365</c:v>
                </c:pt>
                <c:pt idx="3">
                  <c:v>2.22033738412778</c:v>
                </c:pt>
                <c:pt idx="5">
                  <c:v>1.8306025283542227</c:v>
                </c:pt>
                <c:pt idx="6">
                  <c:v>1.3261521498339015</c:v>
                </c:pt>
                <c:pt idx="7">
                  <c:v>1.7118220473804948</c:v>
                </c:pt>
                <c:pt idx="13">
                  <c:v>4.5420809256455836</c:v>
                </c:pt>
                <c:pt idx="14">
                  <c:v>4.1962251256459631</c:v>
                </c:pt>
                <c:pt idx="15">
                  <c:v>3.415444133179121</c:v>
                </c:pt>
                <c:pt idx="16">
                  <c:v>3.1677361220374789</c:v>
                </c:pt>
                <c:pt idx="17">
                  <c:v>2.5911623528703136</c:v>
                </c:pt>
                <c:pt idx="20">
                  <c:v>3.0464301599999395</c:v>
                </c:pt>
                <c:pt idx="26">
                  <c:v>4.5483469861820378</c:v>
                </c:pt>
                <c:pt idx="28">
                  <c:v>4.3079201740013646</c:v>
                </c:pt>
                <c:pt idx="31">
                  <c:v>2.5311893686147249</c:v>
                </c:pt>
                <c:pt idx="32">
                  <c:v>3.0663155937721509</c:v>
                </c:pt>
                <c:pt idx="33">
                  <c:v>1.6807748969582368</c:v>
                </c:pt>
                <c:pt idx="34">
                  <c:v>1.719297664406457</c:v>
                </c:pt>
                <c:pt idx="35">
                  <c:v>1.6505298235834107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49-4D31-9328-257C166F0CF7}"/>
            </c:ext>
          </c:extLst>
        </c:ser>
        <c:ser>
          <c:idx val="1"/>
          <c:order val="1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C49-4D31-9328-257C166F0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47743"/>
        <c:axId val="909944383"/>
      </c:scatterChart>
      <c:valAx>
        <c:axId val="909947743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c'p,measured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44383"/>
        <c:crosses val="autoZero"/>
        <c:crossBetween val="midCat"/>
      </c:valAx>
      <c:valAx>
        <c:axId val="90994438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c'p,solved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4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'GUI_plotter_results (2)'!$BL$3</c:f>
              <c:strCache>
                <c:ptCount val="1"/>
                <c:pt idx="0">
                  <c:v>v_bc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'GUI_plotter_results (2)'!$AO$4:$AO$39</c:f>
              <c:numCache>
                <c:formatCode>General</c:formatCode>
                <c:ptCount val="36"/>
                <c:pt idx="0">
                  <c:v>2.57171119999999</c:v>
                </c:pt>
                <c:pt idx="1">
                  <c:v>2.0787199999999997</c:v>
                </c:pt>
                <c:pt idx="2">
                  <c:v>1.8331359999999999</c:v>
                </c:pt>
                <c:pt idx="3">
                  <c:v>2.0794830000000002</c:v>
                </c:pt>
                <c:pt idx="4">
                  <c:v>1.7736229999999999</c:v>
                </c:pt>
                <c:pt idx="5">
                  <c:v>1.7736229999999999</c:v>
                </c:pt>
                <c:pt idx="6">
                  <c:v>1.6326593999999901</c:v>
                </c:pt>
                <c:pt idx="7">
                  <c:v>2.101</c:v>
                </c:pt>
                <c:pt idx="8">
                  <c:v>2.101</c:v>
                </c:pt>
                <c:pt idx="9">
                  <c:v>2.101</c:v>
                </c:pt>
                <c:pt idx="10">
                  <c:v>2.0650300000000001</c:v>
                </c:pt>
                <c:pt idx="11">
                  <c:v>2.0650300000000001</c:v>
                </c:pt>
                <c:pt idx="12">
                  <c:v>1.8731300000000002</c:v>
                </c:pt>
                <c:pt idx="13">
                  <c:v>2.51433295</c:v>
                </c:pt>
                <c:pt idx="14">
                  <c:v>2.41378</c:v>
                </c:pt>
                <c:pt idx="15">
                  <c:v>2.1015178917458002</c:v>
                </c:pt>
                <c:pt idx="16">
                  <c:v>2.1095732474381999</c:v>
                </c:pt>
                <c:pt idx="17">
                  <c:v>1.7995981157415599</c:v>
                </c:pt>
                <c:pt idx="18">
                  <c:v>1.80215531636211</c:v>
                </c:pt>
                <c:pt idx="19">
                  <c:v>2.1012951277836001</c:v>
                </c:pt>
                <c:pt idx="20">
                  <c:v>2.0399777232997303</c:v>
                </c:pt>
                <c:pt idx="21">
                  <c:v>2.0399777232997303</c:v>
                </c:pt>
                <c:pt idx="22">
                  <c:v>1.78892832027634</c:v>
                </c:pt>
                <c:pt idx="23">
                  <c:v>1.78892832027634</c:v>
                </c:pt>
                <c:pt idx="24">
                  <c:v>2.02965129824993</c:v>
                </c:pt>
                <c:pt idx="25">
                  <c:v>2.70570501593388</c:v>
                </c:pt>
                <c:pt idx="26">
                  <c:v>3.4864683492254001</c:v>
                </c:pt>
                <c:pt idx="27">
                  <c:v>3.4864683492254001</c:v>
                </c:pt>
                <c:pt idx="28">
                  <c:v>2.0668355831662</c:v>
                </c:pt>
                <c:pt idx="29">
                  <c:v>1.37331527773051</c:v>
                </c:pt>
                <c:pt idx="30">
                  <c:v>2.0827741277432401</c:v>
                </c:pt>
                <c:pt idx="31">
                  <c:v>2.0525614117156001</c:v>
                </c:pt>
                <c:pt idx="32">
                  <c:v>2.0958298625132703</c:v>
                </c:pt>
                <c:pt idx="33">
                  <c:v>1.46271458595712</c:v>
                </c:pt>
                <c:pt idx="34">
                  <c:v>1.45610914258546</c:v>
                </c:pt>
                <c:pt idx="35">
                  <c:v>1.47514100787999</c:v>
                </c:pt>
              </c:numCache>
            </c:numRef>
          </c:xVal>
          <c:yVal>
            <c:numRef>
              <c:f>'GUI_plotter_results (2)'!$BL$4:$BL$39</c:f>
              <c:numCache>
                <c:formatCode>General</c:formatCode>
                <c:ptCount val="36"/>
                <c:pt idx="0">
                  <c:v>2.4495699297425828</c:v>
                </c:pt>
                <c:pt idx="1">
                  <c:v>2.7612034571278237</c:v>
                </c:pt>
                <c:pt idx="2">
                  <c:v>1.9458004939948104</c:v>
                </c:pt>
                <c:pt idx="3">
                  <c:v>2.0042457508965987</c:v>
                </c:pt>
                <c:pt idx="5">
                  <c:v>1.7513825476387512</c:v>
                </c:pt>
                <c:pt idx="6">
                  <c:v>1.4353934468007179</c:v>
                </c:pt>
                <c:pt idx="7">
                  <c:v>2.2079932540885245</c:v>
                </c:pt>
                <c:pt idx="13">
                  <c:v>2.8988538773936723</c:v>
                </c:pt>
                <c:pt idx="14">
                  <c:v>2.3211083725175605</c:v>
                </c:pt>
                <c:pt idx="15">
                  <c:v>3.5426557874387044</c:v>
                </c:pt>
                <c:pt idx="16">
                  <c:v>3.1775945749030727</c:v>
                </c:pt>
                <c:pt idx="17">
                  <c:v>2.7033487080569247</c:v>
                </c:pt>
                <c:pt idx="20">
                  <c:v>2.1056873542942873</c:v>
                </c:pt>
                <c:pt idx="26">
                  <c:v>3.1862268203221045</c:v>
                </c:pt>
                <c:pt idx="28">
                  <c:v>3.0264693173596386</c:v>
                </c:pt>
                <c:pt idx="31">
                  <c:v>2.6940283435823087</c:v>
                </c:pt>
                <c:pt idx="32">
                  <c:v>7.2157743955858242</c:v>
                </c:pt>
                <c:pt idx="33">
                  <c:v>1.6377463321186978</c:v>
                </c:pt>
                <c:pt idx="34">
                  <c:v>1.6677175237019353</c:v>
                </c:pt>
                <c:pt idx="35">
                  <c:v>1.6219385738192078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1D-42E4-B97F-311C2C12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177583"/>
        <c:axId val="1070176143"/>
      </c:scatterChart>
      <c:valAx>
        <c:axId val="107017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vs,measured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6143"/>
        <c:crosses val="autoZero"/>
        <c:crossBetween val="midCat"/>
      </c:valAx>
      <c:valAx>
        <c:axId val="107017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v,solved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GUI_plotter_results!$AN$3</c:f>
              <c:strCache>
                <c:ptCount val="1"/>
                <c:pt idx="0">
                  <c:v>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GUI_plotter_results!$AR$4:$AR$32</c:f>
              <c:numCache>
                <c:formatCode>General</c:formatCode>
                <c:ptCount val="29"/>
                <c:pt idx="0">
                  <c:v>6.279086274379327E-10</c:v>
                </c:pt>
                <c:pt idx="1">
                  <c:v>1.1052350360736547E-9</c:v>
                </c:pt>
                <c:pt idx="2">
                  <c:v>9.3161154295237168E-10</c:v>
                </c:pt>
                <c:pt idx="3">
                  <c:v>8.0418619020805565E-10</c:v>
                </c:pt>
                <c:pt idx="4">
                  <c:v>9.4026422798289262E-10</c:v>
                </c:pt>
                <c:pt idx="5">
                  <c:v>9.9165903851820161E-10</c:v>
                </c:pt>
                <c:pt idx="6">
                  <c:v>1.1730066359017479E-9</c:v>
                </c:pt>
                <c:pt idx="7">
                  <c:v>3.0624673219476258E-9</c:v>
                </c:pt>
                <c:pt idx="9">
                  <c:v>9.892657315833567E-10</c:v>
                </c:pt>
                <c:pt idx="17">
                  <c:v>1.1511835409430006E-9</c:v>
                </c:pt>
                <c:pt idx="19">
                  <c:v>1.0397813001638793E-9</c:v>
                </c:pt>
                <c:pt idx="20">
                  <c:v>1.7124997780367303E-9</c:v>
                </c:pt>
                <c:pt idx="27">
                  <c:v>1.5781343246132694E-9</c:v>
                </c:pt>
                <c:pt idx="28">
                  <c:v>1.4091548395601311E-9</c:v>
                </c:pt>
              </c:numCache>
            </c:numRef>
          </c:xVal>
          <c:yVal>
            <c:numRef>
              <c:f>GUI_plotter_results!$AN$4:$AN$32</c:f>
              <c:numCache>
                <c:formatCode>General</c:formatCode>
                <c:ptCount val="29"/>
                <c:pt idx="0">
                  <c:v>2.2759837070607752E-10</c:v>
                </c:pt>
                <c:pt idx="1">
                  <c:v>2.6175256793330214E-10</c:v>
                </c:pt>
                <c:pt idx="2">
                  <c:v>2.9333523201941225E-10</c:v>
                </c:pt>
                <c:pt idx="3">
                  <c:v>2.8635665995499066E-10</c:v>
                </c:pt>
                <c:pt idx="4">
                  <c:v>3.1501267418407799E-10</c:v>
                </c:pt>
                <c:pt idx="5">
                  <c:v>3.4355656543252246E-10</c:v>
                </c:pt>
                <c:pt idx="6">
                  <c:v>3.1507824995906875E-10</c:v>
                </c:pt>
                <c:pt idx="7">
                  <c:v>3.0871305859858605E-10</c:v>
                </c:pt>
                <c:pt idx="8">
                  <c:v>3.1804012633637863E-10</c:v>
                </c:pt>
                <c:pt idx="9">
                  <c:v>2.9768075362029231E-10</c:v>
                </c:pt>
                <c:pt idx="17">
                  <c:v>3.1821841180777331E-10</c:v>
                </c:pt>
                <c:pt idx="19">
                  <c:v>3.0276895150914673E-10</c:v>
                </c:pt>
                <c:pt idx="20">
                  <c:v>3.4715569857535809E-10</c:v>
                </c:pt>
                <c:pt idx="27">
                  <c:v>4.2453704603250409E-10</c:v>
                </c:pt>
                <c:pt idx="28">
                  <c:v>4.2173560701990562E-10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F-4118-A6CB-1679C389D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19423"/>
        <c:axId val="909919903"/>
      </c:scatterChart>
      <c:valAx>
        <c:axId val="90991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19903"/>
        <c:crosses val="autoZero"/>
        <c:crossBetween val="midCat"/>
      </c:valAx>
      <c:valAx>
        <c:axId val="90991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1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GUI_plotter_results!$AM$3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GUI_plotter_results!$AP$4:$AP$32</c:f>
              <c:numCache>
                <c:formatCode>General</c:formatCode>
                <c:ptCount val="29"/>
                <c:pt idx="0">
                  <c:v>6461496.7990588807</c:v>
                </c:pt>
                <c:pt idx="1">
                  <c:v>6501358.5471080923</c:v>
                </c:pt>
                <c:pt idx="2">
                  <c:v>3474491.273127587</c:v>
                </c:pt>
                <c:pt idx="3">
                  <c:v>3302484.1089211255</c:v>
                </c:pt>
                <c:pt idx="4">
                  <c:v>2636641.4923100709</c:v>
                </c:pt>
                <c:pt idx="5">
                  <c:v>1965543.4257038189</c:v>
                </c:pt>
                <c:pt idx="6">
                  <c:v>2464911.3939824346</c:v>
                </c:pt>
                <c:pt idx="7">
                  <c:v>6982742.1086514145</c:v>
                </c:pt>
                <c:pt idx="9">
                  <c:v>3478749.9863776434</c:v>
                </c:pt>
                <c:pt idx="17">
                  <c:v>3099963.8859749218</c:v>
                </c:pt>
                <c:pt idx="19">
                  <c:v>3126302.7132812724</c:v>
                </c:pt>
                <c:pt idx="20">
                  <c:v>3202811.3076426964</c:v>
                </c:pt>
                <c:pt idx="27">
                  <c:v>1176059.6860441111</c:v>
                </c:pt>
                <c:pt idx="28">
                  <c:v>1089794.5634186962</c:v>
                </c:pt>
              </c:numCache>
            </c:numRef>
          </c:xVal>
          <c:yVal>
            <c:numRef>
              <c:f>GUI_plotter_results!$AM$4:$AM$32</c:f>
              <c:numCache>
                <c:formatCode>General</c:formatCode>
                <c:ptCount val="29"/>
                <c:pt idx="0">
                  <c:v>2342102.1459586555</c:v>
                </c:pt>
                <c:pt idx="1">
                  <c:v>1539715.2996579979</c:v>
                </c:pt>
                <c:pt idx="2">
                  <c:v>1094008.2392306828</c:v>
                </c:pt>
                <c:pt idx="3">
                  <c:v>1175956.9245281653</c:v>
                </c:pt>
                <c:pt idx="4">
                  <c:v>883342.64203487826</c:v>
                </c:pt>
                <c:pt idx="5">
                  <c:v>680955.16938192444</c:v>
                </c:pt>
                <c:pt idx="6">
                  <c:v>662093.41409489373</c:v>
                </c:pt>
                <c:pt idx="7">
                  <c:v>703897.69004816329</c:v>
                </c:pt>
                <c:pt idx="8">
                  <c:v>643767.11737328081</c:v>
                </c:pt>
                <c:pt idx="9">
                  <c:v>1046793.4797903401</c:v>
                </c:pt>
                <c:pt idx="17">
                  <c:v>856914.25335035822</c:v>
                </c:pt>
                <c:pt idx="19">
                  <c:v>910333.15799311514</c:v>
                </c:pt>
                <c:pt idx="20">
                  <c:v>649269.68818906823</c:v>
                </c:pt>
                <c:pt idx="27">
                  <c:v>316374.14970581332</c:v>
                </c:pt>
                <c:pt idx="28">
                  <c:v>326156.61446675583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7-4F32-B3D3-D89ED4EA6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47743"/>
        <c:axId val="909944383"/>
      </c:scatterChart>
      <c:valAx>
        <c:axId val="90994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44383"/>
        <c:crosses val="autoZero"/>
        <c:crossBetween val="midCat"/>
      </c:valAx>
      <c:valAx>
        <c:axId val="90994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4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'GUI_plotter_results (2)'!$AY$3</c:f>
              <c:strCache>
                <c:ptCount val="1"/>
                <c:pt idx="0">
                  <c:v>v_bc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GUI_plotter_results!$AQ$4:$AQ$32</c:f>
              <c:numCache>
                <c:formatCode>General</c:formatCode>
                <c:ptCount val="29"/>
                <c:pt idx="0">
                  <c:v>7094.9525901664692</c:v>
                </c:pt>
                <c:pt idx="1">
                  <c:v>8777.2746312557774</c:v>
                </c:pt>
                <c:pt idx="2">
                  <c:v>5821.9077389535069</c:v>
                </c:pt>
                <c:pt idx="3">
                  <c:v>5839.8904067230978</c:v>
                </c:pt>
                <c:pt idx="4">
                  <c:v>5293.9909962263764</c:v>
                </c:pt>
                <c:pt idx="5">
                  <c:v>4712.5906291250558</c:v>
                </c:pt>
                <c:pt idx="6">
                  <c:v>7821.8250302892366</c:v>
                </c:pt>
                <c:pt idx="7">
                  <c:v>20485.323564056293</c:v>
                </c:pt>
                <c:pt idx="9">
                  <c:v>8348.2876250143581</c:v>
                </c:pt>
                <c:pt idx="17">
                  <c:v>8732.0648471337718</c:v>
                </c:pt>
                <c:pt idx="19">
                  <c:v>11973.369710032115</c:v>
                </c:pt>
                <c:pt idx="20">
                  <c:v>10195.585127755621</c:v>
                </c:pt>
                <c:pt idx="27">
                  <c:v>5427.4566840998486</c:v>
                </c:pt>
                <c:pt idx="28">
                  <c:v>4943.0796512751194</c:v>
                </c:pt>
              </c:numCache>
            </c:numRef>
          </c:xVal>
          <c:yVal>
            <c:numRef>
              <c:f>'GUI_plotter_results (2)'!$AK$4:$AK$40</c:f>
              <c:numCache>
                <c:formatCode>General</c:formatCode>
                <c:ptCount val="37"/>
                <c:pt idx="0">
                  <c:v>2571.7111999999902</c:v>
                </c:pt>
                <c:pt idx="1">
                  <c:v>2078.7199999999998</c:v>
                </c:pt>
                <c:pt idx="2">
                  <c:v>1833.136</c:v>
                </c:pt>
                <c:pt idx="3">
                  <c:v>2079.4830000000002</c:v>
                </c:pt>
                <c:pt idx="4">
                  <c:v>1773.623</c:v>
                </c:pt>
                <c:pt idx="5">
                  <c:v>1773.623</c:v>
                </c:pt>
                <c:pt idx="6">
                  <c:v>1632.65939999999</c:v>
                </c:pt>
                <c:pt idx="7">
                  <c:v>2101</c:v>
                </c:pt>
                <c:pt idx="8">
                  <c:v>2101</c:v>
                </c:pt>
                <c:pt idx="9">
                  <c:v>2101</c:v>
                </c:pt>
                <c:pt idx="10">
                  <c:v>2065.0300000000002</c:v>
                </c:pt>
                <c:pt idx="11">
                  <c:v>2065.0300000000002</c:v>
                </c:pt>
                <c:pt idx="12">
                  <c:v>1873.13</c:v>
                </c:pt>
                <c:pt idx="13">
                  <c:v>2592.8447537113402</c:v>
                </c:pt>
                <c:pt idx="14">
                  <c:v>2408.04408679383</c:v>
                </c:pt>
                <c:pt idx="15">
                  <c:v>2101.5178917458002</c:v>
                </c:pt>
                <c:pt idx="16">
                  <c:v>2109.5732474381998</c:v>
                </c:pt>
                <c:pt idx="17">
                  <c:v>1799.5981157415599</c:v>
                </c:pt>
                <c:pt idx="18">
                  <c:v>1802.1553163621099</c:v>
                </c:pt>
                <c:pt idx="19">
                  <c:v>2101.2951277836</c:v>
                </c:pt>
                <c:pt idx="20">
                  <c:v>2039.9777232997301</c:v>
                </c:pt>
                <c:pt idx="21">
                  <c:v>2039.9777232997301</c:v>
                </c:pt>
                <c:pt idx="22">
                  <c:v>1788.9283202763399</c:v>
                </c:pt>
                <c:pt idx="23">
                  <c:v>1788.9283202763399</c:v>
                </c:pt>
                <c:pt idx="24">
                  <c:v>2029.6512982499301</c:v>
                </c:pt>
                <c:pt idx="25">
                  <c:v>2705.7050159338801</c:v>
                </c:pt>
                <c:pt idx="26">
                  <c:v>2768.0079108828199</c:v>
                </c:pt>
                <c:pt idx="27">
                  <c:v>2768.0079108828199</c:v>
                </c:pt>
                <c:pt idx="28">
                  <c:v>2066.8355831662002</c:v>
                </c:pt>
                <c:pt idx="29">
                  <c:v>1373.3152777305099</c:v>
                </c:pt>
                <c:pt idx="30">
                  <c:v>2082.7741277432401</c:v>
                </c:pt>
                <c:pt idx="31">
                  <c:v>2052.5614117156001</c:v>
                </c:pt>
                <c:pt idx="32">
                  <c:v>2095.8298625132702</c:v>
                </c:pt>
                <c:pt idx="33">
                  <c:v>1462.7145859571201</c:v>
                </c:pt>
                <c:pt idx="34">
                  <c:v>1456.1091425854599</c:v>
                </c:pt>
                <c:pt idx="35">
                  <c:v>1475.14100787999</c:v>
                </c:pt>
                <c:pt idx="36">
                  <c:v>1938.9072837026899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B-4A1D-8434-303039B64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177583"/>
        <c:axId val="1070176143"/>
      </c:scatterChart>
      <c:valAx>
        <c:axId val="107017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6143"/>
        <c:crosses val="autoZero"/>
        <c:crossBetween val="midCat"/>
      </c:valAx>
      <c:valAx>
        <c:axId val="107017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'GUI_plotter_results (2)'!$BC$3</c:f>
              <c:strCache>
                <c:ptCount val="1"/>
                <c:pt idx="0">
                  <c:v>l_bc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'GUI_plotter_results (2)'!$AS$4:$AS$40</c:f>
              <c:numCache>
                <c:formatCode>General</c:formatCode>
                <c:ptCount val="37"/>
                <c:pt idx="0">
                  <c:v>3.4493499999999991E-10</c:v>
                </c:pt>
                <c:pt idx="1">
                  <c:v>3.9325000000000089E-10</c:v>
                </c:pt>
                <c:pt idx="2">
                  <c:v>4.3669400000000042E-10</c:v>
                </c:pt>
                <c:pt idx="3">
                  <c:v>4.2592099999999961E-10</c:v>
                </c:pt>
                <c:pt idx="4">
                  <c:v>4.6322300000000068E-10</c:v>
                </c:pt>
                <c:pt idx="5">
                  <c:v>4.5371700000000045E-10</c:v>
                </c:pt>
                <c:pt idx="6">
                  <c:v>5.0919900000000419E-10</c:v>
                </c:pt>
                <c:pt idx="7">
                  <c:v>4.5369200000000163E-10</c:v>
                </c:pt>
                <c:pt idx="8">
                  <c:v>4.679430000000012E-10</c:v>
                </c:pt>
                <c:pt idx="9">
                  <c:v>4.425330000000017E-10</c:v>
                </c:pt>
                <c:pt idx="10">
                  <c:v>5.5031700000000123E-10</c:v>
                </c:pt>
                <c:pt idx="11">
                  <c:v>4.7543000000000112E-10</c:v>
                </c:pt>
                <c:pt idx="12">
                  <c:v>5.0506200000000106E-10</c:v>
                </c:pt>
                <c:pt idx="13">
                  <c:v>2.2819600000000022E-10</c:v>
                </c:pt>
                <c:pt idx="14">
                  <c:v>2.3400100000000034E-10</c:v>
                </c:pt>
                <c:pt idx="15">
                  <c:v>2.6799300000000144E-10</c:v>
                </c:pt>
                <c:pt idx="16">
                  <c:v>2.8060600000000113E-10</c:v>
                </c:pt>
                <c:pt idx="17">
                  <c:v>2.880970000000003E-10</c:v>
                </c:pt>
                <c:pt idx="18">
                  <c:v>2.8809700000000066E-10</c:v>
                </c:pt>
                <c:pt idx="19">
                  <c:v>2.7669400000000076E-10</c:v>
                </c:pt>
                <c:pt idx="20">
                  <c:v>2.8033900000000106E-10</c:v>
                </c:pt>
                <c:pt idx="21">
                  <c:v>2.8033900000000106E-10</c:v>
                </c:pt>
                <c:pt idx="22">
                  <c:v>4.0059600000000218E-10</c:v>
                </c:pt>
                <c:pt idx="23">
                  <c:v>4.0059600000000218E-10</c:v>
                </c:pt>
                <c:pt idx="24">
                  <c:v>2.7888900000000124E-10</c:v>
                </c:pt>
                <c:pt idx="25">
                  <c:v>1.9593100000000013E-10</c:v>
                </c:pt>
                <c:pt idx="26">
                  <c:v>2.081079999999999E-10</c:v>
                </c:pt>
                <c:pt idx="27">
                  <c:v>2.081079999999999E-10</c:v>
                </c:pt>
                <c:pt idx="28">
                  <c:v>2.58100000000001E-10</c:v>
                </c:pt>
                <c:pt idx="29">
                  <c:v>2.769370000000015E-10</c:v>
                </c:pt>
                <c:pt idx="30">
                  <c:v>2.6259000000000147E-10</c:v>
                </c:pt>
                <c:pt idx="31">
                  <c:v>2.7805900000000027E-10</c:v>
                </c:pt>
                <c:pt idx="32">
                  <c:v>2.4998300000000106E-10</c:v>
                </c:pt>
                <c:pt idx="33">
                  <c:v>2.8923200000000073E-10</c:v>
                </c:pt>
                <c:pt idx="34">
                  <c:v>2.8818000000000262E-10</c:v>
                </c:pt>
                <c:pt idx="35">
                  <c:v>2.8778800000000153E-10</c:v>
                </c:pt>
                <c:pt idx="36">
                  <c:v>2.1898100000000053E-10</c:v>
                </c:pt>
              </c:numCache>
            </c:numRef>
          </c:xVal>
          <c:yVal>
            <c:numRef>
              <c:f>'GUI_plotter_results (2)'!$BC$4:$BC$40</c:f>
              <c:numCache>
                <c:formatCode>General</c:formatCode>
                <c:ptCount val="37"/>
                <c:pt idx="0">
                  <c:v>3.2855260097469759E-10</c:v>
                </c:pt>
                <c:pt idx="1">
                  <c:v>5.2236148183281988E-10</c:v>
                </c:pt>
                <c:pt idx="2">
                  <c:v>4.6353320262357541E-10</c:v>
                </c:pt>
                <c:pt idx="3">
                  <c:v>4.1051085989528619E-10</c:v>
                </c:pt>
                <c:pt idx="5">
                  <c:v>4.480275883696885E-10</c:v>
                </c:pt>
                <c:pt idx="6">
                  <c:v>4.4767506787851107E-10</c:v>
                </c:pt>
                <c:pt idx="7">
                  <c:v>4.7679622819321007E-10</c:v>
                </c:pt>
                <c:pt idx="13">
                  <c:v>2.6309437634571312E-10</c:v>
                </c:pt>
                <c:pt idx="14">
                  <c:v>2.2501706049328541E-10</c:v>
                </c:pt>
                <c:pt idx="17">
                  <c:v>4.3277809969485653E-10</c:v>
                </c:pt>
                <c:pt idx="20">
                  <c:v>2.8936898696161688E-10</c:v>
                </c:pt>
                <c:pt idx="26">
                  <c:v>1.9018652249371799E-10</c:v>
                </c:pt>
                <c:pt idx="28">
                  <c:v>3.779360763732858E-10</c:v>
                </c:pt>
                <c:pt idx="31">
                  <c:v>3.649580582156769E-10</c:v>
                </c:pt>
                <c:pt idx="32">
                  <c:v>8.6067145191291383E-10</c:v>
                </c:pt>
                <c:pt idx="33">
                  <c:v>3.2384215736893094E-10</c:v>
                </c:pt>
                <c:pt idx="34">
                  <c:v>3.3005962391464156E-10</c:v>
                </c:pt>
                <c:pt idx="35">
                  <c:v>3.1642700988505031E-10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F8-49B3-B33A-57FA414DB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19423"/>
        <c:axId val="909919903"/>
      </c:scatterChart>
      <c:valAx>
        <c:axId val="90991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19903"/>
        <c:crosses val="autoZero"/>
        <c:crossBetween val="midCat"/>
      </c:valAx>
      <c:valAx>
        <c:axId val="90991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1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'GUI_plotter_results (2)'!$BG$3</c:f>
              <c:strCache>
                <c:ptCount val="1"/>
                <c:pt idx="0">
                  <c:v>c_bc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'GUI_plotter_results (2)'!$AC$4:$AC$39</c:f>
              <c:numCache>
                <c:formatCode>General</c:formatCode>
                <c:ptCount val="36"/>
                <c:pt idx="0">
                  <c:v>4476075.1837773202</c:v>
                </c:pt>
                <c:pt idx="1">
                  <c:v>3257796.28465275</c:v>
                </c:pt>
                <c:pt idx="2">
                  <c:v>2198743.6886586202</c:v>
                </c:pt>
                <c:pt idx="3">
                  <c:v>2303686.4828041699</c:v>
                </c:pt>
                <c:pt idx="4">
                  <c:v>1853848.9792105099</c:v>
                </c:pt>
                <c:pt idx="5">
                  <c:v>1853848.9792105099</c:v>
                </c:pt>
                <c:pt idx="6">
                  <c:v>1508405.0843915499</c:v>
                </c:pt>
                <c:pt idx="7">
                  <c:v>1628871.87942569</c:v>
                </c:pt>
                <c:pt idx="8">
                  <c:v>1628871.87942569</c:v>
                </c:pt>
                <c:pt idx="9">
                  <c:v>1628871.87942569</c:v>
                </c:pt>
                <c:pt idx="10">
                  <c:v>1928974.58503027</c:v>
                </c:pt>
                <c:pt idx="11">
                  <c:v>1928974.58503027</c:v>
                </c:pt>
                <c:pt idx="12">
                  <c:v>1799756.6027023899</c:v>
                </c:pt>
                <c:pt idx="13">
                  <c:v>4180231.6951695499</c:v>
                </c:pt>
                <c:pt idx="14">
                  <c:v>3402318.9027080499</c:v>
                </c:pt>
                <c:pt idx="15">
                  <c:v>2026055.41853206</c:v>
                </c:pt>
                <c:pt idx="16">
                  <c:v>2103028.31921147</c:v>
                </c:pt>
                <c:pt idx="17">
                  <c:v>1735132.7336639899</c:v>
                </c:pt>
                <c:pt idx="18">
                  <c:v>1736870.05256554</c:v>
                </c:pt>
                <c:pt idx="19">
                  <c:v>2227090.39103508</c:v>
                </c:pt>
                <c:pt idx="20">
                  <c:v>2037424.17418427</c:v>
                </c:pt>
                <c:pt idx="21">
                  <c:v>2037424.17418427</c:v>
                </c:pt>
                <c:pt idx="22">
                  <c:v>1699665.49092353</c:v>
                </c:pt>
                <c:pt idx="23">
                  <c:v>1699665.49092353</c:v>
                </c:pt>
                <c:pt idx="24">
                  <c:v>2019238.0687336901</c:v>
                </c:pt>
                <c:pt idx="25">
                  <c:v>4148286.1105358899</c:v>
                </c:pt>
                <c:pt idx="26">
                  <c:v>4334227.3380131098</c:v>
                </c:pt>
                <c:pt idx="27">
                  <c:v>4334227.3380131098</c:v>
                </c:pt>
                <c:pt idx="28">
                  <c:v>2774359.2612307202</c:v>
                </c:pt>
                <c:pt idx="29">
                  <c:v>1890474.7983853901</c:v>
                </c:pt>
                <c:pt idx="30">
                  <c:v>1820781.03589645</c:v>
                </c:pt>
                <c:pt idx="31">
                  <c:v>1785221.7495239601</c:v>
                </c:pt>
                <c:pt idx="32">
                  <c:v>1937107.5416000001</c:v>
                </c:pt>
                <c:pt idx="33">
                  <c:v>2145991.5464689899</c:v>
                </c:pt>
                <c:pt idx="34">
                  <c:v>2148305.7910511601</c:v>
                </c:pt>
                <c:pt idx="35">
                  <c:v>2141742.38413548</c:v>
                </c:pt>
              </c:numCache>
            </c:numRef>
          </c:xVal>
          <c:yVal>
            <c:numRef>
              <c:f>'GUI_plotter_results (2)'!$BG$4:$BG$39</c:f>
              <c:numCache>
                <c:formatCode>General</c:formatCode>
                <c:ptCount val="36"/>
                <c:pt idx="0">
                  <c:v>4263487.740554993</c:v>
                </c:pt>
                <c:pt idx="1">
                  <c:v>4327392.9936698321</c:v>
                </c:pt>
                <c:pt idx="2">
                  <c:v>2333878.4223101367</c:v>
                </c:pt>
                <c:pt idx="3">
                  <c:v>2220337.3841277794</c:v>
                </c:pt>
                <c:pt idx="5">
                  <c:v>1830602.5283542224</c:v>
                </c:pt>
                <c:pt idx="6">
                  <c:v>1326152.1498339016</c:v>
                </c:pt>
                <c:pt idx="7">
                  <c:v>1711822.0473804947</c:v>
                </c:pt>
                <c:pt idx="13">
                  <c:v>4542080.9256455842</c:v>
                </c:pt>
                <c:pt idx="14">
                  <c:v>4196225.1256459635</c:v>
                </c:pt>
                <c:pt idx="17">
                  <c:v>2591162.3528703139</c:v>
                </c:pt>
                <c:pt idx="20">
                  <c:v>3046430.1599999391</c:v>
                </c:pt>
                <c:pt idx="26">
                  <c:v>4548346.9861820387</c:v>
                </c:pt>
                <c:pt idx="28">
                  <c:v>4307920.174001365</c:v>
                </c:pt>
                <c:pt idx="31">
                  <c:v>2531189.3686147248</c:v>
                </c:pt>
                <c:pt idx="32">
                  <c:v>3066315.593772151</c:v>
                </c:pt>
                <c:pt idx="33">
                  <c:v>1680774.8969582366</c:v>
                </c:pt>
                <c:pt idx="34">
                  <c:v>1719297.6644064572</c:v>
                </c:pt>
                <c:pt idx="35">
                  <c:v>1650529.8235834108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18-4D39-87F4-A7D9C70E9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47743"/>
        <c:axId val="909944383"/>
      </c:scatterChart>
      <c:valAx>
        <c:axId val="90994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44383"/>
        <c:crosses val="autoZero"/>
        <c:crossBetween val="midCat"/>
      </c:valAx>
      <c:valAx>
        <c:axId val="90994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4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'GUI_plotter_results (2)'!$BH$3</c:f>
              <c:strCache>
                <c:ptCount val="1"/>
                <c:pt idx="0">
                  <c:v>v_bc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'GUI_plotter_results (2)'!$AK$4:$AK$39</c:f>
              <c:numCache>
                <c:formatCode>General</c:formatCode>
                <c:ptCount val="36"/>
                <c:pt idx="0">
                  <c:v>2571.7111999999902</c:v>
                </c:pt>
                <c:pt idx="1">
                  <c:v>2078.7199999999998</c:v>
                </c:pt>
                <c:pt idx="2">
                  <c:v>1833.136</c:v>
                </c:pt>
                <c:pt idx="3">
                  <c:v>2079.4830000000002</c:v>
                </c:pt>
                <c:pt idx="4">
                  <c:v>1773.623</c:v>
                </c:pt>
                <c:pt idx="5">
                  <c:v>1773.623</c:v>
                </c:pt>
                <c:pt idx="6">
                  <c:v>1632.65939999999</c:v>
                </c:pt>
                <c:pt idx="7">
                  <c:v>2101</c:v>
                </c:pt>
                <c:pt idx="8">
                  <c:v>2101</c:v>
                </c:pt>
                <c:pt idx="9">
                  <c:v>2101</c:v>
                </c:pt>
                <c:pt idx="10">
                  <c:v>2065.0300000000002</c:v>
                </c:pt>
                <c:pt idx="11">
                  <c:v>2065.0300000000002</c:v>
                </c:pt>
                <c:pt idx="12">
                  <c:v>1873.13</c:v>
                </c:pt>
                <c:pt idx="13">
                  <c:v>2592.8447537113402</c:v>
                </c:pt>
                <c:pt idx="14">
                  <c:v>2408.04408679383</c:v>
                </c:pt>
                <c:pt idx="15">
                  <c:v>2101.5178917458002</c:v>
                </c:pt>
                <c:pt idx="16">
                  <c:v>2109.5732474381998</c:v>
                </c:pt>
                <c:pt idx="17">
                  <c:v>1799.5981157415599</c:v>
                </c:pt>
                <c:pt idx="18">
                  <c:v>1802.1553163621099</c:v>
                </c:pt>
                <c:pt idx="19">
                  <c:v>2101.2951277836</c:v>
                </c:pt>
                <c:pt idx="20">
                  <c:v>2039.9777232997301</c:v>
                </c:pt>
                <c:pt idx="21">
                  <c:v>2039.9777232997301</c:v>
                </c:pt>
                <c:pt idx="22">
                  <c:v>1788.9283202763399</c:v>
                </c:pt>
                <c:pt idx="23">
                  <c:v>1788.9283202763399</c:v>
                </c:pt>
                <c:pt idx="24">
                  <c:v>2029.6512982499301</c:v>
                </c:pt>
                <c:pt idx="25">
                  <c:v>2705.7050159338801</c:v>
                </c:pt>
                <c:pt idx="26">
                  <c:v>2768.0079108828199</c:v>
                </c:pt>
                <c:pt idx="27">
                  <c:v>2768.0079108828199</c:v>
                </c:pt>
                <c:pt idx="28">
                  <c:v>2066.8355831662002</c:v>
                </c:pt>
                <c:pt idx="29">
                  <c:v>1373.3152777305099</c:v>
                </c:pt>
                <c:pt idx="30">
                  <c:v>2082.7741277432401</c:v>
                </c:pt>
                <c:pt idx="31">
                  <c:v>2052.5614117156001</c:v>
                </c:pt>
                <c:pt idx="32">
                  <c:v>2095.8298625132702</c:v>
                </c:pt>
                <c:pt idx="33">
                  <c:v>1462.7145859571201</c:v>
                </c:pt>
                <c:pt idx="34">
                  <c:v>1456.1091425854599</c:v>
                </c:pt>
                <c:pt idx="35">
                  <c:v>1475.14100787999</c:v>
                </c:pt>
              </c:numCache>
            </c:numRef>
          </c:xVal>
          <c:yVal>
            <c:numRef>
              <c:f>'GUI_plotter_results (2)'!$BH$4:$BH$39</c:f>
              <c:numCache>
                <c:formatCode>General</c:formatCode>
                <c:ptCount val="36"/>
                <c:pt idx="0">
                  <c:v>2449.5699297425826</c:v>
                </c:pt>
                <c:pt idx="1">
                  <c:v>2761.2034571278241</c:v>
                </c:pt>
                <c:pt idx="2">
                  <c:v>1945.8004939948105</c:v>
                </c:pt>
                <c:pt idx="3">
                  <c:v>2004.2457508965988</c:v>
                </c:pt>
                <c:pt idx="5">
                  <c:v>1751.3825476387512</c:v>
                </c:pt>
                <c:pt idx="6">
                  <c:v>1435.393446800718</c:v>
                </c:pt>
                <c:pt idx="7">
                  <c:v>2207.9932540885243</c:v>
                </c:pt>
                <c:pt idx="13">
                  <c:v>2898.8538773936725</c:v>
                </c:pt>
                <c:pt idx="14">
                  <c:v>2321.1083725175608</c:v>
                </c:pt>
                <c:pt idx="17">
                  <c:v>2703.3487080569248</c:v>
                </c:pt>
                <c:pt idx="20">
                  <c:v>2105.6873542942876</c:v>
                </c:pt>
                <c:pt idx="26">
                  <c:v>3186.2268203221051</c:v>
                </c:pt>
                <c:pt idx="28">
                  <c:v>3026.4693173596384</c:v>
                </c:pt>
                <c:pt idx="31">
                  <c:v>2694.0283435823089</c:v>
                </c:pt>
                <c:pt idx="32">
                  <c:v>7215.7743955858241</c:v>
                </c:pt>
                <c:pt idx="33">
                  <c:v>1637.7463321186976</c:v>
                </c:pt>
                <c:pt idx="34">
                  <c:v>1667.7175237019353</c:v>
                </c:pt>
                <c:pt idx="35">
                  <c:v>1621.9385738192079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9-4AEB-8613-EFA7D55F6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177583"/>
        <c:axId val="1070176143"/>
      </c:scatterChart>
      <c:valAx>
        <c:axId val="107017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6143"/>
        <c:crosses val="autoZero"/>
        <c:crossBetween val="midCat"/>
      </c:valAx>
      <c:valAx>
        <c:axId val="107017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7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'GUI_plotter_results (2)'!$CE$3</c:f>
              <c:strCache>
                <c:ptCount val="1"/>
                <c:pt idx="0">
                  <c:v>Dif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'GUI_plotter_results (2)'!$AS$4:$AS$39</c:f>
              <c:numCache>
                <c:formatCode>General</c:formatCode>
                <c:ptCount val="36"/>
                <c:pt idx="0">
                  <c:v>3.4493499999999991E-10</c:v>
                </c:pt>
                <c:pt idx="1">
                  <c:v>3.9325000000000089E-10</c:v>
                </c:pt>
                <c:pt idx="2">
                  <c:v>4.3669400000000042E-10</c:v>
                </c:pt>
                <c:pt idx="3">
                  <c:v>4.2592099999999961E-10</c:v>
                </c:pt>
                <c:pt idx="4">
                  <c:v>4.6322300000000068E-10</c:v>
                </c:pt>
                <c:pt idx="5">
                  <c:v>4.5371700000000045E-10</c:v>
                </c:pt>
                <c:pt idx="6">
                  <c:v>5.0919900000000419E-10</c:v>
                </c:pt>
                <c:pt idx="7">
                  <c:v>4.5369200000000163E-10</c:v>
                </c:pt>
                <c:pt idx="8">
                  <c:v>4.679430000000012E-10</c:v>
                </c:pt>
                <c:pt idx="9">
                  <c:v>4.425330000000017E-10</c:v>
                </c:pt>
                <c:pt idx="10">
                  <c:v>5.5031700000000123E-10</c:v>
                </c:pt>
                <c:pt idx="11">
                  <c:v>4.7543000000000112E-10</c:v>
                </c:pt>
                <c:pt idx="12">
                  <c:v>5.0506200000000106E-10</c:v>
                </c:pt>
                <c:pt idx="13">
                  <c:v>2.2819600000000022E-10</c:v>
                </c:pt>
                <c:pt idx="14">
                  <c:v>2.3400100000000034E-10</c:v>
                </c:pt>
                <c:pt idx="15">
                  <c:v>2.6799300000000144E-10</c:v>
                </c:pt>
                <c:pt idx="16">
                  <c:v>2.8060600000000113E-10</c:v>
                </c:pt>
                <c:pt idx="17">
                  <c:v>2.880970000000003E-10</c:v>
                </c:pt>
                <c:pt idx="18">
                  <c:v>2.8809700000000066E-10</c:v>
                </c:pt>
                <c:pt idx="19">
                  <c:v>2.7669400000000076E-10</c:v>
                </c:pt>
                <c:pt idx="20">
                  <c:v>2.8033900000000106E-10</c:v>
                </c:pt>
                <c:pt idx="21">
                  <c:v>2.8033900000000106E-10</c:v>
                </c:pt>
                <c:pt idx="22">
                  <c:v>4.0059600000000218E-10</c:v>
                </c:pt>
                <c:pt idx="23">
                  <c:v>4.0059600000000218E-10</c:v>
                </c:pt>
                <c:pt idx="24">
                  <c:v>2.7888900000000124E-10</c:v>
                </c:pt>
                <c:pt idx="25">
                  <c:v>1.9593100000000013E-10</c:v>
                </c:pt>
                <c:pt idx="26">
                  <c:v>2.081079999999999E-10</c:v>
                </c:pt>
                <c:pt idx="27">
                  <c:v>2.081079999999999E-10</c:v>
                </c:pt>
                <c:pt idx="28">
                  <c:v>2.58100000000001E-10</c:v>
                </c:pt>
                <c:pt idx="29">
                  <c:v>2.769370000000015E-10</c:v>
                </c:pt>
                <c:pt idx="30">
                  <c:v>2.6259000000000147E-10</c:v>
                </c:pt>
                <c:pt idx="31">
                  <c:v>2.7805900000000027E-10</c:v>
                </c:pt>
                <c:pt idx="32">
                  <c:v>2.4998300000000106E-10</c:v>
                </c:pt>
                <c:pt idx="33">
                  <c:v>2.8923200000000073E-10</c:v>
                </c:pt>
                <c:pt idx="34">
                  <c:v>2.8818000000000262E-10</c:v>
                </c:pt>
                <c:pt idx="35">
                  <c:v>2.8778800000000153E-10</c:v>
                </c:pt>
              </c:numCache>
            </c:numRef>
          </c:xVal>
          <c:yVal>
            <c:numRef>
              <c:f>'GUI_plotter_results (2)'!$CE$4:$CE$39</c:f>
              <c:numCache>
                <c:formatCode>General</c:formatCode>
                <c:ptCount val="36"/>
                <c:pt idx="0">
                  <c:v>2.25</c:v>
                </c:pt>
                <c:pt idx="1">
                  <c:v>4.95</c:v>
                </c:pt>
                <c:pt idx="2">
                  <c:v>6.1071428571428568</c:v>
                </c:pt>
                <c:pt idx="3">
                  <c:v>2.5499999999999998</c:v>
                </c:pt>
                <c:pt idx="4">
                  <c:v>6.6785714285714288</c:v>
                </c:pt>
                <c:pt idx="5">
                  <c:v>6.6785714285714288</c:v>
                </c:pt>
                <c:pt idx="6">
                  <c:v>8.9722222222222214</c:v>
                </c:pt>
                <c:pt idx="7">
                  <c:v>7.0344827586206895</c:v>
                </c:pt>
                <c:pt idx="8">
                  <c:v>7.0344827586206895</c:v>
                </c:pt>
                <c:pt idx="9">
                  <c:v>7.0344827586206895</c:v>
                </c:pt>
                <c:pt idx="10">
                  <c:v>9.1891891891891895</c:v>
                </c:pt>
                <c:pt idx="11">
                  <c:v>9.1891891891891895</c:v>
                </c:pt>
                <c:pt idx="12">
                  <c:v>11.745454545454546</c:v>
                </c:pt>
                <c:pt idx="13">
                  <c:v>3.6710526315789478</c:v>
                </c:pt>
                <c:pt idx="14">
                  <c:v>4.8757637474541751</c:v>
                </c:pt>
                <c:pt idx="15">
                  <c:v>6.6785714285714288</c:v>
                </c:pt>
                <c:pt idx="16">
                  <c:v>5.8477270973219095</c:v>
                </c:pt>
                <c:pt idx="17">
                  <c:v>7.96875</c:v>
                </c:pt>
                <c:pt idx="18">
                  <c:v>7.96875</c:v>
                </c:pt>
                <c:pt idx="19">
                  <c:v>7.7073954983922821</c:v>
                </c:pt>
                <c:pt idx="20">
                  <c:v>7.9700480555920095</c:v>
                </c:pt>
                <c:pt idx="21">
                  <c:v>7.9700480555920095</c:v>
                </c:pt>
                <c:pt idx="22">
                  <c:v>10.426738843651913</c:v>
                </c:pt>
                <c:pt idx="23">
                  <c:v>10.426738843651913</c:v>
                </c:pt>
                <c:pt idx="24">
                  <c:v>9.9227378474347976</c:v>
                </c:pt>
                <c:pt idx="25">
                  <c:v>2.52</c:v>
                </c:pt>
                <c:pt idx="26">
                  <c:v>2.2612312811980035</c:v>
                </c:pt>
                <c:pt idx="27">
                  <c:v>2.2612312811980035</c:v>
                </c:pt>
                <c:pt idx="28">
                  <c:v>5.6728280961183009</c:v>
                </c:pt>
                <c:pt idx="29">
                  <c:v>9.4929215263527027</c:v>
                </c:pt>
                <c:pt idx="30">
                  <c:v>7.4336312479311495</c:v>
                </c:pt>
                <c:pt idx="31">
                  <c:v>7.8717624763108018</c:v>
                </c:pt>
                <c:pt idx="32">
                  <c:v>7.2578796561604575</c:v>
                </c:pt>
                <c:pt idx="33">
                  <c:v>11.944016794961511</c:v>
                </c:pt>
                <c:pt idx="34">
                  <c:v>12.014662756598241</c:v>
                </c:pt>
                <c:pt idx="35">
                  <c:v>11.811676420954365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32-4D4C-ADB7-197C960F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34927"/>
        <c:axId val="101930607"/>
      </c:scatterChart>
      <c:valAx>
        <c:axId val="10193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30607"/>
        <c:crosses val="autoZero"/>
        <c:crossBetween val="midCat"/>
      </c:valAx>
      <c:valAx>
        <c:axId val="10193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3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'GUI_plotter_results_Final_9-4-2'!$B$3</c:f>
              <c:strCache>
                <c:ptCount val="1"/>
                <c:pt idx="0">
                  <c:v>P - Alkali Unary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'GUI_plotter_results_Final_9-4-2'!$W$3:$W$9</c:f>
              <c:numCache>
                <c:formatCode>General</c:formatCode>
                <c:ptCount val="7"/>
                <c:pt idx="0">
                  <c:v>1.354220022</c:v>
                </c:pt>
                <c:pt idx="1">
                  <c:v>1.179152046</c:v>
                </c:pt>
                <c:pt idx="2">
                  <c:v>0.62277172300000005</c:v>
                </c:pt>
                <c:pt idx="3">
                  <c:v>0.65551426099999999</c:v>
                </c:pt>
                <c:pt idx="4">
                  <c:v>0.491042596</c:v>
                </c:pt>
                <c:pt idx="5">
                  <c:v>0.491042596</c:v>
                </c:pt>
                <c:pt idx="6">
                  <c:v>0.36749821500000002</c:v>
                </c:pt>
              </c:numCache>
            </c:numRef>
          </c:xVal>
          <c:yVal>
            <c:numRef>
              <c:f>'GUI_plotter_results_Final_9-4-2'!$S$3:$S$9</c:f>
              <c:numCache>
                <c:formatCode>General</c:formatCode>
                <c:ptCount val="7"/>
                <c:pt idx="0">
                  <c:v>1.3243220469999999</c:v>
                </c:pt>
                <c:pt idx="1">
                  <c:v>0.873665684</c:v>
                </c:pt>
                <c:pt idx="2">
                  <c:v>0.58083041000000002</c:v>
                </c:pt>
                <c:pt idx="3">
                  <c:v>0.63631758900000002</c:v>
                </c:pt>
                <c:pt idx="4">
                  <c:v>0.49883245300000001</c:v>
                </c:pt>
                <c:pt idx="5">
                  <c:v>0.49883245300000001</c:v>
                </c:pt>
                <c:pt idx="6">
                  <c:v>0.411335328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2-4EF1-8189-BC5CAD9D96B2}"/>
            </c:ext>
          </c:extLst>
        </c:ser>
        <c:ser>
          <c:idx val="4"/>
          <c:order val="1"/>
          <c:tx>
            <c:strRef>
              <c:f>'GUI_plotter_results_Final_9-4-2'!$B$10</c:f>
              <c:strCache>
                <c:ptCount val="1"/>
                <c:pt idx="0">
                  <c:v>P - Alkaline Earth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'GUI_plotter_results_Final_9-4-2'!$W$10:$W$15</c:f>
              <c:numCache>
                <c:formatCode>General</c:formatCode>
                <c:ptCount val="6"/>
                <c:pt idx="0">
                  <c:v>0.54390685781354797</c:v>
                </c:pt>
                <c:pt idx="1">
                  <c:v>0.54390685781354797</c:v>
                </c:pt>
                <c:pt idx="2">
                  <c:v>0.54390685781354797</c:v>
                </c:pt>
                <c:pt idx="3">
                  <c:v>1.0258529508908301</c:v>
                </c:pt>
                <c:pt idx="4">
                  <c:v>1.0258529508908301</c:v>
                </c:pt>
              </c:numCache>
            </c:numRef>
          </c:xVal>
          <c:yVal>
            <c:numRef>
              <c:f>'GUI_plotter_results_Final_9-4-2'!$S$10:$S$15</c:f>
              <c:numCache>
                <c:formatCode>General</c:formatCode>
                <c:ptCount val="6"/>
                <c:pt idx="0">
                  <c:v>0.50882615285345101</c:v>
                </c:pt>
                <c:pt idx="1">
                  <c:v>0.50882615285345101</c:v>
                </c:pt>
                <c:pt idx="2">
                  <c:v>0.50882615285345101</c:v>
                </c:pt>
                <c:pt idx="3">
                  <c:v>0.62106491862728797</c:v>
                </c:pt>
                <c:pt idx="4">
                  <c:v>0.62106491862728797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30-45A1-A59A-B768387273D9}"/>
            </c:ext>
          </c:extLst>
        </c:ser>
        <c:ser>
          <c:idx val="6"/>
          <c:order val="2"/>
          <c:tx>
            <c:strRef>
              <c:f>'GUI_plotter_results_Final_9-4-2'!$B$16</c:f>
              <c:strCache>
                <c:ptCount val="1"/>
                <c:pt idx="0">
                  <c:v>P - 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'GUI_plotter_results_Final_9-4-2'!$W$16:$W$21</c:f>
              <c:numCache>
                <c:formatCode>General</c:formatCode>
                <c:ptCount val="6"/>
                <c:pt idx="0">
                  <c:v>0.86868920999999999</c:v>
                </c:pt>
                <c:pt idx="1">
                  <c:v>1.23948167</c:v>
                </c:pt>
                <c:pt idx="2">
                  <c:v>1.10003584410532</c:v>
                </c:pt>
                <c:pt idx="3">
                  <c:v>1.1867124999999901</c:v>
                </c:pt>
                <c:pt idx="4">
                  <c:v>0.79004699</c:v>
                </c:pt>
                <c:pt idx="5">
                  <c:v>0.76602038500000003</c:v>
                </c:pt>
              </c:numCache>
            </c:numRef>
          </c:xVal>
          <c:yVal>
            <c:numRef>
              <c:f>'GUI_plotter_results_Final_9-4-2'!$S$16:$S$21</c:f>
              <c:numCache>
                <c:formatCode>General</c:formatCode>
                <c:ptCount val="6"/>
                <c:pt idx="0">
                  <c:v>0.75868945499999996</c:v>
                </c:pt>
                <c:pt idx="1">
                  <c:v>1.107728343</c:v>
                </c:pt>
                <c:pt idx="2">
                  <c:v>1.28254880691883</c:v>
                </c:pt>
                <c:pt idx="3">
                  <c:v>1.28900834684299</c:v>
                </c:pt>
                <c:pt idx="4">
                  <c:v>0.81339900399999998</c:v>
                </c:pt>
                <c:pt idx="5">
                  <c:v>0.48446212999999999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530-45A1-A59A-B768387273D9}"/>
            </c:ext>
          </c:extLst>
        </c:ser>
        <c:ser>
          <c:idx val="5"/>
          <c:order val="3"/>
          <c:tx>
            <c:strRef>
              <c:f>'GUI_plotter_results_Final_9-4-2'!$B$23</c:f>
              <c:strCache>
                <c:ptCount val="1"/>
                <c:pt idx="0">
                  <c:v>P - 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'GUI_plotter_results_Final_9-4-2'!$W$23:$W$32</c:f>
              <c:numCache>
                <c:formatCode>General</c:formatCode>
                <c:ptCount val="10"/>
                <c:pt idx="2">
                  <c:v>0.58073622386404899</c:v>
                </c:pt>
                <c:pt idx="3">
                  <c:v>0.61309196768942897</c:v>
                </c:pt>
                <c:pt idx="6">
                  <c:v>0.48206143203948898</c:v>
                </c:pt>
                <c:pt idx="7">
                  <c:v>0.481544580427339</c:v>
                </c:pt>
                <c:pt idx="9">
                  <c:v>0.53550323241367803</c:v>
                </c:pt>
              </c:numCache>
            </c:numRef>
          </c:xVal>
          <c:yVal>
            <c:numRef>
              <c:f>'GUI_plotter_results_Final_9-4-2'!$S$23:$S$32</c:f>
              <c:numCache>
                <c:formatCode>General</c:formatCode>
                <c:ptCount val="10"/>
                <c:pt idx="2">
                  <c:v>0.38242283100248098</c:v>
                </c:pt>
                <c:pt idx="3">
                  <c:v>0.387060692006792</c:v>
                </c:pt>
                <c:pt idx="6">
                  <c:v>0.247253218913526</c:v>
                </c:pt>
                <c:pt idx="7">
                  <c:v>0.24891714425459099</c:v>
                </c:pt>
                <c:pt idx="9">
                  <c:v>0.31764385614330798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30-45A1-A59A-B768387273D9}"/>
            </c:ext>
          </c:extLst>
        </c:ser>
        <c:ser>
          <c:idx val="7"/>
          <c:order val="4"/>
          <c:tx>
            <c:strRef>
              <c:f>'GUI_plotter_results_Final_9-4-2'!$B$33</c:f>
              <c:strCache>
                <c:ptCount val="1"/>
                <c:pt idx="0">
                  <c:v>P - Actinide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'GUI_plotter_results_Final_9-4-2'!$W$33:$W$34</c:f>
              <c:numCache>
                <c:formatCode>General</c:formatCode>
                <c:ptCount val="2"/>
                <c:pt idx="0">
                  <c:v>0.23702504099999999</c:v>
                </c:pt>
              </c:numCache>
            </c:numRef>
          </c:xVal>
          <c:yVal>
            <c:numRef>
              <c:f>'GUI_plotter_results_Final_9-4-2'!$S$33:$S$34</c:f>
              <c:numCache>
                <c:formatCode>General</c:formatCode>
                <c:ptCount val="2"/>
                <c:pt idx="0">
                  <c:v>0.30812473400000001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530-45A1-A59A-B768387273D9}"/>
            </c:ext>
          </c:extLst>
        </c:ser>
        <c:ser>
          <c:idx val="2"/>
          <c:order val="5"/>
          <c:tx>
            <c:strRef>
              <c:f>'GUI_plotter_results_Final_9-4-2'!$A$3</c:f>
              <c:strCache>
                <c:ptCount val="1"/>
                <c:pt idx="0">
                  <c:v>G - Alkali Unary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'GUI_plotter_results_Final_9-4-2'!$W$3:$W$9</c:f>
              <c:numCache>
                <c:formatCode>General</c:formatCode>
                <c:ptCount val="7"/>
                <c:pt idx="0">
                  <c:v>1.354220022</c:v>
                </c:pt>
                <c:pt idx="1">
                  <c:v>1.179152046</c:v>
                </c:pt>
                <c:pt idx="2">
                  <c:v>0.62277172300000005</c:v>
                </c:pt>
                <c:pt idx="3">
                  <c:v>0.65551426099999999</c:v>
                </c:pt>
                <c:pt idx="4">
                  <c:v>0.491042596</c:v>
                </c:pt>
                <c:pt idx="5">
                  <c:v>0.491042596</c:v>
                </c:pt>
                <c:pt idx="6">
                  <c:v>0.36749821500000002</c:v>
                </c:pt>
              </c:numCache>
            </c:numRef>
          </c:xVal>
          <c:yVal>
            <c:numRef>
              <c:f>'GUI_plotter_results_Final_9-4-2'!$O$3:$O$9</c:f>
              <c:numCache>
                <c:formatCode>General</c:formatCode>
                <c:ptCount val="7"/>
                <c:pt idx="0">
                  <c:v>1.3498414940000001</c:v>
                </c:pt>
                <c:pt idx="1">
                  <c:v>0.84016734199999998</c:v>
                </c:pt>
                <c:pt idx="2">
                  <c:v>0.58268227900000003</c:v>
                </c:pt>
                <c:pt idx="3">
                  <c:v>0.66799848799999995</c:v>
                </c:pt>
                <c:pt idx="4">
                  <c:v>0.484113611</c:v>
                </c:pt>
                <c:pt idx="5">
                  <c:v>0.484113611</c:v>
                </c:pt>
                <c:pt idx="6">
                  <c:v>0.37219191699999998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02-4EF1-8189-BC5CAD9D96B2}"/>
            </c:ext>
          </c:extLst>
        </c:ser>
        <c:ser>
          <c:idx val="9"/>
          <c:order val="6"/>
          <c:tx>
            <c:strRef>
              <c:f>'GUI_plotter_results_Final_9-4-2'!$A$10</c:f>
              <c:strCache>
                <c:ptCount val="1"/>
                <c:pt idx="0">
                  <c:v>G - Alkaline Earth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'GUI_plotter_results_Final_9-4-2'!$W$10:$W$15</c:f>
              <c:numCache>
                <c:formatCode>General</c:formatCode>
                <c:ptCount val="6"/>
                <c:pt idx="0">
                  <c:v>0.54390685781354797</c:v>
                </c:pt>
                <c:pt idx="1">
                  <c:v>0.54390685781354797</c:v>
                </c:pt>
                <c:pt idx="2">
                  <c:v>0.54390685781354797</c:v>
                </c:pt>
                <c:pt idx="3">
                  <c:v>1.0258529508908301</c:v>
                </c:pt>
                <c:pt idx="4">
                  <c:v>1.0258529508908301</c:v>
                </c:pt>
              </c:numCache>
            </c:numRef>
          </c:xVal>
          <c:yVal>
            <c:numRef>
              <c:f>'GUI_plotter_results_Final_9-4-2'!$O$10:$O$15</c:f>
              <c:numCache>
                <c:formatCode>General</c:formatCode>
                <c:ptCount val="6"/>
                <c:pt idx="0">
                  <c:v>0.43829220310135403</c:v>
                </c:pt>
                <c:pt idx="1">
                  <c:v>0.43829220310135403</c:v>
                </c:pt>
                <c:pt idx="2">
                  <c:v>0.43829220310135403</c:v>
                </c:pt>
                <c:pt idx="3">
                  <c:v>0.44251165203382697</c:v>
                </c:pt>
                <c:pt idx="4">
                  <c:v>0.44251165203382697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530-45A1-A59A-B768387273D9}"/>
            </c:ext>
          </c:extLst>
        </c:ser>
        <c:ser>
          <c:idx val="10"/>
          <c:order val="7"/>
          <c:tx>
            <c:strRef>
              <c:f>'GUI_plotter_results_Final_9-4-2'!$A$16</c:f>
              <c:strCache>
                <c:ptCount val="1"/>
                <c:pt idx="0">
                  <c:v>G - 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'GUI_plotter_results_Final_9-4-2'!$W$16:$W$21</c:f>
              <c:numCache>
                <c:formatCode>General</c:formatCode>
                <c:ptCount val="6"/>
                <c:pt idx="0">
                  <c:v>0.86868920999999999</c:v>
                </c:pt>
                <c:pt idx="1">
                  <c:v>1.23948167</c:v>
                </c:pt>
                <c:pt idx="2">
                  <c:v>1.10003584410532</c:v>
                </c:pt>
                <c:pt idx="3">
                  <c:v>1.1867124999999901</c:v>
                </c:pt>
                <c:pt idx="4">
                  <c:v>0.79004699</c:v>
                </c:pt>
                <c:pt idx="5">
                  <c:v>0.76602038500000003</c:v>
                </c:pt>
              </c:numCache>
            </c:numRef>
          </c:xVal>
          <c:yVal>
            <c:numRef>
              <c:f>'GUI_plotter_results_Final_9-4-2'!$O$16:$O$21</c:f>
              <c:numCache>
                <c:formatCode>General</c:formatCode>
                <c:ptCount val="6"/>
                <c:pt idx="0">
                  <c:v>1.065558754</c:v>
                </c:pt>
                <c:pt idx="1">
                  <c:v>1.520883459</c:v>
                </c:pt>
                <c:pt idx="2">
                  <c:v>1.45402881126182</c:v>
                </c:pt>
                <c:pt idx="3">
                  <c:v>1.45402881126182</c:v>
                </c:pt>
                <c:pt idx="4">
                  <c:v>0.90175870999999996</c:v>
                </c:pt>
                <c:pt idx="5">
                  <c:v>0.58988275099999998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530-45A1-A59A-B768387273D9}"/>
            </c:ext>
          </c:extLst>
        </c:ser>
        <c:ser>
          <c:idx val="11"/>
          <c:order val="8"/>
          <c:tx>
            <c:strRef>
              <c:f>'GUI_plotter_results_Final_9-4-2'!$A$23</c:f>
              <c:strCache>
                <c:ptCount val="1"/>
                <c:pt idx="0">
                  <c:v>G - 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'GUI_plotter_results_Final_9-4-2'!$W$23:$W$32</c:f>
              <c:numCache>
                <c:formatCode>General</c:formatCode>
                <c:ptCount val="10"/>
                <c:pt idx="2">
                  <c:v>0.58073622386404899</c:v>
                </c:pt>
                <c:pt idx="3">
                  <c:v>0.61309196768942897</c:v>
                </c:pt>
                <c:pt idx="6">
                  <c:v>0.48206143203948898</c:v>
                </c:pt>
                <c:pt idx="7">
                  <c:v>0.481544580427339</c:v>
                </c:pt>
                <c:pt idx="9">
                  <c:v>0.53550323241367803</c:v>
                </c:pt>
              </c:numCache>
            </c:numRef>
          </c:xVal>
          <c:yVal>
            <c:numRef>
              <c:f>'GUI_plotter_results_Final_9-4-2'!$O$23:$O$32</c:f>
              <c:numCache>
                <c:formatCode>General</c:formatCode>
                <c:ptCount val="10"/>
                <c:pt idx="2">
                  <c:v>0.39998305221610098</c:v>
                </c:pt>
                <c:pt idx="3">
                  <c:v>0.40380877376209401</c:v>
                </c:pt>
                <c:pt idx="6">
                  <c:v>0.40015577375356698</c:v>
                </c:pt>
                <c:pt idx="7">
                  <c:v>0.38163468391340599</c:v>
                </c:pt>
                <c:pt idx="9">
                  <c:v>0.39371521148919802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530-45A1-A59A-B768387273D9}"/>
            </c:ext>
          </c:extLst>
        </c:ser>
        <c:ser>
          <c:idx val="12"/>
          <c:order val="9"/>
          <c:tx>
            <c:strRef>
              <c:f>'GUI_plotter_results_Final_9-4-2'!$A$33</c:f>
              <c:strCache>
                <c:ptCount val="1"/>
                <c:pt idx="0">
                  <c:v>G - Actinide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'GUI_plotter_results_Final_9-4-2'!$W$33:$W$34</c:f>
              <c:numCache>
                <c:formatCode>General</c:formatCode>
                <c:ptCount val="2"/>
                <c:pt idx="0">
                  <c:v>0.23702504099999999</c:v>
                </c:pt>
              </c:numCache>
            </c:numRef>
          </c:xVal>
          <c:yVal>
            <c:numRef>
              <c:f>'GUI_plotter_results_Final_9-4-2'!$O$33:$O$34</c:f>
              <c:numCache>
                <c:formatCode>General</c:formatCode>
                <c:ptCount val="2"/>
                <c:pt idx="0">
                  <c:v>0.113273346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530-45A1-A59A-B768387273D9}"/>
            </c:ext>
          </c:extLst>
        </c:ser>
        <c:ser>
          <c:idx val="1"/>
          <c:order val="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102-4EF1-8189-BC5CAD9D9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209375"/>
        <c:axId val="397862239"/>
      </c:scatterChart>
      <c:valAx>
        <c:axId val="394209375"/>
        <c:scaling>
          <c:orientation val="minMax"/>
          <c:max val="1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kExperimental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862239"/>
        <c:crosses val="autoZero"/>
        <c:crossBetween val="midCat"/>
        <c:majorUnit val="0.4"/>
      </c:valAx>
      <c:valAx>
        <c:axId val="397862239"/>
        <c:scaling>
          <c:orientation val="minMax"/>
          <c:max val="1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209375"/>
        <c:crosses val="autoZero"/>
        <c:crossBetween val="midCat"/>
        <c:majorUnit val="0.4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1350311852918939"/>
          <c:y val="5.36258468104387E-2"/>
          <c:w val="0.25434716416964881"/>
          <c:h val="0.4059065888493187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5658399709598573"/>
                  <c:y val="-0.40718289797477575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'1.0NaCl_PLot_for_Figs'!$R$10:$R$13</c:f>
              <c:numCache>
                <c:formatCode>General</c:formatCode>
                <c:ptCount val="4"/>
                <c:pt idx="0">
                  <c:v>2.6671902561361298</c:v>
                </c:pt>
                <c:pt idx="1">
                  <c:v>6.0645052192592503</c:v>
                </c:pt>
                <c:pt idx="2">
                  <c:v>9.7747307710910896</c:v>
                </c:pt>
                <c:pt idx="3">
                  <c:v>13.3061502722322</c:v>
                </c:pt>
              </c:numCache>
            </c:numRef>
          </c:xVal>
          <c:yVal>
            <c:numRef>
              <c:f>'1.0NaCl_PLot_for_Figs'!$S$10:$S$13</c:f>
              <c:numCache>
                <c:formatCode>General</c:formatCode>
                <c:ptCount val="4"/>
                <c:pt idx="0">
                  <c:v>3.2067596511433498</c:v>
                </c:pt>
                <c:pt idx="1">
                  <c:v>0.35624290772525002</c:v>
                </c:pt>
                <c:pt idx="2">
                  <c:v>0.10471181190068002</c:v>
                </c:pt>
                <c:pt idx="3">
                  <c:v>4.4270474398639958E-2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09-4F6C-A27A-A55631A61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877583"/>
        <c:axId val="1279878063"/>
      </c:scatterChart>
      <c:valAx>
        <c:axId val="127987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78063"/>
        <c:crosses val="autoZero"/>
        <c:crossBetween val="midCat"/>
      </c:valAx>
      <c:valAx>
        <c:axId val="127987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7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'1.0NaCl_PLot_for_Figs'!$T$4:$T$7</c:f>
              <c:numCache>
                <c:formatCode>General</c:formatCode>
                <c:ptCount val="4"/>
                <c:pt idx="0">
                  <c:v>0.98102557978941185</c:v>
                </c:pt>
                <c:pt idx="1">
                  <c:v>1.8024529593912528</c:v>
                </c:pt>
                <c:pt idx="2">
                  <c:v>2.2798005628927482</c:v>
                </c:pt>
                <c:pt idx="3">
                  <c:v>2.5882263548251556</c:v>
                </c:pt>
              </c:numCache>
            </c:numRef>
          </c:xVal>
          <c:yVal>
            <c:numRef>
              <c:f>'1.0NaCl_PLot_for_Figs'!$U$4:$U$7</c:f>
              <c:numCache>
                <c:formatCode>General</c:formatCode>
                <c:ptCount val="4"/>
                <c:pt idx="0">
                  <c:v>1.1652609728271446</c:v>
                </c:pt>
                <c:pt idx="1">
                  <c:v>-1.0321424557370955</c:v>
                </c:pt>
                <c:pt idx="2">
                  <c:v>-2.2565433508435566</c:v>
                </c:pt>
                <c:pt idx="3">
                  <c:v>-3.1174373162656877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C3-4CBA-AD96-DE63C5F13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893903"/>
        <c:axId val="1279896783"/>
      </c:scatterChart>
      <c:valAx>
        <c:axId val="127989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96783"/>
        <c:crosses val="autoZero"/>
        <c:crossBetween val="midCat"/>
      </c:valAx>
      <c:valAx>
        <c:axId val="12798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9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'0.64NaCl_0.36UCl3_plot_data'!$B$1</c:f>
              <c:strCache>
                <c:ptCount val="1"/>
                <c:pt idx="0">
                  <c:v>U-Cl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'0.64NaCl_0.36UCl3_plot_data'!$B$2:$B$1001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9.4431450032698792E-3</c:v>
                </c:pt>
                <c:pt idx="344">
                  <c:v>1.1656590781763501E-2</c:v>
                </c:pt>
                <c:pt idx="345">
                  <c:v>1.38700365602574E-2</c:v>
                </c:pt>
                <c:pt idx="346">
                  <c:v>1.60834823387512E-2</c:v>
                </c:pt>
                <c:pt idx="347">
                  <c:v>1.8296928117244999E-2</c:v>
                </c:pt>
                <c:pt idx="348">
                  <c:v>2.0510373895738902E-2</c:v>
                </c:pt>
                <c:pt idx="349">
                  <c:v>2.2723819674232499E-2</c:v>
                </c:pt>
                <c:pt idx="350">
                  <c:v>2.5731693793034499E-2</c:v>
                </c:pt>
                <c:pt idx="351">
                  <c:v>3.1332931089215303E-2</c:v>
                </c:pt>
                <c:pt idx="352">
                  <c:v>3.69341683853961E-2</c:v>
                </c:pt>
                <c:pt idx="353">
                  <c:v>4.2533564857044903E-2</c:v>
                </c:pt>
                <c:pt idx="354">
                  <c:v>4.8125022803940397E-2</c:v>
                </c:pt>
                <c:pt idx="355">
                  <c:v>5.3716480750836203E-2</c:v>
                </c:pt>
                <c:pt idx="356">
                  <c:v>5.9307938697732099E-2</c:v>
                </c:pt>
                <c:pt idx="357">
                  <c:v>6.6313729884900696E-2</c:v>
                </c:pt>
                <c:pt idx="358">
                  <c:v>7.5623116175831895E-2</c:v>
                </c:pt>
                <c:pt idx="359">
                  <c:v>8.5039146911789501E-2</c:v>
                </c:pt>
                <c:pt idx="360">
                  <c:v>9.5462747261210096E-2</c:v>
                </c:pt>
                <c:pt idx="361">
                  <c:v>0.10588634761063</c:v>
                </c:pt>
                <c:pt idx="362">
                  <c:v>0.12161212216501301</c:v>
                </c:pt>
                <c:pt idx="363">
                  <c:v>0.13798638827152701</c:v>
                </c:pt>
                <c:pt idx="364">
                  <c:v>0.152908594121831</c:v>
                </c:pt>
                <c:pt idx="365">
                  <c:v>0.16755010918223401</c:v>
                </c:pt>
                <c:pt idx="366">
                  <c:v>0.18173200824918601</c:v>
                </c:pt>
                <c:pt idx="367">
                  <c:v>0.19474233080904699</c:v>
                </c:pt>
                <c:pt idx="368">
                  <c:v>0.21062959328282899</c:v>
                </c:pt>
                <c:pt idx="369">
                  <c:v>0.22971649179277201</c:v>
                </c:pt>
                <c:pt idx="370">
                  <c:v>0.25506341688043399</c:v>
                </c:pt>
                <c:pt idx="371">
                  <c:v>0.27003902731693702</c:v>
                </c:pt>
                <c:pt idx="372">
                  <c:v>0.29097203219273698</c:v>
                </c:pt>
                <c:pt idx="373">
                  <c:v>0.315815213134579</c:v>
                </c:pt>
                <c:pt idx="374">
                  <c:v>0.34191860060852902</c:v>
                </c:pt>
                <c:pt idx="375">
                  <c:v>0.33472660888565198</c:v>
                </c:pt>
                <c:pt idx="376">
                  <c:v>0.377283242486179</c:v>
                </c:pt>
                <c:pt idx="377">
                  <c:v>0.40504851950725101</c:v>
                </c:pt>
                <c:pt idx="378">
                  <c:v>0.41835716540169599</c:v>
                </c:pt>
                <c:pt idx="379">
                  <c:v>0.44086290454417199</c:v>
                </c:pt>
                <c:pt idx="380">
                  <c:v>0.46177205738597399</c:v>
                </c:pt>
                <c:pt idx="381">
                  <c:v>0.48128762131952502</c:v>
                </c:pt>
                <c:pt idx="382">
                  <c:v>0.50107037064339499</c:v>
                </c:pt>
                <c:pt idx="383">
                  <c:v>0.52384666090605503</c:v>
                </c:pt>
                <c:pt idx="384">
                  <c:v>0.54582217029198199</c:v>
                </c:pt>
                <c:pt idx="385">
                  <c:v>0.56337285162247897</c:v>
                </c:pt>
                <c:pt idx="386">
                  <c:v>0.58252904037872599</c:v>
                </c:pt>
                <c:pt idx="387">
                  <c:v>0.59961081579862296</c:v>
                </c:pt>
                <c:pt idx="388">
                  <c:v>0.61377443378535201</c:v>
                </c:pt>
                <c:pt idx="389">
                  <c:v>0.62855627247075296</c:v>
                </c:pt>
                <c:pt idx="390">
                  <c:v>0.64428634516607297</c:v>
                </c:pt>
                <c:pt idx="391">
                  <c:v>0.651863761942027</c:v>
                </c:pt>
                <c:pt idx="392">
                  <c:v>0.65823943449626998</c:v>
                </c:pt>
                <c:pt idx="393">
                  <c:v>0.66461510705051396</c:v>
                </c:pt>
                <c:pt idx="394">
                  <c:v>0.66981378533306102</c:v>
                </c:pt>
                <c:pt idx="395">
                  <c:v>0.67476326491799599</c:v>
                </c:pt>
                <c:pt idx="396">
                  <c:v>0.67971274450292996</c:v>
                </c:pt>
                <c:pt idx="397">
                  <c:v>0.68466222408786503</c:v>
                </c:pt>
                <c:pt idx="398">
                  <c:v>0.689611703672799</c:v>
                </c:pt>
                <c:pt idx="399">
                  <c:v>0.69456118325773397</c:v>
                </c:pt>
                <c:pt idx="400">
                  <c:v>0.69951066284266805</c:v>
                </c:pt>
                <c:pt idx="401">
                  <c:v>0.70242463279920198</c:v>
                </c:pt>
                <c:pt idx="402">
                  <c:v>0.69766345873111202</c:v>
                </c:pt>
                <c:pt idx="403">
                  <c:v>0.69290228466302295</c:v>
                </c:pt>
                <c:pt idx="404">
                  <c:v>0.68814111059493299</c:v>
                </c:pt>
                <c:pt idx="405">
                  <c:v>0.68401253082294999</c:v>
                </c:pt>
                <c:pt idx="406">
                  <c:v>0.68049031833066798</c:v>
                </c:pt>
                <c:pt idx="407">
                  <c:v>0.67696810583838696</c:v>
                </c:pt>
                <c:pt idx="408">
                  <c:v>0.67344589334610505</c:v>
                </c:pt>
                <c:pt idx="409">
                  <c:v>0.66992368085382303</c:v>
                </c:pt>
                <c:pt idx="410">
                  <c:v>0.66640146836154202</c:v>
                </c:pt>
                <c:pt idx="411">
                  <c:v>0.66287925586926</c:v>
                </c:pt>
                <c:pt idx="412">
                  <c:v>0.65905913431671503</c:v>
                </c:pt>
                <c:pt idx="413">
                  <c:v>0.64808740985774105</c:v>
                </c:pt>
                <c:pt idx="414">
                  <c:v>0.637145212658209</c:v>
                </c:pt>
                <c:pt idx="415">
                  <c:v>0.62940077364824198</c:v>
                </c:pt>
                <c:pt idx="416">
                  <c:v>0.62165633463827397</c:v>
                </c:pt>
                <c:pt idx="417">
                  <c:v>0.61268554153004395</c:v>
                </c:pt>
                <c:pt idx="418">
                  <c:v>0.60233515447546704</c:v>
                </c:pt>
                <c:pt idx="419">
                  <c:v>0.59198476742089101</c:v>
                </c:pt>
                <c:pt idx="420">
                  <c:v>0.58094440090528698</c:v>
                </c:pt>
                <c:pt idx="421">
                  <c:v>0.56985372965256098</c:v>
                </c:pt>
                <c:pt idx="422">
                  <c:v>0.55800589759661101</c:v>
                </c:pt>
                <c:pt idx="423">
                  <c:v>0.54582220473804299</c:v>
                </c:pt>
                <c:pt idx="424">
                  <c:v>0.53417862290543106</c:v>
                </c:pt>
                <c:pt idx="425">
                  <c:v>0.52153149213505401</c:v>
                </c:pt>
                <c:pt idx="426">
                  <c:v>0.50834395583602099</c:v>
                </c:pt>
                <c:pt idx="427">
                  <c:v>0.49664190524985202</c:v>
                </c:pt>
                <c:pt idx="428">
                  <c:v>0.48481817859774101</c:v>
                </c:pt>
                <c:pt idx="429">
                  <c:v>0.47290998090151198</c:v>
                </c:pt>
                <c:pt idx="430">
                  <c:v>0.461403725083736</c:v>
                </c:pt>
                <c:pt idx="431">
                  <c:v>0.450502742833221</c:v>
                </c:pt>
                <c:pt idx="432">
                  <c:v>0.44018664490721898</c:v>
                </c:pt>
                <c:pt idx="433">
                  <c:v>0.42725014684840701</c:v>
                </c:pt>
                <c:pt idx="434">
                  <c:v>0.41498756035882001</c:v>
                </c:pt>
                <c:pt idx="435">
                  <c:v>0.40355383136256401</c:v>
                </c:pt>
                <c:pt idx="436">
                  <c:v>0.39343667692230699</c:v>
                </c:pt>
                <c:pt idx="437">
                  <c:v>0.38392406180552202</c:v>
                </c:pt>
                <c:pt idx="438">
                  <c:v>0.37415886269951498</c:v>
                </c:pt>
                <c:pt idx="439">
                  <c:v>0.36292526123397101</c:v>
                </c:pt>
                <c:pt idx="440">
                  <c:v>0.35169165976842798</c:v>
                </c:pt>
                <c:pt idx="441">
                  <c:v>0.34169298968948503</c:v>
                </c:pt>
                <c:pt idx="442">
                  <c:v>0.33248980519851301</c:v>
                </c:pt>
                <c:pt idx="443">
                  <c:v>0.32328662070754099</c:v>
                </c:pt>
                <c:pt idx="444">
                  <c:v>0.31428519142339001</c:v>
                </c:pt>
                <c:pt idx="445">
                  <c:v>0.30544103126323202</c:v>
                </c:pt>
                <c:pt idx="446">
                  <c:v>0.29659687110307398</c:v>
                </c:pt>
                <c:pt idx="447">
                  <c:v>0.287933162978186</c:v>
                </c:pt>
                <c:pt idx="448">
                  <c:v>0.27943892451612001</c:v>
                </c:pt>
                <c:pt idx="449">
                  <c:v>0.27094468605405297</c:v>
                </c:pt>
                <c:pt idx="450">
                  <c:v>0.262885293706698</c:v>
                </c:pt>
                <c:pt idx="451">
                  <c:v>0.25531738128769998</c:v>
                </c:pt>
                <c:pt idx="452">
                  <c:v>0.247749468868702</c:v>
                </c:pt>
                <c:pt idx="453">
                  <c:v>0.240433287974813</c:v>
                </c:pt>
                <c:pt idx="454">
                  <c:v>0.23346024727096301</c:v>
                </c:pt>
                <c:pt idx="455">
                  <c:v>0.22648720656711399</c:v>
                </c:pt>
                <c:pt idx="456">
                  <c:v>0.21922596084812801</c:v>
                </c:pt>
                <c:pt idx="457">
                  <c:v>0.21148826353476199</c:v>
                </c:pt>
                <c:pt idx="458">
                  <c:v>0.20375056622139501</c:v>
                </c:pt>
                <c:pt idx="459">
                  <c:v>0.19706574551651701</c:v>
                </c:pt>
                <c:pt idx="460">
                  <c:v>0.19251234748617699</c:v>
                </c:pt>
                <c:pt idx="461">
                  <c:v>0.18795894945583599</c:v>
                </c:pt>
                <c:pt idx="462">
                  <c:v>0.183405551425496</c:v>
                </c:pt>
                <c:pt idx="463">
                  <c:v>0.178852153395156</c:v>
                </c:pt>
                <c:pt idx="464">
                  <c:v>0.17366095591425099</c:v>
                </c:pt>
                <c:pt idx="465">
                  <c:v>0.16826973038117299</c:v>
                </c:pt>
                <c:pt idx="466">
                  <c:v>0.16287850484809499</c:v>
                </c:pt>
                <c:pt idx="467">
                  <c:v>0.15748727931501699</c:v>
                </c:pt>
                <c:pt idx="468">
                  <c:v>0.15209605378193899</c:v>
                </c:pt>
                <c:pt idx="469">
                  <c:v>0.14670482824886</c:v>
                </c:pt>
                <c:pt idx="470">
                  <c:v>0.141313602715783</c:v>
                </c:pt>
                <c:pt idx="471">
                  <c:v>0.137914760332015</c:v>
                </c:pt>
                <c:pt idx="472">
                  <c:v>0.13471980800275801</c:v>
                </c:pt>
                <c:pt idx="473">
                  <c:v>0.131524855673501</c:v>
                </c:pt>
                <c:pt idx="474">
                  <c:v>0.12832990334424399</c:v>
                </c:pt>
                <c:pt idx="475">
                  <c:v>0.12513495101498601</c:v>
                </c:pt>
                <c:pt idx="476">
                  <c:v>0.121939998685729</c:v>
                </c:pt>
                <c:pt idx="477">
                  <c:v>0.118745046356472</c:v>
                </c:pt>
                <c:pt idx="478">
                  <c:v>0.115550094027215</c:v>
                </c:pt>
                <c:pt idx="479">
                  <c:v>0.112355141697957</c:v>
                </c:pt>
                <c:pt idx="480">
                  <c:v>0.10916018936870001</c:v>
                </c:pt>
                <c:pt idx="481">
                  <c:v>0.10596523703944299</c:v>
                </c:pt>
                <c:pt idx="482">
                  <c:v>0.103205884339455</c:v>
                </c:pt>
                <c:pt idx="483">
                  <c:v>0.10091151831851899</c:v>
                </c:pt>
                <c:pt idx="484">
                  <c:v>9.8617152297582694E-2</c:v>
                </c:pt>
                <c:pt idx="485">
                  <c:v>9.6322786276646505E-2</c:v>
                </c:pt>
                <c:pt idx="486">
                  <c:v>9.4028420255709996E-2</c:v>
                </c:pt>
                <c:pt idx="487">
                  <c:v>9.1734054234773599E-2</c:v>
                </c:pt>
                <c:pt idx="488">
                  <c:v>8.9439688213837201E-2</c:v>
                </c:pt>
                <c:pt idx="489">
                  <c:v>8.7145322192900804E-2</c:v>
                </c:pt>
                <c:pt idx="490">
                  <c:v>8.4918658624592205E-2</c:v>
                </c:pt>
                <c:pt idx="491">
                  <c:v>8.3260204156686501E-2</c:v>
                </c:pt>
                <c:pt idx="492">
                  <c:v>8.16017496887807E-2</c:v>
                </c:pt>
                <c:pt idx="493">
                  <c:v>7.9943295220874899E-2</c:v>
                </c:pt>
                <c:pt idx="494">
                  <c:v>7.8284840752969195E-2</c:v>
                </c:pt>
                <c:pt idx="495">
                  <c:v>7.6626386285063505E-2</c:v>
                </c:pt>
                <c:pt idx="496">
                  <c:v>7.4967931817157801E-2</c:v>
                </c:pt>
                <c:pt idx="497">
                  <c:v>7.3309477349252E-2</c:v>
                </c:pt>
                <c:pt idx="498">
                  <c:v>7.1651022881346296E-2</c:v>
                </c:pt>
                <c:pt idx="499">
                  <c:v>6.9992568413440495E-2</c:v>
                </c:pt>
                <c:pt idx="500">
                  <c:v>6.8334113945534805E-2</c:v>
                </c:pt>
                <c:pt idx="501">
                  <c:v>6.6675659477629101E-2</c:v>
                </c:pt>
                <c:pt idx="502">
                  <c:v>6.5425802040142103E-2</c:v>
                </c:pt>
                <c:pt idx="503">
                  <c:v>6.4365600063578707E-2</c:v>
                </c:pt>
                <c:pt idx="504">
                  <c:v>6.3305398087015199E-2</c:v>
                </c:pt>
                <c:pt idx="505">
                  <c:v>6.2245196110451803E-2</c:v>
                </c:pt>
                <c:pt idx="506">
                  <c:v>6.11849941338884E-2</c:v>
                </c:pt>
                <c:pt idx="507">
                  <c:v>6.0124792157324997E-2</c:v>
                </c:pt>
                <c:pt idx="508">
                  <c:v>5.9064590180761503E-2</c:v>
                </c:pt>
                <c:pt idx="509">
                  <c:v>5.80043882041981E-2</c:v>
                </c:pt>
                <c:pt idx="510">
                  <c:v>5.6944186227634697E-2</c:v>
                </c:pt>
                <c:pt idx="511">
                  <c:v>5.5883984251071203E-2</c:v>
                </c:pt>
                <c:pt idx="512">
                  <c:v>5.48237822745078E-2</c:v>
                </c:pt>
                <c:pt idx="513">
                  <c:v>5.3763580297944397E-2</c:v>
                </c:pt>
                <c:pt idx="514">
                  <c:v>5.2703378321380903E-2</c:v>
                </c:pt>
                <c:pt idx="515">
                  <c:v>5.16431763448175E-2</c:v>
                </c:pt>
                <c:pt idx="516">
                  <c:v>5.0609633908892102E-2</c:v>
                </c:pt>
                <c:pt idx="517">
                  <c:v>4.9986985234607602E-2</c:v>
                </c:pt>
                <c:pt idx="518">
                  <c:v>4.9364336560323102E-2</c:v>
                </c:pt>
                <c:pt idx="519">
                  <c:v>4.8741687886038602E-2</c:v>
                </c:pt>
                <c:pt idx="520">
                  <c:v>4.81190392117542E-2</c:v>
                </c:pt>
                <c:pt idx="521">
                  <c:v>4.74963905374697E-2</c:v>
                </c:pt>
                <c:pt idx="522">
                  <c:v>4.68737418631852E-2</c:v>
                </c:pt>
                <c:pt idx="523">
                  <c:v>4.6251093188900701E-2</c:v>
                </c:pt>
                <c:pt idx="524">
                  <c:v>4.5628444514616201E-2</c:v>
                </c:pt>
                <c:pt idx="525">
                  <c:v>4.5005795840331798E-2</c:v>
                </c:pt>
                <c:pt idx="526">
                  <c:v>4.4383147166047299E-2</c:v>
                </c:pt>
                <c:pt idx="527">
                  <c:v>4.3760498491762799E-2</c:v>
                </c:pt>
                <c:pt idx="528">
                  <c:v>4.3137849817478299E-2</c:v>
                </c:pt>
                <c:pt idx="529">
                  <c:v>4.25152011431938E-2</c:v>
                </c:pt>
                <c:pt idx="530">
                  <c:v>4.1892552468909397E-2</c:v>
                </c:pt>
                <c:pt idx="531">
                  <c:v>4.1269903794624897E-2</c:v>
                </c:pt>
                <c:pt idx="532">
                  <c:v>4.0647255120340398E-2</c:v>
                </c:pt>
                <c:pt idx="533">
                  <c:v>4.0025071694146701E-2</c:v>
                </c:pt>
                <c:pt idx="534">
                  <c:v>3.9652036824543303E-2</c:v>
                </c:pt>
                <c:pt idx="535">
                  <c:v>3.9279001954939899E-2</c:v>
                </c:pt>
                <c:pt idx="536">
                  <c:v>3.8905967085336501E-2</c:v>
                </c:pt>
                <c:pt idx="537">
                  <c:v>3.8532932215733097E-2</c:v>
                </c:pt>
                <c:pt idx="538">
                  <c:v>3.8159897346129699E-2</c:v>
                </c:pt>
                <c:pt idx="539">
                  <c:v>3.7786862476526302E-2</c:v>
                </c:pt>
                <c:pt idx="540">
                  <c:v>3.7413827606922898E-2</c:v>
                </c:pt>
                <c:pt idx="541">
                  <c:v>3.70407927373195E-2</c:v>
                </c:pt>
                <c:pt idx="542">
                  <c:v>3.6667757867715998E-2</c:v>
                </c:pt>
                <c:pt idx="543">
                  <c:v>3.6294722998112601E-2</c:v>
                </c:pt>
                <c:pt idx="544">
                  <c:v>3.5921688128509197E-2</c:v>
                </c:pt>
                <c:pt idx="545">
                  <c:v>3.5548653258905799E-2</c:v>
                </c:pt>
                <c:pt idx="546">
                  <c:v>3.5175618389302402E-2</c:v>
                </c:pt>
                <c:pt idx="547">
                  <c:v>3.4802583519698997E-2</c:v>
                </c:pt>
                <c:pt idx="548">
                  <c:v>3.44295486500956E-2</c:v>
                </c:pt>
                <c:pt idx="549">
                  <c:v>3.4056513780492202E-2</c:v>
                </c:pt>
                <c:pt idx="550">
                  <c:v>3.3683478910888798E-2</c:v>
                </c:pt>
                <c:pt idx="551">
                  <c:v>3.33104440412854E-2</c:v>
                </c:pt>
                <c:pt idx="552">
                  <c:v>3.2937409171682003E-2</c:v>
                </c:pt>
                <c:pt idx="553">
                  <c:v>3.2564374302078501E-2</c:v>
                </c:pt>
                <c:pt idx="554">
                  <c:v>3.2411386483549201E-2</c:v>
                </c:pt>
                <c:pt idx="555">
                  <c:v>3.2410108395683097E-2</c:v>
                </c:pt>
                <c:pt idx="556">
                  <c:v>3.2408830307816897E-2</c:v>
                </c:pt>
                <c:pt idx="557">
                  <c:v>3.2407552219950703E-2</c:v>
                </c:pt>
                <c:pt idx="558">
                  <c:v>3.2406274132084502E-2</c:v>
                </c:pt>
                <c:pt idx="559">
                  <c:v>3.2404996044218301E-2</c:v>
                </c:pt>
                <c:pt idx="560">
                  <c:v>3.2403717956352197E-2</c:v>
                </c:pt>
                <c:pt idx="561">
                  <c:v>3.2402439868485997E-2</c:v>
                </c:pt>
                <c:pt idx="562">
                  <c:v>3.2401161780619803E-2</c:v>
                </c:pt>
                <c:pt idx="563">
                  <c:v>3.2399883692753602E-2</c:v>
                </c:pt>
                <c:pt idx="564">
                  <c:v>3.2398605604887401E-2</c:v>
                </c:pt>
                <c:pt idx="565">
                  <c:v>3.2397327517021297E-2</c:v>
                </c:pt>
                <c:pt idx="566">
                  <c:v>3.2396049429155097E-2</c:v>
                </c:pt>
                <c:pt idx="567">
                  <c:v>3.2394771341288903E-2</c:v>
                </c:pt>
                <c:pt idx="568">
                  <c:v>3.2393493253422702E-2</c:v>
                </c:pt>
                <c:pt idx="569">
                  <c:v>3.2392215165556501E-2</c:v>
                </c:pt>
                <c:pt idx="570">
                  <c:v>3.2390937077690397E-2</c:v>
                </c:pt>
                <c:pt idx="571">
                  <c:v>3.2389658989824197E-2</c:v>
                </c:pt>
                <c:pt idx="572">
                  <c:v>3.2388380901958003E-2</c:v>
                </c:pt>
                <c:pt idx="573">
                  <c:v>3.2387102814091802E-2</c:v>
                </c:pt>
                <c:pt idx="574">
                  <c:v>3.2385824726225601E-2</c:v>
                </c:pt>
                <c:pt idx="575">
                  <c:v>3.2235015205555301E-2</c:v>
                </c:pt>
                <c:pt idx="576">
                  <c:v>3.2037783966943699E-2</c:v>
                </c:pt>
                <c:pt idx="577">
                  <c:v>3.1840552728332E-2</c:v>
                </c:pt>
                <c:pt idx="578">
                  <c:v>3.1643321489720398E-2</c:v>
                </c:pt>
                <c:pt idx="579">
                  <c:v>3.1446090251108699E-2</c:v>
                </c:pt>
                <c:pt idx="580">
                  <c:v>3.1248859012497101E-2</c:v>
                </c:pt>
                <c:pt idx="581">
                  <c:v>3.1051627773885399E-2</c:v>
                </c:pt>
                <c:pt idx="582">
                  <c:v>3.08543965352738E-2</c:v>
                </c:pt>
                <c:pt idx="583">
                  <c:v>3.0657165296662198E-2</c:v>
                </c:pt>
                <c:pt idx="584">
                  <c:v>3.0459934058050499E-2</c:v>
                </c:pt>
                <c:pt idx="585">
                  <c:v>3.0262702819438901E-2</c:v>
                </c:pt>
                <c:pt idx="586">
                  <c:v>3.0065471580827199E-2</c:v>
                </c:pt>
                <c:pt idx="587">
                  <c:v>2.98682403422156E-2</c:v>
                </c:pt>
                <c:pt idx="588">
                  <c:v>2.9671009103603901E-2</c:v>
                </c:pt>
                <c:pt idx="589">
                  <c:v>2.94737778649923E-2</c:v>
                </c:pt>
                <c:pt idx="590">
                  <c:v>2.9456502554167398E-2</c:v>
                </c:pt>
                <c:pt idx="591">
                  <c:v>2.9537830159815901E-2</c:v>
                </c:pt>
                <c:pt idx="592">
                  <c:v>2.96191577654643E-2</c:v>
                </c:pt>
                <c:pt idx="593">
                  <c:v>2.9700485371112799E-2</c:v>
                </c:pt>
                <c:pt idx="594">
                  <c:v>2.9781812976761201E-2</c:v>
                </c:pt>
                <c:pt idx="595">
                  <c:v>2.98631405824097E-2</c:v>
                </c:pt>
                <c:pt idx="596">
                  <c:v>2.9944468188058099E-2</c:v>
                </c:pt>
                <c:pt idx="597">
                  <c:v>3.0025795793706601E-2</c:v>
                </c:pt>
                <c:pt idx="598">
                  <c:v>3.0107123399355101E-2</c:v>
                </c:pt>
                <c:pt idx="599">
                  <c:v>3.0188451005003499E-2</c:v>
                </c:pt>
                <c:pt idx="600">
                  <c:v>3.0269778610651998E-2</c:v>
                </c:pt>
                <c:pt idx="601">
                  <c:v>3.03511062163004E-2</c:v>
                </c:pt>
                <c:pt idx="602">
                  <c:v>3.04324338219489E-2</c:v>
                </c:pt>
                <c:pt idx="603">
                  <c:v>3.0513761427597302E-2</c:v>
                </c:pt>
                <c:pt idx="604">
                  <c:v>3.0595089033245801E-2</c:v>
                </c:pt>
                <c:pt idx="605">
                  <c:v>3.06764166388943E-2</c:v>
                </c:pt>
                <c:pt idx="606">
                  <c:v>3.0757744244542699E-2</c:v>
                </c:pt>
                <c:pt idx="607">
                  <c:v>3.0847371449032799E-2</c:v>
                </c:pt>
                <c:pt idx="608">
                  <c:v>3.10334260615499E-2</c:v>
                </c:pt>
                <c:pt idx="609">
                  <c:v>3.1219480674067001E-2</c:v>
                </c:pt>
                <c:pt idx="610">
                  <c:v>3.1405535286584102E-2</c:v>
                </c:pt>
                <c:pt idx="611">
                  <c:v>3.1591589899101297E-2</c:v>
                </c:pt>
                <c:pt idx="612">
                  <c:v>3.1777644511618401E-2</c:v>
                </c:pt>
                <c:pt idx="613">
                  <c:v>3.1963699124135499E-2</c:v>
                </c:pt>
                <c:pt idx="614">
                  <c:v>3.2149753736652603E-2</c:v>
                </c:pt>
                <c:pt idx="615">
                  <c:v>3.2335808349169701E-2</c:v>
                </c:pt>
                <c:pt idx="616">
                  <c:v>3.2521862961686798E-2</c:v>
                </c:pt>
                <c:pt idx="617">
                  <c:v>3.2707917574203903E-2</c:v>
                </c:pt>
                <c:pt idx="618">
                  <c:v>3.2893972186721097E-2</c:v>
                </c:pt>
                <c:pt idx="619">
                  <c:v>3.3080026799238202E-2</c:v>
                </c:pt>
                <c:pt idx="620">
                  <c:v>3.3266081411755299E-2</c:v>
                </c:pt>
                <c:pt idx="621">
                  <c:v>3.3452136024272397E-2</c:v>
                </c:pt>
                <c:pt idx="622">
                  <c:v>3.3638190636789501E-2</c:v>
                </c:pt>
                <c:pt idx="623">
                  <c:v>3.3861301758143898E-2</c:v>
                </c:pt>
                <c:pt idx="624">
                  <c:v>3.4156271901885603E-2</c:v>
                </c:pt>
                <c:pt idx="625">
                  <c:v>3.4451242045627203E-2</c:v>
                </c:pt>
                <c:pt idx="626">
                  <c:v>3.4746212189368901E-2</c:v>
                </c:pt>
                <c:pt idx="627">
                  <c:v>3.5041182333110502E-2</c:v>
                </c:pt>
                <c:pt idx="628">
                  <c:v>3.5336152476852102E-2</c:v>
                </c:pt>
                <c:pt idx="629">
                  <c:v>3.56311226205938E-2</c:v>
                </c:pt>
                <c:pt idx="630">
                  <c:v>3.59260927643354E-2</c:v>
                </c:pt>
                <c:pt idx="631">
                  <c:v>3.6221062908077098E-2</c:v>
                </c:pt>
                <c:pt idx="632">
                  <c:v>3.6516033051818698E-2</c:v>
                </c:pt>
                <c:pt idx="633">
                  <c:v>3.6811003195560403E-2</c:v>
                </c:pt>
                <c:pt idx="634">
                  <c:v>3.7105973339301997E-2</c:v>
                </c:pt>
                <c:pt idx="635">
                  <c:v>3.7400943483043701E-2</c:v>
                </c:pt>
                <c:pt idx="636">
                  <c:v>3.7695913626785302E-2</c:v>
                </c:pt>
                <c:pt idx="637">
                  <c:v>3.7990883770526999E-2</c:v>
                </c:pt>
                <c:pt idx="638">
                  <c:v>3.82858539142686E-2</c:v>
                </c:pt>
                <c:pt idx="639">
                  <c:v>3.8580824058010298E-2</c:v>
                </c:pt>
                <c:pt idx="640">
                  <c:v>3.8875794201751898E-2</c:v>
                </c:pt>
                <c:pt idx="641">
                  <c:v>3.9177901853647001E-2</c:v>
                </c:pt>
                <c:pt idx="642">
                  <c:v>3.9484362913248403E-2</c:v>
                </c:pt>
                <c:pt idx="643">
                  <c:v>3.9790823972849901E-2</c:v>
                </c:pt>
                <c:pt idx="644">
                  <c:v>4.0097285032451302E-2</c:v>
                </c:pt>
                <c:pt idx="645">
                  <c:v>4.04037460920528E-2</c:v>
                </c:pt>
                <c:pt idx="646">
                  <c:v>4.0710207151654201E-2</c:v>
                </c:pt>
                <c:pt idx="647">
                  <c:v>4.10166682112557E-2</c:v>
                </c:pt>
                <c:pt idx="648">
                  <c:v>4.1323129270857101E-2</c:v>
                </c:pt>
                <c:pt idx="649">
                  <c:v>4.1629590330458502E-2</c:v>
                </c:pt>
                <c:pt idx="650">
                  <c:v>4.193605139006E-2</c:v>
                </c:pt>
                <c:pt idx="651">
                  <c:v>4.2242512449661401E-2</c:v>
                </c:pt>
                <c:pt idx="652">
                  <c:v>4.25489735092629E-2</c:v>
                </c:pt>
                <c:pt idx="653">
                  <c:v>4.2855434568864301E-2</c:v>
                </c:pt>
                <c:pt idx="654">
                  <c:v>4.3161895628465799E-2</c:v>
                </c:pt>
                <c:pt idx="655">
                  <c:v>4.34683566880672E-2</c:v>
                </c:pt>
                <c:pt idx="656">
                  <c:v>4.3774817747668698E-2</c:v>
                </c:pt>
                <c:pt idx="657">
                  <c:v>4.40812788072701E-2</c:v>
                </c:pt>
                <c:pt idx="658">
                  <c:v>4.4355608225643398E-2</c:v>
                </c:pt>
                <c:pt idx="659">
                  <c:v>4.4627990424881497E-2</c:v>
                </c:pt>
                <c:pt idx="660">
                  <c:v>4.4900372624119701E-2</c:v>
                </c:pt>
                <c:pt idx="661">
                  <c:v>4.5172754823357898E-2</c:v>
                </c:pt>
                <c:pt idx="662">
                  <c:v>4.5445137022595998E-2</c:v>
                </c:pt>
                <c:pt idx="663">
                  <c:v>4.5717519221834202E-2</c:v>
                </c:pt>
                <c:pt idx="664">
                  <c:v>4.5989901421072302E-2</c:v>
                </c:pt>
                <c:pt idx="665">
                  <c:v>4.6262283620310499E-2</c:v>
                </c:pt>
                <c:pt idx="666">
                  <c:v>4.6534665819548598E-2</c:v>
                </c:pt>
                <c:pt idx="667">
                  <c:v>4.6807048018786802E-2</c:v>
                </c:pt>
                <c:pt idx="668">
                  <c:v>4.7079430218024902E-2</c:v>
                </c:pt>
                <c:pt idx="669">
                  <c:v>4.7351812417263099E-2</c:v>
                </c:pt>
                <c:pt idx="670">
                  <c:v>4.7624194616501199E-2</c:v>
                </c:pt>
                <c:pt idx="671">
                  <c:v>4.7896576815739403E-2</c:v>
                </c:pt>
                <c:pt idx="672">
                  <c:v>4.81689590149776E-2</c:v>
                </c:pt>
                <c:pt idx="673">
                  <c:v>4.84413412142157E-2</c:v>
                </c:pt>
                <c:pt idx="674">
                  <c:v>4.8713723413453897E-2</c:v>
                </c:pt>
                <c:pt idx="675">
                  <c:v>4.9043324112266001E-2</c:v>
                </c:pt>
                <c:pt idx="676">
                  <c:v>4.9478861041729397E-2</c:v>
                </c:pt>
                <c:pt idx="677">
                  <c:v>4.9914397971192702E-2</c:v>
                </c:pt>
                <c:pt idx="678">
                  <c:v>5.0349934900656E-2</c:v>
                </c:pt>
                <c:pt idx="679">
                  <c:v>5.0785471830119402E-2</c:v>
                </c:pt>
                <c:pt idx="680">
                  <c:v>5.1221008759582701E-2</c:v>
                </c:pt>
                <c:pt idx="681">
                  <c:v>5.1656545689046103E-2</c:v>
                </c:pt>
                <c:pt idx="682">
                  <c:v>5.2092082618509401E-2</c:v>
                </c:pt>
                <c:pt idx="683">
                  <c:v>5.25276195479727E-2</c:v>
                </c:pt>
                <c:pt idx="684">
                  <c:v>5.2963156477436102E-2</c:v>
                </c:pt>
                <c:pt idx="685">
                  <c:v>5.33986934068994E-2</c:v>
                </c:pt>
                <c:pt idx="686">
                  <c:v>5.3834230336362802E-2</c:v>
                </c:pt>
                <c:pt idx="687">
                  <c:v>5.4269767265826101E-2</c:v>
                </c:pt>
                <c:pt idx="688">
                  <c:v>5.4705304195289399E-2</c:v>
                </c:pt>
                <c:pt idx="689">
                  <c:v>5.5140841124752801E-2</c:v>
                </c:pt>
                <c:pt idx="690">
                  <c:v>5.55763780542161E-2</c:v>
                </c:pt>
                <c:pt idx="691">
                  <c:v>5.6011914983679502E-2</c:v>
                </c:pt>
                <c:pt idx="692">
                  <c:v>5.64474519131428E-2</c:v>
                </c:pt>
                <c:pt idx="693">
                  <c:v>5.6882988842606098E-2</c:v>
                </c:pt>
                <c:pt idx="694">
                  <c:v>5.7328958115733797E-2</c:v>
                </c:pt>
                <c:pt idx="695">
                  <c:v>5.7786984403249898E-2</c:v>
                </c:pt>
                <c:pt idx="696">
                  <c:v>5.8245010690766E-2</c:v>
                </c:pt>
                <c:pt idx="697">
                  <c:v>5.8703036978282101E-2</c:v>
                </c:pt>
                <c:pt idx="698">
                  <c:v>5.9161063265798099E-2</c:v>
                </c:pt>
                <c:pt idx="699">
                  <c:v>5.9619089553314297E-2</c:v>
                </c:pt>
                <c:pt idx="700">
                  <c:v>6.0077115840830302E-2</c:v>
                </c:pt>
                <c:pt idx="701">
                  <c:v>6.0535142128346403E-2</c:v>
                </c:pt>
                <c:pt idx="702">
                  <c:v>6.0993168415862498E-2</c:v>
                </c:pt>
                <c:pt idx="703">
                  <c:v>6.1451194703378599E-2</c:v>
                </c:pt>
                <c:pt idx="704">
                  <c:v>6.1909220990894701E-2</c:v>
                </c:pt>
                <c:pt idx="705">
                  <c:v>6.2367247278410802E-2</c:v>
                </c:pt>
                <c:pt idx="706">
                  <c:v>6.2825273565926903E-2</c:v>
                </c:pt>
                <c:pt idx="707">
                  <c:v>6.3283299853442998E-2</c:v>
                </c:pt>
                <c:pt idx="708">
                  <c:v>6.3741326140958995E-2</c:v>
                </c:pt>
                <c:pt idx="709">
                  <c:v>6.4199352428475104E-2</c:v>
                </c:pt>
                <c:pt idx="710">
                  <c:v>6.4654595550536806E-2</c:v>
                </c:pt>
                <c:pt idx="711">
                  <c:v>6.50990094325095E-2</c:v>
                </c:pt>
                <c:pt idx="712">
                  <c:v>6.5543423314482097E-2</c:v>
                </c:pt>
                <c:pt idx="713">
                  <c:v>6.5987837196454596E-2</c:v>
                </c:pt>
                <c:pt idx="714">
                  <c:v>6.6432251078427304E-2</c:v>
                </c:pt>
                <c:pt idx="715">
                  <c:v>6.6876664960399901E-2</c:v>
                </c:pt>
                <c:pt idx="716">
                  <c:v>6.7321078842372498E-2</c:v>
                </c:pt>
                <c:pt idx="717">
                  <c:v>6.7765492724345094E-2</c:v>
                </c:pt>
                <c:pt idx="718">
                  <c:v>6.8209906606317705E-2</c:v>
                </c:pt>
                <c:pt idx="719">
                  <c:v>6.8654320488290302E-2</c:v>
                </c:pt>
                <c:pt idx="720">
                  <c:v>6.9098734370262899E-2</c:v>
                </c:pt>
                <c:pt idx="721">
                  <c:v>6.9543148252235606E-2</c:v>
                </c:pt>
                <c:pt idx="722">
                  <c:v>6.9987562134208106E-2</c:v>
                </c:pt>
                <c:pt idx="723">
                  <c:v>7.0431976016180703E-2</c:v>
                </c:pt>
                <c:pt idx="724">
                  <c:v>7.0876389898153397E-2</c:v>
                </c:pt>
                <c:pt idx="725">
                  <c:v>7.1320803780125994E-2</c:v>
                </c:pt>
                <c:pt idx="726">
                  <c:v>7.1765217662098604E-2</c:v>
                </c:pt>
                <c:pt idx="727">
                  <c:v>7.2258369863452299E-2</c:v>
                </c:pt>
                <c:pt idx="728">
                  <c:v>7.2770800138418995E-2</c:v>
                </c:pt>
                <c:pt idx="729">
                  <c:v>7.3283230413385803E-2</c:v>
                </c:pt>
                <c:pt idx="730">
                  <c:v>7.3795660688352596E-2</c:v>
                </c:pt>
                <c:pt idx="731">
                  <c:v>7.4308090963319404E-2</c:v>
                </c:pt>
                <c:pt idx="732">
                  <c:v>7.48205212382861E-2</c:v>
                </c:pt>
                <c:pt idx="733">
                  <c:v>7.5332951513252894E-2</c:v>
                </c:pt>
                <c:pt idx="734">
                  <c:v>7.5845381788219701E-2</c:v>
                </c:pt>
                <c:pt idx="735">
                  <c:v>7.6357812063186398E-2</c:v>
                </c:pt>
                <c:pt idx="736">
                  <c:v>7.6870242338153205E-2</c:v>
                </c:pt>
                <c:pt idx="737">
                  <c:v>7.7382672613119999E-2</c:v>
                </c:pt>
                <c:pt idx="738">
                  <c:v>7.7895102888086695E-2</c:v>
                </c:pt>
                <c:pt idx="739">
                  <c:v>7.8407533163053503E-2</c:v>
                </c:pt>
                <c:pt idx="740">
                  <c:v>7.8919963438020199E-2</c:v>
                </c:pt>
                <c:pt idx="741">
                  <c:v>7.9432393712987007E-2</c:v>
                </c:pt>
                <c:pt idx="742">
                  <c:v>7.99448239879538E-2</c:v>
                </c:pt>
                <c:pt idx="743">
                  <c:v>8.0457254262920497E-2</c:v>
                </c:pt>
                <c:pt idx="744">
                  <c:v>8.0969684537887304E-2</c:v>
                </c:pt>
                <c:pt idx="745">
                  <c:v>8.1578307591951907E-2</c:v>
                </c:pt>
                <c:pt idx="746">
                  <c:v>8.2206878736661507E-2</c:v>
                </c:pt>
                <c:pt idx="747">
                  <c:v>8.2835449881370996E-2</c:v>
                </c:pt>
                <c:pt idx="748">
                  <c:v>8.3464021026080401E-2</c:v>
                </c:pt>
                <c:pt idx="749">
                  <c:v>8.4092592170790001E-2</c:v>
                </c:pt>
                <c:pt idx="750">
                  <c:v>8.4721163315499504E-2</c:v>
                </c:pt>
                <c:pt idx="751">
                  <c:v>8.5349734460209006E-2</c:v>
                </c:pt>
                <c:pt idx="752">
                  <c:v>8.5978305604918495E-2</c:v>
                </c:pt>
                <c:pt idx="753">
                  <c:v>8.6606876749627998E-2</c:v>
                </c:pt>
                <c:pt idx="754">
                  <c:v>8.7235447894337501E-2</c:v>
                </c:pt>
                <c:pt idx="755">
                  <c:v>8.7864019039047003E-2</c:v>
                </c:pt>
                <c:pt idx="756">
                  <c:v>8.8492590183756506E-2</c:v>
                </c:pt>
                <c:pt idx="757">
                  <c:v>8.9121161328465995E-2</c:v>
                </c:pt>
                <c:pt idx="758">
                  <c:v>8.9749732473175498E-2</c:v>
                </c:pt>
                <c:pt idx="759">
                  <c:v>9.0534271846852699E-2</c:v>
                </c:pt>
                <c:pt idx="760">
                  <c:v>9.1362395026342996E-2</c:v>
                </c:pt>
                <c:pt idx="761">
                  <c:v>9.2190518205833294E-2</c:v>
                </c:pt>
                <c:pt idx="762">
                  <c:v>9.3018641385323605E-2</c:v>
                </c:pt>
                <c:pt idx="763">
                  <c:v>9.3846764564813903E-2</c:v>
                </c:pt>
                <c:pt idx="764">
                  <c:v>9.4674887744304298E-2</c:v>
                </c:pt>
                <c:pt idx="765">
                  <c:v>9.5503010923794596E-2</c:v>
                </c:pt>
                <c:pt idx="766">
                  <c:v>9.6331134103285004E-2</c:v>
                </c:pt>
                <c:pt idx="767">
                  <c:v>9.7159257282775302E-2</c:v>
                </c:pt>
                <c:pt idx="768">
                  <c:v>9.7987380462265697E-2</c:v>
                </c:pt>
                <c:pt idx="769">
                  <c:v>9.8815503641755995E-2</c:v>
                </c:pt>
                <c:pt idx="770">
                  <c:v>9.9643626821246195E-2</c:v>
                </c:pt>
                <c:pt idx="771">
                  <c:v>0.10047175000073599</c:v>
                </c:pt>
                <c:pt idx="772">
                  <c:v>0.101299873180226</c:v>
                </c:pt>
                <c:pt idx="773">
                  <c:v>0.102127996359717</c:v>
                </c:pt>
                <c:pt idx="774">
                  <c:v>0.102956119539207</c:v>
                </c:pt>
                <c:pt idx="775">
                  <c:v>0.103784242718697</c:v>
                </c:pt>
                <c:pt idx="776">
                  <c:v>0.104612365898188</c:v>
                </c:pt>
                <c:pt idx="777">
                  <c:v>0.105440489077678</c:v>
                </c:pt>
                <c:pt idx="778">
                  <c:v>0.10626861225716799</c:v>
                </c:pt>
                <c:pt idx="779">
                  <c:v>0.107096735436659</c:v>
                </c:pt>
                <c:pt idx="780">
                  <c:v>0.10792485861614901</c:v>
                </c:pt>
                <c:pt idx="781">
                  <c:v>0.108752981795639</c:v>
                </c:pt>
                <c:pt idx="782">
                  <c:v>0.10958110497513</c:v>
                </c:pt>
                <c:pt idx="783">
                  <c:v>0.11040922815462</c:v>
                </c:pt>
                <c:pt idx="784">
                  <c:v>0.11123735133411</c:v>
                </c:pt>
                <c:pt idx="785">
                  <c:v>0.11206547451360099</c:v>
                </c:pt>
                <c:pt idx="786">
                  <c:v>0.112893597693091</c:v>
                </c:pt>
                <c:pt idx="787">
                  <c:v>0.11372172087258101</c:v>
                </c:pt>
                <c:pt idx="788">
                  <c:v>0.114549844052072</c:v>
                </c:pt>
                <c:pt idx="789">
                  <c:v>0.115377967231562</c:v>
                </c:pt>
                <c:pt idx="790">
                  <c:v>0.116206090411052</c:v>
                </c:pt>
                <c:pt idx="791">
                  <c:v>0.117034213590543</c:v>
                </c:pt>
                <c:pt idx="792">
                  <c:v>0.11786233677003299</c:v>
                </c:pt>
                <c:pt idx="793">
                  <c:v>0.118487389694893</c:v>
                </c:pt>
                <c:pt idx="794">
                  <c:v>0.11905006300351501</c:v>
                </c:pt>
                <c:pt idx="795">
                  <c:v>0.11961273631213799</c:v>
                </c:pt>
                <c:pt idx="796">
                  <c:v>0.12017540962076</c:v>
                </c:pt>
                <c:pt idx="797">
                  <c:v>0.120738082929382</c:v>
                </c:pt>
                <c:pt idx="798">
                  <c:v>0.121300756238004</c:v>
                </c:pt>
                <c:pt idx="799">
                  <c:v>0.121863429546626</c:v>
                </c:pt>
                <c:pt idx="800">
                  <c:v>0.12242610285524901</c:v>
                </c:pt>
                <c:pt idx="801">
                  <c:v>0.12298877616387099</c:v>
                </c:pt>
                <c:pt idx="802">
                  <c:v>0.123551449472493</c:v>
                </c:pt>
                <c:pt idx="803">
                  <c:v>0.124114122781115</c:v>
                </c:pt>
                <c:pt idx="804">
                  <c:v>0.124676796089737</c:v>
                </c:pt>
                <c:pt idx="805">
                  <c:v>0.125239469398359</c:v>
                </c:pt>
                <c:pt idx="806">
                  <c:v>0.12580214270698201</c:v>
                </c:pt>
                <c:pt idx="807">
                  <c:v>0.12636481601560401</c:v>
                </c:pt>
                <c:pt idx="808">
                  <c:v>0.12692748932422601</c:v>
                </c:pt>
                <c:pt idx="809">
                  <c:v>0.12749016263284799</c:v>
                </c:pt>
                <c:pt idx="810">
                  <c:v>0.12805283594146999</c:v>
                </c:pt>
                <c:pt idx="811">
                  <c:v>0.12861550925009299</c:v>
                </c:pt>
                <c:pt idx="812">
                  <c:v>0.12917818255871499</c:v>
                </c:pt>
                <c:pt idx="813">
                  <c:v>0.129740855867337</c:v>
                </c:pt>
                <c:pt idx="814">
                  <c:v>0.130303529175959</c:v>
                </c:pt>
                <c:pt idx="815">
                  <c:v>0.130866202484581</c:v>
                </c:pt>
                <c:pt idx="816">
                  <c:v>0.131428875793204</c:v>
                </c:pt>
                <c:pt idx="817">
                  <c:v>0.13199154910182601</c:v>
                </c:pt>
                <c:pt idx="818">
                  <c:v>0.13255422241044801</c:v>
                </c:pt>
                <c:pt idx="819">
                  <c:v>0.13311689571907001</c:v>
                </c:pt>
                <c:pt idx="820">
                  <c:v>0.13367956902769201</c:v>
                </c:pt>
                <c:pt idx="821">
                  <c:v>0.13424224233631499</c:v>
                </c:pt>
                <c:pt idx="822">
                  <c:v>0.13480491564493699</c:v>
                </c:pt>
                <c:pt idx="823">
                  <c:v>0.13536758895355899</c:v>
                </c:pt>
                <c:pt idx="824">
                  <c:v>0.135930262262181</c:v>
                </c:pt>
                <c:pt idx="825">
                  <c:v>0.136492935570803</c:v>
                </c:pt>
                <c:pt idx="826">
                  <c:v>0.13696684939373399</c:v>
                </c:pt>
                <c:pt idx="827">
                  <c:v>0.137371236484261</c:v>
                </c:pt>
                <c:pt idx="828">
                  <c:v>0.13777562357478701</c:v>
                </c:pt>
                <c:pt idx="829">
                  <c:v>0.13818001066531399</c:v>
                </c:pt>
                <c:pt idx="830">
                  <c:v>0.138584397755841</c:v>
                </c:pt>
                <c:pt idx="831">
                  <c:v>0.13898878484636801</c:v>
                </c:pt>
                <c:pt idx="832">
                  <c:v>0.13939317193689499</c:v>
                </c:pt>
                <c:pt idx="833">
                  <c:v>0.139797559027421</c:v>
                </c:pt>
                <c:pt idx="834">
                  <c:v>0.14020194611794801</c:v>
                </c:pt>
                <c:pt idx="835">
                  <c:v>0.14060633320847499</c:v>
                </c:pt>
                <c:pt idx="836">
                  <c:v>0.141010720299002</c:v>
                </c:pt>
                <c:pt idx="837">
                  <c:v>0.141415107389529</c:v>
                </c:pt>
                <c:pt idx="838">
                  <c:v>0.14181949448005499</c:v>
                </c:pt>
                <c:pt idx="839">
                  <c:v>0.14222388157058199</c:v>
                </c:pt>
                <c:pt idx="840">
                  <c:v>0.142628268661109</c:v>
                </c:pt>
                <c:pt idx="841">
                  <c:v>0.14303265575163601</c:v>
                </c:pt>
                <c:pt idx="842">
                  <c:v>0.14343704284216299</c:v>
                </c:pt>
                <c:pt idx="843">
                  <c:v>0.14384142993269</c:v>
                </c:pt>
                <c:pt idx="844">
                  <c:v>0.14424581702321601</c:v>
                </c:pt>
                <c:pt idx="845">
                  <c:v>0.14458524204015699</c:v>
                </c:pt>
                <c:pt idx="846">
                  <c:v>0.14492324358222899</c:v>
                </c:pt>
                <c:pt idx="847">
                  <c:v>0.145261245124301</c:v>
                </c:pt>
                <c:pt idx="848">
                  <c:v>0.145599246666373</c:v>
                </c:pt>
                <c:pt idx="849">
                  <c:v>0.145937248208445</c:v>
                </c:pt>
                <c:pt idx="850">
                  <c:v>0.14627524975051701</c:v>
                </c:pt>
                <c:pt idx="851">
                  <c:v>0.14661325129258901</c:v>
                </c:pt>
                <c:pt idx="852">
                  <c:v>0.14695125283466101</c:v>
                </c:pt>
                <c:pt idx="853">
                  <c:v>0.14728925437673299</c:v>
                </c:pt>
                <c:pt idx="854">
                  <c:v>0.14762725591880499</c:v>
                </c:pt>
                <c:pt idx="855">
                  <c:v>0.14796525746087699</c:v>
                </c:pt>
                <c:pt idx="856">
                  <c:v>0.14830325900294899</c:v>
                </c:pt>
                <c:pt idx="857">
                  <c:v>0.148641260545021</c:v>
                </c:pt>
                <c:pt idx="858">
                  <c:v>0.148979262087093</c:v>
                </c:pt>
                <c:pt idx="859">
                  <c:v>0.149317263629166</c:v>
                </c:pt>
                <c:pt idx="860">
                  <c:v>0.14965526517123801</c:v>
                </c:pt>
                <c:pt idx="861">
                  <c:v>0.149978781935518</c:v>
                </c:pt>
                <c:pt idx="862">
                  <c:v>0.15025215355074101</c:v>
                </c:pt>
                <c:pt idx="863">
                  <c:v>0.15052552516596401</c:v>
                </c:pt>
                <c:pt idx="864">
                  <c:v>0.15079889678118699</c:v>
                </c:pt>
                <c:pt idx="865">
                  <c:v>0.15107226839641</c:v>
                </c:pt>
                <c:pt idx="866">
                  <c:v>0.151345640011633</c:v>
                </c:pt>
                <c:pt idx="867">
                  <c:v>0.15161901162685601</c:v>
                </c:pt>
                <c:pt idx="868">
                  <c:v>0.15189238324207899</c:v>
                </c:pt>
                <c:pt idx="869">
                  <c:v>0.15216575485730199</c:v>
                </c:pt>
                <c:pt idx="870">
                  <c:v>0.152439126472525</c:v>
                </c:pt>
                <c:pt idx="871">
                  <c:v>0.15271249808774801</c:v>
                </c:pt>
                <c:pt idx="872">
                  <c:v>0.15298586970297101</c:v>
                </c:pt>
                <c:pt idx="873">
                  <c:v>0.15325924131819399</c:v>
                </c:pt>
                <c:pt idx="874">
                  <c:v>0.153532612933417</c:v>
                </c:pt>
                <c:pt idx="875">
                  <c:v>0.15380598454864</c:v>
                </c:pt>
                <c:pt idx="876">
                  <c:v>0.15407935616386301</c:v>
                </c:pt>
                <c:pt idx="877">
                  <c:v>0.15435272777908601</c:v>
                </c:pt>
                <c:pt idx="878">
                  <c:v>0.15462609939430899</c:v>
                </c:pt>
                <c:pt idx="879">
                  <c:v>0.15481470218784299</c:v>
                </c:pt>
                <c:pt idx="880">
                  <c:v>0.15487798408344</c:v>
                </c:pt>
                <c:pt idx="881">
                  <c:v>0.15494126597903801</c:v>
                </c:pt>
                <c:pt idx="882">
                  <c:v>0.155004547874636</c:v>
                </c:pt>
                <c:pt idx="883">
                  <c:v>0.15506782977023401</c:v>
                </c:pt>
                <c:pt idx="884">
                  <c:v>0.15513111166583199</c:v>
                </c:pt>
                <c:pt idx="885">
                  <c:v>0.15519439356143</c:v>
                </c:pt>
                <c:pt idx="886">
                  <c:v>0.15525767545702801</c:v>
                </c:pt>
                <c:pt idx="887">
                  <c:v>0.15532095735262599</c:v>
                </c:pt>
                <c:pt idx="888">
                  <c:v>0.155384239248224</c:v>
                </c:pt>
                <c:pt idx="889">
                  <c:v>0.15544752114382099</c:v>
                </c:pt>
                <c:pt idx="890">
                  <c:v>0.155510803039419</c:v>
                </c:pt>
                <c:pt idx="891">
                  <c:v>0.15557408493501701</c:v>
                </c:pt>
                <c:pt idx="892">
                  <c:v>0.15563736683061499</c:v>
                </c:pt>
                <c:pt idx="893">
                  <c:v>0.155700648726213</c:v>
                </c:pt>
                <c:pt idx="894">
                  <c:v>0.15576393062181099</c:v>
                </c:pt>
                <c:pt idx="895">
                  <c:v>0.155827212517409</c:v>
                </c:pt>
                <c:pt idx="896">
                  <c:v>0.15589049441300701</c:v>
                </c:pt>
                <c:pt idx="897">
                  <c:v>0.155766347933157</c:v>
                </c:pt>
                <c:pt idx="898">
                  <c:v>0.15557468474731501</c:v>
                </c:pt>
                <c:pt idx="899">
                  <c:v>0.15538302156147199</c:v>
                </c:pt>
                <c:pt idx="900">
                  <c:v>0.15519135837563</c:v>
                </c:pt>
                <c:pt idx="901">
                  <c:v>0.15499969518978801</c:v>
                </c:pt>
                <c:pt idx="902">
                  <c:v>0.154808032003945</c:v>
                </c:pt>
                <c:pt idx="903">
                  <c:v>0.15461636881810301</c:v>
                </c:pt>
                <c:pt idx="904">
                  <c:v>0.15442470563226099</c:v>
                </c:pt>
                <c:pt idx="905">
                  <c:v>0.154233042446419</c:v>
                </c:pt>
                <c:pt idx="906">
                  <c:v>0.15404137926057601</c:v>
                </c:pt>
                <c:pt idx="907">
                  <c:v>0.15384971607473399</c:v>
                </c:pt>
                <c:pt idx="908">
                  <c:v>0.153658052888892</c:v>
                </c:pt>
                <c:pt idx="909">
                  <c:v>0.15346638970304899</c:v>
                </c:pt>
                <c:pt idx="910">
                  <c:v>0.153274726517207</c:v>
                </c:pt>
                <c:pt idx="911">
                  <c:v>0.15305286569808499</c:v>
                </c:pt>
                <c:pt idx="912">
                  <c:v>0.152661475138753</c:v>
                </c:pt>
                <c:pt idx="913">
                  <c:v>0.15227008457942101</c:v>
                </c:pt>
                <c:pt idx="914">
                  <c:v>0.15187869402008899</c:v>
                </c:pt>
                <c:pt idx="915">
                  <c:v>0.15148730346075701</c:v>
                </c:pt>
                <c:pt idx="916">
                  <c:v>0.15109591290142499</c:v>
                </c:pt>
                <c:pt idx="917">
                  <c:v>0.150704522342093</c:v>
                </c:pt>
                <c:pt idx="918">
                  <c:v>0.15031313178276101</c:v>
                </c:pt>
                <c:pt idx="919">
                  <c:v>0.14992174122342899</c:v>
                </c:pt>
                <c:pt idx="920">
                  <c:v>0.14953035066409701</c:v>
                </c:pt>
                <c:pt idx="921">
                  <c:v>0.14913896010476499</c:v>
                </c:pt>
                <c:pt idx="922">
                  <c:v>0.148747569545433</c:v>
                </c:pt>
                <c:pt idx="923">
                  <c:v>0.14835617898610101</c:v>
                </c:pt>
                <c:pt idx="924">
                  <c:v>0.147964788426769</c:v>
                </c:pt>
                <c:pt idx="925">
                  <c:v>0.14757339786743701</c:v>
                </c:pt>
                <c:pt idx="926">
                  <c:v>0.14718200730810499</c:v>
                </c:pt>
                <c:pt idx="927">
                  <c:v>0.146790616748773</c:v>
                </c:pt>
                <c:pt idx="928">
                  <c:v>0.14639922618944101</c:v>
                </c:pt>
                <c:pt idx="929">
                  <c:v>0.146007835630109</c:v>
                </c:pt>
                <c:pt idx="930">
                  <c:v>0.14558897294578099</c:v>
                </c:pt>
                <c:pt idx="931">
                  <c:v>0.145125021373881</c:v>
                </c:pt>
                <c:pt idx="932">
                  <c:v>0.14466106980198101</c:v>
                </c:pt>
                <c:pt idx="933">
                  <c:v>0.14419711823008199</c:v>
                </c:pt>
                <c:pt idx="934">
                  <c:v>0.143733166658182</c:v>
                </c:pt>
                <c:pt idx="935">
                  <c:v>0.14326921508628301</c:v>
                </c:pt>
                <c:pt idx="936">
                  <c:v>0.142805263514383</c:v>
                </c:pt>
                <c:pt idx="937">
                  <c:v>0.14234131194248401</c:v>
                </c:pt>
                <c:pt idx="938">
                  <c:v>0.14187736037058399</c:v>
                </c:pt>
                <c:pt idx="939">
                  <c:v>0.141413408798685</c:v>
                </c:pt>
                <c:pt idx="940">
                  <c:v>0.14094945722678501</c:v>
                </c:pt>
                <c:pt idx="941">
                  <c:v>0.14048550565488599</c:v>
                </c:pt>
                <c:pt idx="942">
                  <c:v>0.140021554082986</c:v>
                </c:pt>
                <c:pt idx="943">
                  <c:v>0.13955760251108701</c:v>
                </c:pt>
                <c:pt idx="944">
                  <c:v>0.13909365093918699</c:v>
                </c:pt>
                <c:pt idx="945">
                  <c:v>0.138629699367287</c:v>
                </c:pt>
                <c:pt idx="946">
                  <c:v>0.13816574779538801</c:v>
                </c:pt>
                <c:pt idx="947">
                  <c:v>0.13770179622348799</c:v>
                </c:pt>
                <c:pt idx="948">
                  <c:v>0.13728149146742299</c:v>
                </c:pt>
                <c:pt idx="949">
                  <c:v>0.13687619412928101</c:v>
                </c:pt>
                <c:pt idx="950">
                  <c:v>0.136470896791139</c:v>
                </c:pt>
                <c:pt idx="951">
                  <c:v>0.13606559945299701</c:v>
                </c:pt>
                <c:pt idx="952">
                  <c:v>0.135660302114855</c:v>
                </c:pt>
                <c:pt idx="953">
                  <c:v>0.13525500477671301</c:v>
                </c:pt>
                <c:pt idx="954">
                  <c:v>0.134849707438571</c:v>
                </c:pt>
                <c:pt idx="955">
                  <c:v>0.13444441010042901</c:v>
                </c:pt>
                <c:pt idx="956">
                  <c:v>0.134039112762286</c:v>
                </c:pt>
                <c:pt idx="957">
                  <c:v>0.13363381542414399</c:v>
                </c:pt>
                <c:pt idx="958">
                  <c:v>0.133228518086002</c:v>
                </c:pt>
                <c:pt idx="959">
                  <c:v>0.13282322074785999</c:v>
                </c:pt>
                <c:pt idx="960">
                  <c:v>0.132421859413142</c:v>
                </c:pt>
                <c:pt idx="961">
                  <c:v>0.132034402907826</c:v>
                </c:pt>
                <c:pt idx="962">
                  <c:v>0.13164694640251101</c:v>
                </c:pt>
                <c:pt idx="963">
                  <c:v>0.13125948989719499</c:v>
                </c:pt>
                <c:pt idx="964">
                  <c:v>0.130872033391879</c:v>
                </c:pt>
                <c:pt idx="965">
                  <c:v>0.13048457688656301</c:v>
                </c:pt>
                <c:pt idx="966">
                  <c:v>0.13009712038124699</c:v>
                </c:pt>
                <c:pt idx="967">
                  <c:v>0.129709663875931</c:v>
                </c:pt>
                <c:pt idx="968">
                  <c:v>0.12932220737061501</c:v>
                </c:pt>
                <c:pt idx="969">
                  <c:v>0.12893475086530001</c:v>
                </c:pt>
                <c:pt idx="970">
                  <c:v>0.12854729435998399</c:v>
                </c:pt>
                <c:pt idx="971">
                  <c:v>0.128159837854668</c:v>
                </c:pt>
                <c:pt idx="972">
                  <c:v>0.12777238134935201</c:v>
                </c:pt>
                <c:pt idx="973">
                  <c:v>0.12738492484403599</c:v>
                </c:pt>
                <c:pt idx="974">
                  <c:v>0.126997468338721</c:v>
                </c:pt>
                <c:pt idx="975">
                  <c:v>0.12661001183340501</c:v>
                </c:pt>
                <c:pt idx="976">
                  <c:v>0.12622255532808899</c:v>
                </c:pt>
                <c:pt idx="977">
                  <c:v>0.12583509882277299</c:v>
                </c:pt>
                <c:pt idx="978">
                  <c:v>0.125447642317457</c:v>
                </c:pt>
                <c:pt idx="979">
                  <c:v>0.12506018581214101</c:v>
                </c:pt>
                <c:pt idx="980">
                  <c:v>0.12467272930682601</c:v>
                </c:pt>
                <c:pt idx="981">
                  <c:v>0.12428527280151</c:v>
                </c:pt>
                <c:pt idx="982">
                  <c:v>0.12389781629619399</c:v>
                </c:pt>
                <c:pt idx="983">
                  <c:v>0.123510359790878</c:v>
                </c:pt>
                <c:pt idx="984">
                  <c:v>0.123129542092953</c:v>
                </c:pt>
                <c:pt idx="985">
                  <c:v>0.122805687673247</c:v>
                </c:pt>
                <c:pt idx="986">
                  <c:v>0.12248183325354101</c:v>
                </c:pt>
                <c:pt idx="987">
                  <c:v>0.122157978833834</c:v>
                </c:pt>
                <c:pt idx="988">
                  <c:v>0.121834124414128</c:v>
                </c:pt>
                <c:pt idx="989">
                  <c:v>0.12151026999442099</c:v>
                </c:pt>
                <c:pt idx="990">
                  <c:v>0.121186415574715</c:v>
                </c:pt>
                <c:pt idx="991">
                  <c:v>0.120862561155008</c:v>
                </c:pt>
                <c:pt idx="992">
                  <c:v>0.120538706735302</c:v>
                </c:pt>
                <c:pt idx="993">
                  <c:v>0.12021485231559501</c:v>
                </c:pt>
                <c:pt idx="994">
                  <c:v>0.119890997895889</c:v>
                </c:pt>
                <c:pt idx="995">
                  <c:v>0.119567143476182</c:v>
                </c:pt>
                <c:pt idx="996">
                  <c:v>0.11924328905647601</c:v>
                </c:pt>
                <c:pt idx="997">
                  <c:v>0.118919434636769</c:v>
                </c:pt>
                <c:pt idx="998">
                  <c:v>0.118595580217063</c:v>
                </c:pt>
                <c:pt idx="999">
                  <c:v>0.11827172579735599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54-4FC6-B061-ACD936A04274}"/>
            </c:ext>
          </c:extLst>
        </c:ser>
        <c:ser>
          <c:idx val="5"/>
          <c:order val="1"/>
          <c:tx>
            <c:strRef>
              <c:f>'0.64NaCl_0.36UCl3_plot_data'!$F$1</c:f>
              <c:strCache>
                <c:ptCount val="1"/>
                <c:pt idx="0">
                  <c:v>Na-U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'0.64NaCl_0.36UCl3_plot_data'!$F$2:$F$1001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5.9270999092395896E-4</c:v>
                </c:pt>
                <c:pt idx="452">
                  <c:v>6.4889508355760303E-4</c:v>
                </c:pt>
                <c:pt idx="453">
                  <c:v>7.05080176191247E-4</c:v>
                </c:pt>
                <c:pt idx="454">
                  <c:v>7.6126526882489096E-4</c:v>
                </c:pt>
                <c:pt idx="455">
                  <c:v>8.17450361458532E-4</c:v>
                </c:pt>
                <c:pt idx="456">
                  <c:v>8.7363545409217705E-4</c:v>
                </c:pt>
                <c:pt idx="457">
                  <c:v>9.2982054672582101E-4</c:v>
                </c:pt>
                <c:pt idx="458">
                  <c:v>9.8600563935946498E-4</c:v>
                </c:pt>
                <c:pt idx="459">
                  <c:v>1.0421907319931099E-3</c:v>
                </c:pt>
                <c:pt idx="460">
                  <c:v>1.0983758246267501E-3</c:v>
                </c:pt>
                <c:pt idx="461">
                  <c:v>1.15456091726039E-3</c:v>
                </c:pt>
                <c:pt idx="462">
                  <c:v>1.21074600989403E-3</c:v>
                </c:pt>
                <c:pt idx="463">
                  <c:v>1.2669311025276799E-3</c:v>
                </c:pt>
                <c:pt idx="464">
                  <c:v>1.3231161951613201E-3</c:v>
                </c:pt>
                <c:pt idx="465">
                  <c:v>1.3793012877949601E-3</c:v>
                </c:pt>
                <c:pt idx="466">
                  <c:v>1.43548638042861E-3</c:v>
                </c:pt>
                <c:pt idx="467">
                  <c:v>1.4916714730622499E-3</c:v>
                </c:pt>
                <c:pt idx="468">
                  <c:v>1.57285038293495E-3</c:v>
                </c:pt>
                <c:pt idx="469">
                  <c:v>1.7593055477262299E-3</c:v>
                </c:pt>
                <c:pt idx="470">
                  <c:v>1.9457607125175E-3</c:v>
                </c:pt>
                <c:pt idx="471">
                  <c:v>2.1322158773087901E-3</c:v>
                </c:pt>
                <c:pt idx="472">
                  <c:v>2.31867104210007E-3</c:v>
                </c:pt>
                <c:pt idx="473">
                  <c:v>2.5051262068913499E-3</c:v>
                </c:pt>
                <c:pt idx="474">
                  <c:v>2.6915813716826401E-3</c:v>
                </c:pt>
                <c:pt idx="475">
                  <c:v>2.87803653647391E-3</c:v>
                </c:pt>
                <c:pt idx="476">
                  <c:v>3.0644917012651899E-3</c:v>
                </c:pt>
                <c:pt idx="477">
                  <c:v>3.2509468660564698E-3</c:v>
                </c:pt>
                <c:pt idx="478">
                  <c:v>3.4374020308477601E-3</c:v>
                </c:pt>
                <c:pt idx="479">
                  <c:v>3.62385719563904E-3</c:v>
                </c:pt>
                <c:pt idx="480">
                  <c:v>3.8103123604303099E-3</c:v>
                </c:pt>
                <c:pt idx="481">
                  <c:v>3.9967675252215902E-3</c:v>
                </c:pt>
                <c:pt idx="482">
                  <c:v>4.1832226900128796E-3</c:v>
                </c:pt>
                <c:pt idx="483">
                  <c:v>4.3696778548041604E-3</c:v>
                </c:pt>
                <c:pt idx="484">
                  <c:v>4.5561330195954403E-3</c:v>
                </c:pt>
                <c:pt idx="485">
                  <c:v>4.7667714318356796E-3</c:v>
                </c:pt>
                <c:pt idx="486">
                  <c:v>5.0085123248094299E-3</c:v>
                </c:pt>
                <c:pt idx="487">
                  <c:v>5.2502532177831802E-3</c:v>
                </c:pt>
                <c:pt idx="488">
                  <c:v>5.4919941107569297E-3</c:v>
                </c:pt>
                <c:pt idx="489">
                  <c:v>5.73373500373068E-3</c:v>
                </c:pt>
                <c:pt idx="490">
                  <c:v>5.9754758967044096E-3</c:v>
                </c:pt>
                <c:pt idx="491">
                  <c:v>6.2172167896781599E-3</c:v>
                </c:pt>
                <c:pt idx="492">
                  <c:v>6.4589576826519102E-3</c:v>
                </c:pt>
                <c:pt idx="493">
                  <c:v>6.7006985756256597E-3</c:v>
                </c:pt>
                <c:pt idx="494">
                  <c:v>6.94243946859941E-3</c:v>
                </c:pt>
                <c:pt idx="495">
                  <c:v>7.1841803615731404E-3</c:v>
                </c:pt>
                <c:pt idx="496">
                  <c:v>7.4259212545468899E-3</c:v>
                </c:pt>
                <c:pt idx="497">
                  <c:v>7.6676621475206402E-3</c:v>
                </c:pt>
                <c:pt idx="498">
                  <c:v>7.9094030404943897E-3</c:v>
                </c:pt>
                <c:pt idx="499">
                  <c:v>8.1595242109549996E-3</c:v>
                </c:pt>
                <c:pt idx="500">
                  <c:v>8.5615033367371501E-3</c:v>
                </c:pt>
                <c:pt idx="501">
                  <c:v>8.9634824625193302E-3</c:v>
                </c:pt>
                <c:pt idx="502">
                  <c:v>9.3654615883015102E-3</c:v>
                </c:pt>
                <c:pt idx="503">
                  <c:v>9.7674407140836902E-3</c:v>
                </c:pt>
                <c:pt idx="504">
                  <c:v>1.0169419839865799E-2</c:v>
                </c:pt>
                <c:pt idx="505">
                  <c:v>1.0571398965648E-2</c:v>
                </c:pt>
                <c:pt idx="506">
                  <c:v>1.0973378091430201E-2</c:v>
                </c:pt>
                <c:pt idx="507">
                  <c:v>1.1375357217212299E-2</c:v>
                </c:pt>
                <c:pt idx="508">
                  <c:v>1.17773363429945E-2</c:v>
                </c:pt>
                <c:pt idx="509">
                  <c:v>1.2179315468776699E-2</c:v>
                </c:pt>
                <c:pt idx="510">
                  <c:v>1.25812945945589E-2</c:v>
                </c:pt>
                <c:pt idx="511">
                  <c:v>1.2983273720341E-2</c:v>
                </c:pt>
                <c:pt idx="512">
                  <c:v>1.34070421784115E-2</c:v>
                </c:pt>
                <c:pt idx="513">
                  <c:v>1.39562502403389E-2</c:v>
                </c:pt>
                <c:pt idx="514">
                  <c:v>1.4505458302266201E-2</c:v>
                </c:pt>
                <c:pt idx="515">
                  <c:v>1.50546663641935E-2</c:v>
                </c:pt>
                <c:pt idx="516">
                  <c:v>1.56038744261208E-2</c:v>
                </c:pt>
                <c:pt idx="517">
                  <c:v>1.6153082488048101E-2</c:v>
                </c:pt>
                <c:pt idx="518">
                  <c:v>1.6702290549975501E-2</c:v>
                </c:pt>
                <c:pt idx="519">
                  <c:v>1.72514986119028E-2</c:v>
                </c:pt>
                <c:pt idx="520">
                  <c:v>1.7800706673830099E-2</c:v>
                </c:pt>
                <c:pt idx="521">
                  <c:v>1.83580444226638E-2</c:v>
                </c:pt>
                <c:pt idx="522">
                  <c:v>1.9002483436393599E-2</c:v>
                </c:pt>
                <c:pt idx="523">
                  <c:v>1.9646922450123401E-2</c:v>
                </c:pt>
                <c:pt idx="524">
                  <c:v>2.02913614638532E-2</c:v>
                </c:pt>
                <c:pt idx="525">
                  <c:v>2.0935800477582901E-2</c:v>
                </c:pt>
                <c:pt idx="526">
                  <c:v>2.15802394913127E-2</c:v>
                </c:pt>
                <c:pt idx="527">
                  <c:v>2.2224678505042499E-2</c:v>
                </c:pt>
                <c:pt idx="528">
                  <c:v>2.2869117518772301E-2</c:v>
                </c:pt>
                <c:pt idx="529">
                  <c:v>2.3513556532502099E-2</c:v>
                </c:pt>
                <c:pt idx="530">
                  <c:v>2.4157995546231801E-2</c:v>
                </c:pt>
                <c:pt idx="531">
                  <c:v>2.48024345599616E-2</c:v>
                </c:pt>
                <c:pt idx="532">
                  <c:v>2.5446873573691398E-2</c:v>
                </c:pt>
                <c:pt idx="533">
                  <c:v>2.60913125874211E-2</c:v>
                </c:pt>
                <c:pt idx="534">
                  <c:v>2.6735751601150898E-2</c:v>
                </c:pt>
                <c:pt idx="535">
                  <c:v>2.7380190614880701E-2</c:v>
                </c:pt>
                <c:pt idx="536">
                  <c:v>2.8024629628610499E-2</c:v>
                </c:pt>
                <c:pt idx="537">
                  <c:v>2.8669068642340201E-2</c:v>
                </c:pt>
                <c:pt idx="538">
                  <c:v>2.9313507656069999E-2</c:v>
                </c:pt>
                <c:pt idx="539">
                  <c:v>2.9957946669799802E-2</c:v>
                </c:pt>
                <c:pt idx="540">
                  <c:v>3.06023856835295E-2</c:v>
                </c:pt>
                <c:pt idx="541">
                  <c:v>3.1246824697259298E-2</c:v>
                </c:pt>
                <c:pt idx="542">
                  <c:v>3.1891263710989097E-2</c:v>
                </c:pt>
                <c:pt idx="543">
                  <c:v>3.2535702724718903E-2</c:v>
                </c:pt>
                <c:pt idx="544">
                  <c:v>3.3180141738448701E-2</c:v>
                </c:pt>
                <c:pt idx="545">
                  <c:v>3.3824580752178403E-2</c:v>
                </c:pt>
                <c:pt idx="546">
                  <c:v>3.4469019765908201E-2</c:v>
                </c:pt>
                <c:pt idx="547">
                  <c:v>3.5113458779638E-2</c:v>
                </c:pt>
                <c:pt idx="548">
                  <c:v>3.5757897793367799E-2</c:v>
                </c:pt>
                <c:pt idx="549">
                  <c:v>3.6402336807097598E-2</c:v>
                </c:pt>
                <c:pt idx="550">
                  <c:v>3.7046775820827299E-2</c:v>
                </c:pt>
                <c:pt idx="551">
                  <c:v>3.7691214834557098E-2</c:v>
                </c:pt>
                <c:pt idx="552">
                  <c:v>3.8335653848286903E-2</c:v>
                </c:pt>
                <c:pt idx="553">
                  <c:v>3.8980092862016598E-2</c:v>
                </c:pt>
                <c:pt idx="554">
                  <c:v>3.9624531875746397E-2</c:v>
                </c:pt>
                <c:pt idx="555">
                  <c:v>4.0268970889476202E-2</c:v>
                </c:pt>
                <c:pt idx="556">
                  <c:v>4.0913409903206001E-2</c:v>
                </c:pt>
                <c:pt idx="557">
                  <c:v>4.1612471841389997E-2</c:v>
                </c:pt>
                <c:pt idx="558">
                  <c:v>4.2321152257012398E-2</c:v>
                </c:pt>
                <c:pt idx="559">
                  <c:v>4.3029832672634702E-2</c:v>
                </c:pt>
                <c:pt idx="560">
                  <c:v>4.3738513088256999E-2</c:v>
                </c:pt>
                <c:pt idx="561">
                  <c:v>4.4447193503879399E-2</c:v>
                </c:pt>
                <c:pt idx="562">
                  <c:v>4.51558739195018E-2</c:v>
                </c:pt>
                <c:pt idx="563">
                  <c:v>4.5864554335124097E-2</c:v>
                </c:pt>
                <c:pt idx="564">
                  <c:v>4.6613556704388798E-2</c:v>
                </c:pt>
                <c:pt idx="565">
                  <c:v>4.74940963248262E-2</c:v>
                </c:pt>
                <c:pt idx="566">
                  <c:v>4.8374635945263603E-2</c:v>
                </c:pt>
                <c:pt idx="567">
                  <c:v>4.9255175565700998E-2</c:v>
                </c:pt>
                <c:pt idx="568">
                  <c:v>5.0135715186138401E-2</c:v>
                </c:pt>
                <c:pt idx="569">
                  <c:v>5.1016254806575803E-2</c:v>
                </c:pt>
                <c:pt idx="570">
                  <c:v>5.1896794427013199E-2</c:v>
                </c:pt>
                <c:pt idx="571">
                  <c:v>5.2777334047450601E-2</c:v>
                </c:pt>
                <c:pt idx="572">
                  <c:v>5.3657873667887997E-2</c:v>
                </c:pt>
                <c:pt idx="573">
                  <c:v>5.4535336908923197E-2</c:v>
                </c:pt>
                <c:pt idx="574">
                  <c:v>5.54123787778227E-2</c:v>
                </c:pt>
                <c:pt idx="575">
                  <c:v>5.6289420646722203E-2</c:v>
                </c:pt>
                <c:pt idx="576">
                  <c:v>5.7166462515621803E-2</c:v>
                </c:pt>
                <c:pt idx="577">
                  <c:v>5.8043504384521299E-2</c:v>
                </c:pt>
                <c:pt idx="578">
                  <c:v>5.8920546253420802E-2</c:v>
                </c:pt>
                <c:pt idx="579">
                  <c:v>5.9797588122320403E-2</c:v>
                </c:pt>
                <c:pt idx="580">
                  <c:v>6.0610943829413198E-2</c:v>
                </c:pt>
                <c:pt idx="581">
                  <c:v>6.1311866221124597E-2</c:v>
                </c:pt>
                <c:pt idx="582">
                  <c:v>6.2012788612836003E-2</c:v>
                </c:pt>
                <c:pt idx="583">
                  <c:v>6.2713711004547298E-2</c:v>
                </c:pt>
                <c:pt idx="584">
                  <c:v>6.3414633396258704E-2</c:v>
                </c:pt>
                <c:pt idx="585">
                  <c:v>6.4115555787969999E-2</c:v>
                </c:pt>
                <c:pt idx="586">
                  <c:v>6.4816478179681405E-2</c:v>
                </c:pt>
                <c:pt idx="587">
                  <c:v>6.5483131906383399E-2</c:v>
                </c:pt>
                <c:pt idx="588">
                  <c:v>6.6045087172104097E-2</c:v>
                </c:pt>
                <c:pt idx="589">
                  <c:v>6.6607042437824907E-2</c:v>
                </c:pt>
                <c:pt idx="590">
                  <c:v>6.7168997703545605E-2</c:v>
                </c:pt>
                <c:pt idx="591">
                  <c:v>6.77309529692664E-2</c:v>
                </c:pt>
                <c:pt idx="592">
                  <c:v>6.8292908234987196E-2</c:v>
                </c:pt>
                <c:pt idx="593">
                  <c:v>6.8854863500707894E-2</c:v>
                </c:pt>
                <c:pt idx="594">
                  <c:v>6.9416818766428703E-2</c:v>
                </c:pt>
                <c:pt idx="595">
                  <c:v>6.9978775319915407E-2</c:v>
                </c:pt>
                <c:pt idx="596">
                  <c:v>7.0540853923353505E-2</c:v>
                </c:pt>
                <c:pt idx="597">
                  <c:v>7.1102932526791604E-2</c:v>
                </c:pt>
                <c:pt idx="598">
                  <c:v>7.1665011130229703E-2</c:v>
                </c:pt>
                <c:pt idx="599">
                  <c:v>7.2227089733667801E-2</c:v>
                </c:pt>
                <c:pt idx="600">
                  <c:v>7.27891683371059E-2</c:v>
                </c:pt>
                <c:pt idx="601">
                  <c:v>7.3351246940543999E-2</c:v>
                </c:pt>
                <c:pt idx="602">
                  <c:v>7.3913325543982097E-2</c:v>
                </c:pt>
                <c:pt idx="603">
                  <c:v>7.4475404147420099E-2</c:v>
                </c:pt>
                <c:pt idx="604">
                  <c:v>7.5037482750858198E-2</c:v>
                </c:pt>
                <c:pt idx="605">
                  <c:v>7.5599561354296296E-2</c:v>
                </c:pt>
                <c:pt idx="606">
                  <c:v>7.6147493210851999E-2</c:v>
                </c:pt>
                <c:pt idx="607">
                  <c:v>7.6668981529444902E-2</c:v>
                </c:pt>
                <c:pt idx="608">
                  <c:v>7.7190469848037804E-2</c:v>
                </c:pt>
                <c:pt idx="609">
                  <c:v>7.7711958166630804E-2</c:v>
                </c:pt>
                <c:pt idx="610">
                  <c:v>7.8233446485223596E-2</c:v>
                </c:pt>
                <c:pt idx="611">
                  <c:v>7.8754934803816595E-2</c:v>
                </c:pt>
                <c:pt idx="612">
                  <c:v>7.9276423122409498E-2</c:v>
                </c:pt>
                <c:pt idx="613">
                  <c:v>7.97979114410024E-2</c:v>
                </c:pt>
                <c:pt idx="614">
                  <c:v>8.0319399759595303E-2</c:v>
                </c:pt>
                <c:pt idx="615">
                  <c:v>8.0840888078188206E-2</c:v>
                </c:pt>
                <c:pt idx="616">
                  <c:v>8.1362376396781205E-2</c:v>
                </c:pt>
                <c:pt idx="617">
                  <c:v>8.1883864715374094E-2</c:v>
                </c:pt>
                <c:pt idx="618">
                  <c:v>8.2405353033966899E-2</c:v>
                </c:pt>
                <c:pt idx="619">
                  <c:v>8.27989373315592E-2</c:v>
                </c:pt>
                <c:pt idx="620">
                  <c:v>8.3002188205890295E-2</c:v>
                </c:pt>
                <c:pt idx="621">
                  <c:v>8.3205439080221405E-2</c:v>
                </c:pt>
                <c:pt idx="622">
                  <c:v>8.3408689954552501E-2</c:v>
                </c:pt>
                <c:pt idx="623">
                  <c:v>8.3611940828883596E-2</c:v>
                </c:pt>
                <c:pt idx="624">
                  <c:v>8.3815191703214706E-2</c:v>
                </c:pt>
                <c:pt idx="625">
                  <c:v>8.4018442577545802E-2</c:v>
                </c:pt>
                <c:pt idx="626">
                  <c:v>8.4221693451876897E-2</c:v>
                </c:pt>
                <c:pt idx="627">
                  <c:v>8.4424944326208007E-2</c:v>
                </c:pt>
                <c:pt idx="628">
                  <c:v>8.4628195200539005E-2</c:v>
                </c:pt>
                <c:pt idx="629">
                  <c:v>8.4831446074870198E-2</c:v>
                </c:pt>
                <c:pt idx="630">
                  <c:v>8.5034696949201294E-2</c:v>
                </c:pt>
                <c:pt idx="631">
                  <c:v>8.5237947823532403E-2</c:v>
                </c:pt>
                <c:pt idx="632">
                  <c:v>8.5441198697863499E-2</c:v>
                </c:pt>
                <c:pt idx="633">
                  <c:v>8.5644449572194498E-2</c:v>
                </c:pt>
                <c:pt idx="634">
                  <c:v>8.5847700446525704E-2</c:v>
                </c:pt>
                <c:pt idx="635">
                  <c:v>8.60509513208568E-2</c:v>
                </c:pt>
                <c:pt idx="636">
                  <c:v>8.6200078111309406E-2</c:v>
                </c:pt>
                <c:pt idx="637">
                  <c:v>8.6294023168474898E-2</c:v>
                </c:pt>
                <c:pt idx="638">
                  <c:v>8.6387968225640405E-2</c:v>
                </c:pt>
                <c:pt idx="639">
                  <c:v>8.6481913282805897E-2</c:v>
                </c:pt>
                <c:pt idx="640">
                  <c:v>8.6575858339971404E-2</c:v>
                </c:pt>
                <c:pt idx="641">
                  <c:v>8.6669803397136896E-2</c:v>
                </c:pt>
                <c:pt idx="642">
                  <c:v>8.6763748454302403E-2</c:v>
                </c:pt>
                <c:pt idx="643">
                  <c:v>8.6857693511467896E-2</c:v>
                </c:pt>
                <c:pt idx="644">
                  <c:v>8.6951638568633499E-2</c:v>
                </c:pt>
                <c:pt idx="645">
                  <c:v>8.7045583625799006E-2</c:v>
                </c:pt>
                <c:pt idx="646">
                  <c:v>8.7139528682964498E-2</c:v>
                </c:pt>
                <c:pt idx="647">
                  <c:v>8.7233473740130005E-2</c:v>
                </c:pt>
                <c:pt idx="648">
                  <c:v>8.7327418797295497E-2</c:v>
                </c:pt>
                <c:pt idx="649">
                  <c:v>8.7421363854461004E-2</c:v>
                </c:pt>
                <c:pt idx="650">
                  <c:v>8.7515308911626497E-2</c:v>
                </c:pt>
                <c:pt idx="651">
                  <c:v>8.7609253968792003E-2</c:v>
                </c:pt>
                <c:pt idx="652">
                  <c:v>8.7703199025957496E-2</c:v>
                </c:pt>
                <c:pt idx="653">
                  <c:v>8.7686384466031095E-2</c:v>
                </c:pt>
                <c:pt idx="654">
                  <c:v>8.7580605353159494E-2</c:v>
                </c:pt>
                <c:pt idx="655">
                  <c:v>8.7474826240287906E-2</c:v>
                </c:pt>
                <c:pt idx="656">
                  <c:v>8.7369047127416305E-2</c:v>
                </c:pt>
                <c:pt idx="657">
                  <c:v>8.7263268014544801E-2</c:v>
                </c:pt>
                <c:pt idx="658">
                  <c:v>8.71574889016732E-2</c:v>
                </c:pt>
                <c:pt idx="659">
                  <c:v>8.7051709788801598E-2</c:v>
                </c:pt>
                <c:pt idx="660">
                  <c:v>8.6945930675930094E-2</c:v>
                </c:pt>
                <c:pt idx="661">
                  <c:v>8.6840151563058507E-2</c:v>
                </c:pt>
                <c:pt idx="662">
                  <c:v>8.6734372450187003E-2</c:v>
                </c:pt>
                <c:pt idx="663">
                  <c:v>8.6628593337315402E-2</c:v>
                </c:pt>
                <c:pt idx="664">
                  <c:v>8.65228142244438E-2</c:v>
                </c:pt>
                <c:pt idx="665">
                  <c:v>8.6417035111572296E-2</c:v>
                </c:pt>
                <c:pt idx="666">
                  <c:v>8.6311255998700695E-2</c:v>
                </c:pt>
                <c:pt idx="667">
                  <c:v>8.6205476885829094E-2</c:v>
                </c:pt>
                <c:pt idx="668">
                  <c:v>8.6099697772957604E-2</c:v>
                </c:pt>
                <c:pt idx="669">
                  <c:v>8.5976935361224402E-2</c:v>
                </c:pt>
                <c:pt idx="670">
                  <c:v>8.5748619671464493E-2</c:v>
                </c:pt>
                <c:pt idx="671">
                  <c:v>8.5520303981704598E-2</c:v>
                </c:pt>
                <c:pt idx="672">
                  <c:v>8.5291988291944607E-2</c:v>
                </c:pt>
                <c:pt idx="673">
                  <c:v>8.5063672602184698E-2</c:v>
                </c:pt>
                <c:pt idx="674">
                  <c:v>8.4835356912424803E-2</c:v>
                </c:pt>
                <c:pt idx="675">
                  <c:v>8.4607041222664894E-2</c:v>
                </c:pt>
                <c:pt idx="676">
                  <c:v>8.4378725532904902E-2</c:v>
                </c:pt>
                <c:pt idx="677">
                  <c:v>8.4150409843144994E-2</c:v>
                </c:pt>
                <c:pt idx="678">
                  <c:v>8.3922094153385099E-2</c:v>
                </c:pt>
                <c:pt idx="679">
                  <c:v>8.3693778463625093E-2</c:v>
                </c:pt>
                <c:pt idx="680">
                  <c:v>8.3465462773865198E-2</c:v>
                </c:pt>
                <c:pt idx="681">
                  <c:v>8.3237147084105206E-2</c:v>
                </c:pt>
                <c:pt idx="682">
                  <c:v>8.3008831394345298E-2</c:v>
                </c:pt>
                <c:pt idx="683">
                  <c:v>8.2780515704585403E-2</c:v>
                </c:pt>
                <c:pt idx="684">
                  <c:v>8.2552200014825397E-2</c:v>
                </c:pt>
                <c:pt idx="685">
                  <c:v>8.2323884325065502E-2</c:v>
                </c:pt>
                <c:pt idx="686">
                  <c:v>8.2095568635305594E-2</c:v>
                </c:pt>
                <c:pt idx="687">
                  <c:v>8.1867252945545602E-2</c:v>
                </c:pt>
                <c:pt idx="688">
                  <c:v>8.1638937255785707E-2</c:v>
                </c:pt>
                <c:pt idx="689">
                  <c:v>8.1410621566025798E-2</c:v>
                </c:pt>
                <c:pt idx="690">
                  <c:v>8.1182305876265806E-2</c:v>
                </c:pt>
                <c:pt idx="691">
                  <c:v>8.0953990186505898E-2</c:v>
                </c:pt>
                <c:pt idx="692">
                  <c:v>8.0725674496746003E-2</c:v>
                </c:pt>
                <c:pt idx="693">
                  <c:v>8.0497358806986094E-2</c:v>
                </c:pt>
                <c:pt idx="694">
                  <c:v>8.0269043117226102E-2</c:v>
                </c:pt>
                <c:pt idx="695">
                  <c:v>8.0040727427466193E-2</c:v>
                </c:pt>
                <c:pt idx="696">
                  <c:v>7.9812411737706201E-2</c:v>
                </c:pt>
                <c:pt idx="697">
                  <c:v>7.9584096047946307E-2</c:v>
                </c:pt>
                <c:pt idx="698">
                  <c:v>7.9355780358186398E-2</c:v>
                </c:pt>
                <c:pt idx="699">
                  <c:v>7.9127464668426406E-2</c:v>
                </c:pt>
                <c:pt idx="700">
                  <c:v>7.8899148978666497E-2</c:v>
                </c:pt>
                <c:pt idx="701">
                  <c:v>7.8670833288906603E-2</c:v>
                </c:pt>
                <c:pt idx="702">
                  <c:v>7.84464093133901E-2</c:v>
                </c:pt>
                <c:pt idx="703">
                  <c:v>7.8225467915781596E-2</c:v>
                </c:pt>
                <c:pt idx="704">
                  <c:v>7.8004526518173106E-2</c:v>
                </c:pt>
                <c:pt idx="705">
                  <c:v>7.7783585120564602E-2</c:v>
                </c:pt>
                <c:pt idx="706">
                  <c:v>7.7562643722956001E-2</c:v>
                </c:pt>
                <c:pt idx="707">
                  <c:v>7.7341702325347497E-2</c:v>
                </c:pt>
                <c:pt idx="708">
                  <c:v>7.7120760927738993E-2</c:v>
                </c:pt>
                <c:pt idx="709">
                  <c:v>7.6899819530130503E-2</c:v>
                </c:pt>
                <c:pt idx="710">
                  <c:v>7.6678878132521999E-2</c:v>
                </c:pt>
                <c:pt idx="711">
                  <c:v>7.6457936734913495E-2</c:v>
                </c:pt>
                <c:pt idx="712">
                  <c:v>7.6236995337304894E-2</c:v>
                </c:pt>
                <c:pt idx="713">
                  <c:v>7.6016053939696404E-2</c:v>
                </c:pt>
                <c:pt idx="714">
                  <c:v>7.57951125420879E-2</c:v>
                </c:pt>
                <c:pt idx="715">
                  <c:v>7.5574171144479396E-2</c:v>
                </c:pt>
                <c:pt idx="716">
                  <c:v>7.5353229746870906E-2</c:v>
                </c:pt>
                <c:pt idx="717">
                  <c:v>7.5132288349262402E-2</c:v>
                </c:pt>
                <c:pt idx="718">
                  <c:v>7.4911346951653898E-2</c:v>
                </c:pt>
                <c:pt idx="719">
                  <c:v>7.4690405554045297E-2</c:v>
                </c:pt>
                <c:pt idx="720">
                  <c:v>7.4469464156436793E-2</c:v>
                </c:pt>
                <c:pt idx="721">
                  <c:v>7.4248522758828303E-2</c:v>
                </c:pt>
                <c:pt idx="722">
                  <c:v>7.4027581361219799E-2</c:v>
                </c:pt>
                <c:pt idx="723">
                  <c:v>7.3806639963611295E-2</c:v>
                </c:pt>
                <c:pt idx="724">
                  <c:v>7.3532911681605501E-2</c:v>
                </c:pt>
                <c:pt idx="725">
                  <c:v>7.3201960632232999E-2</c:v>
                </c:pt>
                <c:pt idx="726">
                  <c:v>7.2871009582860496E-2</c:v>
                </c:pt>
                <c:pt idx="727">
                  <c:v>7.2540058533487994E-2</c:v>
                </c:pt>
                <c:pt idx="728">
                  <c:v>7.2209107484115603E-2</c:v>
                </c:pt>
                <c:pt idx="729">
                  <c:v>7.1878156434743004E-2</c:v>
                </c:pt>
                <c:pt idx="730">
                  <c:v>7.1547205385370502E-2</c:v>
                </c:pt>
                <c:pt idx="731">
                  <c:v>7.1216254335998E-2</c:v>
                </c:pt>
                <c:pt idx="732">
                  <c:v>7.0885303286625498E-2</c:v>
                </c:pt>
                <c:pt idx="733">
                  <c:v>7.0554352237252996E-2</c:v>
                </c:pt>
                <c:pt idx="734">
                  <c:v>7.0223401187880494E-2</c:v>
                </c:pt>
                <c:pt idx="735">
                  <c:v>6.9892450138508005E-2</c:v>
                </c:pt>
                <c:pt idx="736">
                  <c:v>6.9561499089135503E-2</c:v>
                </c:pt>
                <c:pt idx="737">
                  <c:v>6.9230548039763001E-2</c:v>
                </c:pt>
                <c:pt idx="738">
                  <c:v>6.8899596990390596E-2</c:v>
                </c:pt>
                <c:pt idx="739">
                  <c:v>6.8568645941017997E-2</c:v>
                </c:pt>
                <c:pt idx="740">
                  <c:v>6.8274805973060196E-2</c:v>
                </c:pt>
                <c:pt idx="741">
                  <c:v>6.8031835205230096E-2</c:v>
                </c:pt>
                <c:pt idx="742">
                  <c:v>6.7788864437399995E-2</c:v>
                </c:pt>
                <c:pt idx="743">
                  <c:v>6.7545893669569895E-2</c:v>
                </c:pt>
                <c:pt idx="744">
                  <c:v>6.7302922901739795E-2</c:v>
                </c:pt>
                <c:pt idx="745">
                  <c:v>6.7059952133909695E-2</c:v>
                </c:pt>
                <c:pt idx="746">
                  <c:v>6.6816981366079595E-2</c:v>
                </c:pt>
                <c:pt idx="747">
                  <c:v>6.6574010598249495E-2</c:v>
                </c:pt>
                <c:pt idx="748">
                  <c:v>6.6331039830419394E-2</c:v>
                </c:pt>
                <c:pt idx="749">
                  <c:v>6.6088069062589294E-2</c:v>
                </c:pt>
                <c:pt idx="750">
                  <c:v>6.5845098294759194E-2</c:v>
                </c:pt>
                <c:pt idx="751">
                  <c:v>6.5602127526928997E-2</c:v>
                </c:pt>
                <c:pt idx="752">
                  <c:v>6.5359156759098896E-2</c:v>
                </c:pt>
                <c:pt idx="753">
                  <c:v>6.5097036729815094E-2</c:v>
                </c:pt>
                <c:pt idx="754">
                  <c:v>6.4788836390120105E-2</c:v>
                </c:pt>
                <c:pt idx="755">
                  <c:v>6.4480636050425102E-2</c:v>
                </c:pt>
                <c:pt idx="756">
                  <c:v>6.4172435710730003E-2</c:v>
                </c:pt>
                <c:pt idx="757">
                  <c:v>6.3864235371035E-2</c:v>
                </c:pt>
                <c:pt idx="758">
                  <c:v>6.3556035031339997E-2</c:v>
                </c:pt>
                <c:pt idx="759">
                  <c:v>6.3247834691644994E-2</c:v>
                </c:pt>
                <c:pt idx="760">
                  <c:v>6.2939634351950005E-2</c:v>
                </c:pt>
                <c:pt idx="761">
                  <c:v>6.2631434012254905E-2</c:v>
                </c:pt>
                <c:pt idx="762">
                  <c:v>6.2323233672559902E-2</c:v>
                </c:pt>
                <c:pt idx="763">
                  <c:v>6.2015033332864899E-2</c:v>
                </c:pt>
                <c:pt idx="764">
                  <c:v>6.1706832993169897E-2</c:v>
                </c:pt>
                <c:pt idx="765">
                  <c:v>6.1390436542580501E-2</c:v>
                </c:pt>
                <c:pt idx="766">
                  <c:v>6.1070341725324398E-2</c:v>
                </c:pt>
                <c:pt idx="767">
                  <c:v>6.0750246908068399E-2</c:v>
                </c:pt>
                <c:pt idx="768">
                  <c:v>6.0430152090812303E-2</c:v>
                </c:pt>
                <c:pt idx="769">
                  <c:v>6.0110057273556297E-2</c:v>
                </c:pt>
                <c:pt idx="770">
                  <c:v>5.9789962456300201E-2</c:v>
                </c:pt>
                <c:pt idx="771">
                  <c:v>5.9469867639044098E-2</c:v>
                </c:pt>
                <c:pt idx="772">
                  <c:v>5.9149772821788099E-2</c:v>
                </c:pt>
                <c:pt idx="773">
                  <c:v>5.8829678004532003E-2</c:v>
                </c:pt>
                <c:pt idx="774">
                  <c:v>5.8509583187275997E-2</c:v>
                </c:pt>
                <c:pt idx="775">
                  <c:v>5.8189488370019901E-2</c:v>
                </c:pt>
                <c:pt idx="776">
                  <c:v>5.7869393552763798E-2</c:v>
                </c:pt>
                <c:pt idx="777">
                  <c:v>5.7549298735507799E-2</c:v>
                </c:pt>
                <c:pt idx="778">
                  <c:v>5.72048082913846E-2</c:v>
                </c:pt>
                <c:pt idx="779">
                  <c:v>5.6852697554752599E-2</c:v>
                </c:pt>
                <c:pt idx="780">
                  <c:v>5.65005868181205E-2</c:v>
                </c:pt>
                <c:pt idx="781">
                  <c:v>5.6148476081488402E-2</c:v>
                </c:pt>
                <c:pt idx="782">
                  <c:v>5.5796365344856401E-2</c:v>
                </c:pt>
                <c:pt idx="783">
                  <c:v>5.5444254608224303E-2</c:v>
                </c:pt>
                <c:pt idx="784">
                  <c:v>5.5092143871592197E-2</c:v>
                </c:pt>
                <c:pt idx="785">
                  <c:v>5.4740033134960203E-2</c:v>
                </c:pt>
                <c:pt idx="786">
                  <c:v>5.4387922398328098E-2</c:v>
                </c:pt>
                <c:pt idx="787">
                  <c:v>5.4035811661696E-2</c:v>
                </c:pt>
                <c:pt idx="788">
                  <c:v>5.3683700925063901E-2</c:v>
                </c:pt>
                <c:pt idx="789">
                  <c:v>5.33315901884319E-2</c:v>
                </c:pt>
                <c:pt idx="790">
                  <c:v>5.2979479451799802E-2</c:v>
                </c:pt>
                <c:pt idx="791">
                  <c:v>5.2627368715167697E-2</c:v>
                </c:pt>
                <c:pt idx="792">
                  <c:v>5.2275257978535702E-2</c:v>
                </c:pt>
                <c:pt idx="793">
                  <c:v>5.1923147241903597E-2</c:v>
                </c:pt>
                <c:pt idx="794">
                  <c:v>5.1571036505271499E-2</c:v>
                </c:pt>
                <c:pt idx="795">
                  <c:v>5.1218925768639498E-2</c:v>
                </c:pt>
                <c:pt idx="796">
                  <c:v>5.0902539529465898E-2</c:v>
                </c:pt>
                <c:pt idx="797">
                  <c:v>5.0614344590196203E-2</c:v>
                </c:pt>
                <c:pt idx="798">
                  <c:v>5.0326149650926501E-2</c:v>
                </c:pt>
                <c:pt idx="799">
                  <c:v>5.0037954711656799E-2</c:v>
                </c:pt>
                <c:pt idx="800">
                  <c:v>4.97497597723872E-2</c:v>
                </c:pt>
                <c:pt idx="801">
                  <c:v>4.9461564833117401E-2</c:v>
                </c:pt>
                <c:pt idx="802">
                  <c:v>4.9173369893847803E-2</c:v>
                </c:pt>
                <c:pt idx="803">
                  <c:v>4.8885174954578003E-2</c:v>
                </c:pt>
                <c:pt idx="804">
                  <c:v>4.8596980015308398E-2</c:v>
                </c:pt>
                <c:pt idx="805">
                  <c:v>4.8308785076038703E-2</c:v>
                </c:pt>
                <c:pt idx="806">
                  <c:v>4.8020590136769001E-2</c:v>
                </c:pt>
                <c:pt idx="807">
                  <c:v>4.7732395197499299E-2</c:v>
                </c:pt>
                <c:pt idx="808">
                  <c:v>4.7444200258229603E-2</c:v>
                </c:pt>
                <c:pt idx="809">
                  <c:v>4.7156005318959901E-2</c:v>
                </c:pt>
                <c:pt idx="810">
                  <c:v>4.6867810379690199E-2</c:v>
                </c:pt>
                <c:pt idx="811">
                  <c:v>4.6579615440420503E-2</c:v>
                </c:pt>
                <c:pt idx="812">
                  <c:v>4.6309379780083801E-2</c:v>
                </c:pt>
                <c:pt idx="813">
                  <c:v>4.6045926592626997E-2</c:v>
                </c:pt>
                <c:pt idx="814">
                  <c:v>4.5782473405170297E-2</c:v>
                </c:pt>
                <c:pt idx="815">
                  <c:v>4.55190202177135E-2</c:v>
                </c:pt>
                <c:pt idx="816">
                  <c:v>4.5255567030256703E-2</c:v>
                </c:pt>
                <c:pt idx="817">
                  <c:v>4.49921138427999E-2</c:v>
                </c:pt>
                <c:pt idx="818">
                  <c:v>4.4728660655343103E-2</c:v>
                </c:pt>
                <c:pt idx="819">
                  <c:v>4.4465207467886299E-2</c:v>
                </c:pt>
                <c:pt idx="820">
                  <c:v>4.4201754280429599E-2</c:v>
                </c:pt>
                <c:pt idx="821">
                  <c:v>4.3938301092972802E-2</c:v>
                </c:pt>
                <c:pt idx="822">
                  <c:v>4.3674847905515998E-2</c:v>
                </c:pt>
                <c:pt idx="823">
                  <c:v>4.3411394718059201E-2</c:v>
                </c:pt>
                <c:pt idx="824">
                  <c:v>4.3147941530602398E-2</c:v>
                </c:pt>
                <c:pt idx="825">
                  <c:v>4.2884488343145601E-2</c:v>
                </c:pt>
                <c:pt idx="826">
                  <c:v>4.2621035155688797E-2</c:v>
                </c:pt>
                <c:pt idx="827">
                  <c:v>4.2357581968232097E-2</c:v>
                </c:pt>
                <c:pt idx="828">
                  <c:v>4.20941287807753E-2</c:v>
                </c:pt>
                <c:pt idx="829">
                  <c:v>4.1830675593318503E-2</c:v>
                </c:pt>
                <c:pt idx="830">
                  <c:v>4.15947982312087E-2</c:v>
                </c:pt>
                <c:pt idx="831">
                  <c:v>4.1392857044003001E-2</c:v>
                </c:pt>
                <c:pt idx="832">
                  <c:v>4.1190915856797197E-2</c:v>
                </c:pt>
                <c:pt idx="833">
                  <c:v>4.0988974669591498E-2</c:v>
                </c:pt>
                <c:pt idx="834">
                  <c:v>4.0787033482385798E-2</c:v>
                </c:pt>
                <c:pt idx="835">
                  <c:v>4.0585092295180002E-2</c:v>
                </c:pt>
                <c:pt idx="836">
                  <c:v>4.0383151107974302E-2</c:v>
                </c:pt>
                <c:pt idx="837">
                  <c:v>4.0181209920768499E-2</c:v>
                </c:pt>
                <c:pt idx="838">
                  <c:v>3.9979268733562799E-2</c:v>
                </c:pt>
                <c:pt idx="839">
                  <c:v>3.9777327546357003E-2</c:v>
                </c:pt>
                <c:pt idx="840">
                  <c:v>3.9575386359151303E-2</c:v>
                </c:pt>
                <c:pt idx="841">
                  <c:v>3.9373445171945499E-2</c:v>
                </c:pt>
                <c:pt idx="842">
                  <c:v>3.91715039847398E-2</c:v>
                </c:pt>
                <c:pt idx="843">
                  <c:v>3.8969562797534003E-2</c:v>
                </c:pt>
                <c:pt idx="844">
                  <c:v>3.8767621610328297E-2</c:v>
                </c:pt>
                <c:pt idx="845">
                  <c:v>3.8565680423122597E-2</c:v>
                </c:pt>
                <c:pt idx="846">
                  <c:v>3.8363739235916801E-2</c:v>
                </c:pt>
                <c:pt idx="847">
                  <c:v>3.8151826734034201E-2</c:v>
                </c:pt>
                <c:pt idx="848">
                  <c:v>3.7938101551015103E-2</c:v>
                </c:pt>
                <c:pt idx="849">
                  <c:v>3.7724376367996103E-2</c:v>
                </c:pt>
                <c:pt idx="850">
                  <c:v>3.7510651184976998E-2</c:v>
                </c:pt>
                <c:pt idx="851">
                  <c:v>3.7296926001957997E-2</c:v>
                </c:pt>
                <c:pt idx="852">
                  <c:v>3.70832008189389E-2</c:v>
                </c:pt>
                <c:pt idx="853">
                  <c:v>3.6869475635919899E-2</c:v>
                </c:pt>
                <c:pt idx="854">
                  <c:v>3.6655750452900801E-2</c:v>
                </c:pt>
                <c:pt idx="855">
                  <c:v>3.64420252698818E-2</c:v>
                </c:pt>
                <c:pt idx="856">
                  <c:v>3.6228300086862703E-2</c:v>
                </c:pt>
                <c:pt idx="857">
                  <c:v>3.6014574903843702E-2</c:v>
                </c:pt>
                <c:pt idx="858">
                  <c:v>3.5800849720824597E-2</c:v>
                </c:pt>
                <c:pt idx="859">
                  <c:v>3.5587124537805603E-2</c:v>
                </c:pt>
                <c:pt idx="860">
                  <c:v>3.5373399354786603E-2</c:v>
                </c:pt>
                <c:pt idx="861">
                  <c:v>3.5159674171767498E-2</c:v>
                </c:pt>
                <c:pt idx="862">
                  <c:v>3.4945948988748497E-2</c:v>
                </c:pt>
                <c:pt idx="863">
                  <c:v>3.4732223805729399E-2</c:v>
                </c:pt>
                <c:pt idx="864">
                  <c:v>3.4518498622710399E-2</c:v>
                </c:pt>
                <c:pt idx="865">
                  <c:v>3.4304773439691301E-2</c:v>
                </c:pt>
                <c:pt idx="866">
                  <c:v>3.4216647304459898E-2</c:v>
                </c:pt>
                <c:pt idx="867">
                  <c:v>3.4129381091836497E-2</c:v>
                </c:pt>
                <c:pt idx="868">
                  <c:v>3.4042114879213201E-2</c:v>
                </c:pt>
                <c:pt idx="869">
                  <c:v>3.39548486665898E-2</c:v>
                </c:pt>
                <c:pt idx="870">
                  <c:v>3.3867582453966497E-2</c:v>
                </c:pt>
                <c:pt idx="871">
                  <c:v>3.3780316241343103E-2</c:v>
                </c:pt>
                <c:pt idx="872">
                  <c:v>3.36930500287198E-2</c:v>
                </c:pt>
                <c:pt idx="873">
                  <c:v>3.3605783816096399E-2</c:v>
                </c:pt>
                <c:pt idx="874">
                  <c:v>3.3518517603473102E-2</c:v>
                </c:pt>
                <c:pt idx="875">
                  <c:v>3.3431251390849702E-2</c:v>
                </c:pt>
                <c:pt idx="876">
                  <c:v>3.3343985178226399E-2</c:v>
                </c:pt>
                <c:pt idx="877">
                  <c:v>3.3256718965602998E-2</c:v>
                </c:pt>
                <c:pt idx="878">
                  <c:v>3.3169452752979597E-2</c:v>
                </c:pt>
                <c:pt idx="879">
                  <c:v>3.3078212894763703E-2</c:v>
                </c:pt>
                <c:pt idx="880">
                  <c:v>3.29859340927545E-2</c:v>
                </c:pt>
                <c:pt idx="881">
                  <c:v>3.28936552907452E-2</c:v>
                </c:pt>
                <c:pt idx="882">
                  <c:v>3.2801376488736003E-2</c:v>
                </c:pt>
                <c:pt idx="883">
                  <c:v>3.27090976867268E-2</c:v>
                </c:pt>
                <c:pt idx="884">
                  <c:v>3.2616818884717499E-2</c:v>
                </c:pt>
                <c:pt idx="885">
                  <c:v>3.2524540082708303E-2</c:v>
                </c:pt>
                <c:pt idx="886">
                  <c:v>3.24322612806991E-2</c:v>
                </c:pt>
                <c:pt idx="887">
                  <c:v>3.2339982478689799E-2</c:v>
                </c:pt>
                <c:pt idx="888">
                  <c:v>3.2247703676680603E-2</c:v>
                </c:pt>
                <c:pt idx="889">
                  <c:v>3.21554248746714E-2</c:v>
                </c:pt>
                <c:pt idx="890">
                  <c:v>3.2063146072662203E-2</c:v>
                </c:pt>
                <c:pt idx="891">
                  <c:v>3.1970867270652903E-2</c:v>
                </c:pt>
                <c:pt idx="892">
                  <c:v>3.18785884686437E-2</c:v>
                </c:pt>
                <c:pt idx="893">
                  <c:v>3.1786309666634503E-2</c:v>
                </c:pt>
                <c:pt idx="894">
                  <c:v>3.1694030864625203E-2</c:v>
                </c:pt>
                <c:pt idx="895">
                  <c:v>3.1601752062616E-2</c:v>
                </c:pt>
                <c:pt idx="896">
                  <c:v>3.1509473260606803E-2</c:v>
                </c:pt>
                <c:pt idx="897">
                  <c:v>3.1417194458597503E-2</c:v>
                </c:pt>
                <c:pt idx="898">
                  <c:v>3.1351265351624101E-2</c:v>
                </c:pt>
                <c:pt idx="899">
                  <c:v>3.1303164097480102E-2</c:v>
                </c:pt>
                <c:pt idx="900">
                  <c:v>3.1255062843335998E-2</c:v>
                </c:pt>
                <c:pt idx="901">
                  <c:v>3.1206961589191898E-2</c:v>
                </c:pt>
                <c:pt idx="902">
                  <c:v>3.1158860335047899E-2</c:v>
                </c:pt>
                <c:pt idx="903">
                  <c:v>3.1110759080903799E-2</c:v>
                </c:pt>
                <c:pt idx="904">
                  <c:v>3.1062657826759699E-2</c:v>
                </c:pt>
                <c:pt idx="905">
                  <c:v>3.1014556572615599E-2</c:v>
                </c:pt>
                <c:pt idx="906">
                  <c:v>3.09664553184716E-2</c:v>
                </c:pt>
                <c:pt idx="907">
                  <c:v>3.09183540643275E-2</c:v>
                </c:pt>
                <c:pt idx="908">
                  <c:v>3.08702528101834E-2</c:v>
                </c:pt>
                <c:pt idx="909">
                  <c:v>3.0822151556039401E-2</c:v>
                </c:pt>
                <c:pt idx="910">
                  <c:v>3.0774050301895301E-2</c:v>
                </c:pt>
                <c:pt idx="911">
                  <c:v>3.0725949047751201E-2</c:v>
                </c:pt>
                <c:pt idx="912">
                  <c:v>3.0677847793607101E-2</c:v>
                </c:pt>
                <c:pt idx="913">
                  <c:v>3.0631746833362498E-2</c:v>
                </c:pt>
                <c:pt idx="914">
                  <c:v>3.0647139233554499E-2</c:v>
                </c:pt>
                <c:pt idx="915">
                  <c:v>3.06625316337466E-2</c:v>
                </c:pt>
                <c:pt idx="916">
                  <c:v>3.0677924033938601E-2</c:v>
                </c:pt>
                <c:pt idx="917">
                  <c:v>3.0693316434130698E-2</c:v>
                </c:pt>
                <c:pt idx="918">
                  <c:v>3.0708708834322699E-2</c:v>
                </c:pt>
                <c:pt idx="919">
                  <c:v>3.07241012345148E-2</c:v>
                </c:pt>
                <c:pt idx="920">
                  <c:v>3.0739493634706801E-2</c:v>
                </c:pt>
                <c:pt idx="921">
                  <c:v>3.0754886034898898E-2</c:v>
                </c:pt>
                <c:pt idx="922">
                  <c:v>3.0770278435090899E-2</c:v>
                </c:pt>
                <c:pt idx="923">
                  <c:v>3.0785670835283E-2</c:v>
                </c:pt>
                <c:pt idx="924">
                  <c:v>3.0801063235475101E-2</c:v>
                </c:pt>
                <c:pt idx="925">
                  <c:v>3.0816455635667098E-2</c:v>
                </c:pt>
                <c:pt idx="926">
                  <c:v>3.0795513310375E-2</c:v>
                </c:pt>
                <c:pt idx="927">
                  <c:v>3.07589068561725E-2</c:v>
                </c:pt>
                <c:pt idx="928">
                  <c:v>3.072230040197E-2</c:v>
                </c:pt>
                <c:pt idx="929">
                  <c:v>3.06856939477675E-2</c:v>
                </c:pt>
                <c:pt idx="930">
                  <c:v>3.0649087493565E-2</c:v>
                </c:pt>
                <c:pt idx="931">
                  <c:v>3.06124810393625E-2</c:v>
                </c:pt>
                <c:pt idx="932">
                  <c:v>3.057587458516E-2</c:v>
                </c:pt>
                <c:pt idx="933">
                  <c:v>3.05392681309575E-2</c:v>
                </c:pt>
                <c:pt idx="934">
                  <c:v>3.0502661676755E-2</c:v>
                </c:pt>
                <c:pt idx="935">
                  <c:v>3.04660552225525E-2</c:v>
                </c:pt>
                <c:pt idx="936">
                  <c:v>3.042944876835E-2</c:v>
                </c:pt>
                <c:pt idx="937">
                  <c:v>3.0392842314147499E-2</c:v>
                </c:pt>
                <c:pt idx="938">
                  <c:v>3.03562358599451E-2</c:v>
                </c:pt>
                <c:pt idx="939">
                  <c:v>3.03196294057426E-2</c:v>
                </c:pt>
                <c:pt idx="940">
                  <c:v>3.02830229515401E-2</c:v>
                </c:pt>
                <c:pt idx="941">
                  <c:v>3.0251089905812802E-2</c:v>
                </c:pt>
                <c:pt idx="942">
                  <c:v>3.0266114315767201E-2</c:v>
                </c:pt>
                <c:pt idx="943">
                  <c:v>3.0281138725721701E-2</c:v>
                </c:pt>
                <c:pt idx="944">
                  <c:v>3.02961631356762E-2</c:v>
                </c:pt>
                <c:pt idx="945">
                  <c:v>3.03111875456307E-2</c:v>
                </c:pt>
                <c:pt idx="946">
                  <c:v>3.0326211955585099E-2</c:v>
                </c:pt>
                <c:pt idx="947">
                  <c:v>3.0341236365539599E-2</c:v>
                </c:pt>
                <c:pt idx="948">
                  <c:v>3.0356260775494099E-2</c:v>
                </c:pt>
                <c:pt idx="949">
                  <c:v>3.0371285185448599E-2</c:v>
                </c:pt>
                <c:pt idx="950">
                  <c:v>3.0386309595403001E-2</c:v>
                </c:pt>
                <c:pt idx="951">
                  <c:v>3.0401334005357501E-2</c:v>
                </c:pt>
                <c:pt idx="952">
                  <c:v>3.0416358415312001E-2</c:v>
                </c:pt>
                <c:pt idx="953">
                  <c:v>3.0431382825266501E-2</c:v>
                </c:pt>
                <c:pt idx="954">
                  <c:v>3.04464072352209E-2</c:v>
                </c:pt>
                <c:pt idx="955">
                  <c:v>3.04614316451754E-2</c:v>
                </c:pt>
                <c:pt idx="956">
                  <c:v>3.04764560551299E-2</c:v>
                </c:pt>
                <c:pt idx="957">
                  <c:v>3.0504502584409999E-2</c:v>
                </c:pt>
                <c:pt idx="958">
                  <c:v>3.0557893995048699E-2</c:v>
                </c:pt>
                <c:pt idx="959">
                  <c:v>3.0611285405687399E-2</c:v>
                </c:pt>
                <c:pt idx="960">
                  <c:v>3.0664676816326099E-2</c:v>
                </c:pt>
                <c:pt idx="961">
                  <c:v>3.0718068226964702E-2</c:v>
                </c:pt>
                <c:pt idx="962">
                  <c:v>3.0771459637603402E-2</c:v>
                </c:pt>
                <c:pt idx="963">
                  <c:v>3.0824851048242102E-2</c:v>
                </c:pt>
                <c:pt idx="964">
                  <c:v>3.0878242458880701E-2</c:v>
                </c:pt>
                <c:pt idx="965">
                  <c:v>3.0931633869519401E-2</c:v>
                </c:pt>
                <c:pt idx="966">
                  <c:v>3.0985025280158101E-2</c:v>
                </c:pt>
                <c:pt idx="967">
                  <c:v>3.1038416690796801E-2</c:v>
                </c:pt>
                <c:pt idx="968">
                  <c:v>3.10918081014354E-2</c:v>
                </c:pt>
                <c:pt idx="969">
                  <c:v>3.11451995120741E-2</c:v>
                </c:pt>
                <c:pt idx="970">
                  <c:v>3.11985909227128E-2</c:v>
                </c:pt>
                <c:pt idx="971">
                  <c:v>3.1251982333351497E-2</c:v>
                </c:pt>
                <c:pt idx="972">
                  <c:v>3.1305373743990103E-2</c:v>
                </c:pt>
                <c:pt idx="973">
                  <c:v>3.13587651546288E-2</c:v>
                </c:pt>
                <c:pt idx="974">
                  <c:v>3.1412156565267503E-2</c:v>
                </c:pt>
                <c:pt idx="975">
                  <c:v>3.14655479759062E-2</c:v>
                </c:pt>
                <c:pt idx="976">
                  <c:v>3.1518939386544799E-2</c:v>
                </c:pt>
                <c:pt idx="977">
                  <c:v>3.1545799859480701E-2</c:v>
                </c:pt>
                <c:pt idx="978">
                  <c:v>3.1569096456427199E-2</c:v>
                </c:pt>
                <c:pt idx="979">
                  <c:v>3.1592393053373802E-2</c:v>
                </c:pt>
                <c:pt idx="980">
                  <c:v>3.16156896503203E-2</c:v>
                </c:pt>
                <c:pt idx="981">
                  <c:v>3.1638986247266798E-2</c:v>
                </c:pt>
                <c:pt idx="982">
                  <c:v>3.1662282844213303E-2</c:v>
                </c:pt>
                <c:pt idx="983">
                  <c:v>3.1685579441159899E-2</c:v>
                </c:pt>
                <c:pt idx="984">
                  <c:v>3.1708876038106397E-2</c:v>
                </c:pt>
                <c:pt idx="985">
                  <c:v>3.1732172635052902E-2</c:v>
                </c:pt>
                <c:pt idx="986">
                  <c:v>3.17554692319994E-2</c:v>
                </c:pt>
                <c:pt idx="987">
                  <c:v>3.1778765828945899E-2</c:v>
                </c:pt>
                <c:pt idx="988">
                  <c:v>3.1802062425892501E-2</c:v>
                </c:pt>
                <c:pt idx="989">
                  <c:v>3.1825359022838999E-2</c:v>
                </c:pt>
                <c:pt idx="990">
                  <c:v>3.1848655619785497E-2</c:v>
                </c:pt>
                <c:pt idx="991">
                  <c:v>3.1871952216732002E-2</c:v>
                </c:pt>
                <c:pt idx="992">
                  <c:v>3.1895248813678598E-2</c:v>
                </c:pt>
                <c:pt idx="993">
                  <c:v>3.1937602369155403E-2</c:v>
                </c:pt>
                <c:pt idx="994">
                  <c:v>3.1992648215074103E-2</c:v>
                </c:pt>
                <c:pt idx="995">
                  <c:v>3.20476940609929E-2</c:v>
                </c:pt>
                <c:pt idx="996">
                  <c:v>3.2102739906911697E-2</c:v>
                </c:pt>
                <c:pt idx="997">
                  <c:v>3.2157785752830501E-2</c:v>
                </c:pt>
                <c:pt idx="998">
                  <c:v>3.2212831598749297E-2</c:v>
                </c:pt>
                <c:pt idx="999">
                  <c:v>3.2267877444667997E-2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A254-4FC6-B061-ACD936A04274}"/>
            </c:ext>
          </c:extLst>
        </c:ser>
        <c:ser>
          <c:idx val="0"/>
          <c:order val="2"/>
          <c:tx>
            <c:strRef>
              <c:f>'0.64NaCl_0.36UCl3_plot_data'!$C$1</c:f>
              <c:strCache>
                <c:ptCount val="1"/>
                <c:pt idx="0">
                  <c:v>Na-Cl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3.6939852899908802E-3</c:v>
                </c:pt>
                <c:pt idx="291">
                  <c:v>3.8646533176100299E-3</c:v>
                </c:pt>
                <c:pt idx="292">
                  <c:v>4.03532134522918E-3</c:v>
                </c:pt>
                <c:pt idx="293">
                  <c:v>4.2059893728483401E-3</c:v>
                </c:pt>
                <c:pt idx="294">
                  <c:v>4.3766574004674803E-3</c:v>
                </c:pt>
                <c:pt idx="295">
                  <c:v>4.54732542808663E-3</c:v>
                </c:pt>
                <c:pt idx="296">
                  <c:v>4.7179934557057797E-3</c:v>
                </c:pt>
                <c:pt idx="297">
                  <c:v>4.8886614833249303E-3</c:v>
                </c:pt>
                <c:pt idx="298">
                  <c:v>5.05932951094408E-3</c:v>
                </c:pt>
                <c:pt idx="299">
                  <c:v>5.2299975385632297E-3</c:v>
                </c:pt>
                <c:pt idx="300">
                  <c:v>5.4006655661823803E-3</c:v>
                </c:pt>
                <c:pt idx="301">
                  <c:v>5.57133359380153E-3</c:v>
                </c:pt>
                <c:pt idx="302">
                  <c:v>5.7420016214206797E-3</c:v>
                </c:pt>
                <c:pt idx="303">
                  <c:v>5.9126696490398303E-3</c:v>
                </c:pt>
                <c:pt idx="304">
                  <c:v>6.0833376766589696E-3</c:v>
                </c:pt>
                <c:pt idx="305">
                  <c:v>6.2540057042781297E-3</c:v>
                </c:pt>
                <c:pt idx="306">
                  <c:v>6.4246737318972803E-3</c:v>
                </c:pt>
                <c:pt idx="307">
                  <c:v>6.8464031136689103E-3</c:v>
                </c:pt>
                <c:pt idx="308">
                  <c:v>8.3611860687373401E-3</c:v>
                </c:pt>
                <c:pt idx="309">
                  <c:v>9.8759690238056693E-3</c:v>
                </c:pt>
                <c:pt idx="310">
                  <c:v>1.1390751978874099E-2</c:v>
                </c:pt>
                <c:pt idx="311">
                  <c:v>1.2905534933942499E-2</c:v>
                </c:pt>
                <c:pt idx="312">
                  <c:v>1.44203178890109E-2</c:v>
                </c:pt>
                <c:pt idx="313">
                  <c:v>1.59351008440793E-2</c:v>
                </c:pt>
                <c:pt idx="314">
                  <c:v>1.7449883799147699E-2</c:v>
                </c:pt>
                <c:pt idx="315">
                  <c:v>1.8964666754216101E-2</c:v>
                </c:pt>
                <c:pt idx="316">
                  <c:v>2.0479449709284499E-2</c:v>
                </c:pt>
                <c:pt idx="317">
                  <c:v>2.1994232664352902E-2</c:v>
                </c:pt>
                <c:pt idx="318">
                  <c:v>2.3509015619421401E-2</c:v>
                </c:pt>
                <c:pt idx="319">
                  <c:v>2.5023798574489699E-2</c:v>
                </c:pt>
                <c:pt idx="320">
                  <c:v>2.80138203974543E-2</c:v>
                </c:pt>
                <c:pt idx="321">
                  <c:v>3.1948184768120703E-2</c:v>
                </c:pt>
                <c:pt idx="322">
                  <c:v>3.58825491387871E-2</c:v>
                </c:pt>
                <c:pt idx="323">
                  <c:v>3.9816913509453503E-2</c:v>
                </c:pt>
                <c:pt idx="324">
                  <c:v>4.37512778801196E-2</c:v>
                </c:pt>
                <c:pt idx="325">
                  <c:v>4.7685642250786003E-2</c:v>
                </c:pt>
                <c:pt idx="326">
                  <c:v>5.1620006621452399E-2</c:v>
                </c:pt>
                <c:pt idx="327">
                  <c:v>5.93311040605655E-2</c:v>
                </c:pt>
                <c:pt idx="328">
                  <c:v>6.8124528933474995E-2</c:v>
                </c:pt>
                <c:pt idx="329">
                  <c:v>7.6917953806383998E-2</c:v>
                </c:pt>
                <c:pt idx="330">
                  <c:v>8.5711378679293501E-2</c:v>
                </c:pt>
                <c:pt idx="331">
                  <c:v>9.4504803552203101E-2</c:v>
                </c:pt>
                <c:pt idx="332">
                  <c:v>0.10329822842511199</c:v>
                </c:pt>
                <c:pt idx="333">
                  <c:v>0.113159072768186</c:v>
                </c:pt>
                <c:pt idx="334">
                  <c:v>0.12337477248737801</c:v>
                </c:pt>
                <c:pt idx="335">
                  <c:v>0.13359047220657</c:v>
                </c:pt>
                <c:pt idx="336">
                  <c:v>0.143806171925763</c:v>
                </c:pt>
                <c:pt idx="337">
                  <c:v>0.15402187164495501</c:v>
                </c:pt>
                <c:pt idx="338">
                  <c:v>0.16423757136414799</c:v>
                </c:pt>
                <c:pt idx="339">
                  <c:v>0.174453271083339</c:v>
                </c:pt>
                <c:pt idx="340">
                  <c:v>0.186833777097932</c:v>
                </c:pt>
                <c:pt idx="341">
                  <c:v>0.19946444226916299</c:v>
                </c:pt>
                <c:pt idx="342">
                  <c:v>0.212095107440394</c:v>
                </c:pt>
                <c:pt idx="343">
                  <c:v>0.225082383950929</c:v>
                </c:pt>
                <c:pt idx="344">
                  <c:v>0.23813251714654099</c:v>
                </c:pt>
                <c:pt idx="345">
                  <c:v>0.25118265034215498</c:v>
                </c:pt>
                <c:pt idx="346">
                  <c:v>0.264690718778127</c:v>
                </c:pt>
                <c:pt idx="347">
                  <c:v>0.27831050127351997</c:v>
                </c:pt>
                <c:pt idx="348">
                  <c:v>0.291930283768913</c:v>
                </c:pt>
                <c:pt idx="349">
                  <c:v>0.305643248484126</c:v>
                </c:pt>
                <c:pt idx="350">
                  <c:v>0.31938602298868901</c:v>
                </c:pt>
                <c:pt idx="351">
                  <c:v>0.33312879749325203</c:v>
                </c:pt>
                <c:pt idx="352">
                  <c:v>0.34687157199781599</c:v>
                </c:pt>
                <c:pt idx="353">
                  <c:v>0.360614346502379</c:v>
                </c:pt>
                <c:pt idx="354">
                  <c:v>0.37435712100694102</c:v>
                </c:pt>
                <c:pt idx="355">
                  <c:v>0.38809214598969799</c:v>
                </c:pt>
                <c:pt idx="356">
                  <c:v>0.40182326891877901</c:v>
                </c:pt>
                <c:pt idx="357">
                  <c:v>0.41555439184786003</c:v>
                </c:pt>
                <c:pt idx="358">
                  <c:v>0.42838658008224101</c:v>
                </c:pt>
                <c:pt idx="359">
                  <c:v>0.440665098861166</c:v>
                </c:pt>
                <c:pt idx="360">
                  <c:v>0.452943617640092</c:v>
                </c:pt>
                <c:pt idx="361">
                  <c:v>0.46446304815363698</c:v>
                </c:pt>
                <c:pt idx="362">
                  <c:v>0.475415838498844</c:v>
                </c:pt>
                <c:pt idx="363">
                  <c:v>0.48636862884405002</c:v>
                </c:pt>
                <c:pt idx="364">
                  <c:v>0.49747677949340202</c:v>
                </c:pt>
                <c:pt idx="365">
                  <c:v>0.50872475185497301</c:v>
                </c:pt>
                <c:pt idx="366">
                  <c:v>0.51997272421654395</c:v>
                </c:pt>
                <c:pt idx="367">
                  <c:v>0.53122069657811499</c:v>
                </c:pt>
                <c:pt idx="368">
                  <c:v>0.53909123866938102</c:v>
                </c:pt>
                <c:pt idx="369">
                  <c:v>0.54563849955527499</c:v>
                </c:pt>
                <c:pt idx="370">
                  <c:v>0.55218576044116896</c:v>
                </c:pt>
                <c:pt idx="371">
                  <c:v>0.55873302132706304</c:v>
                </c:pt>
                <c:pt idx="372">
                  <c:v>0.56528028221295601</c:v>
                </c:pt>
                <c:pt idx="373">
                  <c:v>0.57048216455582201</c:v>
                </c:pt>
                <c:pt idx="374">
                  <c:v>0.57355780023778602</c:v>
                </c:pt>
                <c:pt idx="375">
                  <c:v>0.57663343591975103</c:v>
                </c:pt>
                <c:pt idx="376">
                  <c:v>0.57970907160171603</c:v>
                </c:pt>
                <c:pt idx="377">
                  <c:v>0.58278470728368004</c:v>
                </c:pt>
                <c:pt idx="378">
                  <c:v>0.58586034296564504</c:v>
                </c:pt>
                <c:pt idx="379">
                  <c:v>0.58893597864760905</c:v>
                </c:pt>
                <c:pt idx="380">
                  <c:v>0.59201161432957405</c:v>
                </c:pt>
                <c:pt idx="381">
                  <c:v>0.59508725001153895</c:v>
                </c:pt>
                <c:pt idx="382">
                  <c:v>0.59816288569350295</c:v>
                </c:pt>
                <c:pt idx="383">
                  <c:v>0.60123852137546796</c:v>
                </c:pt>
                <c:pt idx="384">
                  <c:v>0.60369311263355896</c:v>
                </c:pt>
                <c:pt idx="385">
                  <c:v>0.602109455880107</c:v>
                </c:pt>
                <c:pt idx="386">
                  <c:v>0.60052579912665405</c:v>
                </c:pt>
                <c:pt idx="387">
                  <c:v>0.59894214237320098</c:v>
                </c:pt>
                <c:pt idx="388">
                  <c:v>0.59735848561974902</c:v>
                </c:pt>
                <c:pt idx="389">
                  <c:v>0.59577482886629596</c:v>
                </c:pt>
                <c:pt idx="390">
                  <c:v>0.594191172112844</c:v>
                </c:pt>
                <c:pt idx="391">
                  <c:v>0.59260751535939105</c:v>
                </c:pt>
                <c:pt idx="392">
                  <c:v>0.59102385860593898</c:v>
                </c:pt>
                <c:pt idx="393">
                  <c:v>0.58944020185248602</c:v>
                </c:pt>
                <c:pt idx="394">
                  <c:v>0.58785654509903296</c:v>
                </c:pt>
                <c:pt idx="395">
                  <c:v>0.586272888345581</c:v>
                </c:pt>
                <c:pt idx="396">
                  <c:v>0.58468923159212804</c:v>
                </c:pt>
                <c:pt idx="397">
                  <c:v>0.58304864877417795</c:v>
                </c:pt>
                <c:pt idx="398">
                  <c:v>0.57820145626623798</c:v>
                </c:pt>
                <c:pt idx="399">
                  <c:v>0.57335426375829701</c:v>
                </c:pt>
                <c:pt idx="400">
                  <c:v>0.56850707125035704</c:v>
                </c:pt>
                <c:pt idx="401">
                  <c:v>0.56365987874241696</c:v>
                </c:pt>
                <c:pt idx="402">
                  <c:v>0.558812686234476</c:v>
                </c:pt>
                <c:pt idx="403">
                  <c:v>0.55396549372653603</c:v>
                </c:pt>
                <c:pt idx="404">
                  <c:v>0.54911830121859495</c:v>
                </c:pt>
                <c:pt idx="405">
                  <c:v>0.54406511791950296</c:v>
                </c:pt>
                <c:pt idx="406">
                  <c:v>0.53870524165973099</c:v>
                </c:pt>
                <c:pt idx="407">
                  <c:v>0.53334536539996003</c:v>
                </c:pt>
                <c:pt idx="408">
                  <c:v>0.52798548914018795</c:v>
                </c:pt>
                <c:pt idx="409">
                  <c:v>0.52262561288041598</c:v>
                </c:pt>
                <c:pt idx="410">
                  <c:v>0.51726573662064501</c:v>
                </c:pt>
                <c:pt idx="411">
                  <c:v>0.51190586036087304</c:v>
                </c:pt>
                <c:pt idx="412">
                  <c:v>0.50654598410110097</c:v>
                </c:pt>
                <c:pt idx="413">
                  <c:v>0.501186107841329</c:v>
                </c:pt>
                <c:pt idx="414">
                  <c:v>0.49582623158155698</c:v>
                </c:pt>
                <c:pt idx="415">
                  <c:v>0.49046635532178601</c:v>
                </c:pt>
                <c:pt idx="416">
                  <c:v>0.48510647906201398</c:v>
                </c:pt>
                <c:pt idx="417">
                  <c:v>0.47967083877294803</c:v>
                </c:pt>
                <c:pt idx="418">
                  <c:v>0.47396140524993702</c:v>
                </c:pt>
                <c:pt idx="419">
                  <c:v>0.46825197172692501</c:v>
                </c:pt>
                <c:pt idx="420">
                  <c:v>0.462542538203915</c:v>
                </c:pt>
                <c:pt idx="421">
                  <c:v>0.45683310468090399</c:v>
                </c:pt>
                <c:pt idx="422">
                  <c:v>0.45112367115789298</c:v>
                </c:pt>
                <c:pt idx="423">
                  <c:v>0.44546972120682699</c:v>
                </c:pt>
                <c:pt idx="424">
                  <c:v>0.44020694415478001</c:v>
                </c:pt>
                <c:pt idx="425">
                  <c:v>0.43494416710273398</c:v>
                </c:pt>
                <c:pt idx="426">
                  <c:v>0.42968139005068701</c:v>
                </c:pt>
                <c:pt idx="427">
                  <c:v>0.42441861299863898</c:v>
                </c:pt>
                <c:pt idx="428">
                  <c:v>0.419155835946592</c:v>
                </c:pt>
                <c:pt idx="429">
                  <c:v>0.41389305889454497</c:v>
                </c:pt>
                <c:pt idx="430">
                  <c:v>0.408630281842499</c:v>
                </c:pt>
                <c:pt idx="431">
                  <c:v>0.40336750479045103</c:v>
                </c:pt>
                <c:pt idx="432">
                  <c:v>0.398104727738404</c:v>
                </c:pt>
                <c:pt idx="433">
                  <c:v>0.39284195068635702</c:v>
                </c:pt>
                <c:pt idx="434">
                  <c:v>0.38757917363430999</c:v>
                </c:pt>
                <c:pt idx="435">
                  <c:v>0.38231639658226302</c:v>
                </c:pt>
                <c:pt idx="436">
                  <c:v>0.377379077104603</c:v>
                </c:pt>
                <c:pt idx="437">
                  <c:v>0.37246283623767901</c:v>
                </c:pt>
                <c:pt idx="438">
                  <c:v>0.36754659537075601</c:v>
                </c:pt>
                <c:pt idx="439">
                  <c:v>0.36263035450383202</c:v>
                </c:pt>
                <c:pt idx="440">
                  <c:v>0.35771411363690903</c:v>
                </c:pt>
                <c:pt idx="441">
                  <c:v>0.35279787276998498</c:v>
                </c:pt>
                <c:pt idx="442">
                  <c:v>0.34798091898030598</c:v>
                </c:pt>
                <c:pt idx="443">
                  <c:v>0.34423159492887401</c:v>
                </c:pt>
                <c:pt idx="444">
                  <c:v>0.34048227087744198</c:v>
                </c:pt>
                <c:pt idx="445">
                  <c:v>0.33673294682601002</c:v>
                </c:pt>
                <c:pt idx="446">
                  <c:v>0.33298362277457799</c:v>
                </c:pt>
                <c:pt idx="447">
                  <c:v>0.32923429872314602</c:v>
                </c:pt>
                <c:pt idx="448">
                  <c:v>0.325484974671714</c:v>
                </c:pt>
                <c:pt idx="449">
                  <c:v>0.32156712406735899</c:v>
                </c:pt>
                <c:pt idx="450">
                  <c:v>0.31708823636254002</c:v>
                </c:pt>
                <c:pt idx="451">
                  <c:v>0.312609348657721</c:v>
                </c:pt>
                <c:pt idx="452">
                  <c:v>0.30813046095290098</c:v>
                </c:pt>
                <c:pt idx="453">
                  <c:v>0.30365157324808201</c:v>
                </c:pt>
                <c:pt idx="454">
                  <c:v>0.29917268554326198</c:v>
                </c:pt>
                <c:pt idx="455">
                  <c:v>0.29469379783844302</c:v>
                </c:pt>
                <c:pt idx="456">
                  <c:v>0.29021491013362399</c:v>
                </c:pt>
                <c:pt idx="457">
                  <c:v>0.28681793500441299</c:v>
                </c:pt>
                <c:pt idx="458">
                  <c:v>0.28381526211960101</c:v>
                </c:pt>
                <c:pt idx="459">
                  <c:v>0.28081258923478902</c:v>
                </c:pt>
                <c:pt idx="460">
                  <c:v>0.27780991634997698</c:v>
                </c:pt>
                <c:pt idx="461">
                  <c:v>0.274807243465165</c:v>
                </c:pt>
                <c:pt idx="462">
                  <c:v>0.27180457058035301</c:v>
                </c:pt>
                <c:pt idx="463">
                  <c:v>0.26880189769554103</c:v>
                </c:pt>
                <c:pt idx="464">
                  <c:v>0.26579922481072898</c:v>
                </c:pt>
                <c:pt idx="465">
                  <c:v>0.262796551925918</c:v>
                </c:pt>
                <c:pt idx="466">
                  <c:v>0.25979387904110601</c:v>
                </c:pt>
                <c:pt idx="467">
                  <c:v>0.25679120615629403</c:v>
                </c:pt>
                <c:pt idx="468">
                  <c:v>0.25378853327148199</c:v>
                </c:pt>
                <c:pt idx="469">
                  <c:v>0.25078586038667</c:v>
                </c:pt>
                <c:pt idx="470">
                  <c:v>0.24750090953316101</c:v>
                </c:pt>
                <c:pt idx="471">
                  <c:v>0.244199283657834</c:v>
                </c:pt>
                <c:pt idx="472">
                  <c:v>0.24089765778250699</c:v>
                </c:pt>
                <c:pt idx="473">
                  <c:v>0.23759603190718101</c:v>
                </c:pt>
                <c:pt idx="474">
                  <c:v>0.234294406031854</c:v>
                </c:pt>
                <c:pt idx="475">
                  <c:v>0.23099278015652799</c:v>
                </c:pt>
                <c:pt idx="476">
                  <c:v>0.22882902078549899</c:v>
                </c:pt>
                <c:pt idx="477">
                  <c:v>0.22681920111100501</c:v>
                </c:pt>
                <c:pt idx="478">
                  <c:v>0.22480938143651</c:v>
                </c:pt>
                <c:pt idx="479">
                  <c:v>0.22279956176201601</c:v>
                </c:pt>
                <c:pt idx="480">
                  <c:v>0.220789742087521</c:v>
                </c:pt>
                <c:pt idx="481">
                  <c:v>0.21877992241302699</c:v>
                </c:pt>
                <c:pt idx="482">
                  <c:v>0.21677010273853201</c:v>
                </c:pt>
                <c:pt idx="483">
                  <c:v>0.21476028306403799</c:v>
                </c:pt>
                <c:pt idx="484">
                  <c:v>0.21275046338954301</c:v>
                </c:pt>
                <c:pt idx="485">
                  <c:v>0.210740643715049</c:v>
                </c:pt>
                <c:pt idx="486">
                  <c:v>0.20873082404055401</c:v>
                </c:pt>
                <c:pt idx="487">
                  <c:v>0.20672100436606</c:v>
                </c:pt>
                <c:pt idx="488">
                  <c:v>0.20471118469156499</c:v>
                </c:pt>
                <c:pt idx="489">
                  <c:v>0.20270136501707101</c:v>
                </c:pt>
                <c:pt idx="490">
                  <c:v>0.20069154534257599</c:v>
                </c:pt>
                <c:pt idx="491">
                  <c:v>0.19868172566808201</c:v>
                </c:pt>
                <c:pt idx="492">
                  <c:v>0.196671905993587</c:v>
                </c:pt>
                <c:pt idx="493">
                  <c:v>0.19466208631909299</c:v>
                </c:pt>
                <c:pt idx="494">
                  <c:v>0.19309031976350199</c:v>
                </c:pt>
                <c:pt idx="495">
                  <c:v>0.191623755451686</c:v>
                </c:pt>
                <c:pt idx="496">
                  <c:v>0.19015719113987001</c:v>
                </c:pt>
                <c:pt idx="497">
                  <c:v>0.18869062682805399</c:v>
                </c:pt>
                <c:pt idx="498">
                  <c:v>0.18722406251623799</c:v>
                </c:pt>
                <c:pt idx="499">
                  <c:v>0.185757498204421</c:v>
                </c:pt>
                <c:pt idx="500">
                  <c:v>0.18429093389260501</c:v>
                </c:pt>
                <c:pt idx="501">
                  <c:v>0.18282436958078899</c:v>
                </c:pt>
                <c:pt idx="502">
                  <c:v>0.18135780526897299</c:v>
                </c:pt>
                <c:pt idx="503">
                  <c:v>0.179891240957157</c:v>
                </c:pt>
                <c:pt idx="504">
                  <c:v>0.17842467664534101</c:v>
                </c:pt>
                <c:pt idx="505">
                  <c:v>0.17695811233352499</c:v>
                </c:pt>
                <c:pt idx="506">
                  <c:v>0.17549154802170899</c:v>
                </c:pt>
                <c:pt idx="507">
                  <c:v>0.174024983709893</c:v>
                </c:pt>
                <c:pt idx="508">
                  <c:v>0.17255841939807601</c:v>
                </c:pt>
                <c:pt idx="509">
                  <c:v>0.17130540980012099</c:v>
                </c:pt>
                <c:pt idx="510">
                  <c:v>0.17031540989452201</c:v>
                </c:pt>
                <c:pt idx="511">
                  <c:v>0.16932540998892301</c:v>
                </c:pt>
                <c:pt idx="512">
                  <c:v>0.16833541008332401</c:v>
                </c:pt>
                <c:pt idx="513">
                  <c:v>0.167345410177725</c:v>
                </c:pt>
                <c:pt idx="514">
                  <c:v>0.166355410272126</c:v>
                </c:pt>
                <c:pt idx="515">
                  <c:v>0.16536541036652699</c:v>
                </c:pt>
                <c:pt idx="516">
                  <c:v>0.16437541046092799</c:v>
                </c:pt>
                <c:pt idx="517">
                  <c:v>0.16338541055532901</c:v>
                </c:pt>
                <c:pt idx="518">
                  <c:v>0.16239541064973001</c:v>
                </c:pt>
                <c:pt idx="519">
                  <c:v>0.16140541074413101</c:v>
                </c:pt>
                <c:pt idx="520">
                  <c:v>0.160415410838532</c:v>
                </c:pt>
                <c:pt idx="521">
                  <c:v>0.159425410932933</c:v>
                </c:pt>
                <c:pt idx="522">
                  <c:v>0.15843541102733399</c:v>
                </c:pt>
                <c:pt idx="523">
                  <c:v>0.15744541112173499</c:v>
                </c:pt>
                <c:pt idx="524">
                  <c:v>0.15645541121613599</c:v>
                </c:pt>
                <c:pt idx="525">
                  <c:v>0.15546541131053701</c:v>
                </c:pt>
                <c:pt idx="526">
                  <c:v>0.154517872255094</c:v>
                </c:pt>
                <c:pt idx="527">
                  <c:v>0.15379229652038501</c:v>
                </c:pt>
                <c:pt idx="528">
                  <c:v>0.15306672078567701</c:v>
                </c:pt>
                <c:pt idx="529">
                  <c:v>0.15234114505096799</c:v>
                </c:pt>
                <c:pt idx="530">
                  <c:v>0.151615569316259</c:v>
                </c:pt>
                <c:pt idx="531">
                  <c:v>0.15088999358155</c:v>
                </c:pt>
                <c:pt idx="532">
                  <c:v>0.15016441784684101</c:v>
                </c:pt>
                <c:pt idx="533">
                  <c:v>0.14943884211213301</c:v>
                </c:pt>
                <c:pt idx="534">
                  <c:v>0.14871326637742399</c:v>
                </c:pt>
                <c:pt idx="535">
                  <c:v>0.147987690642715</c:v>
                </c:pt>
                <c:pt idx="536">
                  <c:v>0.147262114908006</c:v>
                </c:pt>
                <c:pt idx="537">
                  <c:v>0.14653653917329701</c:v>
                </c:pt>
                <c:pt idx="538">
                  <c:v>0.14581096343858899</c:v>
                </c:pt>
                <c:pt idx="539">
                  <c:v>0.14508538770387999</c:v>
                </c:pt>
                <c:pt idx="540">
                  <c:v>0.144359811969171</c:v>
                </c:pt>
                <c:pt idx="541">
                  <c:v>0.143634236234462</c:v>
                </c:pt>
                <c:pt idx="542">
                  <c:v>0.14290866049975301</c:v>
                </c:pt>
                <c:pt idx="543">
                  <c:v>0.14218308476504499</c:v>
                </c:pt>
                <c:pt idx="544">
                  <c:v>0.14145750903033599</c:v>
                </c:pt>
                <c:pt idx="545">
                  <c:v>0.140731933295627</c:v>
                </c:pt>
                <c:pt idx="546">
                  <c:v>0.14005107987255899</c:v>
                </c:pt>
                <c:pt idx="547">
                  <c:v>0.13966583382126599</c:v>
                </c:pt>
                <c:pt idx="548">
                  <c:v>0.13928058776997301</c:v>
                </c:pt>
                <c:pt idx="549">
                  <c:v>0.13889534171867901</c:v>
                </c:pt>
                <c:pt idx="550">
                  <c:v>0.13851009566738601</c:v>
                </c:pt>
                <c:pt idx="551">
                  <c:v>0.138124849616093</c:v>
                </c:pt>
                <c:pt idx="552">
                  <c:v>0.1377396035648</c:v>
                </c:pt>
                <c:pt idx="553">
                  <c:v>0.137354357513506</c:v>
                </c:pt>
                <c:pt idx="554">
                  <c:v>0.13696911146221299</c:v>
                </c:pt>
                <c:pt idx="555">
                  <c:v>0.13658386541091999</c:v>
                </c:pt>
                <c:pt idx="556">
                  <c:v>0.13619861935962599</c:v>
                </c:pt>
                <c:pt idx="557">
                  <c:v>0.13581337330833301</c:v>
                </c:pt>
                <c:pt idx="558">
                  <c:v>0.13542812725704001</c:v>
                </c:pt>
                <c:pt idx="559">
                  <c:v>0.13504288120574601</c:v>
                </c:pt>
                <c:pt idx="560">
                  <c:v>0.134657635154453</c:v>
                </c:pt>
                <c:pt idx="561">
                  <c:v>0.13427238910316</c:v>
                </c:pt>
                <c:pt idx="562">
                  <c:v>0.133887143051867</c:v>
                </c:pt>
                <c:pt idx="563">
                  <c:v>0.13351610204283701</c:v>
                </c:pt>
                <c:pt idx="564">
                  <c:v>0.133306648354272</c:v>
                </c:pt>
                <c:pt idx="565">
                  <c:v>0.13309719466570799</c:v>
                </c:pt>
                <c:pt idx="566">
                  <c:v>0.13288774097714301</c:v>
                </c:pt>
                <c:pt idx="567">
                  <c:v>0.132678287288579</c:v>
                </c:pt>
                <c:pt idx="568">
                  <c:v>0.13246883360001399</c:v>
                </c:pt>
                <c:pt idx="569">
                  <c:v>0.13225937991145001</c:v>
                </c:pt>
                <c:pt idx="570">
                  <c:v>0.132049926222885</c:v>
                </c:pt>
                <c:pt idx="571">
                  <c:v>0.13184047253432099</c:v>
                </c:pt>
                <c:pt idx="572">
                  <c:v>0.13163101884575601</c:v>
                </c:pt>
                <c:pt idx="573">
                  <c:v>0.131421565157192</c:v>
                </c:pt>
                <c:pt idx="574">
                  <c:v>0.13121211146862699</c:v>
                </c:pt>
                <c:pt idx="575">
                  <c:v>0.13100265778006301</c:v>
                </c:pt>
                <c:pt idx="576">
                  <c:v>0.130793204091498</c:v>
                </c:pt>
                <c:pt idx="577">
                  <c:v>0.13058375040293399</c:v>
                </c:pt>
                <c:pt idx="578">
                  <c:v>0.13037429671436901</c:v>
                </c:pt>
                <c:pt idx="579">
                  <c:v>0.130164843025805</c:v>
                </c:pt>
                <c:pt idx="580">
                  <c:v>0.12995538933723999</c:v>
                </c:pt>
                <c:pt idx="581">
                  <c:v>0.12977069128320201</c:v>
                </c:pt>
                <c:pt idx="582">
                  <c:v>0.12960037715973499</c:v>
                </c:pt>
                <c:pt idx="583">
                  <c:v>0.129430063036267</c:v>
                </c:pt>
                <c:pt idx="584">
                  <c:v>0.12925974891280001</c:v>
                </c:pt>
                <c:pt idx="585">
                  <c:v>0.12908943478933299</c:v>
                </c:pt>
                <c:pt idx="586">
                  <c:v>0.128919120665865</c:v>
                </c:pt>
                <c:pt idx="587">
                  <c:v>0.12874880654239801</c:v>
                </c:pt>
                <c:pt idx="588">
                  <c:v>0.12857849241893099</c:v>
                </c:pt>
                <c:pt idx="589">
                  <c:v>0.128408178295463</c:v>
                </c:pt>
                <c:pt idx="590">
                  <c:v>0.12823786417199601</c:v>
                </c:pt>
                <c:pt idx="591">
                  <c:v>0.12806755004852899</c:v>
                </c:pt>
                <c:pt idx="592">
                  <c:v>0.127897235925062</c:v>
                </c:pt>
                <c:pt idx="593">
                  <c:v>0.12772692180159401</c:v>
                </c:pt>
                <c:pt idx="594">
                  <c:v>0.12755660767812699</c:v>
                </c:pt>
                <c:pt idx="595">
                  <c:v>0.12738629355466</c:v>
                </c:pt>
                <c:pt idx="596">
                  <c:v>0.12721597943119201</c:v>
                </c:pt>
                <c:pt idx="597">
                  <c:v>0.12704566530772499</c:v>
                </c:pt>
                <c:pt idx="598">
                  <c:v>0.12710141523479199</c:v>
                </c:pt>
                <c:pt idx="599">
                  <c:v>0.12717448723767499</c:v>
                </c:pt>
                <c:pt idx="600">
                  <c:v>0.127247559240557</c:v>
                </c:pt>
                <c:pt idx="601">
                  <c:v>0.12732063124344001</c:v>
                </c:pt>
                <c:pt idx="602">
                  <c:v>0.12739370324632199</c:v>
                </c:pt>
                <c:pt idx="603">
                  <c:v>0.127466775249204</c:v>
                </c:pt>
                <c:pt idx="604">
                  <c:v>0.127539847252087</c:v>
                </c:pt>
                <c:pt idx="605">
                  <c:v>0.12761291925496901</c:v>
                </c:pt>
                <c:pt idx="606">
                  <c:v>0.12768599125785099</c:v>
                </c:pt>
                <c:pt idx="607">
                  <c:v>0.127759063260734</c:v>
                </c:pt>
                <c:pt idx="608">
                  <c:v>0.127832135263616</c:v>
                </c:pt>
                <c:pt idx="609">
                  <c:v>0.12790520726649801</c:v>
                </c:pt>
                <c:pt idx="610">
                  <c:v>0.12797827926938099</c:v>
                </c:pt>
                <c:pt idx="611">
                  <c:v>0.128051351272263</c:v>
                </c:pt>
                <c:pt idx="612">
                  <c:v>0.12812442327514501</c:v>
                </c:pt>
                <c:pt idx="613">
                  <c:v>0.12819749527802801</c:v>
                </c:pt>
                <c:pt idx="614">
                  <c:v>0.12824359050960499</c:v>
                </c:pt>
                <c:pt idx="615">
                  <c:v>0.12827214226527001</c:v>
                </c:pt>
                <c:pt idx="616">
                  <c:v>0.128300694020935</c:v>
                </c:pt>
                <c:pt idx="617">
                  <c:v>0.12832924577659999</c:v>
                </c:pt>
                <c:pt idx="618">
                  <c:v>0.12835779753226501</c:v>
                </c:pt>
                <c:pt idx="619">
                  <c:v>0.12838634928793</c:v>
                </c:pt>
                <c:pt idx="620">
                  <c:v>0.12841490104359499</c:v>
                </c:pt>
                <c:pt idx="621">
                  <c:v>0.12844345279925901</c:v>
                </c:pt>
                <c:pt idx="622">
                  <c:v>0.128472004554924</c:v>
                </c:pt>
                <c:pt idx="623">
                  <c:v>0.12850055631058899</c:v>
                </c:pt>
                <c:pt idx="624">
                  <c:v>0.12852910806625401</c:v>
                </c:pt>
                <c:pt idx="625">
                  <c:v>0.128557659821919</c:v>
                </c:pt>
                <c:pt idx="626">
                  <c:v>0.12858621157758399</c:v>
                </c:pt>
                <c:pt idx="627">
                  <c:v>0.12864628236035799</c:v>
                </c:pt>
                <c:pt idx="628">
                  <c:v>0.128779446990057</c:v>
                </c:pt>
                <c:pt idx="629">
                  <c:v>0.12891261161975701</c:v>
                </c:pt>
                <c:pt idx="630">
                  <c:v>0.12904577624945701</c:v>
                </c:pt>
                <c:pt idx="631">
                  <c:v>0.12917894087915699</c:v>
                </c:pt>
                <c:pt idx="632">
                  <c:v>0.129312105508856</c:v>
                </c:pt>
                <c:pt idx="633">
                  <c:v>0.129445270138556</c:v>
                </c:pt>
                <c:pt idx="634">
                  <c:v>0.12957843476825601</c:v>
                </c:pt>
                <c:pt idx="635">
                  <c:v>0.12971159939795601</c:v>
                </c:pt>
                <c:pt idx="636">
                  <c:v>0.12984476402765499</c:v>
                </c:pt>
                <c:pt idx="637">
                  <c:v>0.129977928657355</c:v>
                </c:pt>
                <c:pt idx="638">
                  <c:v>0.130111093287055</c:v>
                </c:pt>
                <c:pt idx="639">
                  <c:v>0.13024425791675501</c:v>
                </c:pt>
                <c:pt idx="640">
                  <c:v>0.13037742254645401</c:v>
                </c:pt>
                <c:pt idx="641">
                  <c:v>0.13051058717615399</c:v>
                </c:pt>
                <c:pt idx="642">
                  <c:v>0.130643751805854</c:v>
                </c:pt>
                <c:pt idx="643">
                  <c:v>0.130776916435554</c:v>
                </c:pt>
                <c:pt idx="644">
                  <c:v>0.13098298424203</c:v>
                </c:pt>
                <c:pt idx="645">
                  <c:v>0.13122828750257201</c:v>
                </c:pt>
                <c:pt idx="646">
                  <c:v>0.13147359076311399</c:v>
                </c:pt>
                <c:pt idx="647">
                  <c:v>0.131718894023656</c:v>
                </c:pt>
                <c:pt idx="648">
                  <c:v>0.131964197284197</c:v>
                </c:pt>
                <c:pt idx="649">
                  <c:v>0.13220950054473901</c:v>
                </c:pt>
                <c:pt idx="650">
                  <c:v>0.13245480380528099</c:v>
                </c:pt>
                <c:pt idx="651">
                  <c:v>0.132700107065823</c:v>
                </c:pt>
                <c:pt idx="652">
                  <c:v>0.132945410326365</c:v>
                </c:pt>
                <c:pt idx="653">
                  <c:v>0.13319071358690601</c:v>
                </c:pt>
                <c:pt idx="654">
                  <c:v>0.13343601684744799</c:v>
                </c:pt>
                <c:pt idx="655">
                  <c:v>0.13368132010799</c:v>
                </c:pt>
                <c:pt idx="656">
                  <c:v>0.13392662336853201</c:v>
                </c:pt>
                <c:pt idx="657">
                  <c:v>0.13417192662907401</c:v>
                </c:pt>
                <c:pt idx="658">
                  <c:v>0.13441722988961499</c:v>
                </c:pt>
                <c:pt idx="659">
                  <c:v>0.134662533150157</c:v>
                </c:pt>
                <c:pt idx="660">
                  <c:v>0.13490783641069901</c:v>
                </c:pt>
                <c:pt idx="661">
                  <c:v>0.13515313967124101</c:v>
                </c:pt>
                <c:pt idx="662">
                  <c:v>0.13539844293178299</c:v>
                </c:pt>
                <c:pt idx="663">
                  <c:v>0.135643746192324</c:v>
                </c:pt>
                <c:pt idx="664">
                  <c:v>0.13588904945286601</c:v>
                </c:pt>
                <c:pt idx="665">
                  <c:v>0.13613435271340801</c:v>
                </c:pt>
                <c:pt idx="666">
                  <c:v>0.136392792702137</c:v>
                </c:pt>
                <c:pt idx="667">
                  <c:v>0.136890276396891</c:v>
                </c:pt>
                <c:pt idx="668">
                  <c:v>0.137387760091644</c:v>
                </c:pt>
                <c:pt idx="669">
                  <c:v>0.13788524378639699</c:v>
                </c:pt>
                <c:pt idx="670">
                  <c:v>0.13838272748114999</c:v>
                </c:pt>
                <c:pt idx="671">
                  <c:v>0.13888021117590399</c:v>
                </c:pt>
                <c:pt idx="672">
                  <c:v>0.13937769487065699</c:v>
                </c:pt>
                <c:pt idx="673">
                  <c:v>0.13987517856541001</c:v>
                </c:pt>
                <c:pt idx="674">
                  <c:v>0.14037266226016301</c:v>
                </c:pt>
                <c:pt idx="675">
                  <c:v>0.14087014595491701</c:v>
                </c:pt>
                <c:pt idx="676">
                  <c:v>0.14136762964967001</c:v>
                </c:pt>
                <c:pt idx="677">
                  <c:v>0.14186511334442301</c:v>
                </c:pt>
                <c:pt idx="678">
                  <c:v>0.142362597039176</c:v>
                </c:pt>
                <c:pt idx="679">
                  <c:v>0.14286008073393</c:v>
                </c:pt>
                <c:pt idx="680">
                  <c:v>0.143357564428683</c:v>
                </c:pt>
                <c:pt idx="681">
                  <c:v>0.143855048123436</c:v>
                </c:pt>
                <c:pt idx="682">
                  <c:v>0.144307178898088</c:v>
                </c:pt>
                <c:pt idx="683">
                  <c:v>0.14469679651540801</c:v>
                </c:pt>
                <c:pt idx="684">
                  <c:v>0.14508641413272699</c:v>
                </c:pt>
                <c:pt idx="685">
                  <c:v>0.145476031750047</c:v>
                </c:pt>
                <c:pt idx="686">
                  <c:v>0.14586564936736601</c:v>
                </c:pt>
                <c:pt idx="687">
                  <c:v>0.146255266984685</c:v>
                </c:pt>
                <c:pt idx="688">
                  <c:v>0.146644884602005</c:v>
                </c:pt>
                <c:pt idx="689">
                  <c:v>0.14703450221932399</c:v>
                </c:pt>
                <c:pt idx="690">
                  <c:v>0.147424119836643</c:v>
                </c:pt>
                <c:pt idx="691">
                  <c:v>0.14781373745396301</c:v>
                </c:pt>
                <c:pt idx="692">
                  <c:v>0.14820335507128199</c:v>
                </c:pt>
                <c:pt idx="693">
                  <c:v>0.148592972688602</c:v>
                </c:pt>
                <c:pt idx="694">
                  <c:v>0.14898259030592101</c:v>
                </c:pt>
                <c:pt idx="695">
                  <c:v>0.14937220792323999</c:v>
                </c:pt>
                <c:pt idx="696">
                  <c:v>0.14976182554056</c:v>
                </c:pt>
                <c:pt idx="697">
                  <c:v>0.15015144315787901</c:v>
                </c:pt>
                <c:pt idx="698">
                  <c:v>0.15059209920556699</c:v>
                </c:pt>
                <c:pt idx="699">
                  <c:v>0.15116712947401001</c:v>
                </c:pt>
                <c:pt idx="700">
                  <c:v>0.151742159742453</c:v>
                </c:pt>
                <c:pt idx="701">
                  <c:v>0.152317190010896</c:v>
                </c:pt>
                <c:pt idx="702">
                  <c:v>0.15289222027933899</c:v>
                </c:pt>
                <c:pt idx="703">
                  <c:v>0.15346725054778201</c:v>
                </c:pt>
                <c:pt idx="704">
                  <c:v>0.15404228081622501</c:v>
                </c:pt>
                <c:pt idx="705">
                  <c:v>0.154617311084668</c:v>
                </c:pt>
                <c:pt idx="706">
                  <c:v>0.155192341353111</c:v>
                </c:pt>
                <c:pt idx="707">
                  <c:v>0.15576737162155399</c:v>
                </c:pt>
                <c:pt idx="708">
                  <c:v>0.15634240188999701</c:v>
                </c:pt>
                <c:pt idx="709">
                  <c:v>0.15691743215844001</c:v>
                </c:pt>
                <c:pt idx="710">
                  <c:v>0.157492462426883</c:v>
                </c:pt>
                <c:pt idx="711">
                  <c:v>0.158067492695326</c:v>
                </c:pt>
                <c:pt idx="712">
                  <c:v>0.15864252296376899</c:v>
                </c:pt>
                <c:pt idx="713">
                  <c:v>0.15921755323221201</c:v>
                </c:pt>
                <c:pt idx="714">
                  <c:v>0.15979258350065501</c:v>
                </c:pt>
                <c:pt idx="715">
                  <c:v>0.16040487943096901</c:v>
                </c:pt>
                <c:pt idx="716">
                  <c:v>0.161045104841333</c:v>
                </c:pt>
                <c:pt idx="717">
                  <c:v>0.16168533025169601</c:v>
                </c:pt>
                <c:pt idx="718">
                  <c:v>0.162325555662059</c:v>
                </c:pt>
                <c:pt idx="719">
                  <c:v>0.16296578107242199</c:v>
                </c:pt>
                <c:pt idx="720">
                  <c:v>0.163606006482786</c:v>
                </c:pt>
                <c:pt idx="721">
                  <c:v>0.16424623189314899</c:v>
                </c:pt>
                <c:pt idx="722">
                  <c:v>0.16488645730351201</c:v>
                </c:pt>
                <c:pt idx="723">
                  <c:v>0.165526682713875</c:v>
                </c:pt>
                <c:pt idx="724">
                  <c:v>0.16616690812423901</c:v>
                </c:pt>
                <c:pt idx="725">
                  <c:v>0.166807133534602</c:v>
                </c:pt>
                <c:pt idx="726">
                  <c:v>0.16744735894496501</c:v>
                </c:pt>
                <c:pt idx="727">
                  <c:v>0.168087584355328</c:v>
                </c:pt>
                <c:pt idx="728">
                  <c:v>0.16872780976569199</c:v>
                </c:pt>
                <c:pt idx="729">
                  <c:v>0.169368035176055</c:v>
                </c:pt>
                <c:pt idx="730">
                  <c:v>0.17000826058641799</c:v>
                </c:pt>
                <c:pt idx="731">
                  <c:v>0.17067661489959601</c:v>
                </c:pt>
                <c:pt idx="732">
                  <c:v>0.17143207480688299</c:v>
                </c:pt>
                <c:pt idx="733">
                  <c:v>0.17218753471417</c:v>
                </c:pt>
                <c:pt idx="734">
                  <c:v>0.17294299462145701</c:v>
                </c:pt>
                <c:pt idx="735">
                  <c:v>0.173698454528743</c:v>
                </c:pt>
                <c:pt idx="736">
                  <c:v>0.17445391443603001</c:v>
                </c:pt>
                <c:pt idx="737">
                  <c:v>0.17520937434331699</c:v>
                </c:pt>
                <c:pt idx="738">
                  <c:v>0.175964834250604</c:v>
                </c:pt>
                <c:pt idx="739">
                  <c:v>0.17672029415789101</c:v>
                </c:pt>
                <c:pt idx="740">
                  <c:v>0.17747575406517799</c:v>
                </c:pt>
                <c:pt idx="741">
                  <c:v>0.178231213972464</c:v>
                </c:pt>
                <c:pt idx="742">
                  <c:v>0.17898667387975101</c:v>
                </c:pt>
                <c:pt idx="743">
                  <c:v>0.17974213378703799</c:v>
                </c:pt>
                <c:pt idx="744">
                  <c:v>0.180497593694325</c:v>
                </c:pt>
                <c:pt idx="745">
                  <c:v>0.18125305360161201</c:v>
                </c:pt>
                <c:pt idx="746">
                  <c:v>0.18200851350889899</c:v>
                </c:pt>
                <c:pt idx="747">
                  <c:v>0.18268471047079801</c:v>
                </c:pt>
                <c:pt idx="748">
                  <c:v>0.18334236554074601</c:v>
                </c:pt>
                <c:pt idx="749">
                  <c:v>0.18400002061069401</c:v>
                </c:pt>
                <c:pt idx="750">
                  <c:v>0.18465767568064301</c:v>
                </c:pt>
                <c:pt idx="751">
                  <c:v>0.18531533075059101</c:v>
                </c:pt>
                <c:pt idx="752">
                  <c:v>0.18597298582054</c:v>
                </c:pt>
                <c:pt idx="753">
                  <c:v>0.186630640890488</c:v>
                </c:pt>
                <c:pt idx="754">
                  <c:v>0.187288295960436</c:v>
                </c:pt>
                <c:pt idx="755">
                  <c:v>0.187945951030385</c:v>
                </c:pt>
                <c:pt idx="756">
                  <c:v>0.188603606100333</c:v>
                </c:pt>
                <c:pt idx="757">
                  <c:v>0.189261261170281</c:v>
                </c:pt>
                <c:pt idx="758">
                  <c:v>0.18991891624023</c:v>
                </c:pt>
                <c:pt idx="759">
                  <c:v>0.19057657131017799</c:v>
                </c:pt>
                <c:pt idx="760">
                  <c:v>0.19123422638012699</c:v>
                </c:pt>
                <c:pt idx="761">
                  <c:v>0.19189188145007499</c:v>
                </c:pt>
                <c:pt idx="762">
                  <c:v>0.19254953652002299</c:v>
                </c:pt>
                <c:pt idx="763">
                  <c:v>0.19321243159648999</c:v>
                </c:pt>
                <c:pt idx="764">
                  <c:v>0.19389478044950401</c:v>
                </c:pt>
                <c:pt idx="765">
                  <c:v>0.194577129302517</c:v>
                </c:pt>
                <c:pt idx="766">
                  <c:v>0.19525947815553099</c:v>
                </c:pt>
                <c:pt idx="767">
                  <c:v>0.19594182700854401</c:v>
                </c:pt>
                <c:pt idx="768">
                  <c:v>0.196624175861557</c:v>
                </c:pt>
                <c:pt idx="769">
                  <c:v>0.197306524714571</c:v>
                </c:pt>
                <c:pt idx="770">
                  <c:v>0.19798887356758399</c:v>
                </c:pt>
                <c:pt idx="771">
                  <c:v>0.19867122242059801</c:v>
                </c:pt>
                <c:pt idx="772">
                  <c:v>0.199353571273611</c:v>
                </c:pt>
                <c:pt idx="773">
                  <c:v>0.20003592012662499</c:v>
                </c:pt>
                <c:pt idx="774">
                  <c:v>0.20071826897963799</c:v>
                </c:pt>
                <c:pt idx="775">
                  <c:v>0.20140061783265101</c:v>
                </c:pt>
                <c:pt idx="776">
                  <c:v>0.202082966685665</c:v>
                </c:pt>
                <c:pt idx="777">
                  <c:v>0.20276531553867799</c:v>
                </c:pt>
                <c:pt idx="778">
                  <c:v>0.20344766439169201</c:v>
                </c:pt>
                <c:pt idx="779">
                  <c:v>0.20413001324470501</c:v>
                </c:pt>
                <c:pt idx="780">
                  <c:v>0.204812362097718</c:v>
                </c:pt>
                <c:pt idx="781">
                  <c:v>0.20549471095073199</c:v>
                </c:pt>
                <c:pt idx="782">
                  <c:v>0.20617705980374501</c:v>
                </c:pt>
                <c:pt idx="783">
                  <c:v>0.206859408656759</c:v>
                </c:pt>
                <c:pt idx="784">
                  <c:v>0.207541757509772</c:v>
                </c:pt>
                <c:pt idx="785">
                  <c:v>0.20822410636278599</c:v>
                </c:pt>
                <c:pt idx="786">
                  <c:v>0.20890645521579901</c:v>
                </c:pt>
                <c:pt idx="787">
                  <c:v>0.209588804068812</c:v>
                </c:pt>
                <c:pt idx="788">
                  <c:v>0.21027115292182599</c:v>
                </c:pt>
                <c:pt idx="789">
                  <c:v>0.21095350177483899</c:v>
                </c:pt>
                <c:pt idx="790">
                  <c:v>0.21163585062785301</c:v>
                </c:pt>
                <c:pt idx="791">
                  <c:v>0.212318199480866</c:v>
                </c:pt>
                <c:pt idx="792">
                  <c:v>0.21300054833387999</c:v>
                </c:pt>
                <c:pt idx="793">
                  <c:v>0.21368289718689301</c:v>
                </c:pt>
                <c:pt idx="794">
                  <c:v>0.214365246039906</c:v>
                </c:pt>
                <c:pt idx="795">
                  <c:v>0.21504759489292</c:v>
                </c:pt>
                <c:pt idx="796">
                  <c:v>0.21572994374593299</c:v>
                </c:pt>
                <c:pt idx="797">
                  <c:v>0.21641229259894701</c:v>
                </c:pt>
                <c:pt idx="798">
                  <c:v>0.21709464145196</c:v>
                </c:pt>
                <c:pt idx="799">
                  <c:v>0.21777699030497299</c:v>
                </c:pt>
                <c:pt idx="800">
                  <c:v>0.21845933915798699</c:v>
                </c:pt>
                <c:pt idx="801">
                  <c:v>0.21914168801100001</c:v>
                </c:pt>
                <c:pt idx="802">
                  <c:v>0.219824036864014</c:v>
                </c:pt>
                <c:pt idx="803">
                  <c:v>0.22050638571702699</c:v>
                </c:pt>
                <c:pt idx="804">
                  <c:v>0.22118873457004001</c:v>
                </c:pt>
                <c:pt idx="805">
                  <c:v>0.221896118881</c:v>
                </c:pt>
                <c:pt idx="806">
                  <c:v>0.222640936740852</c:v>
                </c:pt>
                <c:pt idx="807">
                  <c:v>0.22338575460070401</c:v>
                </c:pt>
                <c:pt idx="808">
                  <c:v>0.22413057246055601</c:v>
                </c:pt>
                <c:pt idx="809">
                  <c:v>0.22487539032040901</c:v>
                </c:pt>
                <c:pt idx="810">
                  <c:v>0.22562020818026099</c:v>
                </c:pt>
                <c:pt idx="811">
                  <c:v>0.22636502604011299</c:v>
                </c:pt>
                <c:pt idx="812">
                  <c:v>0.227109843899965</c:v>
                </c:pt>
                <c:pt idx="813">
                  <c:v>0.227854661759818</c:v>
                </c:pt>
                <c:pt idx="814">
                  <c:v>0.22859947961967</c:v>
                </c:pt>
                <c:pt idx="815">
                  <c:v>0.22934429747952201</c:v>
                </c:pt>
                <c:pt idx="816">
                  <c:v>0.23008911533937401</c:v>
                </c:pt>
                <c:pt idx="817">
                  <c:v>0.23083393319922699</c:v>
                </c:pt>
                <c:pt idx="818">
                  <c:v>0.23157875105907899</c:v>
                </c:pt>
                <c:pt idx="819">
                  <c:v>0.23232356891893099</c:v>
                </c:pt>
                <c:pt idx="820">
                  <c:v>0.233068386778783</c:v>
                </c:pt>
                <c:pt idx="821">
                  <c:v>0.233813204638636</c:v>
                </c:pt>
                <c:pt idx="822">
                  <c:v>0.23455802249848801</c:v>
                </c:pt>
                <c:pt idx="823">
                  <c:v>0.23530284035834001</c:v>
                </c:pt>
                <c:pt idx="824">
                  <c:v>0.23604765821819201</c:v>
                </c:pt>
                <c:pt idx="825">
                  <c:v>0.23671254152071899</c:v>
                </c:pt>
                <c:pt idx="826">
                  <c:v>0.23736504819549001</c:v>
                </c:pt>
                <c:pt idx="827">
                  <c:v>0.23801755487026099</c:v>
                </c:pt>
                <c:pt idx="828">
                  <c:v>0.23867006154503201</c:v>
                </c:pt>
                <c:pt idx="829">
                  <c:v>0.23932256821980299</c:v>
                </c:pt>
                <c:pt idx="830">
                  <c:v>0.23997507489457401</c:v>
                </c:pt>
                <c:pt idx="831">
                  <c:v>0.24062758156934499</c:v>
                </c:pt>
                <c:pt idx="832">
                  <c:v>0.24128008824411601</c:v>
                </c:pt>
                <c:pt idx="833">
                  <c:v>0.241932594918887</c:v>
                </c:pt>
                <c:pt idx="834">
                  <c:v>0.24258510159365801</c:v>
                </c:pt>
                <c:pt idx="835">
                  <c:v>0.243237608268429</c:v>
                </c:pt>
                <c:pt idx="836">
                  <c:v>0.24389011494319901</c:v>
                </c:pt>
                <c:pt idx="837">
                  <c:v>0.244484950228993</c:v>
                </c:pt>
                <c:pt idx="838">
                  <c:v>0.245078138119077</c:v>
                </c:pt>
                <c:pt idx="839">
                  <c:v>0.245671326009161</c:v>
                </c:pt>
                <c:pt idx="840">
                  <c:v>0.246264513899245</c:v>
                </c:pt>
                <c:pt idx="841">
                  <c:v>0.246857701789329</c:v>
                </c:pt>
                <c:pt idx="842">
                  <c:v>0.24745088967941301</c:v>
                </c:pt>
                <c:pt idx="843">
                  <c:v>0.24804407756949701</c:v>
                </c:pt>
                <c:pt idx="844">
                  <c:v>0.24863726545958101</c:v>
                </c:pt>
                <c:pt idx="845">
                  <c:v>0.24923045334966501</c:v>
                </c:pt>
                <c:pt idx="846">
                  <c:v>0.24982364123974901</c:v>
                </c:pt>
                <c:pt idx="847">
                  <c:v>0.25041682912983299</c:v>
                </c:pt>
                <c:pt idx="848">
                  <c:v>0.25101001701991699</c:v>
                </c:pt>
                <c:pt idx="849">
                  <c:v>0.25160320491000099</c:v>
                </c:pt>
                <c:pt idx="850">
                  <c:v>0.25200048654482099</c:v>
                </c:pt>
                <c:pt idx="851">
                  <c:v>0.252373347506687</c:v>
                </c:pt>
                <c:pt idx="852">
                  <c:v>0.252746208468552</c:v>
                </c:pt>
                <c:pt idx="853">
                  <c:v>0.25311906943041801</c:v>
                </c:pt>
                <c:pt idx="854">
                  <c:v>0.25349193039228402</c:v>
                </c:pt>
                <c:pt idx="855">
                  <c:v>0.25386479135415002</c:v>
                </c:pt>
                <c:pt idx="856">
                  <c:v>0.25399998839980398</c:v>
                </c:pt>
                <c:pt idx="857">
                  <c:v>0.254120636075229</c:v>
                </c:pt>
                <c:pt idx="858">
                  <c:v>0.25424128375065402</c:v>
                </c:pt>
                <c:pt idx="859">
                  <c:v>0.25436193142607899</c:v>
                </c:pt>
                <c:pt idx="860">
                  <c:v>0.25448257910150401</c:v>
                </c:pt>
                <c:pt idx="861">
                  <c:v>0.25460322677692898</c:v>
                </c:pt>
                <c:pt idx="862">
                  <c:v>0.254723874452354</c:v>
                </c:pt>
                <c:pt idx="863">
                  <c:v>0.25484452212777903</c:v>
                </c:pt>
                <c:pt idx="864">
                  <c:v>0.25496516980320399</c:v>
                </c:pt>
                <c:pt idx="865">
                  <c:v>0.25508581747862902</c:v>
                </c:pt>
                <c:pt idx="866">
                  <c:v>0.25520646515405399</c:v>
                </c:pt>
                <c:pt idx="867">
                  <c:v>0.25532711282947901</c:v>
                </c:pt>
                <c:pt idx="868">
                  <c:v>0.25525226959583502</c:v>
                </c:pt>
                <c:pt idx="869">
                  <c:v>0.25515504372981801</c:v>
                </c:pt>
                <c:pt idx="870">
                  <c:v>0.255057817863801</c:v>
                </c:pt>
                <c:pt idx="871">
                  <c:v>0.25496059199778298</c:v>
                </c:pt>
                <c:pt idx="872">
                  <c:v>0.25486336613176602</c:v>
                </c:pt>
                <c:pt idx="873">
                  <c:v>0.25476614026574901</c:v>
                </c:pt>
                <c:pt idx="874">
                  <c:v>0.25466891439973199</c:v>
                </c:pt>
                <c:pt idx="875">
                  <c:v>0.25457168853371498</c:v>
                </c:pt>
                <c:pt idx="876">
                  <c:v>0.25447446266769802</c:v>
                </c:pt>
                <c:pt idx="877">
                  <c:v>0.25437723680168101</c:v>
                </c:pt>
                <c:pt idx="878">
                  <c:v>0.25428001093566299</c:v>
                </c:pt>
                <c:pt idx="879">
                  <c:v>0.25418278506964598</c:v>
                </c:pt>
                <c:pt idx="880">
                  <c:v>0.25408555920362902</c:v>
                </c:pt>
                <c:pt idx="881">
                  <c:v>0.253988333337612</c:v>
                </c:pt>
                <c:pt idx="882">
                  <c:v>0.25389110747159499</c:v>
                </c:pt>
                <c:pt idx="883">
                  <c:v>0.25379388160557798</c:v>
                </c:pt>
                <c:pt idx="884">
                  <c:v>0.25369665573956002</c:v>
                </c:pt>
                <c:pt idx="885">
                  <c:v>0.253599429873543</c:v>
                </c:pt>
                <c:pt idx="886">
                  <c:v>0.25345348138274698</c:v>
                </c:pt>
                <c:pt idx="887">
                  <c:v>0.25323992964118902</c:v>
                </c:pt>
                <c:pt idx="888">
                  <c:v>0.25302637789963001</c:v>
                </c:pt>
                <c:pt idx="889">
                  <c:v>0.25281282615807199</c:v>
                </c:pt>
                <c:pt idx="890">
                  <c:v>0.25259927441651298</c:v>
                </c:pt>
                <c:pt idx="891">
                  <c:v>0.25238572267495502</c:v>
                </c:pt>
                <c:pt idx="892">
                  <c:v>0.252172170933397</c:v>
                </c:pt>
                <c:pt idx="893">
                  <c:v>0.25195861919183798</c:v>
                </c:pt>
                <c:pt idx="894">
                  <c:v>0.25174506745028002</c:v>
                </c:pt>
                <c:pt idx="895">
                  <c:v>0.25153151570872101</c:v>
                </c:pt>
                <c:pt idx="896">
                  <c:v>0.25131796396716299</c:v>
                </c:pt>
                <c:pt idx="897">
                  <c:v>0.25110441222560498</c:v>
                </c:pt>
                <c:pt idx="898">
                  <c:v>0.25089086048404602</c:v>
                </c:pt>
                <c:pt idx="899">
                  <c:v>0.250677308742488</c:v>
                </c:pt>
                <c:pt idx="900">
                  <c:v>0.25046375700092899</c:v>
                </c:pt>
                <c:pt idx="901">
                  <c:v>0.25025020525937097</c:v>
                </c:pt>
                <c:pt idx="902">
                  <c:v>0.25003665351781301</c:v>
                </c:pt>
                <c:pt idx="903">
                  <c:v>0.24979281004121001</c:v>
                </c:pt>
                <c:pt idx="904">
                  <c:v>0.24952807922904</c:v>
                </c:pt>
                <c:pt idx="905">
                  <c:v>0.24926334841686901</c:v>
                </c:pt>
                <c:pt idx="906">
                  <c:v>0.24899861760469899</c:v>
                </c:pt>
                <c:pt idx="907">
                  <c:v>0.248733886792529</c:v>
                </c:pt>
                <c:pt idx="908">
                  <c:v>0.24846915598035901</c:v>
                </c:pt>
                <c:pt idx="909">
                  <c:v>0.248204425168188</c:v>
                </c:pt>
                <c:pt idx="910">
                  <c:v>0.24793969435601801</c:v>
                </c:pt>
                <c:pt idx="911">
                  <c:v>0.24767496354384799</c:v>
                </c:pt>
                <c:pt idx="912">
                  <c:v>0.247410232731678</c:v>
                </c:pt>
                <c:pt idx="913">
                  <c:v>0.24714550191950799</c:v>
                </c:pt>
                <c:pt idx="914">
                  <c:v>0.246880771107337</c:v>
                </c:pt>
                <c:pt idx="915">
                  <c:v>0.24661604029516701</c:v>
                </c:pt>
                <c:pt idx="916">
                  <c:v>0.24635130948299699</c:v>
                </c:pt>
                <c:pt idx="917">
                  <c:v>0.24608657867082701</c:v>
                </c:pt>
                <c:pt idx="918">
                  <c:v>0.24583078127548799</c:v>
                </c:pt>
                <c:pt idx="919">
                  <c:v>0.24564976388269</c:v>
                </c:pt>
                <c:pt idx="920">
                  <c:v>0.245468746489891</c:v>
                </c:pt>
                <c:pt idx="921">
                  <c:v>0.24528772909709201</c:v>
                </c:pt>
                <c:pt idx="922">
                  <c:v>0.24510671170429299</c:v>
                </c:pt>
                <c:pt idx="923">
                  <c:v>0.244925694311494</c:v>
                </c:pt>
                <c:pt idx="924">
                  <c:v>0.244744676918695</c:v>
                </c:pt>
                <c:pt idx="925">
                  <c:v>0.24456365952589601</c:v>
                </c:pt>
                <c:pt idx="926">
                  <c:v>0.24438264213309699</c:v>
                </c:pt>
                <c:pt idx="927">
                  <c:v>0.244201624740298</c:v>
                </c:pt>
                <c:pt idx="928">
                  <c:v>0.244020607347499</c:v>
                </c:pt>
                <c:pt idx="929">
                  <c:v>0.24383958995470101</c:v>
                </c:pt>
                <c:pt idx="930">
                  <c:v>0.24365857256190199</c:v>
                </c:pt>
                <c:pt idx="931">
                  <c:v>0.24347755516910299</c:v>
                </c:pt>
                <c:pt idx="932">
                  <c:v>0.243296537776304</c:v>
                </c:pt>
                <c:pt idx="933">
                  <c:v>0.24311552038350501</c:v>
                </c:pt>
                <c:pt idx="934">
                  <c:v>0.24293450299070601</c:v>
                </c:pt>
                <c:pt idx="935">
                  <c:v>0.24268997278507801</c:v>
                </c:pt>
                <c:pt idx="936">
                  <c:v>0.24225943987340401</c:v>
                </c:pt>
                <c:pt idx="937">
                  <c:v>0.24182890696173101</c:v>
                </c:pt>
                <c:pt idx="938">
                  <c:v>0.24139837405005701</c:v>
                </c:pt>
                <c:pt idx="939">
                  <c:v>0.24096784113838399</c:v>
                </c:pt>
                <c:pt idx="940">
                  <c:v>0.24053730822671099</c:v>
                </c:pt>
                <c:pt idx="941">
                  <c:v>0.24010677531503699</c:v>
                </c:pt>
                <c:pt idx="942">
                  <c:v>0.23967624240336399</c:v>
                </c:pt>
                <c:pt idx="943">
                  <c:v>0.23924570949169</c:v>
                </c:pt>
                <c:pt idx="944">
                  <c:v>0.238815176580017</c:v>
                </c:pt>
                <c:pt idx="945">
                  <c:v>0.238384643668343</c:v>
                </c:pt>
                <c:pt idx="946">
                  <c:v>0.23795411075667</c:v>
                </c:pt>
                <c:pt idx="947">
                  <c:v>0.237523577844996</c:v>
                </c:pt>
                <c:pt idx="948">
                  <c:v>0.23709304493332301</c:v>
                </c:pt>
                <c:pt idx="949">
                  <c:v>0.23666251202164901</c:v>
                </c:pt>
                <c:pt idx="950">
                  <c:v>0.23628016896170401</c:v>
                </c:pt>
                <c:pt idx="951">
                  <c:v>0.23590424005820701</c:v>
                </c:pt>
                <c:pt idx="952">
                  <c:v>0.23552831115471001</c:v>
                </c:pt>
                <c:pt idx="953">
                  <c:v>0.23515238225121199</c:v>
                </c:pt>
                <c:pt idx="954">
                  <c:v>0.23477645334771499</c:v>
                </c:pt>
                <c:pt idx="955">
                  <c:v>0.23440052444421799</c:v>
                </c:pt>
                <c:pt idx="956">
                  <c:v>0.234024595540721</c:v>
                </c:pt>
                <c:pt idx="957">
                  <c:v>0.233648666637224</c:v>
                </c:pt>
                <c:pt idx="958">
                  <c:v>0.233272737733726</c:v>
                </c:pt>
                <c:pt idx="959">
                  <c:v>0.23289680883022901</c:v>
                </c:pt>
                <c:pt idx="960">
                  <c:v>0.23252087992673201</c:v>
                </c:pt>
                <c:pt idx="961">
                  <c:v>0.23214495102323501</c:v>
                </c:pt>
                <c:pt idx="962">
                  <c:v>0.23176902211973799</c:v>
                </c:pt>
                <c:pt idx="963">
                  <c:v>0.23139309321623999</c:v>
                </c:pt>
                <c:pt idx="964">
                  <c:v>0.231017164312743</c:v>
                </c:pt>
                <c:pt idx="965">
                  <c:v>0.230641235409246</c:v>
                </c:pt>
                <c:pt idx="966">
                  <c:v>0.230265306505749</c:v>
                </c:pt>
                <c:pt idx="967">
                  <c:v>0.229889377602251</c:v>
                </c:pt>
                <c:pt idx="968">
                  <c:v>0.22951344869875401</c:v>
                </c:pt>
                <c:pt idx="969">
                  <c:v>0.22912278701600999</c:v>
                </c:pt>
                <c:pt idx="970">
                  <c:v>0.22873138564875001</c:v>
                </c:pt>
                <c:pt idx="971">
                  <c:v>0.22833998428148999</c:v>
                </c:pt>
                <c:pt idx="972">
                  <c:v>0.22794858291423001</c:v>
                </c:pt>
                <c:pt idx="973">
                  <c:v>0.22755718154696999</c:v>
                </c:pt>
                <c:pt idx="974">
                  <c:v>0.22716578017971001</c:v>
                </c:pt>
                <c:pt idx="975">
                  <c:v>0.22677437881245099</c:v>
                </c:pt>
                <c:pt idx="976">
                  <c:v>0.22638297744519101</c:v>
                </c:pt>
                <c:pt idx="977">
                  <c:v>0.22599157607793099</c:v>
                </c:pt>
                <c:pt idx="978">
                  <c:v>0.22560017471067101</c:v>
                </c:pt>
                <c:pt idx="979">
                  <c:v>0.225208773343411</c:v>
                </c:pt>
                <c:pt idx="980">
                  <c:v>0.22481737197615101</c:v>
                </c:pt>
                <c:pt idx="981">
                  <c:v>0.224425970608891</c:v>
                </c:pt>
                <c:pt idx="982">
                  <c:v>0.22403456924163101</c:v>
                </c:pt>
                <c:pt idx="983">
                  <c:v>0.223643167874371</c:v>
                </c:pt>
                <c:pt idx="984">
                  <c:v>0.22325176650711201</c:v>
                </c:pt>
                <c:pt idx="985">
                  <c:v>0.222860365139852</c:v>
                </c:pt>
                <c:pt idx="986">
                  <c:v>0.22225511403988099</c:v>
                </c:pt>
                <c:pt idx="987">
                  <c:v>0.22162104909681299</c:v>
                </c:pt>
                <c:pt idx="988">
                  <c:v>0.22098698415374499</c:v>
                </c:pt>
                <c:pt idx="989">
                  <c:v>0.22035291921067701</c:v>
                </c:pt>
                <c:pt idx="990">
                  <c:v>0.21971885426760901</c:v>
                </c:pt>
                <c:pt idx="991">
                  <c:v>0.21908478932454101</c:v>
                </c:pt>
                <c:pt idx="992">
                  <c:v>0.218450724381473</c:v>
                </c:pt>
                <c:pt idx="993">
                  <c:v>0.217816659438405</c:v>
                </c:pt>
                <c:pt idx="994">
                  <c:v>0.217182594495337</c:v>
                </c:pt>
                <c:pt idx="995">
                  <c:v>0.216548529552269</c:v>
                </c:pt>
                <c:pt idx="996">
                  <c:v>0.2159144646092</c:v>
                </c:pt>
                <c:pt idx="997">
                  <c:v>0.21528039966613199</c:v>
                </c:pt>
                <c:pt idx="998">
                  <c:v>0.21464633472306399</c:v>
                </c:pt>
                <c:pt idx="999">
                  <c:v>0.21401226977999599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254-4FC6-B061-ACD936A04274}"/>
            </c:ext>
          </c:extLst>
        </c:ser>
        <c:ser>
          <c:idx val="8"/>
          <c:order val="3"/>
          <c:tx>
            <c:strRef>
              <c:f>'0.64NaCl_0.36UCl3_plot_data'!$H$1</c:f>
              <c:strCache>
                <c:ptCount val="1"/>
                <c:pt idx="0">
                  <c:v>S(r): U-Cl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'0.64NaCl_0.36UCl3_plot_data'!$H$2:$H$1001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1.73153721805413E-2</c:v>
                </c:pt>
                <c:pt idx="402">
                  <c:v>1.73153721805413E-2</c:v>
                </c:pt>
                <c:pt idx="403">
                  <c:v>1.73153721805413E-2</c:v>
                </c:pt>
                <c:pt idx="404">
                  <c:v>1.73153721805413E-2</c:v>
                </c:pt>
                <c:pt idx="405">
                  <c:v>1.73153721805413E-2</c:v>
                </c:pt>
                <c:pt idx="406">
                  <c:v>1.73153721805413E-2</c:v>
                </c:pt>
                <c:pt idx="407">
                  <c:v>1.73153721805413E-2</c:v>
                </c:pt>
                <c:pt idx="408">
                  <c:v>1.73153721805413E-2</c:v>
                </c:pt>
                <c:pt idx="409">
                  <c:v>1.73153721805413E-2</c:v>
                </c:pt>
                <c:pt idx="410">
                  <c:v>1.73153721805413E-2</c:v>
                </c:pt>
                <c:pt idx="411">
                  <c:v>1.73153721805413E-2</c:v>
                </c:pt>
                <c:pt idx="412">
                  <c:v>1.73153721805413E-2</c:v>
                </c:pt>
                <c:pt idx="413">
                  <c:v>1.73153721805413E-2</c:v>
                </c:pt>
                <c:pt idx="414">
                  <c:v>1.73153721805413E-2</c:v>
                </c:pt>
                <c:pt idx="415">
                  <c:v>1.73153721805413E-2</c:v>
                </c:pt>
                <c:pt idx="416">
                  <c:v>1.73153721805413E-2</c:v>
                </c:pt>
                <c:pt idx="417">
                  <c:v>1.73153721805413E-2</c:v>
                </c:pt>
                <c:pt idx="418">
                  <c:v>1.73153721805413E-2</c:v>
                </c:pt>
                <c:pt idx="419">
                  <c:v>1.73153721805413E-2</c:v>
                </c:pt>
                <c:pt idx="420">
                  <c:v>1.73153721805413E-2</c:v>
                </c:pt>
                <c:pt idx="421">
                  <c:v>1.73153721805413E-2</c:v>
                </c:pt>
                <c:pt idx="422">
                  <c:v>1.73153721805413E-2</c:v>
                </c:pt>
                <c:pt idx="423">
                  <c:v>1.73153721805413E-2</c:v>
                </c:pt>
                <c:pt idx="424">
                  <c:v>1.73153721805413E-2</c:v>
                </c:pt>
                <c:pt idx="425">
                  <c:v>1.73153721805413E-2</c:v>
                </c:pt>
                <c:pt idx="426">
                  <c:v>1.73153721805413E-2</c:v>
                </c:pt>
                <c:pt idx="427">
                  <c:v>1.73153721805413E-2</c:v>
                </c:pt>
                <c:pt idx="428">
                  <c:v>1.73153721805413E-2</c:v>
                </c:pt>
                <c:pt idx="429">
                  <c:v>1.73153721805413E-2</c:v>
                </c:pt>
                <c:pt idx="430">
                  <c:v>1.73153721805413E-2</c:v>
                </c:pt>
                <c:pt idx="431">
                  <c:v>1.73153721805413E-2</c:v>
                </c:pt>
                <c:pt idx="432">
                  <c:v>1.73153721805413E-2</c:v>
                </c:pt>
                <c:pt idx="433">
                  <c:v>1.73153721805413E-2</c:v>
                </c:pt>
                <c:pt idx="434">
                  <c:v>1.73153721805413E-2</c:v>
                </c:pt>
                <c:pt idx="435">
                  <c:v>1.73153721805413E-2</c:v>
                </c:pt>
                <c:pt idx="436">
                  <c:v>1.73153721805413E-2</c:v>
                </c:pt>
                <c:pt idx="437">
                  <c:v>1.73153721805413E-2</c:v>
                </c:pt>
                <c:pt idx="438">
                  <c:v>1.73153721805413E-2</c:v>
                </c:pt>
                <c:pt idx="439">
                  <c:v>1.73153721805413E-2</c:v>
                </c:pt>
                <c:pt idx="440">
                  <c:v>1.73153721805413E-2</c:v>
                </c:pt>
                <c:pt idx="441">
                  <c:v>1.73153721805413E-2</c:v>
                </c:pt>
                <c:pt idx="442">
                  <c:v>1.73153721805413E-2</c:v>
                </c:pt>
                <c:pt idx="443">
                  <c:v>1.73153721805413E-2</c:v>
                </c:pt>
                <c:pt idx="444">
                  <c:v>1.73153721805413E-2</c:v>
                </c:pt>
                <c:pt idx="445">
                  <c:v>1.73153721805413E-2</c:v>
                </c:pt>
                <c:pt idx="446">
                  <c:v>1.73153721805413E-2</c:v>
                </c:pt>
                <c:pt idx="447">
                  <c:v>1.73153721805413E-2</c:v>
                </c:pt>
                <c:pt idx="448">
                  <c:v>1.73153721805413E-2</c:v>
                </c:pt>
                <c:pt idx="449">
                  <c:v>1.73153721805413E-2</c:v>
                </c:pt>
                <c:pt idx="450">
                  <c:v>1.73153721805413E-2</c:v>
                </c:pt>
                <c:pt idx="451">
                  <c:v>1.73153721805413E-2</c:v>
                </c:pt>
                <c:pt idx="452">
                  <c:v>1.73153721805413E-2</c:v>
                </c:pt>
                <c:pt idx="453">
                  <c:v>1.73153721805413E-2</c:v>
                </c:pt>
                <c:pt idx="454">
                  <c:v>1.73153721805413E-2</c:v>
                </c:pt>
                <c:pt idx="455">
                  <c:v>1.73153721805413E-2</c:v>
                </c:pt>
                <c:pt idx="456">
                  <c:v>1.73153721805413E-2</c:v>
                </c:pt>
                <c:pt idx="457">
                  <c:v>1.73153721805413E-2</c:v>
                </c:pt>
                <c:pt idx="458">
                  <c:v>1.73153721805413E-2</c:v>
                </c:pt>
                <c:pt idx="459">
                  <c:v>1.73153721805413E-2</c:v>
                </c:pt>
                <c:pt idx="460">
                  <c:v>1.73153721805413E-2</c:v>
                </c:pt>
                <c:pt idx="461">
                  <c:v>1.73153721805413E-2</c:v>
                </c:pt>
                <c:pt idx="462">
                  <c:v>1.73153721805413E-2</c:v>
                </c:pt>
                <c:pt idx="463">
                  <c:v>1.73153721805413E-2</c:v>
                </c:pt>
                <c:pt idx="464">
                  <c:v>1.73153721805413E-2</c:v>
                </c:pt>
                <c:pt idx="465">
                  <c:v>1.73153721805413E-2</c:v>
                </c:pt>
                <c:pt idx="466">
                  <c:v>1.73153721805413E-2</c:v>
                </c:pt>
                <c:pt idx="467">
                  <c:v>1.73153721805413E-2</c:v>
                </c:pt>
                <c:pt idx="468">
                  <c:v>1.73153721805413E-2</c:v>
                </c:pt>
                <c:pt idx="469">
                  <c:v>1.73153721805413E-2</c:v>
                </c:pt>
                <c:pt idx="470">
                  <c:v>1.73153721805413E-2</c:v>
                </c:pt>
                <c:pt idx="471">
                  <c:v>1.73153721805413E-2</c:v>
                </c:pt>
                <c:pt idx="472">
                  <c:v>1.73153721805413E-2</c:v>
                </c:pt>
                <c:pt idx="473">
                  <c:v>1.73153721805413E-2</c:v>
                </c:pt>
                <c:pt idx="474">
                  <c:v>1.73153721805413E-2</c:v>
                </c:pt>
                <c:pt idx="475">
                  <c:v>1.73153721805413E-2</c:v>
                </c:pt>
                <c:pt idx="476">
                  <c:v>1.73153721805413E-2</c:v>
                </c:pt>
                <c:pt idx="477">
                  <c:v>1.73153721805413E-2</c:v>
                </c:pt>
                <c:pt idx="478">
                  <c:v>1.73153721805413E-2</c:v>
                </c:pt>
                <c:pt idx="479">
                  <c:v>1.73153721805413E-2</c:v>
                </c:pt>
                <c:pt idx="480">
                  <c:v>1.73153721805413E-2</c:v>
                </c:pt>
                <c:pt idx="481">
                  <c:v>1.73153721805413E-2</c:v>
                </c:pt>
                <c:pt idx="482">
                  <c:v>1.73153721805413E-2</c:v>
                </c:pt>
                <c:pt idx="483">
                  <c:v>1.73153721805413E-2</c:v>
                </c:pt>
                <c:pt idx="484">
                  <c:v>1.73153721805413E-2</c:v>
                </c:pt>
                <c:pt idx="485">
                  <c:v>1.73153721805413E-2</c:v>
                </c:pt>
                <c:pt idx="486">
                  <c:v>1.73153721805413E-2</c:v>
                </c:pt>
                <c:pt idx="487">
                  <c:v>1.73153721805413E-2</c:v>
                </c:pt>
                <c:pt idx="488">
                  <c:v>1.73153721805413E-2</c:v>
                </c:pt>
                <c:pt idx="489">
                  <c:v>1.73153721805413E-2</c:v>
                </c:pt>
                <c:pt idx="490">
                  <c:v>1.73153721805413E-2</c:v>
                </c:pt>
                <c:pt idx="491">
                  <c:v>1.73153721805413E-2</c:v>
                </c:pt>
                <c:pt idx="492">
                  <c:v>1.73153721805413E-2</c:v>
                </c:pt>
                <c:pt idx="493">
                  <c:v>1.73153721805413E-2</c:v>
                </c:pt>
                <c:pt idx="494">
                  <c:v>1.73153721805413E-2</c:v>
                </c:pt>
                <c:pt idx="495">
                  <c:v>1.73153721805413E-2</c:v>
                </c:pt>
                <c:pt idx="496">
                  <c:v>1.73153721805413E-2</c:v>
                </c:pt>
                <c:pt idx="497">
                  <c:v>1.73153721805413E-2</c:v>
                </c:pt>
                <c:pt idx="498">
                  <c:v>1.73153721805413E-2</c:v>
                </c:pt>
                <c:pt idx="499">
                  <c:v>1.73153721805413E-2</c:v>
                </c:pt>
                <c:pt idx="500">
                  <c:v>1.73153721805413E-2</c:v>
                </c:pt>
                <c:pt idx="501">
                  <c:v>1.73153721805413E-2</c:v>
                </c:pt>
                <c:pt idx="502">
                  <c:v>1.73153721805413E-2</c:v>
                </c:pt>
                <c:pt idx="503">
                  <c:v>1.73153721805413E-2</c:v>
                </c:pt>
                <c:pt idx="504">
                  <c:v>1.73153721805413E-2</c:v>
                </c:pt>
                <c:pt idx="505">
                  <c:v>1.73153721805413E-2</c:v>
                </c:pt>
                <c:pt idx="506">
                  <c:v>1.73153721805413E-2</c:v>
                </c:pt>
                <c:pt idx="507">
                  <c:v>1.73153721805413E-2</c:v>
                </c:pt>
                <c:pt idx="508">
                  <c:v>1.73153721805413E-2</c:v>
                </c:pt>
                <c:pt idx="509">
                  <c:v>1.73153721805413E-2</c:v>
                </c:pt>
                <c:pt idx="510">
                  <c:v>1.73153721805413E-2</c:v>
                </c:pt>
                <c:pt idx="511">
                  <c:v>1.73153721805413E-2</c:v>
                </c:pt>
                <c:pt idx="512">
                  <c:v>1.73153721805413E-2</c:v>
                </c:pt>
                <c:pt idx="513">
                  <c:v>1.73153721805413E-2</c:v>
                </c:pt>
                <c:pt idx="514">
                  <c:v>1.73153721805413E-2</c:v>
                </c:pt>
                <c:pt idx="515">
                  <c:v>1.73153721805413E-2</c:v>
                </c:pt>
                <c:pt idx="516">
                  <c:v>1.73153721805413E-2</c:v>
                </c:pt>
                <c:pt idx="517">
                  <c:v>1.73153721805413E-2</c:v>
                </c:pt>
                <c:pt idx="518">
                  <c:v>1.73153721805413E-2</c:v>
                </c:pt>
                <c:pt idx="519">
                  <c:v>1.73153721805413E-2</c:v>
                </c:pt>
                <c:pt idx="520">
                  <c:v>1.73153721805413E-2</c:v>
                </c:pt>
                <c:pt idx="521">
                  <c:v>1.73153721805413E-2</c:v>
                </c:pt>
                <c:pt idx="522">
                  <c:v>1.73153721805413E-2</c:v>
                </c:pt>
                <c:pt idx="523">
                  <c:v>1.73153721805413E-2</c:v>
                </c:pt>
                <c:pt idx="524">
                  <c:v>1.73153721805413E-2</c:v>
                </c:pt>
                <c:pt idx="525">
                  <c:v>1.73153721805413E-2</c:v>
                </c:pt>
                <c:pt idx="526">
                  <c:v>1.73153721805413E-2</c:v>
                </c:pt>
                <c:pt idx="527">
                  <c:v>1.73153721805413E-2</c:v>
                </c:pt>
                <c:pt idx="528">
                  <c:v>1.73153721805413E-2</c:v>
                </c:pt>
                <c:pt idx="529">
                  <c:v>1.73153721805413E-2</c:v>
                </c:pt>
                <c:pt idx="530">
                  <c:v>1.73153721805413E-2</c:v>
                </c:pt>
                <c:pt idx="531">
                  <c:v>1.73153721805413E-2</c:v>
                </c:pt>
                <c:pt idx="532">
                  <c:v>1.73153721805413E-2</c:v>
                </c:pt>
                <c:pt idx="533">
                  <c:v>1.73153721805413E-2</c:v>
                </c:pt>
                <c:pt idx="534">
                  <c:v>1.73153721805413E-2</c:v>
                </c:pt>
                <c:pt idx="535">
                  <c:v>1.73153721805413E-2</c:v>
                </c:pt>
                <c:pt idx="536">
                  <c:v>1.73153721805413E-2</c:v>
                </c:pt>
                <c:pt idx="537">
                  <c:v>1.73153721805413E-2</c:v>
                </c:pt>
                <c:pt idx="538">
                  <c:v>1.73153721805413E-2</c:v>
                </c:pt>
                <c:pt idx="539">
                  <c:v>1.73153721805413E-2</c:v>
                </c:pt>
                <c:pt idx="540">
                  <c:v>1.73153721805413E-2</c:v>
                </c:pt>
                <c:pt idx="541">
                  <c:v>1.73153721805413E-2</c:v>
                </c:pt>
                <c:pt idx="542">
                  <c:v>1.73153721805413E-2</c:v>
                </c:pt>
                <c:pt idx="543">
                  <c:v>1.73153721805413E-2</c:v>
                </c:pt>
                <c:pt idx="544">
                  <c:v>1.73153721805413E-2</c:v>
                </c:pt>
                <c:pt idx="545">
                  <c:v>1.73153721805413E-2</c:v>
                </c:pt>
                <c:pt idx="546">
                  <c:v>1.73153721805413E-2</c:v>
                </c:pt>
                <c:pt idx="547">
                  <c:v>1.73153721805413E-2</c:v>
                </c:pt>
                <c:pt idx="548">
                  <c:v>1.73153721805413E-2</c:v>
                </c:pt>
                <c:pt idx="549">
                  <c:v>1.73153721805413E-2</c:v>
                </c:pt>
                <c:pt idx="550">
                  <c:v>1.73153721805413E-2</c:v>
                </c:pt>
                <c:pt idx="551">
                  <c:v>1.73153721805413E-2</c:v>
                </c:pt>
                <c:pt idx="552">
                  <c:v>1.73153721805413E-2</c:v>
                </c:pt>
                <c:pt idx="553">
                  <c:v>1.73153721805413E-2</c:v>
                </c:pt>
                <c:pt idx="554">
                  <c:v>1.73153721805413E-2</c:v>
                </c:pt>
                <c:pt idx="555">
                  <c:v>1.73153721805413E-2</c:v>
                </c:pt>
                <c:pt idx="556">
                  <c:v>1.73153721805413E-2</c:v>
                </c:pt>
                <c:pt idx="557">
                  <c:v>1.73153721805413E-2</c:v>
                </c:pt>
                <c:pt idx="558">
                  <c:v>1.73153721805413E-2</c:v>
                </c:pt>
                <c:pt idx="559">
                  <c:v>1.73153721805413E-2</c:v>
                </c:pt>
                <c:pt idx="560">
                  <c:v>1.73153721805413E-2</c:v>
                </c:pt>
                <c:pt idx="561">
                  <c:v>1.73153721805413E-2</c:v>
                </c:pt>
                <c:pt idx="562">
                  <c:v>1.73153721805413E-2</c:v>
                </c:pt>
                <c:pt idx="563">
                  <c:v>1.73153721805413E-2</c:v>
                </c:pt>
                <c:pt idx="564">
                  <c:v>1.73153721805413E-2</c:v>
                </c:pt>
                <c:pt idx="565">
                  <c:v>1.73153721805413E-2</c:v>
                </c:pt>
                <c:pt idx="566">
                  <c:v>1.73153721805413E-2</c:v>
                </c:pt>
                <c:pt idx="567">
                  <c:v>1.73153721805413E-2</c:v>
                </c:pt>
                <c:pt idx="568">
                  <c:v>1.73153721805413E-2</c:v>
                </c:pt>
                <c:pt idx="569">
                  <c:v>1.73153721805413E-2</c:v>
                </c:pt>
                <c:pt idx="570">
                  <c:v>1.73153721805413E-2</c:v>
                </c:pt>
                <c:pt idx="571">
                  <c:v>1.73153721805413E-2</c:v>
                </c:pt>
                <c:pt idx="572">
                  <c:v>1.73153721805413E-2</c:v>
                </c:pt>
                <c:pt idx="573">
                  <c:v>1.73153721805413E-2</c:v>
                </c:pt>
                <c:pt idx="574">
                  <c:v>1.73153721805413E-2</c:v>
                </c:pt>
                <c:pt idx="575">
                  <c:v>1.73153721805413E-2</c:v>
                </c:pt>
                <c:pt idx="576">
                  <c:v>1.73153721805413E-2</c:v>
                </c:pt>
                <c:pt idx="577">
                  <c:v>1.73153721805413E-2</c:v>
                </c:pt>
                <c:pt idx="578">
                  <c:v>1.73153721805413E-2</c:v>
                </c:pt>
                <c:pt idx="579">
                  <c:v>1.73153721805413E-2</c:v>
                </c:pt>
                <c:pt idx="580">
                  <c:v>1.73153721805413E-2</c:v>
                </c:pt>
                <c:pt idx="581">
                  <c:v>1.73153721805413E-2</c:v>
                </c:pt>
                <c:pt idx="582">
                  <c:v>1.73153721805413E-2</c:v>
                </c:pt>
                <c:pt idx="583">
                  <c:v>1.73153721805413E-2</c:v>
                </c:pt>
                <c:pt idx="584">
                  <c:v>1.73153721805413E-2</c:v>
                </c:pt>
                <c:pt idx="585">
                  <c:v>1.73153721805413E-2</c:v>
                </c:pt>
                <c:pt idx="586">
                  <c:v>1.73153721805413E-2</c:v>
                </c:pt>
                <c:pt idx="587">
                  <c:v>1.73153721805413E-2</c:v>
                </c:pt>
                <c:pt idx="588">
                  <c:v>1.73153721805413E-2</c:v>
                </c:pt>
                <c:pt idx="589">
                  <c:v>1.73153721805413E-2</c:v>
                </c:pt>
                <c:pt idx="590">
                  <c:v>1.73153721805413E-2</c:v>
                </c:pt>
                <c:pt idx="591">
                  <c:v>1.73153721805413E-2</c:v>
                </c:pt>
                <c:pt idx="592">
                  <c:v>1.73153721805413E-2</c:v>
                </c:pt>
                <c:pt idx="593">
                  <c:v>1.73153721805413E-2</c:v>
                </c:pt>
                <c:pt idx="594">
                  <c:v>1.73153721805413E-2</c:v>
                </c:pt>
                <c:pt idx="595">
                  <c:v>1.73153721805413E-2</c:v>
                </c:pt>
                <c:pt idx="596">
                  <c:v>1.73153721805413E-2</c:v>
                </c:pt>
                <c:pt idx="597">
                  <c:v>1.73153721805413E-2</c:v>
                </c:pt>
                <c:pt idx="598">
                  <c:v>1.73153721805413E-2</c:v>
                </c:pt>
                <c:pt idx="599">
                  <c:v>1.73153721805413E-2</c:v>
                </c:pt>
                <c:pt idx="600">
                  <c:v>1.73153721805413E-2</c:v>
                </c:pt>
                <c:pt idx="601">
                  <c:v>1.73153721805413E-2</c:v>
                </c:pt>
                <c:pt idx="602">
                  <c:v>1.73153721805413E-2</c:v>
                </c:pt>
                <c:pt idx="603">
                  <c:v>1.73153721805413E-2</c:v>
                </c:pt>
                <c:pt idx="604">
                  <c:v>1.73153721805413E-2</c:v>
                </c:pt>
                <c:pt idx="605">
                  <c:v>1.73153721805413E-2</c:v>
                </c:pt>
                <c:pt idx="606">
                  <c:v>1.73153721805413E-2</c:v>
                </c:pt>
                <c:pt idx="607">
                  <c:v>1.73153721805413E-2</c:v>
                </c:pt>
                <c:pt idx="608">
                  <c:v>1.73153721805413E-2</c:v>
                </c:pt>
                <c:pt idx="609">
                  <c:v>1.73153721805413E-2</c:v>
                </c:pt>
                <c:pt idx="610">
                  <c:v>1.73153721805413E-2</c:v>
                </c:pt>
                <c:pt idx="611">
                  <c:v>1.73153721805413E-2</c:v>
                </c:pt>
                <c:pt idx="612">
                  <c:v>1.73153721805413E-2</c:v>
                </c:pt>
                <c:pt idx="613">
                  <c:v>1.73153721805413E-2</c:v>
                </c:pt>
                <c:pt idx="614">
                  <c:v>1.73153721805413E-2</c:v>
                </c:pt>
                <c:pt idx="615">
                  <c:v>1.73153721805413E-2</c:v>
                </c:pt>
                <c:pt idx="616">
                  <c:v>1.73153721805413E-2</c:v>
                </c:pt>
                <c:pt idx="617">
                  <c:v>1.73153721805413E-2</c:v>
                </c:pt>
                <c:pt idx="618">
                  <c:v>1.73153721805413E-2</c:v>
                </c:pt>
                <c:pt idx="619">
                  <c:v>1.73153721805413E-2</c:v>
                </c:pt>
                <c:pt idx="620">
                  <c:v>1.73153721805413E-2</c:v>
                </c:pt>
                <c:pt idx="621">
                  <c:v>1.73153721805413E-2</c:v>
                </c:pt>
                <c:pt idx="622">
                  <c:v>1.73153721805413E-2</c:v>
                </c:pt>
                <c:pt idx="623">
                  <c:v>1.73153721805413E-2</c:v>
                </c:pt>
                <c:pt idx="624">
                  <c:v>1.73153721805413E-2</c:v>
                </c:pt>
                <c:pt idx="625">
                  <c:v>1.73153721805413E-2</c:v>
                </c:pt>
                <c:pt idx="626">
                  <c:v>1.73153721805413E-2</c:v>
                </c:pt>
                <c:pt idx="627">
                  <c:v>1.73153721805413E-2</c:v>
                </c:pt>
                <c:pt idx="628">
                  <c:v>1.73153721805413E-2</c:v>
                </c:pt>
                <c:pt idx="629">
                  <c:v>1.73153721805413E-2</c:v>
                </c:pt>
                <c:pt idx="630">
                  <c:v>1.73153721805413E-2</c:v>
                </c:pt>
                <c:pt idx="631">
                  <c:v>1.73153721805413E-2</c:v>
                </c:pt>
                <c:pt idx="632">
                  <c:v>1.73153721805413E-2</c:v>
                </c:pt>
                <c:pt idx="633">
                  <c:v>1.73153721805413E-2</c:v>
                </c:pt>
                <c:pt idx="634">
                  <c:v>1.73153721805413E-2</c:v>
                </c:pt>
                <c:pt idx="635">
                  <c:v>1.73153721805413E-2</c:v>
                </c:pt>
                <c:pt idx="636">
                  <c:v>1.73153721805413E-2</c:v>
                </c:pt>
                <c:pt idx="637">
                  <c:v>1.73153721805413E-2</c:v>
                </c:pt>
                <c:pt idx="638">
                  <c:v>1.73153721805413E-2</c:v>
                </c:pt>
                <c:pt idx="639">
                  <c:v>1.73153721805413E-2</c:v>
                </c:pt>
                <c:pt idx="640">
                  <c:v>1.73153721805413E-2</c:v>
                </c:pt>
                <c:pt idx="641">
                  <c:v>1.73153721805413E-2</c:v>
                </c:pt>
                <c:pt idx="642">
                  <c:v>1.73153721805413E-2</c:v>
                </c:pt>
                <c:pt idx="643">
                  <c:v>1.73153721805413E-2</c:v>
                </c:pt>
                <c:pt idx="644">
                  <c:v>1.73153721805413E-2</c:v>
                </c:pt>
                <c:pt idx="645">
                  <c:v>1.73153721805413E-2</c:v>
                </c:pt>
                <c:pt idx="646">
                  <c:v>1.73153721805413E-2</c:v>
                </c:pt>
                <c:pt idx="647">
                  <c:v>1.73153721805413E-2</c:v>
                </c:pt>
                <c:pt idx="648">
                  <c:v>1.73153721805413E-2</c:v>
                </c:pt>
                <c:pt idx="649">
                  <c:v>1.73153721805413E-2</c:v>
                </c:pt>
                <c:pt idx="650">
                  <c:v>1.73153721805413E-2</c:v>
                </c:pt>
                <c:pt idx="651">
                  <c:v>1.73153721805413E-2</c:v>
                </c:pt>
                <c:pt idx="652">
                  <c:v>1.73153721805413E-2</c:v>
                </c:pt>
                <c:pt idx="653">
                  <c:v>1.73153721805413E-2</c:v>
                </c:pt>
                <c:pt idx="654">
                  <c:v>1.73153721805413E-2</c:v>
                </c:pt>
                <c:pt idx="655">
                  <c:v>1.73153721805413E-2</c:v>
                </c:pt>
                <c:pt idx="656">
                  <c:v>1.73153721805413E-2</c:v>
                </c:pt>
                <c:pt idx="657">
                  <c:v>1.73153721805413E-2</c:v>
                </c:pt>
                <c:pt idx="658">
                  <c:v>1.73153721805413E-2</c:v>
                </c:pt>
                <c:pt idx="659">
                  <c:v>1.73153721805413E-2</c:v>
                </c:pt>
                <c:pt idx="660">
                  <c:v>1.73153721805413E-2</c:v>
                </c:pt>
                <c:pt idx="661">
                  <c:v>1.73153721805413E-2</c:v>
                </c:pt>
                <c:pt idx="662">
                  <c:v>1.73153721805413E-2</c:v>
                </c:pt>
                <c:pt idx="663">
                  <c:v>1.73153721805413E-2</c:v>
                </c:pt>
                <c:pt idx="664">
                  <c:v>1.73153721805413E-2</c:v>
                </c:pt>
                <c:pt idx="665">
                  <c:v>1.73153721805413E-2</c:v>
                </c:pt>
                <c:pt idx="666">
                  <c:v>1.73153721805413E-2</c:v>
                </c:pt>
                <c:pt idx="667">
                  <c:v>1.73153721805413E-2</c:v>
                </c:pt>
                <c:pt idx="668">
                  <c:v>1.73153721805413E-2</c:v>
                </c:pt>
                <c:pt idx="669">
                  <c:v>1.73153721805413E-2</c:v>
                </c:pt>
                <c:pt idx="670">
                  <c:v>1.73153721805413E-2</c:v>
                </c:pt>
                <c:pt idx="671">
                  <c:v>1.73153721805413E-2</c:v>
                </c:pt>
                <c:pt idx="672">
                  <c:v>1.73153721805413E-2</c:v>
                </c:pt>
                <c:pt idx="673">
                  <c:v>1.73153721805413E-2</c:v>
                </c:pt>
                <c:pt idx="674">
                  <c:v>1.73153721805413E-2</c:v>
                </c:pt>
                <c:pt idx="675">
                  <c:v>1.73153721805413E-2</c:v>
                </c:pt>
                <c:pt idx="676">
                  <c:v>1.73153721805413E-2</c:v>
                </c:pt>
                <c:pt idx="677">
                  <c:v>1.73153721805413E-2</c:v>
                </c:pt>
                <c:pt idx="678">
                  <c:v>1.73153721805413E-2</c:v>
                </c:pt>
                <c:pt idx="679">
                  <c:v>1.73153721805413E-2</c:v>
                </c:pt>
                <c:pt idx="680">
                  <c:v>1.73153721805413E-2</c:v>
                </c:pt>
                <c:pt idx="681">
                  <c:v>1.73153721805413E-2</c:v>
                </c:pt>
                <c:pt idx="682">
                  <c:v>1.73153721805413E-2</c:v>
                </c:pt>
                <c:pt idx="683">
                  <c:v>1.73153721805413E-2</c:v>
                </c:pt>
                <c:pt idx="684">
                  <c:v>1.73153721805413E-2</c:v>
                </c:pt>
                <c:pt idx="685">
                  <c:v>1.73153721805413E-2</c:v>
                </c:pt>
                <c:pt idx="686">
                  <c:v>1.73153721805413E-2</c:v>
                </c:pt>
                <c:pt idx="687">
                  <c:v>1.73153721805413E-2</c:v>
                </c:pt>
                <c:pt idx="688">
                  <c:v>1.73153721805413E-2</c:v>
                </c:pt>
                <c:pt idx="689">
                  <c:v>1.73153721805413E-2</c:v>
                </c:pt>
                <c:pt idx="690">
                  <c:v>1.73153721805413E-2</c:v>
                </c:pt>
                <c:pt idx="691">
                  <c:v>1.73153721805413E-2</c:v>
                </c:pt>
                <c:pt idx="692">
                  <c:v>1.73153721805413E-2</c:v>
                </c:pt>
                <c:pt idx="693">
                  <c:v>1.73153721805413E-2</c:v>
                </c:pt>
                <c:pt idx="694">
                  <c:v>1.73153721805413E-2</c:v>
                </c:pt>
                <c:pt idx="695">
                  <c:v>1.73153721805413E-2</c:v>
                </c:pt>
                <c:pt idx="696">
                  <c:v>1.73153721805413E-2</c:v>
                </c:pt>
                <c:pt idx="697">
                  <c:v>1.73153721805413E-2</c:v>
                </c:pt>
                <c:pt idx="698">
                  <c:v>1.73153721805413E-2</c:v>
                </c:pt>
                <c:pt idx="699">
                  <c:v>1.73153721805413E-2</c:v>
                </c:pt>
                <c:pt idx="700">
                  <c:v>1.73153721805413E-2</c:v>
                </c:pt>
                <c:pt idx="701">
                  <c:v>1.73153721805413E-2</c:v>
                </c:pt>
                <c:pt idx="702">
                  <c:v>1.73153721805413E-2</c:v>
                </c:pt>
                <c:pt idx="703">
                  <c:v>1.73153721805413E-2</c:v>
                </c:pt>
                <c:pt idx="704">
                  <c:v>1.73153721805413E-2</c:v>
                </c:pt>
                <c:pt idx="705">
                  <c:v>1.73153721805413E-2</c:v>
                </c:pt>
                <c:pt idx="706">
                  <c:v>1.73153721805413E-2</c:v>
                </c:pt>
                <c:pt idx="707">
                  <c:v>1.73153721805413E-2</c:v>
                </c:pt>
                <c:pt idx="708">
                  <c:v>1.73153721805413E-2</c:v>
                </c:pt>
                <c:pt idx="709">
                  <c:v>1.73153721805413E-2</c:v>
                </c:pt>
                <c:pt idx="710">
                  <c:v>1.73153721805413E-2</c:v>
                </c:pt>
                <c:pt idx="711">
                  <c:v>1.73153721805413E-2</c:v>
                </c:pt>
                <c:pt idx="712">
                  <c:v>1.73153721805413E-2</c:v>
                </c:pt>
                <c:pt idx="713">
                  <c:v>1.73153721805413E-2</c:v>
                </c:pt>
                <c:pt idx="714">
                  <c:v>1.73153721805413E-2</c:v>
                </c:pt>
                <c:pt idx="715">
                  <c:v>1.73153721805413E-2</c:v>
                </c:pt>
                <c:pt idx="716">
                  <c:v>1.73153721805413E-2</c:v>
                </c:pt>
                <c:pt idx="717">
                  <c:v>1.73153721805413E-2</c:v>
                </c:pt>
                <c:pt idx="718">
                  <c:v>1.73153721805413E-2</c:v>
                </c:pt>
                <c:pt idx="719">
                  <c:v>1.73153721805413E-2</c:v>
                </c:pt>
                <c:pt idx="720">
                  <c:v>1.73153721805413E-2</c:v>
                </c:pt>
                <c:pt idx="721">
                  <c:v>1.73153721805413E-2</c:v>
                </c:pt>
                <c:pt idx="722">
                  <c:v>1.73153721805413E-2</c:v>
                </c:pt>
                <c:pt idx="723">
                  <c:v>1.73153721805413E-2</c:v>
                </c:pt>
                <c:pt idx="724">
                  <c:v>1.73153721805413E-2</c:v>
                </c:pt>
                <c:pt idx="725">
                  <c:v>1.73153721805413E-2</c:v>
                </c:pt>
                <c:pt idx="726">
                  <c:v>1.73153721805413E-2</c:v>
                </c:pt>
                <c:pt idx="727">
                  <c:v>1.73153721805413E-2</c:v>
                </c:pt>
                <c:pt idx="728">
                  <c:v>1.73153721805413E-2</c:v>
                </c:pt>
                <c:pt idx="729">
                  <c:v>1.73153721805413E-2</c:v>
                </c:pt>
                <c:pt idx="730">
                  <c:v>1.73153721805413E-2</c:v>
                </c:pt>
                <c:pt idx="731">
                  <c:v>1.73153721805413E-2</c:v>
                </c:pt>
                <c:pt idx="732">
                  <c:v>1.73153721805413E-2</c:v>
                </c:pt>
                <c:pt idx="733">
                  <c:v>1.73153721805413E-2</c:v>
                </c:pt>
                <c:pt idx="734">
                  <c:v>1.73153721805413E-2</c:v>
                </c:pt>
                <c:pt idx="735">
                  <c:v>1.73153721805413E-2</c:v>
                </c:pt>
                <c:pt idx="736">
                  <c:v>1.73153721805413E-2</c:v>
                </c:pt>
                <c:pt idx="737">
                  <c:v>1.73153721805413E-2</c:v>
                </c:pt>
                <c:pt idx="738">
                  <c:v>1.73153721805413E-2</c:v>
                </c:pt>
                <c:pt idx="739">
                  <c:v>1.73153721805413E-2</c:v>
                </c:pt>
                <c:pt idx="740">
                  <c:v>1.73153721805413E-2</c:v>
                </c:pt>
                <c:pt idx="741">
                  <c:v>1.73153721805413E-2</c:v>
                </c:pt>
                <c:pt idx="742">
                  <c:v>1.73153721805413E-2</c:v>
                </c:pt>
                <c:pt idx="743">
                  <c:v>1.73153721805413E-2</c:v>
                </c:pt>
                <c:pt idx="744">
                  <c:v>1.73153721805413E-2</c:v>
                </c:pt>
                <c:pt idx="745">
                  <c:v>1.73153721805413E-2</c:v>
                </c:pt>
                <c:pt idx="746">
                  <c:v>1.73153721805413E-2</c:v>
                </c:pt>
                <c:pt idx="747">
                  <c:v>1.73153721805413E-2</c:v>
                </c:pt>
                <c:pt idx="748">
                  <c:v>1.73153721805413E-2</c:v>
                </c:pt>
                <c:pt idx="749">
                  <c:v>1.73153721805413E-2</c:v>
                </c:pt>
                <c:pt idx="750">
                  <c:v>1.73153721805413E-2</c:v>
                </c:pt>
                <c:pt idx="751">
                  <c:v>1.73153721805413E-2</c:v>
                </c:pt>
                <c:pt idx="752">
                  <c:v>1.73153721805413E-2</c:v>
                </c:pt>
                <c:pt idx="753">
                  <c:v>1.73153721805413E-2</c:v>
                </c:pt>
                <c:pt idx="754">
                  <c:v>1.73153721805413E-2</c:v>
                </c:pt>
                <c:pt idx="755">
                  <c:v>1.73153721805413E-2</c:v>
                </c:pt>
                <c:pt idx="756">
                  <c:v>1.73153721805413E-2</c:v>
                </c:pt>
                <c:pt idx="757">
                  <c:v>1.73153721805413E-2</c:v>
                </c:pt>
                <c:pt idx="758">
                  <c:v>1.73153721805413E-2</c:v>
                </c:pt>
                <c:pt idx="759">
                  <c:v>1.73153721805413E-2</c:v>
                </c:pt>
                <c:pt idx="760">
                  <c:v>1.73153721805413E-2</c:v>
                </c:pt>
                <c:pt idx="761">
                  <c:v>1.73153721805413E-2</c:v>
                </c:pt>
                <c:pt idx="762">
                  <c:v>1.73153721805413E-2</c:v>
                </c:pt>
                <c:pt idx="763">
                  <c:v>1.73153721805413E-2</c:v>
                </c:pt>
                <c:pt idx="764">
                  <c:v>1.73153721805413E-2</c:v>
                </c:pt>
                <c:pt idx="765">
                  <c:v>1.73153721805413E-2</c:v>
                </c:pt>
                <c:pt idx="766">
                  <c:v>1.73153721805413E-2</c:v>
                </c:pt>
                <c:pt idx="767">
                  <c:v>1.73153721805413E-2</c:v>
                </c:pt>
                <c:pt idx="768">
                  <c:v>1.73153721805413E-2</c:v>
                </c:pt>
                <c:pt idx="769">
                  <c:v>1.73153721805413E-2</c:v>
                </c:pt>
                <c:pt idx="770">
                  <c:v>1.73153721805413E-2</c:v>
                </c:pt>
                <c:pt idx="771">
                  <c:v>1.73153721805413E-2</c:v>
                </c:pt>
                <c:pt idx="772">
                  <c:v>1.73153721805413E-2</c:v>
                </c:pt>
                <c:pt idx="773">
                  <c:v>1.73153721805413E-2</c:v>
                </c:pt>
                <c:pt idx="774">
                  <c:v>1.73153721805413E-2</c:v>
                </c:pt>
                <c:pt idx="775">
                  <c:v>1.73153721805413E-2</c:v>
                </c:pt>
                <c:pt idx="776">
                  <c:v>1.73153721805413E-2</c:v>
                </c:pt>
                <c:pt idx="777">
                  <c:v>1.73153721805413E-2</c:v>
                </c:pt>
                <c:pt idx="778">
                  <c:v>1.73153721805413E-2</c:v>
                </c:pt>
                <c:pt idx="779">
                  <c:v>1.73153721805413E-2</c:v>
                </c:pt>
                <c:pt idx="780">
                  <c:v>1.73153721805413E-2</c:v>
                </c:pt>
                <c:pt idx="781">
                  <c:v>1.73153721805413E-2</c:v>
                </c:pt>
                <c:pt idx="782">
                  <c:v>1.73153721805413E-2</c:v>
                </c:pt>
                <c:pt idx="783">
                  <c:v>1.73153721805413E-2</c:v>
                </c:pt>
                <c:pt idx="784">
                  <c:v>1.73153721805413E-2</c:v>
                </c:pt>
                <c:pt idx="785">
                  <c:v>1.73153721805413E-2</c:v>
                </c:pt>
                <c:pt idx="786">
                  <c:v>1.73153721805413E-2</c:v>
                </c:pt>
                <c:pt idx="787">
                  <c:v>1.73153721805413E-2</c:v>
                </c:pt>
                <c:pt idx="788">
                  <c:v>1.73153721805413E-2</c:v>
                </c:pt>
                <c:pt idx="789">
                  <c:v>1.73153721805413E-2</c:v>
                </c:pt>
                <c:pt idx="790">
                  <c:v>1.73153721805413E-2</c:v>
                </c:pt>
                <c:pt idx="791">
                  <c:v>1.73153721805413E-2</c:v>
                </c:pt>
                <c:pt idx="792">
                  <c:v>1.73153721805413E-2</c:v>
                </c:pt>
                <c:pt idx="793">
                  <c:v>1.73153721805413E-2</c:v>
                </c:pt>
                <c:pt idx="794">
                  <c:v>1.73153721805413E-2</c:v>
                </c:pt>
                <c:pt idx="795">
                  <c:v>1.73153721805413E-2</c:v>
                </c:pt>
                <c:pt idx="796">
                  <c:v>1.73153721805413E-2</c:v>
                </c:pt>
                <c:pt idx="797">
                  <c:v>1.73153721805413E-2</c:v>
                </c:pt>
                <c:pt idx="798">
                  <c:v>1.73153721805413E-2</c:v>
                </c:pt>
                <c:pt idx="799">
                  <c:v>1.73153721805413E-2</c:v>
                </c:pt>
                <c:pt idx="800">
                  <c:v>1.73153721805413E-2</c:v>
                </c:pt>
                <c:pt idx="801">
                  <c:v>1.73153721805413E-2</c:v>
                </c:pt>
                <c:pt idx="802">
                  <c:v>1.94574507725669E-7</c:v>
                </c:pt>
                <c:pt idx="803">
                  <c:v>1.94574507725669E-7</c:v>
                </c:pt>
                <c:pt idx="804">
                  <c:v>1.94574507725669E-7</c:v>
                </c:pt>
                <c:pt idx="805">
                  <c:v>1.94574507725669E-7</c:v>
                </c:pt>
                <c:pt idx="806">
                  <c:v>1.94574507725669E-7</c:v>
                </c:pt>
                <c:pt idx="807">
                  <c:v>1.94574507725669E-7</c:v>
                </c:pt>
                <c:pt idx="808">
                  <c:v>1.94574507725669E-7</c:v>
                </c:pt>
                <c:pt idx="809">
                  <c:v>1.94574507725669E-7</c:v>
                </c:pt>
                <c:pt idx="810">
                  <c:v>1.94574507725669E-7</c:v>
                </c:pt>
                <c:pt idx="811">
                  <c:v>1.94574507725669E-7</c:v>
                </c:pt>
                <c:pt idx="812">
                  <c:v>1.94574507725669E-7</c:v>
                </c:pt>
                <c:pt idx="813">
                  <c:v>1.94574507725669E-7</c:v>
                </c:pt>
                <c:pt idx="814">
                  <c:v>1.94574507725669E-7</c:v>
                </c:pt>
                <c:pt idx="815">
                  <c:v>1.94574507725669E-7</c:v>
                </c:pt>
                <c:pt idx="816">
                  <c:v>1.94574507725669E-7</c:v>
                </c:pt>
                <c:pt idx="817">
                  <c:v>1.94574507725669E-7</c:v>
                </c:pt>
                <c:pt idx="818">
                  <c:v>1.94574507725669E-7</c:v>
                </c:pt>
                <c:pt idx="819">
                  <c:v>1.94574507725669E-7</c:v>
                </c:pt>
                <c:pt idx="820">
                  <c:v>1.94574507725669E-7</c:v>
                </c:pt>
                <c:pt idx="821">
                  <c:v>1.94574507725669E-7</c:v>
                </c:pt>
                <c:pt idx="822">
                  <c:v>1.94574507725669E-7</c:v>
                </c:pt>
                <c:pt idx="823">
                  <c:v>1.94574507725669E-7</c:v>
                </c:pt>
                <c:pt idx="824">
                  <c:v>1.94574507725669E-7</c:v>
                </c:pt>
                <c:pt idx="825">
                  <c:v>1.94574507725669E-7</c:v>
                </c:pt>
                <c:pt idx="826">
                  <c:v>1.94574507725669E-7</c:v>
                </c:pt>
                <c:pt idx="827">
                  <c:v>1.94574507725669E-7</c:v>
                </c:pt>
                <c:pt idx="828">
                  <c:v>1.94574507725669E-7</c:v>
                </c:pt>
                <c:pt idx="829">
                  <c:v>1.94574507725669E-7</c:v>
                </c:pt>
                <c:pt idx="830">
                  <c:v>1.94574507725669E-7</c:v>
                </c:pt>
                <c:pt idx="831">
                  <c:v>1.94574507725669E-7</c:v>
                </c:pt>
                <c:pt idx="832">
                  <c:v>1.94574507725669E-7</c:v>
                </c:pt>
                <c:pt idx="833">
                  <c:v>1.94574507725669E-7</c:v>
                </c:pt>
                <c:pt idx="834">
                  <c:v>1.94574507725669E-7</c:v>
                </c:pt>
                <c:pt idx="835">
                  <c:v>1.94574507725669E-7</c:v>
                </c:pt>
                <c:pt idx="836">
                  <c:v>1.94574507725669E-7</c:v>
                </c:pt>
                <c:pt idx="837">
                  <c:v>1.94574507725669E-7</c:v>
                </c:pt>
                <c:pt idx="838">
                  <c:v>1.94574507725669E-7</c:v>
                </c:pt>
                <c:pt idx="839">
                  <c:v>1.94574507725669E-7</c:v>
                </c:pt>
                <c:pt idx="840">
                  <c:v>1.94574507725669E-7</c:v>
                </c:pt>
                <c:pt idx="841">
                  <c:v>1.94574507725669E-7</c:v>
                </c:pt>
                <c:pt idx="842">
                  <c:v>1.94574507725669E-7</c:v>
                </c:pt>
                <c:pt idx="843">
                  <c:v>1.94574507725669E-7</c:v>
                </c:pt>
                <c:pt idx="844">
                  <c:v>1.94574507725669E-7</c:v>
                </c:pt>
                <c:pt idx="845">
                  <c:v>1.94574507725669E-7</c:v>
                </c:pt>
                <c:pt idx="846">
                  <c:v>1.94574507725669E-7</c:v>
                </c:pt>
                <c:pt idx="847">
                  <c:v>1.94574507725669E-7</c:v>
                </c:pt>
                <c:pt idx="848">
                  <c:v>1.94574507725669E-7</c:v>
                </c:pt>
                <c:pt idx="849">
                  <c:v>1.94574507725669E-7</c:v>
                </c:pt>
                <c:pt idx="850">
                  <c:v>1.94574507725669E-7</c:v>
                </c:pt>
                <c:pt idx="851">
                  <c:v>1.94574507725669E-7</c:v>
                </c:pt>
                <c:pt idx="852">
                  <c:v>1.94574507725669E-7</c:v>
                </c:pt>
                <c:pt idx="853">
                  <c:v>1.94574507725669E-7</c:v>
                </c:pt>
                <c:pt idx="854">
                  <c:v>1.94574507725669E-7</c:v>
                </c:pt>
                <c:pt idx="855">
                  <c:v>1.94574507725669E-7</c:v>
                </c:pt>
                <c:pt idx="856">
                  <c:v>1.94574507725669E-7</c:v>
                </c:pt>
                <c:pt idx="857">
                  <c:v>1.94574507725669E-7</c:v>
                </c:pt>
                <c:pt idx="858">
                  <c:v>1.94574507725669E-7</c:v>
                </c:pt>
                <c:pt idx="859">
                  <c:v>1.94574507725669E-7</c:v>
                </c:pt>
                <c:pt idx="860">
                  <c:v>1.94574507725669E-7</c:v>
                </c:pt>
                <c:pt idx="861">
                  <c:v>1.94574507725669E-7</c:v>
                </c:pt>
                <c:pt idx="862">
                  <c:v>1.94574507725669E-7</c:v>
                </c:pt>
                <c:pt idx="863">
                  <c:v>1.94574507725669E-7</c:v>
                </c:pt>
                <c:pt idx="864">
                  <c:v>1.94574507725669E-7</c:v>
                </c:pt>
                <c:pt idx="865">
                  <c:v>1.94574507725669E-7</c:v>
                </c:pt>
                <c:pt idx="866">
                  <c:v>1.94574507725669E-7</c:v>
                </c:pt>
                <c:pt idx="867">
                  <c:v>1.94574507725669E-7</c:v>
                </c:pt>
                <c:pt idx="868">
                  <c:v>1.94574507725669E-7</c:v>
                </c:pt>
                <c:pt idx="869">
                  <c:v>1.94574507725669E-7</c:v>
                </c:pt>
                <c:pt idx="870">
                  <c:v>1.94574507725669E-7</c:v>
                </c:pt>
                <c:pt idx="871">
                  <c:v>1.94574507725669E-7</c:v>
                </c:pt>
                <c:pt idx="872">
                  <c:v>1.94574507725669E-7</c:v>
                </c:pt>
                <c:pt idx="873">
                  <c:v>1.94574507725669E-7</c:v>
                </c:pt>
                <c:pt idx="874">
                  <c:v>1.94574507725669E-7</c:v>
                </c:pt>
                <c:pt idx="875">
                  <c:v>1.94574507725669E-7</c:v>
                </c:pt>
                <c:pt idx="876">
                  <c:v>1.94574507725669E-7</c:v>
                </c:pt>
                <c:pt idx="877">
                  <c:v>1.94574507725669E-7</c:v>
                </c:pt>
                <c:pt idx="878">
                  <c:v>1.94574507725669E-7</c:v>
                </c:pt>
                <c:pt idx="879">
                  <c:v>1.94574507725669E-7</c:v>
                </c:pt>
                <c:pt idx="880">
                  <c:v>1.94574507725669E-7</c:v>
                </c:pt>
                <c:pt idx="881">
                  <c:v>1.94574507725669E-7</c:v>
                </c:pt>
                <c:pt idx="882">
                  <c:v>1.94574507725669E-7</c:v>
                </c:pt>
                <c:pt idx="883">
                  <c:v>1.94574507725669E-7</c:v>
                </c:pt>
                <c:pt idx="884">
                  <c:v>1.94574507725669E-7</c:v>
                </c:pt>
                <c:pt idx="885">
                  <c:v>1.94574507725669E-7</c:v>
                </c:pt>
                <c:pt idx="886">
                  <c:v>1.94574507725669E-7</c:v>
                </c:pt>
                <c:pt idx="887">
                  <c:v>1.94574507725669E-7</c:v>
                </c:pt>
                <c:pt idx="888">
                  <c:v>1.94574507725669E-7</c:v>
                </c:pt>
                <c:pt idx="889">
                  <c:v>1.94574507725669E-7</c:v>
                </c:pt>
                <c:pt idx="890">
                  <c:v>1.94574507725669E-7</c:v>
                </c:pt>
                <c:pt idx="891">
                  <c:v>1.94574507725669E-7</c:v>
                </c:pt>
                <c:pt idx="892">
                  <c:v>1.94574507725669E-7</c:v>
                </c:pt>
                <c:pt idx="893">
                  <c:v>1.94574507725669E-7</c:v>
                </c:pt>
                <c:pt idx="894">
                  <c:v>1.94574507725669E-7</c:v>
                </c:pt>
                <c:pt idx="895">
                  <c:v>1.94574507725669E-7</c:v>
                </c:pt>
                <c:pt idx="896">
                  <c:v>1.94574507725669E-7</c:v>
                </c:pt>
                <c:pt idx="897">
                  <c:v>1.94574507725669E-7</c:v>
                </c:pt>
                <c:pt idx="898">
                  <c:v>1.94574507725669E-7</c:v>
                </c:pt>
                <c:pt idx="899">
                  <c:v>1.94574507725669E-7</c:v>
                </c:pt>
                <c:pt idx="900">
                  <c:v>1.94574507725669E-7</c:v>
                </c:pt>
                <c:pt idx="901">
                  <c:v>1.94574507725669E-7</c:v>
                </c:pt>
                <c:pt idx="902">
                  <c:v>1.94574507725669E-7</c:v>
                </c:pt>
                <c:pt idx="903">
                  <c:v>1.94574507725669E-7</c:v>
                </c:pt>
                <c:pt idx="904">
                  <c:v>1.94574507725669E-7</c:v>
                </c:pt>
                <c:pt idx="905">
                  <c:v>1.94574507725669E-7</c:v>
                </c:pt>
                <c:pt idx="906">
                  <c:v>1.94574507725669E-7</c:v>
                </c:pt>
                <c:pt idx="907">
                  <c:v>1.94574507725669E-7</c:v>
                </c:pt>
                <c:pt idx="908">
                  <c:v>1.94574507725669E-7</c:v>
                </c:pt>
                <c:pt idx="909">
                  <c:v>1.94574507725669E-7</c:v>
                </c:pt>
                <c:pt idx="910">
                  <c:v>1.94574507725669E-7</c:v>
                </c:pt>
                <c:pt idx="911">
                  <c:v>1.94574507725669E-7</c:v>
                </c:pt>
                <c:pt idx="912">
                  <c:v>1.94574507725669E-7</c:v>
                </c:pt>
                <c:pt idx="913">
                  <c:v>1.94574507725669E-7</c:v>
                </c:pt>
                <c:pt idx="914">
                  <c:v>1.94574507725669E-7</c:v>
                </c:pt>
                <c:pt idx="915">
                  <c:v>1.94574507725669E-7</c:v>
                </c:pt>
                <c:pt idx="916">
                  <c:v>1.94574507725669E-7</c:v>
                </c:pt>
                <c:pt idx="917">
                  <c:v>1.94574507725669E-7</c:v>
                </c:pt>
                <c:pt idx="918">
                  <c:v>1.94574507725669E-7</c:v>
                </c:pt>
                <c:pt idx="919">
                  <c:v>1.94574507725669E-7</c:v>
                </c:pt>
                <c:pt idx="920">
                  <c:v>1.94574507725669E-7</c:v>
                </c:pt>
                <c:pt idx="921">
                  <c:v>1.94574507725669E-7</c:v>
                </c:pt>
                <c:pt idx="922">
                  <c:v>1.94574507725669E-7</c:v>
                </c:pt>
                <c:pt idx="923">
                  <c:v>1.94574507725669E-7</c:v>
                </c:pt>
                <c:pt idx="924">
                  <c:v>1.94574507725669E-7</c:v>
                </c:pt>
                <c:pt idx="925">
                  <c:v>1.94574507725669E-7</c:v>
                </c:pt>
                <c:pt idx="926">
                  <c:v>1.94574507725669E-7</c:v>
                </c:pt>
                <c:pt idx="927">
                  <c:v>1.94574507725669E-7</c:v>
                </c:pt>
                <c:pt idx="928">
                  <c:v>1.94574507725669E-7</c:v>
                </c:pt>
                <c:pt idx="929">
                  <c:v>1.94574507725669E-7</c:v>
                </c:pt>
                <c:pt idx="930">
                  <c:v>1.94574507725669E-7</c:v>
                </c:pt>
                <c:pt idx="931">
                  <c:v>1.94574507725669E-7</c:v>
                </c:pt>
                <c:pt idx="932">
                  <c:v>1.94574507725669E-7</c:v>
                </c:pt>
                <c:pt idx="933">
                  <c:v>1.94574507725669E-7</c:v>
                </c:pt>
                <c:pt idx="934">
                  <c:v>1.94574507725669E-7</c:v>
                </c:pt>
                <c:pt idx="935">
                  <c:v>1.94574507725669E-7</c:v>
                </c:pt>
                <c:pt idx="936">
                  <c:v>1.94574507725669E-7</c:v>
                </c:pt>
                <c:pt idx="937">
                  <c:v>1.94574507725669E-7</c:v>
                </c:pt>
                <c:pt idx="938">
                  <c:v>1.94574507725669E-7</c:v>
                </c:pt>
                <c:pt idx="939">
                  <c:v>1.94574507725669E-7</c:v>
                </c:pt>
                <c:pt idx="940">
                  <c:v>1.94574507725669E-7</c:v>
                </c:pt>
                <c:pt idx="941">
                  <c:v>1.94574507725669E-7</c:v>
                </c:pt>
                <c:pt idx="942">
                  <c:v>1.94574507725669E-7</c:v>
                </c:pt>
                <c:pt idx="943">
                  <c:v>1.94574507725669E-7</c:v>
                </c:pt>
                <c:pt idx="944">
                  <c:v>1.94574507725669E-7</c:v>
                </c:pt>
                <c:pt idx="945">
                  <c:v>1.94574507725669E-7</c:v>
                </c:pt>
                <c:pt idx="946">
                  <c:v>1.94574507725669E-7</c:v>
                </c:pt>
                <c:pt idx="947">
                  <c:v>1.94574507725669E-7</c:v>
                </c:pt>
                <c:pt idx="948">
                  <c:v>1.94574507725669E-7</c:v>
                </c:pt>
                <c:pt idx="949">
                  <c:v>1.94574507725669E-7</c:v>
                </c:pt>
                <c:pt idx="950">
                  <c:v>1.94574507725669E-7</c:v>
                </c:pt>
                <c:pt idx="951">
                  <c:v>1.94574507725669E-7</c:v>
                </c:pt>
                <c:pt idx="952">
                  <c:v>1.94574507725669E-7</c:v>
                </c:pt>
                <c:pt idx="953">
                  <c:v>1.94574507725669E-7</c:v>
                </c:pt>
                <c:pt idx="954">
                  <c:v>1.94574507725669E-7</c:v>
                </c:pt>
                <c:pt idx="955">
                  <c:v>1.94574507725669E-7</c:v>
                </c:pt>
                <c:pt idx="956">
                  <c:v>1.94574507725669E-7</c:v>
                </c:pt>
                <c:pt idx="957">
                  <c:v>1.94574507725669E-7</c:v>
                </c:pt>
                <c:pt idx="958">
                  <c:v>1.94574507725669E-7</c:v>
                </c:pt>
                <c:pt idx="959">
                  <c:v>1.94574507725669E-7</c:v>
                </c:pt>
                <c:pt idx="960">
                  <c:v>1.94574507725669E-7</c:v>
                </c:pt>
                <c:pt idx="961">
                  <c:v>1.94574507725669E-7</c:v>
                </c:pt>
                <c:pt idx="962">
                  <c:v>1.94574507725669E-7</c:v>
                </c:pt>
                <c:pt idx="963">
                  <c:v>1.94574507725669E-7</c:v>
                </c:pt>
                <c:pt idx="964">
                  <c:v>1.94574507725669E-7</c:v>
                </c:pt>
                <c:pt idx="965">
                  <c:v>1.94574507725669E-7</c:v>
                </c:pt>
                <c:pt idx="966">
                  <c:v>1.94574507725669E-7</c:v>
                </c:pt>
                <c:pt idx="967">
                  <c:v>1.94574507725669E-7</c:v>
                </c:pt>
                <c:pt idx="968">
                  <c:v>1.94574507725669E-7</c:v>
                </c:pt>
                <c:pt idx="969">
                  <c:v>1.94574507725669E-7</c:v>
                </c:pt>
                <c:pt idx="970">
                  <c:v>1.94574507725669E-7</c:v>
                </c:pt>
                <c:pt idx="971">
                  <c:v>1.94574507725669E-7</c:v>
                </c:pt>
                <c:pt idx="972">
                  <c:v>1.94574507725669E-7</c:v>
                </c:pt>
                <c:pt idx="973">
                  <c:v>1.94574507725669E-7</c:v>
                </c:pt>
                <c:pt idx="974">
                  <c:v>1.94574507725669E-7</c:v>
                </c:pt>
                <c:pt idx="975">
                  <c:v>1.94574507725669E-7</c:v>
                </c:pt>
                <c:pt idx="976">
                  <c:v>1.94574507725669E-7</c:v>
                </c:pt>
                <c:pt idx="977">
                  <c:v>1.94574507725669E-7</c:v>
                </c:pt>
                <c:pt idx="978">
                  <c:v>1.94574507725669E-7</c:v>
                </c:pt>
                <c:pt idx="979">
                  <c:v>1.94574507725669E-7</c:v>
                </c:pt>
                <c:pt idx="980">
                  <c:v>1.94574507725669E-7</c:v>
                </c:pt>
                <c:pt idx="981">
                  <c:v>1.94574507725669E-7</c:v>
                </c:pt>
                <c:pt idx="982">
                  <c:v>1.94574507725669E-7</c:v>
                </c:pt>
                <c:pt idx="983">
                  <c:v>1.94574507725669E-7</c:v>
                </c:pt>
                <c:pt idx="984">
                  <c:v>1.94574507725669E-7</c:v>
                </c:pt>
                <c:pt idx="985" formatCode="0.00E+00">
                  <c:v>1.94574507725669E-7</c:v>
                </c:pt>
                <c:pt idx="986" formatCode="0.00E+00">
                  <c:v>1.94574507725669E-7</c:v>
                </c:pt>
                <c:pt idx="987" formatCode="0.00E+00">
                  <c:v>1.94574507725669E-7</c:v>
                </c:pt>
                <c:pt idx="988" formatCode="0.00E+00">
                  <c:v>1.94574507725669E-7</c:v>
                </c:pt>
                <c:pt idx="989" formatCode="0.00E+00">
                  <c:v>1.94574507725669E-7</c:v>
                </c:pt>
                <c:pt idx="990" formatCode="0.00E+00">
                  <c:v>1.94574507725669E-7</c:v>
                </c:pt>
                <c:pt idx="991" formatCode="0.00E+00">
                  <c:v>1.94574507725669E-7</c:v>
                </c:pt>
                <c:pt idx="992" formatCode="0.00E+00">
                  <c:v>1.94574507725669E-7</c:v>
                </c:pt>
                <c:pt idx="993" formatCode="0.00E+00">
                  <c:v>1.94574507725669E-7</c:v>
                </c:pt>
                <c:pt idx="994" formatCode="0.00E+00">
                  <c:v>1.94574507725669E-7</c:v>
                </c:pt>
                <c:pt idx="995" formatCode="0.00E+00">
                  <c:v>1.94574507725669E-7</c:v>
                </c:pt>
                <c:pt idx="996" formatCode="0.00E+00">
                  <c:v>1.94574507725669E-7</c:v>
                </c:pt>
                <c:pt idx="997" formatCode="0.00E+00">
                  <c:v>1.94574507725669E-7</c:v>
                </c:pt>
                <c:pt idx="998" formatCode="0.00E+00">
                  <c:v>1.94574507725669E-7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A254-4FC6-B061-ACD936A04274}"/>
            </c:ext>
          </c:extLst>
        </c:ser>
        <c:ser>
          <c:idx val="4"/>
          <c:order val="4"/>
          <c:tx>
            <c:strRef>
              <c:f>'0.64NaCl_0.36UCl3_plot_data'!$D$1</c:f>
              <c:strCache>
                <c:ptCount val="1"/>
                <c:pt idx="0">
                  <c:v>Cl-Cl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6.9753670198922802E-3</c:v>
                </c:pt>
                <c:pt idx="330">
                  <c:v>6.9634376875985097E-3</c:v>
                </c:pt>
                <c:pt idx="331">
                  <c:v>6.95150835530474E-3</c:v>
                </c:pt>
                <c:pt idx="332">
                  <c:v>6.9395790230109599E-3</c:v>
                </c:pt>
                <c:pt idx="333">
                  <c:v>6.9276496907171902E-3</c:v>
                </c:pt>
                <c:pt idx="334">
                  <c:v>6.9157203584234196E-3</c:v>
                </c:pt>
                <c:pt idx="335">
                  <c:v>6.9037910261296499E-3</c:v>
                </c:pt>
                <c:pt idx="336">
                  <c:v>6.8918616938358802E-3</c:v>
                </c:pt>
                <c:pt idx="337">
                  <c:v>6.8799323615421097E-3</c:v>
                </c:pt>
                <c:pt idx="338">
                  <c:v>6.86800302924834E-3</c:v>
                </c:pt>
                <c:pt idx="339">
                  <c:v>6.8560736969545703E-3</c:v>
                </c:pt>
                <c:pt idx="340">
                  <c:v>6.8441443646607997E-3</c:v>
                </c:pt>
                <c:pt idx="341">
                  <c:v>6.8322150323670301E-3</c:v>
                </c:pt>
                <c:pt idx="342">
                  <c:v>6.8202857000732604E-3</c:v>
                </c:pt>
                <c:pt idx="343">
                  <c:v>6.8083563677794803E-3</c:v>
                </c:pt>
                <c:pt idx="344">
                  <c:v>6.7964270354857097E-3</c:v>
                </c:pt>
                <c:pt idx="345">
                  <c:v>6.78449770319194E-3</c:v>
                </c:pt>
                <c:pt idx="346">
                  <c:v>6.7725683708981703E-3</c:v>
                </c:pt>
                <c:pt idx="347">
                  <c:v>6.7606390386043998E-3</c:v>
                </c:pt>
                <c:pt idx="348">
                  <c:v>6.7487097063106301E-3</c:v>
                </c:pt>
                <c:pt idx="349">
                  <c:v>6.7367803740168604E-3</c:v>
                </c:pt>
                <c:pt idx="350">
                  <c:v>6.7248510417230898E-3</c:v>
                </c:pt>
                <c:pt idx="351">
                  <c:v>6.7129217094293201E-3</c:v>
                </c:pt>
                <c:pt idx="352">
                  <c:v>6.7009923771355496E-3</c:v>
                </c:pt>
                <c:pt idx="353">
                  <c:v>6.6890630448417704E-3</c:v>
                </c:pt>
                <c:pt idx="354">
                  <c:v>6.6771337125479998E-3</c:v>
                </c:pt>
                <c:pt idx="355">
                  <c:v>6.6652043802542301E-3</c:v>
                </c:pt>
                <c:pt idx="356">
                  <c:v>6.6532750479604604E-3</c:v>
                </c:pt>
                <c:pt idx="357">
                  <c:v>6.6413457156666899E-3</c:v>
                </c:pt>
                <c:pt idx="358">
                  <c:v>6.6294163833729202E-3</c:v>
                </c:pt>
                <c:pt idx="359">
                  <c:v>6.6174870510791496E-3</c:v>
                </c:pt>
                <c:pt idx="360">
                  <c:v>6.6055577187853799E-3</c:v>
                </c:pt>
                <c:pt idx="361">
                  <c:v>6.5936283864916102E-3</c:v>
                </c:pt>
                <c:pt idx="362">
                  <c:v>6.5816990541978397E-3</c:v>
                </c:pt>
                <c:pt idx="363">
                  <c:v>6.56976972190407E-3</c:v>
                </c:pt>
                <c:pt idx="364">
                  <c:v>6.5578403896102899E-3</c:v>
                </c:pt>
                <c:pt idx="365">
                  <c:v>6.5550340731277499E-3</c:v>
                </c:pt>
                <c:pt idx="366">
                  <c:v>6.5550340731277499E-3</c:v>
                </c:pt>
                <c:pt idx="367">
                  <c:v>6.5550340731277499E-3</c:v>
                </c:pt>
                <c:pt idx="368">
                  <c:v>6.5550340731277499E-3</c:v>
                </c:pt>
                <c:pt idx="369">
                  <c:v>6.5550340731277499E-3</c:v>
                </c:pt>
                <c:pt idx="370">
                  <c:v>6.5550340731277499E-3</c:v>
                </c:pt>
                <c:pt idx="371">
                  <c:v>6.5550340731277499E-3</c:v>
                </c:pt>
                <c:pt idx="372">
                  <c:v>6.5550340731277499E-3</c:v>
                </c:pt>
                <c:pt idx="373">
                  <c:v>6.5550340731277499E-3</c:v>
                </c:pt>
                <c:pt idx="374">
                  <c:v>6.5550340731277499E-3</c:v>
                </c:pt>
                <c:pt idx="375">
                  <c:v>6.5550340731277499E-3</c:v>
                </c:pt>
                <c:pt idx="376">
                  <c:v>6.5550340731277499E-3</c:v>
                </c:pt>
                <c:pt idx="377">
                  <c:v>6.5550340731277499E-3</c:v>
                </c:pt>
                <c:pt idx="378">
                  <c:v>6.5550340731277499E-3</c:v>
                </c:pt>
                <c:pt idx="379">
                  <c:v>6.5550340731277499E-3</c:v>
                </c:pt>
                <c:pt idx="380">
                  <c:v>6.5550340731277499E-3</c:v>
                </c:pt>
                <c:pt idx="381">
                  <c:v>6.56065855627928E-3</c:v>
                </c:pt>
                <c:pt idx="382">
                  <c:v>7.1058585534686204E-3</c:v>
                </c:pt>
                <c:pt idx="383">
                  <c:v>7.6510585506579503E-3</c:v>
                </c:pt>
                <c:pt idx="384">
                  <c:v>8.1962585478472794E-3</c:v>
                </c:pt>
                <c:pt idx="385">
                  <c:v>8.7414585450365807E-3</c:v>
                </c:pt>
                <c:pt idx="386">
                  <c:v>9.2866585422259097E-3</c:v>
                </c:pt>
                <c:pt idx="387">
                  <c:v>9.8318585394152405E-3</c:v>
                </c:pt>
                <c:pt idx="388">
                  <c:v>1.03770585366045E-2</c:v>
                </c:pt>
                <c:pt idx="389">
                  <c:v>1.09222585337939E-2</c:v>
                </c:pt>
                <c:pt idx="390">
                  <c:v>1.14674585309832E-2</c:v>
                </c:pt>
                <c:pt idx="391">
                  <c:v>1.20126585281725E-2</c:v>
                </c:pt>
                <c:pt idx="392">
                  <c:v>1.2557858525361801E-2</c:v>
                </c:pt>
                <c:pt idx="393">
                  <c:v>1.31030585225511E-2</c:v>
                </c:pt>
                <c:pt idx="394">
                  <c:v>1.3648258519740501E-2</c:v>
                </c:pt>
                <c:pt idx="395">
                  <c:v>1.41934585169298E-2</c:v>
                </c:pt>
                <c:pt idx="396">
                  <c:v>1.47386585141191E-2</c:v>
                </c:pt>
                <c:pt idx="397">
                  <c:v>1.5283858511308399E-2</c:v>
                </c:pt>
                <c:pt idx="398">
                  <c:v>1.6268797885128802E-2</c:v>
                </c:pt>
                <c:pt idx="399">
                  <c:v>1.8532551180200901E-2</c:v>
                </c:pt>
                <c:pt idx="400">
                  <c:v>2.0796304475272899E-2</c:v>
                </c:pt>
                <c:pt idx="401">
                  <c:v>2.3060057770345001E-2</c:v>
                </c:pt>
                <c:pt idx="402">
                  <c:v>2.53238110654171E-2</c:v>
                </c:pt>
                <c:pt idx="403">
                  <c:v>2.7587564360489199E-2</c:v>
                </c:pt>
                <c:pt idx="404">
                  <c:v>2.9851317655561298E-2</c:v>
                </c:pt>
                <c:pt idx="405">
                  <c:v>3.2115070950633297E-2</c:v>
                </c:pt>
                <c:pt idx="406">
                  <c:v>3.4378824245705403E-2</c:v>
                </c:pt>
                <c:pt idx="407">
                  <c:v>3.6642577540777502E-2</c:v>
                </c:pt>
                <c:pt idx="408">
                  <c:v>3.8906330835849698E-2</c:v>
                </c:pt>
                <c:pt idx="409">
                  <c:v>4.1170084130921797E-2</c:v>
                </c:pt>
                <c:pt idx="410">
                  <c:v>4.3433837425993702E-2</c:v>
                </c:pt>
                <c:pt idx="411">
                  <c:v>4.5697590721065801E-2</c:v>
                </c:pt>
                <c:pt idx="412">
                  <c:v>4.79613440161379E-2</c:v>
                </c:pt>
                <c:pt idx="413">
                  <c:v>5.0225097311209999E-2</c:v>
                </c:pt>
                <c:pt idx="414">
                  <c:v>5.2488850606282202E-2</c:v>
                </c:pt>
                <c:pt idx="415">
                  <c:v>5.4752603901354099E-2</c:v>
                </c:pt>
                <c:pt idx="416">
                  <c:v>6.0725829593614403E-2</c:v>
                </c:pt>
                <c:pt idx="417">
                  <c:v>6.8434346589321599E-2</c:v>
                </c:pt>
                <c:pt idx="418">
                  <c:v>7.6142863585028905E-2</c:v>
                </c:pt>
                <c:pt idx="419">
                  <c:v>8.3851380580736198E-2</c:v>
                </c:pt>
                <c:pt idx="420">
                  <c:v>9.1559897576442895E-2</c:v>
                </c:pt>
                <c:pt idx="421">
                  <c:v>9.9268414572150104E-2</c:v>
                </c:pt>
                <c:pt idx="422">
                  <c:v>0.10697693156785699</c:v>
                </c:pt>
                <c:pt idx="423">
                  <c:v>0.114685448563564</c:v>
                </c:pt>
                <c:pt idx="424">
                  <c:v>0.122393965559271</c:v>
                </c:pt>
                <c:pt idx="425">
                  <c:v>0.130102482554978</c:v>
                </c:pt>
                <c:pt idx="426">
                  <c:v>0.13781099955068499</c:v>
                </c:pt>
                <c:pt idx="427">
                  <c:v>0.145519516546393</c:v>
                </c:pt>
                <c:pt idx="428">
                  <c:v>0.15322803354209999</c:v>
                </c:pt>
                <c:pt idx="429">
                  <c:v>0.16275174236793399</c:v>
                </c:pt>
                <c:pt idx="430">
                  <c:v>0.172748521985647</c:v>
                </c:pt>
                <c:pt idx="431">
                  <c:v>0.182745301603361</c:v>
                </c:pt>
                <c:pt idx="432">
                  <c:v>0.192742081221075</c:v>
                </c:pt>
                <c:pt idx="433">
                  <c:v>0.202738860838789</c:v>
                </c:pt>
                <c:pt idx="434">
                  <c:v>0.21273564045650301</c:v>
                </c:pt>
                <c:pt idx="435">
                  <c:v>0.22273242007421701</c:v>
                </c:pt>
                <c:pt idx="436">
                  <c:v>0.23272919969193101</c:v>
                </c:pt>
                <c:pt idx="437">
                  <c:v>0.24272597930964501</c:v>
                </c:pt>
                <c:pt idx="438">
                  <c:v>0.25399537760809299</c:v>
                </c:pt>
                <c:pt idx="439">
                  <c:v>0.26593663818382801</c:v>
                </c:pt>
                <c:pt idx="440">
                  <c:v>0.27787789875956198</c:v>
                </c:pt>
                <c:pt idx="441">
                  <c:v>0.289819159335298</c:v>
                </c:pt>
                <c:pt idx="442">
                  <c:v>0.30176041991103297</c:v>
                </c:pt>
                <c:pt idx="443">
                  <c:v>0.313701680486768</c:v>
                </c:pt>
                <c:pt idx="444">
                  <c:v>0.32564294106250302</c:v>
                </c:pt>
                <c:pt idx="445">
                  <c:v>0.33860903139083698</c:v>
                </c:pt>
                <c:pt idx="446">
                  <c:v>0.35183070700720798</c:v>
                </c:pt>
                <c:pt idx="447">
                  <c:v>0.36505238262357897</c:v>
                </c:pt>
                <c:pt idx="448">
                  <c:v>0.37827405823994997</c:v>
                </c:pt>
                <c:pt idx="449">
                  <c:v>0.39149573385632003</c:v>
                </c:pt>
                <c:pt idx="450">
                  <c:v>0.40471740947269003</c:v>
                </c:pt>
                <c:pt idx="451">
                  <c:v>0.41793908508906102</c:v>
                </c:pt>
                <c:pt idx="452">
                  <c:v>0.43129246238806201</c:v>
                </c:pt>
                <c:pt idx="453">
                  <c:v>0.44465331336748698</c:v>
                </c:pt>
                <c:pt idx="454">
                  <c:v>0.458014164346911</c:v>
                </c:pt>
                <c:pt idx="455">
                  <c:v>0.47137501532633502</c:v>
                </c:pt>
                <c:pt idx="456">
                  <c:v>0.48473586630575999</c:v>
                </c:pt>
                <c:pt idx="457">
                  <c:v>0.49809671728518501</c:v>
                </c:pt>
                <c:pt idx="458">
                  <c:v>0.51095980764264703</c:v>
                </c:pt>
                <c:pt idx="459">
                  <c:v>0.51892263624843404</c:v>
                </c:pt>
                <c:pt idx="460">
                  <c:v>0.52688546485422105</c:v>
                </c:pt>
                <c:pt idx="461">
                  <c:v>0.53484829346000795</c:v>
                </c:pt>
                <c:pt idx="462">
                  <c:v>0.54281112206579496</c:v>
                </c:pt>
                <c:pt idx="463">
                  <c:v>0.55077395067158297</c:v>
                </c:pt>
                <c:pt idx="464">
                  <c:v>0.55873677927736998</c:v>
                </c:pt>
                <c:pt idx="465">
                  <c:v>0.56669960788315599</c:v>
                </c:pt>
                <c:pt idx="466">
                  <c:v>0.574662436488943</c:v>
                </c:pt>
                <c:pt idx="467">
                  <c:v>0.582625265094731</c:v>
                </c:pt>
                <c:pt idx="468">
                  <c:v>0.59058809370051801</c:v>
                </c:pt>
                <c:pt idx="469">
                  <c:v>0.60533049179877996</c:v>
                </c:pt>
                <c:pt idx="470">
                  <c:v>0.62904891066903901</c:v>
                </c:pt>
                <c:pt idx="471">
                  <c:v>0.65276732953929995</c:v>
                </c:pt>
                <c:pt idx="472">
                  <c:v>0.67648574840955999</c:v>
                </c:pt>
                <c:pt idx="473">
                  <c:v>0.70020416727982104</c:v>
                </c:pt>
                <c:pt idx="474">
                  <c:v>0.72392258615008198</c:v>
                </c:pt>
                <c:pt idx="475">
                  <c:v>0.73727200458136499</c:v>
                </c:pt>
                <c:pt idx="476">
                  <c:v>0.74736251086973704</c:v>
                </c:pt>
                <c:pt idx="477">
                  <c:v>0.75745301715810898</c:v>
                </c:pt>
                <c:pt idx="478">
                  <c:v>0.76754352344648002</c:v>
                </c:pt>
                <c:pt idx="479">
                  <c:v>0.77763402973485196</c:v>
                </c:pt>
                <c:pt idx="480">
                  <c:v>0.78772453602322301</c:v>
                </c:pt>
                <c:pt idx="481">
                  <c:v>0.79781504231159495</c:v>
                </c:pt>
                <c:pt idx="482">
                  <c:v>0.80790554859996699</c:v>
                </c:pt>
                <c:pt idx="483">
                  <c:v>0.81799605488833804</c:v>
                </c:pt>
                <c:pt idx="484">
                  <c:v>0.82808656117670998</c:v>
                </c:pt>
                <c:pt idx="485">
                  <c:v>0.83817706746508103</c:v>
                </c:pt>
                <c:pt idx="486">
                  <c:v>0.84826757375345296</c:v>
                </c:pt>
                <c:pt idx="487">
                  <c:v>0.85793451497283402</c:v>
                </c:pt>
                <c:pt idx="488">
                  <c:v>0.86525166855753799</c:v>
                </c:pt>
                <c:pt idx="489">
                  <c:v>0.87256882214224196</c:v>
                </c:pt>
                <c:pt idx="490">
                  <c:v>0.87988597572694505</c:v>
                </c:pt>
                <c:pt idx="491">
                  <c:v>0.88720312931164902</c:v>
                </c:pt>
                <c:pt idx="492">
                  <c:v>0.89452028289635299</c:v>
                </c:pt>
                <c:pt idx="493">
                  <c:v>0.90183743648105696</c:v>
                </c:pt>
                <c:pt idx="494">
                  <c:v>0.90915459006576105</c:v>
                </c:pt>
                <c:pt idx="495">
                  <c:v>0.91647174365046402</c:v>
                </c:pt>
                <c:pt idx="496">
                  <c:v>0.92378889723516799</c:v>
                </c:pt>
                <c:pt idx="497">
                  <c:v>0.93110605081987197</c:v>
                </c:pt>
                <c:pt idx="498">
                  <c:v>0.93842320440457605</c:v>
                </c:pt>
                <c:pt idx="499">
                  <c:v>0.94574035798928002</c:v>
                </c:pt>
                <c:pt idx="500">
                  <c:v>0.949351826610771</c:v>
                </c:pt>
                <c:pt idx="501">
                  <c:v>0.952839529294353</c:v>
                </c:pt>
                <c:pt idx="502">
                  <c:v>0.95632723197793501</c:v>
                </c:pt>
                <c:pt idx="503">
                  <c:v>0.95981493466151702</c:v>
                </c:pt>
                <c:pt idx="504">
                  <c:v>0.96330263734509902</c:v>
                </c:pt>
                <c:pt idx="505">
                  <c:v>0.96679034002868103</c:v>
                </c:pt>
                <c:pt idx="506">
                  <c:v>0.97027804271226303</c:v>
                </c:pt>
                <c:pt idx="507">
                  <c:v>0.97376574539584504</c:v>
                </c:pt>
                <c:pt idx="508">
                  <c:v>0.97725344807942705</c:v>
                </c:pt>
                <c:pt idx="509">
                  <c:v>0.98074115076300905</c:v>
                </c:pt>
                <c:pt idx="510">
                  <c:v>0.98422885344659095</c:v>
                </c:pt>
                <c:pt idx="511">
                  <c:v>0.98771655613017195</c:v>
                </c:pt>
                <c:pt idx="512">
                  <c:v>0.99120425881375396</c:v>
                </c:pt>
                <c:pt idx="513">
                  <c:v>0.99469196149733596</c:v>
                </c:pt>
                <c:pt idx="514">
                  <c:v>0.99817966418091797</c:v>
                </c:pt>
                <c:pt idx="515">
                  <c:v>1.0016673668645</c:v>
                </c:pt>
                <c:pt idx="516">
                  <c:v>1.00121031214662</c:v>
                </c:pt>
                <c:pt idx="517">
                  <c:v>1.0006513095838001</c:v>
                </c:pt>
                <c:pt idx="518">
                  <c:v>1.0000923070209899</c:v>
                </c:pt>
                <c:pt idx="519">
                  <c:v>0.99953330445817401</c:v>
                </c:pt>
                <c:pt idx="520">
                  <c:v>0.99897430189535896</c:v>
                </c:pt>
                <c:pt idx="521">
                  <c:v>0.99841529933254303</c:v>
                </c:pt>
                <c:pt idx="522">
                  <c:v>0.99785629676972798</c:v>
                </c:pt>
                <c:pt idx="523">
                  <c:v>0.99729729420691204</c:v>
                </c:pt>
                <c:pt idx="524">
                  <c:v>0.996738291644096</c:v>
                </c:pt>
                <c:pt idx="525">
                  <c:v>0.99617928908128095</c:v>
                </c:pt>
                <c:pt idx="526">
                  <c:v>0.99562028651846501</c:v>
                </c:pt>
                <c:pt idx="527">
                  <c:v>0.99506128395564997</c:v>
                </c:pt>
                <c:pt idx="528">
                  <c:v>0.99450228139283403</c:v>
                </c:pt>
                <c:pt idx="529">
                  <c:v>0.99394327883001798</c:v>
                </c:pt>
                <c:pt idx="530">
                  <c:v>0.99338427626720305</c:v>
                </c:pt>
                <c:pt idx="531">
                  <c:v>0.992825273704387</c:v>
                </c:pt>
                <c:pt idx="532">
                  <c:v>0.99178721237337797</c:v>
                </c:pt>
                <c:pt idx="533">
                  <c:v>0.98905431103244701</c:v>
                </c:pt>
                <c:pt idx="534">
                  <c:v>0.98632140969151605</c:v>
                </c:pt>
                <c:pt idx="535">
                  <c:v>0.98358850835058398</c:v>
                </c:pt>
                <c:pt idx="536">
                  <c:v>0.98085560700965302</c:v>
                </c:pt>
                <c:pt idx="537">
                  <c:v>0.97812270566872195</c:v>
                </c:pt>
                <c:pt idx="538">
                  <c:v>0.97538980432778999</c:v>
                </c:pt>
                <c:pt idx="539">
                  <c:v>0.97265690298685903</c:v>
                </c:pt>
                <c:pt idx="540">
                  <c:v>0.96992400164592796</c:v>
                </c:pt>
                <c:pt idx="541">
                  <c:v>0.967191100304997</c:v>
                </c:pt>
                <c:pt idx="542">
                  <c:v>0.96445819896406504</c:v>
                </c:pt>
                <c:pt idx="543">
                  <c:v>0.96172529762313397</c:v>
                </c:pt>
                <c:pt idx="544">
                  <c:v>0.95899239628220201</c:v>
                </c:pt>
                <c:pt idx="545">
                  <c:v>0.95625949494127105</c:v>
                </c:pt>
                <c:pt idx="546">
                  <c:v>0.95352659360033998</c:v>
                </c:pt>
                <c:pt idx="547">
                  <c:v>0.95079369225940902</c:v>
                </c:pt>
                <c:pt idx="548">
                  <c:v>0.94806079091847695</c:v>
                </c:pt>
                <c:pt idx="549">
                  <c:v>0.94465263326914095</c:v>
                </c:pt>
                <c:pt idx="550">
                  <c:v>0.94047046606137297</c:v>
                </c:pt>
                <c:pt idx="551">
                  <c:v>0.93628829885360598</c:v>
                </c:pt>
                <c:pt idx="552">
                  <c:v>0.932106131645838</c:v>
                </c:pt>
                <c:pt idx="553">
                  <c:v>0.92792396443807001</c:v>
                </c:pt>
                <c:pt idx="554">
                  <c:v>0.92374179723030303</c:v>
                </c:pt>
                <c:pt idx="555">
                  <c:v>0.91955963002253505</c:v>
                </c:pt>
                <c:pt idx="556">
                  <c:v>0.91537746281476795</c:v>
                </c:pt>
                <c:pt idx="557">
                  <c:v>0.91119529560699997</c:v>
                </c:pt>
                <c:pt idx="558">
                  <c:v>0.90701312839923198</c:v>
                </c:pt>
                <c:pt idx="559">
                  <c:v>0.902830961191465</c:v>
                </c:pt>
                <c:pt idx="560">
                  <c:v>0.89864879398369701</c:v>
                </c:pt>
                <c:pt idx="561">
                  <c:v>0.89446662677593003</c:v>
                </c:pt>
                <c:pt idx="562">
                  <c:v>0.89028445956816205</c:v>
                </c:pt>
                <c:pt idx="563">
                  <c:v>0.88610229236039495</c:v>
                </c:pt>
                <c:pt idx="564">
                  <c:v>0.88192012515262697</c:v>
                </c:pt>
                <c:pt idx="565">
                  <c:v>0.87773795794485998</c:v>
                </c:pt>
                <c:pt idx="566">
                  <c:v>0.87315806533401996</c:v>
                </c:pt>
                <c:pt idx="567">
                  <c:v>0.86841689555498203</c:v>
                </c:pt>
                <c:pt idx="568">
                  <c:v>0.86367572577594498</c:v>
                </c:pt>
                <c:pt idx="569">
                  <c:v>0.85893455599690804</c:v>
                </c:pt>
                <c:pt idx="570">
                  <c:v>0.854193386217871</c:v>
                </c:pt>
                <c:pt idx="571">
                  <c:v>0.84945221643883295</c:v>
                </c:pt>
                <c:pt idx="572">
                  <c:v>0.84471104665979602</c:v>
                </c:pt>
                <c:pt idx="573">
                  <c:v>0.83996987688075897</c:v>
                </c:pt>
                <c:pt idx="574">
                  <c:v>0.83522870710172104</c:v>
                </c:pt>
                <c:pt idx="575">
                  <c:v>0.83048753732268399</c:v>
                </c:pt>
                <c:pt idx="576">
                  <c:v>0.82574636754364705</c:v>
                </c:pt>
                <c:pt idx="577">
                  <c:v>0.82100519776460901</c:v>
                </c:pt>
                <c:pt idx="578">
                  <c:v>0.81626402798557196</c:v>
                </c:pt>
                <c:pt idx="579">
                  <c:v>0.81152285820653502</c:v>
                </c:pt>
                <c:pt idx="580">
                  <c:v>0.80678168842749798</c:v>
                </c:pt>
                <c:pt idx="581">
                  <c:v>0.80204051864846004</c:v>
                </c:pt>
                <c:pt idx="582">
                  <c:v>0.797299348869423</c:v>
                </c:pt>
                <c:pt idx="583">
                  <c:v>0.79261762293705496</c:v>
                </c:pt>
                <c:pt idx="584">
                  <c:v>0.78793856452561195</c:v>
                </c:pt>
                <c:pt idx="585">
                  <c:v>0.78325950611416895</c:v>
                </c:pt>
                <c:pt idx="586">
                  <c:v>0.77858044770272505</c:v>
                </c:pt>
                <c:pt idx="587">
                  <c:v>0.77390138929128205</c:v>
                </c:pt>
                <c:pt idx="588">
                  <c:v>0.76922233087983904</c:v>
                </c:pt>
                <c:pt idx="589">
                  <c:v>0.76454327246839604</c:v>
                </c:pt>
                <c:pt idx="590">
                  <c:v>0.75986421405695304</c:v>
                </c:pt>
                <c:pt idx="591">
                  <c:v>0.75518515564550903</c:v>
                </c:pt>
                <c:pt idx="592">
                  <c:v>0.75050609723406603</c:v>
                </c:pt>
                <c:pt idx="593">
                  <c:v>0.74582703882262402</c:v>
                </c:pt>
                <c:pt idx="594">
                  <c:v>0.74114798041118002</c:v>
                </c:pt>
                <c:pt idx="595">
                  <c:v>0.73646892199973701</c:v>
                </c:pt>
                <c:pt idx="596">
                  <c:v>0.73178986358829401</c:v>
                </c:pt>
                <c:pt idx="597">
                  <c:v>0.727110805176851</c:v>
                </c:pt>
                <c:pt idx="598">
                  <c:v>0.722431746765408</c:v>
                </c:pt>
                <c:pt idx="599">
                  <c:v>0.71795677324437401</c:v>
                </c:pt>
                <c:pt idx="600">
                  <c:v>0.714284974206851</c:v>
                </c:pt>
                <c:pt idx="601">
                  <c:v>0.71061317516932598</c:v>
                </c:pt>
                <c:pt idx="602">
                  <c:v>0.70694137613180297</c:v>
                </c:pt>
                <c:pt idx="603">
                  <c:v>0.70326957709427895</c:v>
                </c:pt>
                <c:pt idx="604">
                  <c:v>0.69959777805675505</c:v>
                </c:pt>
                <c:pt idx="605">
                  <c:v>0.69592597901923103</c:v>
                </c:pt>
                <c:pt idx="606">
                  <c:v>0.69225417998170702</c:v>
                </c:pt>
                <c:pt idx="607">
                  <c:v>0.688582380944183</c:v>
                </c:pt>
                <c:pt idx="608">
                  <c:v>0.68491058190665899</c:v>
                </c:pt>
                <c:pt idx="609">
                  <c:v>0.68123878286913497</c:v>
                </c:pt>
                <c:pt idx="610">
                  <c:v>0.67756698383161196</c:v>
                </c:pt>
                <c:pt idx="611">
                  <c:v>0.67389518479408705</c:v>
                </c:pt>
                <c:pt idx="612">
                  <c:v>0.67022338575656404</c:v>
                </c:pt>
                <c:pt idx="613">
                  <c:v>0.66655158671904002</c:v>
                </c:pt>
                <c:pt idx="614">
                  <c:v>0.66287978768151601</c:v>
                </c:pt>
                <c:pt idx="615">
                  <c:v>0.65917047688660502</c:v>
                </c:pt>
                <c:pt idx="616">
                  <c:v>0.65484547727796005</c:v>
                </c:pt>
                <c:pt idx="617">
                  <c:v>0.65052047766931598</c:v>
                </c:pt>
                <c:pt idx="618">
                  <c:v>0.64619547806067201</c:v>
                </c:pt>
                <c:pt idx="619">
                  <c:v>0.64187047845202705</c:v>
                </c:pt>
                <c:pt idx="620">
                  <c:v>0.63754547884338297</c:v>
                </c:pt>
                <c:pt idx="621">
                  <c:v>0.63322047923473801</c:v>
                </c:pt>
                <c:pt idx="622">
                  <c:v>0.62889547962609404</c:v>
                </c:pt>
                <c:pt idx="623">
                  <c:v>0.62457048001744997</c:v>
                </c:pt>
                <c:pt idx="624">
                  <c:v>0.62024548040880501</c:v>
                </c:pt>
                <c:pt idx="625">
                  <c:v>0.61592048080016104</c:v>
                </c:pt>
                <c:pt idx="626">
                  <c:v>0.61159548119151597</c:v>
                </c:pt>
                <c:pt idx="627">
                  <c:v>0.607270481582872</c:v>
                </c:pt>
                <c:pt idx="628">
                  <c:v>0.60294548197422704</c:v>
                </c:pt>
                <c:pt idx="629">
                  <c:v>0.60039339511309597</c:v>
                </c:pt>
                <c:pt idx="630">
                  <c:v>0.59826752135593497</c:v>
                </c:pt>
                <c:pt idx="631">
                  <c:v>0.59614164759877297</c:v>
                </c:pt>
                <c:pt idx="632">
                  <c:v>0.59401577384161197</c:v>
                </c:pt>
                <c:pt idx="633">
                  <c:v>0.59188990008445097</c:v>
                </c:pt>
                <c:pt idx="634">
                  <c:v>0.58976402632728897</c:v>
                </c:pt>
                <c:pt idx="635">
                  <c:v>0.58763815257012797</c:v>
                </c:pt>
                <c:pt idx="636">
                  <c:v>0.58551227881296597</c:v>
                </c:pt>
                <c:pt idx="637">
                  <c:v>0.58338640505580497</c:v>
                </c:pt>
                <c:pt idx="638">
                  <c:v>0.58126053129864397</c:v>
                </c:pt>
                <c:pt idx="639">
                  <c:v>0.57913465754148197</c:v>
                </c:pt>
                <c:pt idx="640">
                  <c:v>0.57700878378432097</c:v>
                </c:pt>
                <c:pt idx="641">
                  <c:v>0.57488291002715897</c:v>
                </c:pt>
                <c:pt idx="642">
                  <c:v>0.57275703626999797</c:v>
                </c:pt>
                <c:pt idx="643">
                  <c:v>0.57063116251283696</c:v>
                </c:pt>
                <c:pt idx="644">
                  <c:v>0.56850528875567496</c:v>
                </c:pt>
                <c:pt idx="645">
                  <c:v>0.56634445329441396</c:v>
                </c:pt>
                <c:pt idx="646">
                  <c:v>0.56414985068870405</c:v>
                </c:pt>
                <c:pt idx="647">
                  <c:v>0.56195524808299402</c:v>
                </c:pt>
                <c:pt idx="648">
                  <c:v>0.55976064547728399</c:v>
                </c:pt>
                <c:pt idx="649">
                  <c:v>0.55756604287157396</c:v>
                </c:pt>
                <c:pt idx="650">
                  <c:v>0.55537144026586405</c:v>
                </c:pt>
                <c:pt idx="651">
                  <c:v>0.55317683766015402</c:v>
                </c:pt>
                <c:pt idx="652">
                  <c:v>0.55098223505444399</c:v>
                </c:pt>
                <c:pt idx="653">
                  <c:v>0.54878763244873396</c:v>
                </c:pt>
                <c:pt idx="654">
                  <c:v>0.54659302984302405</c:v>
                </c:pt>
                <c:pt idx="655">
                  <c:v>0.54439842723731402</c:v>
                </c:pt>
                <c:pt idx="656">
                  <c:v>0.54220382463160299</c:v>
                </c:pt>
                <c:pt idx="657">
                  <c:v>0.54000922202589396</c:v>
                </c:pt>
                <c:pt idx="658">
                  <c:v>0.53781461942018405</c:v>
                </c:pt>
                <c:pt idx="659">
                  <c:v>0.53562001681447302</c:v>
                </c:pt>
                <c:pt idx="660">
                  <c:v>0.53342541420876399</c:v>
                </c:pt>
                <c:pt idx="661">
                  <c:v>0.53123081160305297</c:v>
                </c:pt>
                <c:pt idx="662">
                  <c:v>0.52975453936975403</c:v>
                </c:pt>
                <c:pt idx="663">
                  <c:v>0.528512311510005</c:v>
                </c:pt>
                <c:pt idx="664">
                  <c:v>0.52727008365025596</c:v>
                </c:pt>
                <c:pt idx="665">
                  <c:v>0.52602785579050704</c:v>
                </c:pt>
                <c:pt idx="666">
                  <c:v>0.524785627930759</c:v>
                </c:pt>
                <c:pt idx="667">
                  <c:v>0.52354340007100997</c:v>
                </c:pt>
                <c:pt idx="668">
                  <c:v>0.52230117221126104</c:v>
                </c:pt>
                <c:pt idx="669">
                  <c:v>0.52105894435151201</c:v>
                </c:pt>
                <c:pt idx="670">
                  <c:v>0.51981671649176397</c:v>
                </c:pt>
                <c:pt idx="671">
                  <c:v>0.51857448863201505</c:v>
                </c:pt>
                <c:pt idx="672">
                  <c:v>0.51733226077226602</c:v>
                </c:pt>
                <c:pt idx="673">
                  <c:v>0.51609003291251698</c:v>
                </c:pt>
                <c:pt idx="674">
                  <c:v>0.51484780505276795</c:v>
                </c:pt>
                <c:pt idx="675">
                  <c:v>0.51360557719302002</c:v>
                </c:pt>
                <c:pt idx="676">
                  <c:v>0.51236334933327099</c:v>
                </c:pt>
                <c:pt idx="677">
                  <c:v>0.51112112147352196</c:v>
                </c:pt>
                <c:pt idx="678">
                  <c:v>0.50987889361377303</c:v>
                </c:pt>
                <c:pt idx="679">
                  <c:v>0.50892646470147995</c:v>
                </c:pt>
                <c:pt idx="680">
                  <c:v>0.50797408996622595</c:v>
                </c:pt>
                <c:pt idx="681">
                  <c:v>0.50702171523097195</c:v>
                </c:pt>
                <c:pt idx="682">
                  <c:v>0.50606934049571795</c:v>
                </c:pt>
                <c:pt idx="683">
                  <c:v>0.50511696576046305</c:v>
                </c:pt>
                <c:pt idx="684">
                  <c:v>0.50416459102520905</c:v>
                </c:pt>
                <c:pt idx="685">
                  <c:v>0.50321221628995505</c:v>
                </c:pt>
                <c:pt idx="686">
                  <c:v>0.50225984155470005</c:v>
                </c:pt>
                <c:pt idx="687">
                  <c:v>0.50130746681944605</c:v>
                </c:pt>
                <c:pt idx="688">
                  <c:v>0.50035509208419204</c:v>
                </c:pt>
                <c:pt idx="689">
                  <c:v>0.49940271734893799</c:v>
                </c:pt>
                <c:pt idx="690">
                  <c:v>0.49845034261368298</c:v>
                </c:pt>
                <c:pt idx="691">
                  <c:v>0.49749796787842898</c:v>
                </c:pt>
                <c:pt idx="692">
                  <c:v>0.49654559314317498</c:v>
                </c:pt>
                <c:pt idx="693">
                  <c:v>0.49559321840792098</c:v>
                </c:pt>
                <c:pt idx="694">
                  <c:v>0.49464084367266598</c:v>
                </c:pt>
                <c:pt idx="695">
                  <c:v>0.493779912266192</c:v>
                </c:pt>
                <c:pt idx="696">
                  <c:v>0.49320020593596398</c:v>
                </c:pt>
                <c:pt idx="697">
                  <c:v>0.49262049960573601</c:v>
                </c:pt>
                <c:pt idx="698">
                  <c:v>0.49204079327550798</c:v>
                </c:pt>
                <c:pt idx="699">
                  <c:v>0.49146108694528001</c:v>
                </c:pt>
                <c:pt idx="700">
                  <c:v>0.49088138061505199</c:v>
                </c:pt>
                <c:pt idx="701">
                  <c:v>0.49030167428482402</c:v>
                </c:pt>
                <c:pt idx="702">
                  <c:v>0.48972196795459599</c:v>
                </c:pt>
                <c:pt idx="703">
                  <c:v>0.48914226162436802</c:v>
                </c:pt>
                <c:pt idx="704">
                  <c:v>0.48856255529414</c:v>
                </c:pt>
                <c:pt idx="705">
                  <c:v>0.48798284896391197</c:v>
                </c:pt>
                <c:pt idx="706">
                  <c:v>0.48740314263368401</c:v>
                </c:pt>
                <c:pt idx="707">
                  <c:v>0.48682343630345598</c:v>
                </c:pt>
                <c:pt idx="708">
                  <c:v>0.48624372997322801</c:v>
                </c:pt>
                <c:pt idx="709">
                  <c:v>0.48566402364299999</c:v>
                </c:pt>
                <c:pt idx="710">
                  <c:v>0.48508431731277202</c:v>
                </c:pt>
                <c:pt idx="711">
                  <c:v>0.48450461098254399</c:v>
                </c:pt>
                <c:pt idx="712">
                  <c:v>0.48449410183177999</c:v>
                </c:pt>
                <c:pt idx="713">
                  <c:v>0.48507380816700502</c:v>
                </c:pt>
                <c:pt idx="714">
                  <c:v>0.48565351450222899</c:v>
                </c:pt>
                <c:pt idx="715">
                  <c:v>0.48623322083745402</c:v>
                </c:pt>
                <c:pt idx="716">
                  <c:v>0.48681292717267799</c:v>
                </c:pt>
                <c:pt idx="717">
                  <c:v>0.48739263350790302</c:v>
                </c:pt>
                <c:pt idx="718">
                  <c:v>0.48797233984312799</c:v>
                </c:pt>
                <c:pt idx="719">
                  <c:v>0.48855204617835202</c:v>
                </c:pt>
                <c:pt idx="720">
                  <c:v>0.48913175251357699</c:v>
                </c:pt>
                <c:pt idx="721">
                  <c:v>0.48971145884880102</c:v>
                </c:pt>
                <c:pt idx="722">
                  <c:v>0.49029116518402599</c:v>
                </c:pt>
                <c:pt idx="723">
                  <c:v>0.49087087151925002</c:v>
                </c:pt>
                <c:pt idx="724">
                  <c:v>0.49145057785447499</c:v>
                </c:pt>
                <c:pt idx="725">
                  <c:v>0.49203028418970002</c:v>
                </c:pt>
                <c:pt idx="726">
                  <c:v>0.49260999052492399</c:v>
                </c:pt>
                <c:pt idx="727">
                  <c:v>0.49318969686014902</c:v>
                </c:pt>
                <c:pt idx="728">
                  <c:v>0.49376940319537299</c:v>
                </c:pt>
                <c:pt idx="729">
                  <c:v>0.49483705481665002</c:v>
                </c:pt>
                <c:pt idx="730">
                  <c:v>0.49607928270881002</c:v>
                </c:pt>
                <c:pt idx="731">
                  <c:v>0.49732151060097002</c:v>
                </c:pt>
                <c:pt idx="732">
                  <c:v>0.49856373849312902</c:v>
                </c:pt>
                <c:pt idx="733">
                  <c:v>0.49980596638528901</c:v>
                </c:pt>
                <c:pt idx="734">
                  <c:v>0.50104819427744796</c:v>
                </c:pt>
                <c:pt idx="735">
                  <c:v>0.50229042216960795</c:v>
                </c:pt>
                <c:pt idx="736">
                  <c:v>0.50353265006176795</c:v>
                </c:pt>
                <c:pt idx="737">
                  <c:v>0.50477487795392695</c:v>
                </c:pt>
                <c:pt idx="738">
                  <c:v>0.50601710584608695</c:v>
                </c:pt>
                <c:pt idx="739">
                  <c:v>0.50725933373824605</c:v>
                </c:pt>
                <c:pt idx="740">
                  <c:v>0.50850156163040605</c:v>
                </c:pt>
                <c:pt idx="741">
                  <c:v>0.50974378952256605</c:v>
                </c:pt>
                <c:pt idx="742">
                  <c:v>0.51098601741472505</c:v>
                </c:pt>
                <c:pt idx="743">
                  <c:v>0.51222824530688504</c:v>
                </c:pt>
                <c:pt idx="744">
                  <c:v>0.51347047319904404</c:v>
                </c:pt>
                <c:pt idx="745">
                  <c:v>0.51471270109120404</c:v>
                </c:pt>
                <c:pt idx="746">
                  <c:v>0.51510097065803495</c:v>
                </c:pt>
                <c:pt idx="747">
                  <c:v>0.51547363902565302</c:v>
                </c:pt>
                <c:pt idx="748">
                  <c:v>0.51584630739327197</c:v>
                </c:pt>
                <c:pt idx="749">
                  <c:v>0.51621897576089104</c:v>
                </c:pt>
                <c:pt idx="750">
                  <c:v>0.51659164412851</c:v>
                </c:pt>
                <c:pt idx="751">
                  <c:v>0.51696431249612895</c:v>
                </c:pt>
                <c:pt idx="752">
                  <c:v>0.51733698086374802</c:v>
                </c:pt>
                <c:pt idx="753">
                  <c:v>0.51770964923136698</c:v>
                </c:pt>
                <c:pt idx="754">
                  <c:v>0.51808231759898604</c:v>
                </c:pt>
                <c:pt idx="755">
                  <c:v>0.518454985966604</c:v>
                </c:pt>
                <c:pt idx="756">
                  <c:v>0.51882765433422295</c:v>
                </c:pt>
                <c:pt idx="757">
                  <c:v>0.51920032270184202</c:v>
                </c:pt>
                <c:pt idx="758">
                  <c:v>0.51957299106946098</c:v>
                </c:pt>
                <c:pt idx="759">
                  <c:v>0.51994565943708004</c:v>
                </c:pt>
                <c:pt idx="760">
                  <c:v>0.520318327804699</c:v>
                </c:pt>
                <c:pt idx="761">
                  <c:v>0.52069099617231795</c:v>
                </c:pt>
                <c:pt idx="762">
                  <c:v>0.52128289193528998</c:v>
                </c:pt>
                <c:pt idx="763">
                  <c:v>0.52261868947974199</c:v>
                </c:pt>
                <c:pt idx="764">
                  <c:v>0.523954487024195</c:v>
                </c:pt>
                <c:pt idx="765">
                  <c:v>0.52529028456864701</c:v>
                </c:pt>
                <c:pt idx="766">
                  <c:v>0.52662608211310002</c:v>
                </c:pt>
                <c:pt idx="767">
                  <c:v>0.52796187965755204</c:v>
                </c:pt>
                <c:pt idx="768">
                  <c:v>0.52929767720200505</c:v>
                </c:pt>
                <c:pt idx="769">
                  <c:v>0.53063347474645695</c:v>
                </c:pt>
                <c:pt idx="770">
                  <c:v>0.53196927229090996</c:v>
                </c:pt>
                <c:pt idx="771">
                  <c:v>0.53330506983536197</c:v>
                </c:pt>
                <c:pt idx="772">
                  <c:v>0.53464086737981498</c:v>
                </c:pt>
                <c:pt idx="773">
                  <c:v>0.53597666492426799</c:v>
                </c:pt>
                <c:pt idx="774">
                  <c:v>0.53731246246872</c:v>
                </c:pt>
                <c:pt idx="775">
                  <c:v>0.53864826001317201</c:v>
                </c:pt>
                <c:pt idx="776">
                  <c:v>0.53998405755762502</c:v>
                </c:pt>
                <c:pt idx="777">
                  <c:v>0.54131985510207703</c:v>
                </c:pt>
                <c:pt idx="778">
                  <c:v>0.54265565264653004</c:v>
                </c:pt>
                <c:pt idx="779">
                  <c:v>0.54399145019098305</c:v>
                </c:pt>
                <c:pt idx="780">
                  <c:v>0.54532724773543495</c:v>
                </c:pt>
                <c:pt idx="781">
                  <c:v>0.54666304527988796</c:v>
                </c:pt>
                <c:pt idx="782">
                  <c:v>0.54787788802182702</c:v>
                </c:pt>
                <c:pt idx="783">
                  <c:v>0.548224631899214</c:v>
                </c:pt>
                <c:pt idx="784">
                  <c:v>0.54857137577660098</c:v>
                </c:pt>
                <c:pt idx="785">
                  <c:v>0.54891811965398796</c:v>
                </c:pt>
                <c:pt idx="786">
                  <c:v>0.54926486353137505</c:v>
                </c:pt>
                <c:pt idx="787">
                  <c:v>0.54961160740876203</c:v>
                </c:pt>
                <c:pt idx="788">
                  <c:v>0.54995835128614901</c:v>
                </c:pt>
                <c:pt idx="789">
                  <c:v>0.55030509516353598</c:v>
                </c:pt>
                <c:pt idx="790">
                  <c:v>0.55065183904092296</c:v>
                </c:pt>
                <c:pt idx="791">
                  <c:v>0.55099858291831005</c:v>
                </c:pt>
                <c:pt idx="792">
                  <c:v>0.55134532679569703</c:v>
                </c:pt>
                <c:pt idx="793">
                  <c:v>0.55169207067308401</c:v>
                </c:pt>
                <c:pt idx="794">
                  <c:v>0.55203881455047099</c:v>
                </c:pt>
                <c:pt idx="795">
                  <c:v>0.55238555842785797</c:v>
                </c:pt>
                <c:pt idx="796">
                  <c:v>0.55273230230524495</c:v>
                </c:pt>
                <c:pt idx="797">
                  <c:v>0.55307904618263204</c:v>
                </c:pt>
                <c:pt idx="798">
                  <c:v>0.55342579006001902</c:v>
                </c:pt>
                <c:pt idx="799">
                  <c:v>0.55178047333674496</c:v>
                </c:pt>
                <c:pt idx="800">
                  <c:v>0.54916496150785099</c:v>
                </c:pt>
                <c:pt idx="801">
                  <c:v>0.54654944967895702</c:v>
                </c:pt>
                <c:pt idx="802">
                  <c:v>0.54393393785006405</c:v>
                </c:pt>
                <c:pt idx="803">
                  <c:v>0.54131842602116997</c:v>
                </c:pt>
                <c:pt idx="804">
                  <c:v>0.538702914192277</c:v>
                </c:pt>
                <c:pt idx="805">
                  <c:v>0.53608740236338304</c:v>
                </c:pt>
                <c:pt idx="806">
                  <c:v>0.53347189053448896</c:v>
                </c:pt>
                <c:pt idx="807">
                  <c:v>0.53085637870559599</c:v>
                </c:pt>
                <c:pt idx="808">
                  <c:v>0.52824086687670202</c:v>
                </c:pt>
                <c:pt idx="809">
                  <c:v>0.52562535504780905</c:v>
                </c:pt>
                <c:pt idx="810">
                  <c:v>0.52300984321891497</c:v>
                </c:pt>
                <c:pt idx="811">
                  <c:v>0.520394331390021</c:v>
                </c:pt>
                <c:pt idx="812">
                  <c:v>0.51777881956112803</c:v>
                </c:pt>
                <c:pt idx="813">
                  <c:v>0.51516330773223395</c:v>
                </c:pt>
                <c:pt idx="814">
                  <c:v>0.51254779590333999</c:v>
                </c:pt>
                <c:pt idx="815">
                  <c:v>0.50993228407444702</c:v>
                </c:pt>
                <c:pt idx="816">
                  <c:v>0.50731677224555305</c:v>
                </c:pt>
                <c:pt idx="817">
                  <c:v>0.50470126041665997</c:v>
                </c:pt>
                <c:pt idx="818">
                  <c:v>0.502085748587766</c:v>
                </c:pt>
                <c:pt idx="819">
                  <c:v>0.49947023675887198</c:v>
                </c:pt>
                <c:pt idx="820">
                  <c:v>0.49685472492997901</c:v>
                </c:pt>
                <c:pt idx="821">
                  <c:v>0.49423921310108498</c:v>
                </c:pt>
                <c:pt idx="822">
                  <c:v>0.49162370127219102</c:v>
                </c:pt>
                <c:pt idx="823">
                  <c:v>0.48900818944329799</c:v>
                </c:pt>
                <c:pt idx="824">
                  <c:v>0.48639267761440402</c:v>
                </c:pt>
                <c:pt idx="825">
                  <c:v>0.483777165785511</c:v>
                </c:pt>
                <c:pt idx="826">
                  <c:v>0.48116165395661697</c:v>
                </c:pt>
                <c:pt idx="827">
                  <c:v>0.47854614212772301</c:v>
                </c:pt>
                <c:pt idx="828">
                  <c:v>0.47593063029882898</c:v>
                </c:pt>
                <c:pt idx="829">
                  <c:v>0.47331511846993601</c:v>
                </c:pt>
                <c:pt idx="830">
                  <c:v>0.47069960664104199</c:v>
                </c:pt>
                <c:pt idx="831">
                  <c:v>0.468723401816111</c:v>
                </c:pt>
                <c:pt idx="832">
                  <c:v>0.46723032674180298</c:v>
                </c:pt>
                <c:pt idx="833">
                  <c:v>0.46573725166749402</c:v>
                </c:pt>
                <c:pt idx="834">
                  <c:v>0.46424417659318601</c:v>
                </c:pt>
                <c:pt idx="835">
                  <c:v>0.46275110151887799</c:v>
                </c:pt>
                <c:pt idx="836">
                  <c:v>0.46125802644456898</c:v>
                </c:pt>
                <c:pt idx="837">
                  <c:v>0.45976495137026102</c:v>
                </c:pt>
                <c:pt idx="838">
                  <c:v>0.45827187629595301</c:v>
                </c:pt>
                <c:pt idx="839">
                  <c:v>0.45677880122164499</c:v>
                </c:pt>
                <c:pt idx="840">
                  <c:v>0.45528572614733698</c:v>
                </c:pt>
                <c:pt idx="841">
                  <c:v>0.45379265107302802</c:v>
                </c:pt>
                <c:pt idx="842">
                  <c:v>0.45258663311209402</c:v>
                </c:pt>
                <c:pt idx="843">
                  <c:v>0.45270050401219702</c:v>
                </c:pt>
                <c:pt idx="844">
                  <c:v>0.45281437491230098</c:v>
                </c:pt>
                <c:pt idx="845">
                  <c:v>0.45292824581240398</c:v>
                </c:pt>
                <c:pt idx="846">
                  <c:v>0.45304211671250699</c:v>
                </c:pt>
                <c:pt idx="847">
                  <c:v>0.45315598761261</c:v>
                </c:pt>
                <c:pt idx="848">
                  <c:v>0.45326985851271301</c:v>
                </c:pt>
                <c:pt idx="849">
                  <c:v>0.45338372941281602</c:v>
                </c:pt>
                <c:pt idx="850">
                  <c:v>0.45349760031291902</c:v>
                </c:pt>
                <c:pt idx="851">
                  <c:v>0.45361147121302198</c:v>
                </c:pt>
                <c:pt idx="852">
                  <c:v>0.45372534211312499</c:v>
                </c:pt>
                <c:pt idx="853">
                  <c:v>0.45383921301322799</c:v>
                </c:pt>
                <c:pt idx="854">
                  <c:v>0.453953083913331</c:v>
                </c:pt>
                <c:pt idx="855">
                  <c:v>0.45406695481343401</c:v>
                </c:pt>
                <c:pt idx="856">
                  <c:v>0.45418082571353702</c:v>
                </c:pt>
                <c:pt idx="857">
                  <c:v>0.45429469661364003</c:v>
                </c:pt>
                <c:pt idx="858">
                  <c:v>0.45424342942014301</c:v>
                </c:pt>
                <c:pt idx="859">
                  <c:v>0.45374653825679701</c:v>
                </c:pt>
                <c:pt idx="860">
                  <c:v>0.453249647093451</c:v>
                </c:pt>
                <c:pt idx="861">
                  <c:v>0.452752755930105</c:v>
                </c:pt>
                <c:pt idx="862">
                  <c:v>0.452255864766759</c:v>
                </c:pt>
                <c:pt idx="863">
                  <c:v>0.45175897360341299</c:v>
                </c:pt>
                <c:pt idx="864">
                  <c:v>0.45126208244006699</c:v>
                </c:pt>
                <c:pt idx="865">
                  <c:v>0.45076519127672099</c:v>
                </c:pt>
                <c:pt idx="866">
                  <c:v>0.45026830011337499</c:v>
                </c:pt>
                <c:pt idx="867">
                  <c:v>0.44977140895002898</c:v>
                </c:pt>
                <c:pt idx="868">
                  <c:v>0.44927451778668298</c:v>
                </c:pt>
                <c:pt idx="869">
                  <c:v>0.44877762662333698</c:v>
                </c:pt>
                <c:pt idx="870">
                  <c:v>0.44828073545999098</c:v>
                </c:pt>
                <c:pt idx="871">
                  <c:v>0.44778384429664497</c:v>
                </c:pt>
                <c:pt idx="872">
                  <c:v>0.44728695313329903</c:v>
                </c:pt>
                <c:pt idx="873">
                  <c:v>0.44679006196995302</c:v>
                </c:pt>
                <c:pt idx="874">
                  <c:v>0.44629317080660702</c:v>
                </c:pt>
                <c:pt idx="875">
                  <c:v>0.44603128260082803</c:v>
                </c:pt>
                <c:pt idx="876">
                  <c:v>0.44598987500082399</c:v>
                </c:pt>
                <c:pt idx="877">
                  <c:v>0.445948467400821</c:v>
                </c:pt>
                <c:pt idx="878">
                  <c:v>0.44590705980081802</c:v>
                </c:pt>
                <c:pt idx="879">
                  <c:v>0.44586565220081498</c:v>
                </c:pt>
                <c:pt idx="880">
                  <c:v>0.44582424460081099</c:v>
                </c:pt>
                <c:pt idx="881">
                  <c:v>0.44578283700080801</c:v>
                </c:pt>
                <c:pt idx="882">
                  <c:v>0.44574142940080502</c:v>
                </c:pt>
                <c:pt idx="883">
                  <c:v>0.44570002180080098</c:v>
                </c:pt>
                <c:pt idx="884">
                  <c:v>0.445658614200798</c:v>
                </c:pt>
                <c:pt idx="885">
                  <c:v>0.44561720660079501</c:v>
                </c:pt>
                <c:pt idx="886">
                  <c:v>0.44557579900079097</c:v>
                </c:pt>
                <c:pt idx="887">
                  <c:v>0.44553439140078799</c:v>
                </c:pt>
                <c:pt idx="888">
                  <c:v>0.445492983800785</c:v>
                </c:pt>
                <c:pt idx="889">
                  <c:v>0.44545157620078102</c:v>
                </c:pt>
                <c:pt idx="890">
                  <c:v>0.44541016860077798</c:v>
                </c:pt>
                <c:pt idx="891">
                  <c:v>0.44536876100077499</c:v>
                </c:pt>
                <c:pt idx="892">
                  <c:v>0.44568997156024498</c:v>
                </c:pt>
                <c:pt idx="893">
                  <c:v>0.44612475132412199</c:v>
                </c:pt>
                <c:pt idx="894">
                  <c:v>0.44655953108799801</c:v>
                </c:pt>
                <c:pt idx="895">
                  <c:v>0.44699431085187502</c:v>
                </c:pt>
                <c:pt idx="896">
                  <c:v>0.44742909061575098</c:v>
                </c:pt>
                <c:pt idx="897">
                  <c:v>0.44786387037962699</c:v>
                </c:pt>
                <c:pt idx="898">
                  <c:v>0.44829865014350401</c:v>
                </c:pt>
                <c:pt idx="899">
                  <c:v>0.44873342990738002</c:v>
                </c:pt>
                <c:pt idx="900">
                  <c:v>0.44916820967125698</c:v>
                </c:pt>
                <c:pt idx="901">
                  <c:v>0.44960298943513299</c:v>
                </c:pt>
                <c:pt idx="902">
                  <c:v>0.45003776919900901</c:v>
                </c:pt>
                <c:pt idx="903">
                  <c:v>0.45047254896288602</c:v>
                </c:pt>
                <c:pt idx="904">
                  <c:v>0.45090732872676198</c:v>
                </c:pt>
                <c:pt idx="905">
                  <c:v>0.45134210849063899</c:v>
                </c:pt>
                <c:pt idx="906">
                  <c:v>0.45177688825451501</c:v>
                </c:pt>
                <c:pt idx="907">
                  <c:v>0.45221166801839102</c:v>
                </c:pt>
                <c:pt idx="908">
                  <c:v>0.45264937297792401</c:v>
                </c:pt>
                <c:pt idx="909">
                  <c:v>0.45349822871317003</c:v>
                </c:pt>
                <c:pt idx="910">
                  <c:v>0.45434708444841598</c:v>
                </c:pt>
                <c:pt idx="911">
                  <c:v>0.455195940183662</c:v>
                </c:pt>
                <c:pt idx="912">
                  <c:v>0.45604479591890801</c:v>
                </c:pt>
                <c:pt idx="913">
                  <c:v>0.45689365165415402</c:v>
                </c:pt>
                <c:pt idx="914">
                  <c:v>0.45774250738939998</c:v>
                </c:pt>
                <c:pt idx="915">
                  <c:v>0.45859136312464599</c:v>
                </c:pt>
                <c:pt idx="916">
                  <c:v>0.459440218859892</c:v>
                </c:pt>
                <c:pt idx="917">
                  <c:v>0.46028907459513801</c:v>
                </c:pt>
                <c:pt idx="918">
                  <c:v>0.46113793033038403</c:v>
                </c:pt>
                <c:pt idx="919">
                  <c:v>0.46198678606562998</c:v>
                </c:pt>
                <c:pt idx="920">
                  <c:v>0.462835641800876</c:v>
                </c:pt>
                <c:pt idx="921">
                  <c:v>0.46368449753612201</c:v>
                </c:pt>
                <c:pt idx="922">
                  <c:v>0.46453335327136802</c:v>
                </c:pt>
                <c:pt idx="923">
                  <c:v>0.46538220900661398</c:v>
                </c:pt>
                <c:pt idx="924">
                  <c:v>0.46623106474185999</c:v>
                </c:pt>
                <c:pt idx="925">
                  <c:v>0.46711130235347897</c:v>
                </c:pt>
                <c:pt idx="926">
                  <c:v>0.46808438084793702</c:v>
                </c:pt>
                <c:pt idx="927">
                  <c:v>0.46905745934239501</c:v>
                </c:pt>
                <c:pt idx="928">
                  <c:v>0.470030537836853</c:v>
                </c:pt>
                <c:pt idx="929">
                  <c:v>0.47100361633131099</c:v>
                </c:pt>
                <c:pt idx="930">
                  <c:v>0.47197669482576898</c:v>
                </c:pt>
                <c:pt idx="931">
                  <c:v>0.47294977332022697</c:v>
                </c:pt>
                <c:pt idx="932">
                  <c:v>0.47392285181468502</c:v>
                </c:pt>
                <c:pt idx="933">
                  <c:v>0.47489593030914301</c:v>
                </c:pt>
                <c:pt idx="934">
                  <c:v>0.475869008803601</c:v>
                </c:pt>
                <c:pt idx="935">
                  <c:v>0.47684208729805899</c:v>
                </c:pt>
                <c:pt idx="936">
                  <c:v>0.47781516579251698</c:v>
                </c:pt>
                <c:pt idx="937">
                  <c:v>0.47878824428697497</c:v>
                </c:pt>
                <c:pt idx="938">
                  <c:v>0.47976132278143302</c:v>
                </c:pt>
                <c:pt idx="939">
                  <c:v>0.48073440127589101</c:v>
                </c:pt>
                <c:pt idx="940">
                  <c:v>0.481707479770349</c:v>
                </c:pt>
                <c:pt idx="941">
                  <c:v>0.48268055826480699</c:v>
                </c:pt>
                <c:pt idx="942">
                  <c:v>0.48381866662120798</c:v>
                </c:pt>
                <c:pt idx="943">
                  <c:v>0.48512300592407998</c:v>
                </c:pt>
                <c:pt idx="944">
                  <c:v>0.48642734522695102</c:v>
                </c:pt>
                <c:pt idx="945">
                  <c:v>0.48773168452982302</c:v>
                </c:pt>
                <c:pt idx="946">
                  <c:v>0.48903602383269401</c:v>
                </c:pt>
                <c:pt idx="947">
                  <c:v>0.490340363135566</c:v>
                </c:pt>
                <c:pt idx="948">
                  <c:v>0.491644702438437</c:v>
                </c:pt>
                <c:pt idx="949">
                  <c:v>0.49294904174130899</c:v>
                </c:pt>
                <c:pt idx="950">
                  <c:v>0.49425338104417998</c:v>
                </c:pt>
                <c:pt idx="951">
                  <c:v>0.49555772034705198</c:v>
                </c:pt>
                <c:pt idx="952">
                  <c:v>0.49686205964992303</c:v>
                </c:pt>
                <c:pt idx="953">
                  <c:v>0.49816639895279502</c:v>
                </c:pt>
                <c:pt idx="954">
                  <c:v>0.49947073825566601</c:v>
                </c:pt>
                <c:pt idx="955">
                  <c:v>0.50077507755853801</c:v>
                </c:pt>
                <c:pt idx="956">
                  <c:v>0.50207941686141</c:v>
                </c:pt>
                <c:pt idx="957">
                  <c:v>0.50338375616428099</c:v>
                </c:pt>
                <c:pt idx="958">
                  <c:v>0.50468809546715299</c:v>
                </c:pt>
                <c:pt idx="959">
                  <c:v>0.50627819659680895</c:v>
                </c:pt>
                <c:pt idx="960">
                  <c:v>0.50796675424262505</c:v>
                </c:pt>
                <c:pt idx="961">
                  <c:v>0.50965531188844004</c:v>
                </c:pt>
                <c:pt idx="962">
                  <c:v>0.51134386953425603</c:v>
                </c:pt>
                <c:pt idx="963">
                  <c:v>0.51303242718007103</c:v>
                </c:pt>
                <c:pt idx="964">
                  <c:v>0.51472098482588702</c:v>
                </c:pt>
                <c:pt idx="965">
                  <c:v>0.51640954247170201</c:v>
                </c:pt>
                <c:pt idx="966">
                  <c:v>0.518098100117518</c:v>
                </c:pt>
                <c:pt idx="967">
                  <c:v>0.51978665776333299</c:v>
                </c:pt>
                <c:pt idx="968">
                  <c:v>0.52147521540914898</c:v>
                </c:pt>
                <c:pt idx="969">
                  <c:v>0.52316377305496498</c:v>
                </c:pt>
                <c:pt idx="970">
                  <c:v>0.52485233070077997</c:v>
                </c:pt>
                <c:pt idx="971">
                  <c:v>0.52654088834659596</c:v>
                </c:pt>
                <c:pt idx="972">
                  <c:v>0.52822944599241095</c:v>
                </c:pt>
                <c:pt idx="973">
                  <c:v>0.52991800363822705</c:v>
                </c:pt>
                <c:pt idx="974">
                  <c:v>0.53160656128404205</c:v>
                </c:pt>
                <c:pt idx="975">
                  <c:v>0.53329511892985804</c:v>
                </c:pt>
                <c:pt idx="976">
                  <c:v>0.53437544222608202</c:v>
                </c:pt>
                <c:pt idx="977">
                  <c:v>0.53536660011938397</c:v>
                </c:pt>
                <c:pt idx="978">
                  <c:v>0.53635775801268504</c:v>
                </c:pt>
                <c:pt idx="979">
                  <c:v>0.53734891590598699</c:v>
                </c:pt>
                <c:pt idx="980">
                  <c:v>0.53834007379928905</c:v>
                </c:pt>
                <c:pt idx="981">
                  <c:v>0.53933123169259001</c:v>
                </c:pt>
                <c:pt idx="982">
                  <c:v>0.54032238958589196</c:v>
                </c:pt>
                <c:pt idx="983">
                  <c:v>0.54131354747919402</c:v>
                </c:pt>
                <c:pt idx="984">
                  <c:v>0.54230470537249598</c:v>
                </c:pt>
                <c:pt idx="985">
                  <c:v>0.54329586326579704</c:v>
                </c:pt>
                <c:pt idx="986">
                  <c:v>0.54428702115909899</c:v>
                </c:pt>
                <c:pt idx="987">
                  <c:v>0.54527817905240095</c:v>
                </c:pt>
                <c:pt idx="988">
                  <c:v>0.54626933694570201</c:v>
                </c:pt>
                <c:pt idx="989">
                  <c:v>0.54726049483900396</c:v>
                </c:pt>
                <c:pt idx="990">
                  <c:v>0.54825165273230603</c:v>
                </c:pt>
                <c:pt idx="991">
                  <c:v>0.54924281062560698</c:v>
                </c:pt>
                <c:pt idx="992">
                  <c:v>0.55012287084981604</c:v>
                </c:pt>
                <c:pt idx="993">
                  <c:v>0.55064101352267403</c:v>
                </c:pt>
                <c:pt idx="994">
                  <c:v>0.55115915619553102</c:v>
                </c:pt>
                <c:pt idx="995">
                  <c:v>0.55167729886838801</c:v>
                </c:pt>
                <c:pt idx="996">
                  <c:v>0.552195441541245</c:v>
                </c:pt>
                <c:pt idx="997">
                  <c:v>0.55271358421410199</c:v>
                </c:pt>
                <c:pt idx="998">
                  <c:v>0.55323172688695899</c:v>
                </c:pt>
                <c:pt idx="999">
                  <c:v>0.55374986955981598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254-4FC6-B061-ACD936A04274}"/>
            </c:ext>
          </c:extLst>
        </c:ser>
        <c:ser>
          <c:idx val="9"/>
          <c:order val="5"/>
          <c:tx>
            <c:strRef>
              <c:f>'0.64NaCl_0.36UCl3_plot_data'!$I$1</c:f>
              <c:strCache>
                <c:ptCount val="1"/>
                <c:pt idx="0">
                  <c:v>S(r): Na-Cl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'0.64NaCl_0.36UCl3_plot_data'!$I$2:$I$1001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0.12015339284108</c:v>
                </c:pt>
                <c:pt idx="385">
                  <c:v>0.12015339284108</c:v>
                </c:pt>
                <c:pt idx="386">
                  <c:v>0.12015339284108</c:v>
                </c:pt>
                <c:pt idx="387">
                  <c:v>0.12015339284108</c:v>
                </c:pt>
                <c:pt idx="388">
                  <c:v>0.12015339284108</c:v>
                </c:pt>
                <c:pt idx="389">
                  <c:v>0.12015339284108</c:v>
                </c:pt>
                <c:pt idx="390">
                  <c:v>0.12015339284108</c:v>
                </c:pt>
                <c:pt idx="391">
                  <c:v>0.12015339284108</c:v>
                </c:pt>
                <c:pt idx="392">
                  <c:v>0.12015339284108</c:v>
                </c:pt>
                <c:pt idx="393">
                  <c:v>0.12015339284108</c:v>
                </c:pt>
                <c:pt idx="394">
                  <c:v>0.12015339284108</c:v>
                </c:pt>
                <c:pt idx="395">
                  <c:v>0.12015339284108</c:v>
                </c:pt>
                <c:pt idx="396">
                  <c:v>0.12015339284108</c:v>
                </c:pt>
                <c:pt idx="397">
                  <c:v>0.12015339284108</c:v>
                </c:pt>
                <c:pt idx="398">
                  <c:v>0.12015339284108</c:v>
                </c:pt>
                <c:pt idx="399">
                  <c:v>0.12015339284108</c:v>
                </c:pt>
                <c:pt idx="400">
                  <c:v>0.12015339284108</c:v>
                </c:pt>
                <c:pt idx="401">
                  <c:v>0.12015339284108</c:v>
                </c:pt>
                <c:pt idx="402">
                  <c:v>0.12015339284108</c:v>
                </c:pt>
                <c:pt idx="403">
                  <c:v>0.12015339284108</c:v>
                </c:pt>
                <c:pt idx="404">
                  <c:v>0.12015339284108</c:v>
                </c:pt>
                <c:pt idx="405">
                  <c:v>0.12015339284108</c:v>
                </c:pt>
                <c:pt idx="406">
                  <c:v>0.12015339284108</c:v>
                </c:pt>
                <c:pt idx="407">
                  <c:v>0.12015339284108</c:v>
                </c:pt>
                <c:pt idx="408">
                  <c:v>0.12015339284108</c:v>
                </c:pt>
                <c:pt idx="409">
                  <c:v>0.12015339284108</c:v>
                </c:pt>
                <c:pt idx="410">
                  <c:v>0.12015339284108</c:v>
                </c:pt>
                <c:pt idx="411">
                  <c:v>0.12015339284108</c:v>
                </c:pt>
                <c:pt idx="412">
                  <c:v>0.12015339284108</c:v>
                </c:pt>
                <c:pt idx="413">
                  <c:v>0.12015339284108</c:v>
                </c:pt>
                <c:pt idx="414">
                  <c:v>0.12015339284108</c:v>
                </c:pt>
                <c:pt idx="415">
                  <c:v>0.12015339284108</c:v>
                </c:pt>
                <c:pt idx="416">
                  <c:v>0.12015339284108</c:v>
                </c:pt>
                <c:pt idx="417">
                  <c:v>0.12015339284108</c:v>
                </c:pt>
                <c:pt idx="418">
                  <c:v>0.12015339284108</c:v>
                </c:pt>
                <c:pt idx="419">
                  <c:v>0.12015339284108</c:v>
                </c:pt>
                <c:pt idx="420">
                  <c:v>0.12015339284108</c:v>
                </c:pt>
                <c:pt idx="421">
                  <c:v>0.12015339284108</c:v>
                </c:pt>
                <c:pt idx="422">
                  <c:v>0.12015339284108</c:v>
                </c:pt>
                <c:pt idx="423">
                  <c:v>0.12015339284108</c:v>
                </c:pt>
                <c:pt idx="424">
                  <c:v>0.12015339284108</c:v>
                </c:pt>
                <c:pt idx="425">
                  <c:v>0.12015339284108</c:v>
                </c:pt>
                <c:pt idx="426">
                  <c:v>0.12015339284108</c:v>
                </c:pt>
                <c:pt idx="427">
                  <c:v>0.12015339284108</c:v>
                </c:pt>
                <c:pt idx="428">
                  <c:v>0.12015339284108</c:v>
                </c:pt>
                <c:pt idx="429">
                  <c:v>0.12015339284108</c:v>
                </c:pt>
                <c:pt idx="430">
                  <c:v>0.12015339284108</c:v>
                </c:pt>
                <c:pt idx="431">
                  <c:v>0.12015339284108</c:v>
                </c:pt>
                <c:pt idx="432">
                  <c:v>0.12015339284108</c:v>
                </c:pt>
                <c:pt idx="433">
                  <c:v>0.12015339284108</c:v>
                </c:pt>
                <c:pt idx="434">
                  <c:v>0.12015339284108</c:v>
                </c:pt>
                <c:pt idx="435">
                  <c:v>0.12015339284108</c:v>
                </c:pt>
                <c:pt idx="436">
                  <c:v>0.12015339284108</c:v>
                </c:pt>
                <c:pt idx="437">
                  <c:v>0.12015339284108</c:v>
                </c:pt>
                <c:pt idx="438">
                  <c:v>0.12015339284108</c:v>
                </c:pt>
                <c:pt idx="439">
                  <c:v>0.12015339284108</c:v>
                </c:pt>
                <c:pt idx="440">
                  <c:v>0.12015339284108</c:v>
                </c:pt>
                <c:pt idx="441">
                  <c:v>0.12015339284108</c:v>
                </c:pt>
                <c:pt idx="442">
                  <c:v>0.12015339284108</c:v>
                </c:pt>
                <c:pt idx="443">
                  <c:v>0.12015339284108</c:v>
                </c:pt>
                <c:pt idx="444">
                  <c:v>0.12015339284108</c:v>
                </c:pt>
                <c:pt idx="445">
                  <c:v>0.12015339284108</c:v>
                </c:pt>
                <c:pt idx="446">
                  <c:v>0.12015339284108</c:v>
                </c:pt>
                <c:pt idx="447">
                  <c:v>0.12015339284108</c:v>
                </c:pt>
                <c:pt idx="448">
                  <c:v>0.12015339284108</c:v>
                </c:pt>
                <c:pt idx="449">
                  <c:v>0.12015339284108</c:v>
                </c:pt>
                <c:pt idx="450">
                  <c:v>0.12015339284108</c:v>
                </c:pt>
                <c:pt idx="451">
                  <c:v>0.12015339284108</c:v>
                </c:pt>
                <c:pt idx="452">
                  <c:v>0.12015339284108</c:v>
                </c:pt>
                <c:pt idx="453">
                  <c:v>0.12015339284108</c:v>
                </c:pt>
                <c:pt idx="454">
                  <c:v>0.12015339284108</c:v>
                </c:pt>
                <c:pt idx="455">
                  <c:v>0.12015339284108</c:v>
                </c:pt>
                <c:pt idx="456">
                  <c:v>0.12015339284108</c:v>
                </c:pt>
                <c:pt idx="457">
                  <c:v>0.12015339284108</c:v>
                </c:pt>
                <c:pt idx="458">
                  <c:v>0.12015339284108</c:v>
                </c:pt>
                <c:pt idx="459">
                  <c:v>0.12015339284108</c:v>
                </c:pt>
                <c:pt idx="460">
                  <c:v>0.12015339284108</c:v>
                </c:pt>
                <c:pt idx="461">
                  <c:v>0.12015339284108</c:v>
                </c:pt>
                <c:pt idx="462">
                  <c:v>0.12015339284108</c:v>
                </c:pt>
                <c:pt idx="463">
                  <c:v>0.12015339284108</c:v>
                </c:pt>
                <c:pt idx="464">
                  <c:v>0.12015339284108</c:v>
                </c:pt>
                <c:pt idx="465">
                  <c:v>0.12015339284108</c:v>
                </c:pt>
                <c:pt idx="466">
                  <c:v>0.12015339284108</c:v>
                </c:pt>
                <c:pt idx="467">
                  <c:v>0.12015339284108</c:v>
                </c:pt>
                <c:pt idx="468">
                  <c:v>0.12015339284108</c:v>
                </c:pt>
                <c:pt idx="469">
                  <c:v>0.12015339284108</c:v>
                </c:pt>
                <c:pt idx="470">
                  <c:v>0.12015339284108</c:v>
                </c:pt>
                <c:pt idx="471">
                  <c:v>0.12015339284108</c:v>
                </c:pt>
                <c:pt idx="472">
                  <c:v>0.12015339284108</c:v>
                </c:pt>
                <c:pt idx="473">
                  <c:v>0.12015339284108</c:v>
                </c:pt>
                <c:pt idx="474">
                  <c:v>0.12015339284108</c:v>
                </c:pt>
                <c:pt idx="475">
                  <c:v>0.12015339284108</c:v>
                </c:pt>
                <c:pt idx="476">
                  <c:v>0.12015339284108</c:v>
                </c:pt>
                <c:pt idx="477">
                  <c:v>0.12015339284108</c:v>
                </c:pt>
                <c:pt idx="478">
                  <c:v>0.12015339284108</c:v>
                </c:pt>
                <c:pt idx="479">
                  <c:v>0.12015339284108</c:v>
                </c:pt>
                <c:pt idx="480">
                  <c:v>0.12015339284108</c:v>
                </c:pt>
                <c:pt idx="481">
                  <c:v>0.12015339284108</c:v>
                </c:pt>
                <c:pt idx="482">
                  <c:v>0.12015339284108</c:v>
                </c:pt>
                <c:pt idx="483">
                  <c:v>0.12015339284108</c:v>
                </c:pt>
                <c:pt idx="484">
                  <c:v>0.12015339284108</c:v>
                </c:pt>
                <c:pt idx="485">
                  <c:v>0.12015339284108</c:v>
                </c:pt>
                <c:pt idx="486">
                  <c:v>0.12015339284108</c:v>
                </c:pt>
                <c:pt idx="487">
                  <c:v>0.12015339284108</c:v>
                </c:pt>
                <c:pt idx="488">
                  <c:v>0.12015339284108</c:v>
                </c:pt>
                <c:pt idx="489">
                  <c:v>0.12015339284108</c:v>
                </c:pt>
                <c:pt idx="490">
                  <c:v>0.12015339284108</c:v>
                </c:pt>
                <c:pt idx="491">
                  <c:v>0.12015339284108</c:v>
                </c:pt>
                <c:pt idx="492">
                  <c:v>0.12015339284108</c:v>
                </c:pt>
                <c:pt idx="493">
                  <c:v>0.12015339284108</c:v>
                </c:pt>
                <c:pt idx="494">
                  <c:v>0.12015339284108</c:v>
                </c:pt>
                <c:pt idx="495">
                  <c:v>0.12015339284108</c:v>
                </c:pt>
                <c:pt idx="496">
                  <c:v>0.12015339284108</c:v>
                </c:pt>
                <c:pt idx="497">
                  <c:v>0.12015339284108</c:v>
                </c:pt>
                <c:pt idx="498">
                  <c:v>0.12015339284108</c:v>
                </c:pt>
                <c:pt idx="499">
                  <c:v>0.12015339284108</c:v>
                </c:pt>
                <c:pt idx="500">
                  <c:v>0.12015339284108</c:v>
                </c:pt>
                <c:pt idx="501">
                  <c:v>0.12015339284108</c:v>
                </c:pt>
                <c:pt idx="502">
                  <c:v>0.12015339284108</c:v>
                </c:pt>
                <c:pt idx="503">
                  <c:v>0.12015339284108</c:v>
                </c:pt>
                <c:pt idx="504">
                  <c:v>0.12015339284108</c:v>
                </c:pt>
                <c:pt idx="505">
                  <c:v>0.12015339284108</c:v>
                </c:pt>
                <c:pt idx="506">
                  <c:v>0.12015339284108</c:v>
                </c:pt>
                <c:pt idx="507">
                  <c:v>0.12015339284108</c:v>
                </c:pt>
                <c:pt idx="508">
                  <c:v>0.12015339284108</c:v>
                </c:pt>
                <c:pt idx="509">
                  <c:v>0.12015339284108</c:v>
                </c:pt>
                <c:pt idx="510">
                  <c:v>0.12015339284108</c:v>
                </c:pt>
                <c:pt idx="511">
                  <c:v>0.12015339284108</c:v>
                </c:pt>
                <c:pt idx="512">
                  <c:v>0.12015339284108</c:v>
                </c:pt>
                <c:pt idx="513">
                  <c:v>0.12015339284108</c:v>
                </c:pt>
                <c:pt idx="514">
                  <c:v>0.12015339284108</c:v>
                </c:pt>
                <c:pt idx="515">
                  <c:v>0.12015339284108</c:v>
                </c:pt>
                <c:pt idx="516">
                  <c:v>0.12015339284108</c:v>
                </c:pt>
                <c:pt idx="517">
                  <c:v>0.12015339284108</c:v>
                </c:pt>
                <c:pt idx="518">
                  <c:v>0.12015339284108</c:v>
                </c:pt>
                <c:pt idx="519">
                  <c:v>0.12015339284108</c:v>
                </c:pt>
                <c:pt idx="520">
                  <c:v>0.12015339284108</c:v>
                </c:pt>
                <c:pt idx="521">
                  <c:v>0.12015339284108</c:v>
                </c:pt>
                <c:pt idx="522">
                  <c:v>0.12015339284108</c:v>
                </c:pt>
                <c:pt idx="523">
                  <c:v>0.12015339284108</c:v>
                </c:pt>
                <c:pt idx="524">
                  <c:v>0.12015339284108</c:v>
                </c:pt>
                <c:pt idx="525">
                  <c:v>0.12015339284108</c:v>
                </c:pt>
                <c:pt idx="526">
                  <c:v>0.12015339284108</c:v>
                </c:pt>
                <c:pt idx="527">
                  <c:v>0.12015339284108</c:v>
                </c:pt>
                <c:pt idx="528">
                  <c:v>0.12015339284108</c:v>
                </c:pt>
                <c:pt idx="529">
                  <c:v>0.12015339284108</c:v>
                </c:pt>
                <c:pt idx="530">
                  <c:v>0.12015339284108</c:v>
                </c:pt>
                <c:pt idx="531">
                  <c:v>0.12015339284108</c:v>
                </c:pt>
                <c:pt idx="532">
                  <c:v>0.12015339284108</c:v>
                </c:pt>
                <c:pt idx="533">
                  <c:v>0.12015339284108</c:v>
                </c:pt>
                <c:pt idx="534">
                  <c:v>0.12015339284108</c:v>
                </c:pt>
                <c:pt idx="535">
                  <c:v>0.12015339284108</c:v>
                </c:pt>
                <c:pt idx="536">
                  <c:v>0.12015339284108</c:v>
                </c:pt>
                <c:pt idx="537">
                  <c:v>0.12015339284108</c:v>
                </c:pt>
                <c:pt idx="538">
                  <c:v>0.12015339284108</c:v>
                </c:pt>
                <c:pt idx="539">
                  <c:v>0.12015339284108</c:v>
                </c:pt>
                <c:pt idx="540">
                  <c:v>0.12015339284108</c:v>
                </c:pt>
                <c:pt idx="541">
                  <c:v>0.12015339284108</c:v>
                </c:pt>
                <c:pt idx="542">
                  <c:v>0.12015339284108</c:v>
                </c:pt>
                <c:pt idx="543">
                  <c:v>0.12015339284108</c:v>
                </c:pt>
                <c:pt idx="544">
                  <c:v>0.12015339284108</c:v>
                </c:pt>
                <c:pt idx="545">
                  <c:v>0.12015339284108</c:v>
                </c:pt>
                <c:pt idx="546">
                  <c:v>0.12015339284108</c:v>
                </c:pt>
                <c:pt idx="547">
                  <c:v>0.12015339284108</c:v>
                </c:pt>
                <c:pt idx="548">
                  <c:v>0.12015339284108</c:v>
                </c:pt>
                <c:pt idx="549">
                  <c:v>0.12015339284108</c:v>
                </c:pt>
                <c:pt idx="550">
                  <c:v>0.12015339284108</c:v>
                </c:pt>
                <c:pt idx="551">
                  <c:v>0.12015339284108</c:v>
                </c:pt>
                <c:pt idx="552">
                  <c:v>0.12015339284108</c:v>
                </c:pt>
                <c:pt idx="553">
                  <c:v>0.12015339284108</c:v>
                </c:pt>
                <c:pt idx="554">
                  <c:v>0.12015339284108</c:v>
                </c:pt>
                <c:pt idx="555">
                  <c:v>0.12015339284108</c:v>
                </c:pt>
                <c:pt idx="556">
                  <c:v>0.12015339284108</c:v>
                </c:pt>
                <c:pt idx="557">
                  <c:v>0.12015339284108</c:v>
                </c:pt>
                <c:pt idx="558">
                  <c:v>0.12015339284108</c:v>
                </c:pt>
                <c:pt idx="559">
                  <c:v>0.12015339284108</c:v>
                </c:pt>
                <c:pt idx="560">
                  <c:v>0.12015339284108</c:v>
                </c:pt>
                <c:pt idx="561">
                  <c:v>0.12015339284108</c:v>
                </c:pt>
                <c:pt idx="562">
                  <c:v>0.12015339284108</c:v>
                </c:pt>
                <c:pt idx="563">
                  <c:v>0.12015339284108</c:v>
                </c:pt>
                <c:pt idx="564">
                  <c:v>0.12015339284108</c:v>
                </c:pt>
                <c:pt idx="565">
                  <c:v>0.12015339284108</c:v>
                </c:pt>
                <c:pt idx="566">
                  <c:v>0.12015339284108</c:v>
                </c:pt>
                <c:pt idx="567">
                  <c:v>0.12015339284108</c:v>
                </c:pt>
                <c:pt idx="568">
                  <c:v>0.12015339284108</c:v>
                </c:pt>
                <c:pt idx="569">
                  <c:v>0.12015339284108</c:v>
                </c:pt>
                <c:pt idx="570">
                  <c:v>0.12015339284108</c:v>
                </c:pt>
                <c:pt idx="571">
                  <c:v>0.12015339284108</c:v>
                </c:pt>
                <c:pt idx="572">
                  <c:v>0.12015339284108</c:v>
                </c:pt>
                <c:pt idx="573">
                  <c:v>0.12015339284108</c:v>
                </c:pt>
                <c:pt idx="574">
                  <c:v>0.12015339284108</c:v>
                </c:pt>
                <c:pt idx="575">
                  <c:v>0.12015339284108</c:v>
                </c:pt>
                <c:pt idx="576">
                  <c:v>0.12015339284108</c:v>
                </c:pt>
                <c:pt idx="577">
                  <c:v>0.12015339284108</c:v>
                </c:pt>
                <c:pt idx="578">
                  <c:v>0.12015339284108</c:v>
                </c:pt>
                <c:pt idx="579">
                  <c:v>0.12015339284108</c:v>
                </c:pt>
                <c:pt idx="580">
                  <c:v>0.12015339284108</c:v>
                </c:pt>
                <c:pt idx="581">
                  <c:v>0.12015339284108</c:v>
                </c:pt>
                <c:pt idx="582">
                  <c:v>0.12015339284108</c:v>
                </c:pt>
                <c:pt idx="583">
                  <c:v>0.12015339284108</c:v>
                </c:pt>
                <c:pt idx="584">
                  <c:v>0.12015339284108</c:v>
                </c:pt>
                <c:pt idx="585">
                  <c:v>0.12015339284108</c:v>
                </c:pt>
                <c:pt idx="586">
                  <c:v>0.12015339284108</c:v>
                </c:pt>
                <c:pt idx="587">
                  <c:v>0.12015339284108</c:v>
                </c:pt>
                <c:pt idx="588">
                  <c:v>0.12015339284108</c:v>
                </c:pt>
                <c:pt idx="589">
                  <c:v>0.12015339284108</c:v>
                </c:pt>
                <c:pt idx="590">
                  <c:v>0.12015339284108</c:v>
                </c:pt>
                <c:pt idx="591">
                  <c:v>0.12015339284108</c:v>
                </c:pt>
                <c:pt idx="592">
                  <c:v>0.12015339284108</c:v>
                </c:pt>
                <c:pt idx="593">
                  <c:v>0.12015339284108</c:v>
                </c:pt>
                <c:pt idx="594">
                  <c:v>0.12015339284108</c:v>
                </c:pt>
                <c:pt idx="595">
                  <c:v>0.12015339284108</c:v>
                </c:pt>
                <c:pt idx="596">
                  <c:v>0.12015339284108</c:v>
                </c:pt>
                <c:pt idx="597">
                  <c:v>0.12015339284108</c:v>
                </c:pt>
                <c:pt idx="598">
                  <c:v>0.12015339284108</c:v>
                </c:pt>
                <c:pt idx="599">
                  <c:v>0.12015339284108</c:v>
                </c:pt>
                <c:pt idx="600">
                  <c:v>0.12015339284108</c:v>
                </c:pt>
                <c:pt idx="601">
                  <c:v>0.12015339284108</c:v>
                </c:pt>
                <c:pt idx="602">
                  <c:v>0.12015339284108</c:v>
                </c:pt>
                <c:pt idx="603">
                  <c:v>0.12015339284108</c:v>
                </c:pt>
                <c:pt idx="604">
                  <c:v>0.12015339284108</c:v>
                </c:pt>
                <c:pt idx="605">
                  <c:v>0.12015339284108</c:v>
                </c:pt>
                <c:pt idx="606">
                  <c:v>0.12015339284108</c:v>
                </c:pt>
                <c:pt idx="607">
                  <c:v>0.12015339284108</c:v>
                </c:pt>
                <c:pt idx="608">
                  <c:v>0.12015339284108</c:v>
                </c:pt>
                <c:pt idx="609">
                  <c:v>0.12015339284108</c:v>
                </c:pt>
                <c:pt idx="610">
                  <c:v>0.12015339284108</c:v>
                </c:pt>
                <c:pt idx="611">
                  <c:v>0.12015339284108</c:v>
                </c:pt>
                <c:pt idx="612">
                  <c:v>0.12015339284108</c:v>
                </c:pt>
                <c:pt idx="613">
                  <c:v>0.12015339284108</c:v>
                </c:pt>
                <c:pt idx="614">
                  <c:v>0.12015339284108</c:v>
                </c:pt>
                <c:pt idx="615">
                  <c:v>0.12015339284108</c:v>
                </c:pt>
                <c:pt idx="616">
                  <c:v>0.12015339284108</c:v>
                </c:pt>
                <c:pt idx="617">
                  <c:v>0.12015339284108</c:v>
                </c:pt>
                <c:pt idx="618">
                  <c:v>0.12015339284108</c:v>
                </c:pt>
                <c:pt idx="619">
                  <c:v>0.12015339284108</c:v>
                </c:pt>
                <c:pt idx="620">
                  <c:v>0.12015339284108</c:v>
                </c:pt>
                <c:pt idx="621">
                  <c:v>0.12015339284108</c:v>
                </c:pt>
                <c:pt idx="622">
                  <c:v>0.12015339284108</c:v>
                </c:pt>
                <c:pt idx="623">
                  <c:v>0.12015339284108</c:v>
                </c:pt>
                <c:pt idx="624">
                  <c:v>0.12015339284108</c:v>
                </c:pt>
                <c:pt idx="625">
                  <c:v>0.12015339284108</c:v>
                </c:pt>
                <c:pt idx="626">
                  <c:v>0.12015339284108</c:v>
                </c:pt>
                <c:pt idx="627">
                  <c:v>0.12015339284108</c:v>
                </c:pt>
                <c:pt idx="628">
                  <c:v>0.12015339284108</c:v>
                </c:pt>
                <c:pt idx="629">
                  <c:v>0.12015339284108</c:v>
                </c:pt>
                <c:pt idx="630">
                  <c:v>0.12015339284108</c:v>
                </c:pt>
                <c:pt idx="631">
                  <c:v>0.12015339284108</c:v>
                </c:pt>
                <c:pt idx="632">
                  <c:v>0.12015339284108</c:v>
                </c:pt>
                <c:pt idx="633">
                  <c:v>0.12015339284108</c:v>
                </c:pt>
                <c:pt idx="634">
                  <c:v>0.12015339284108</c:v>
                </c:pt>
                <c:pt idx="635">
                  <c:v>0.12015339284108</c:v>
                </c:pt>
                <c:pt idx="636">
                  <c:v>0.12015339284108</c:v>
                </c:pt>
                <c:pt idx="637">
                  <c:v>0.12015339284108</c:v>
                </c:pt>
                <c:pt idx="638">
                  <c:v>0.12015339284108</c:v>
                </c:pt>
                <c:pt idx="639">
                  <c:v>0.12015339284108</c:v>
                </c:pt>
                <c:pt idx="640">
                  <c:v>0.12015339284108</c:v>
                </c:pt>
                <c:pt idx="641">
                  <c:v>0.12015339284108</c:v>
                </c:pt>
                <c:pt idx="642">
                  <c:v>0.12015339284108</c:v>
                </c:pt>
                <c:pt idx="643">
                  <c:v>0.12015339284108</c:v>
                </c:pt>
                <c:pt idx="644">
                  <c:v>0.12015339284108</c:v>
                </c:pt>
                <c:pt idx="645">
                  <c:v>0.12015339284108</c:v>
                </c:pt>
                <c:pt idx="646">
                  <c:v>0.12015339284108</c:v>
                </c:pt>
                <c:pt idx="647">
                  <c:v>0.12015339284108</c:v>
                </c:pt>
                <c:pt idx="648">
                  <c:v>0.12015339284108</c:v>
                </c:pt>
                <c:pt idx="649">
                  <c:v>0.12015339284108</c:v>
                </c:pt>
                <c:pt idx="650">
                  <c:v>0.12015339284108</c:v>
                </c:pt>
                <c:pt idx="651">
                  <c:v>0.12015339284108</c:v>
                </c:pt>
                <c:pt idx="652">
                  <c:v>0.12015339284108</c:v>
                </c:pt>
                <c:pt idx="653">
                  <c:v>0.12015339284108</c:v>
                </c:pt>
                <c:pt idx="654">
                  <c:v>0.12015339284108</c:v>
                </c:pt>
                <c:pt idx="655">
                  <c:v>0.12015339284108</c:v>
                </c:pt>
                <c:pt idx="656">
                  <c:v>0.12015339284108</c:v>
                </c:pt>
                <c:pt idx="657">
                  <c:v>0.12015339284108</c:v>
                </c:pt>
                <c:pt idx="658">
                  <c:v>0.12015339284108</c:v>
                </c:pt>
                <c:pt idx="659">
                  <c:v>0.12015339284108</c:v>
                </c:pt>
                <c:pt idx="660">
                  <c:v>0.12015339284108</c:v>
                </c:pt>
                <c:pt idx="661">
                  <c:v>0.12015339284108</c:v>
                </c:pt>
                <c:pt idx="662">
                  <c:v>0.12015339284108</c:v>
                </c:pt>
                <c:pt idx="663">
                  <c:v>0.12015339284108</c:v>
                </c:pt>
                <c:pt idx="664">
                  <c:v>0.12015339284108</c:v>
                </c:pt>
                <c:pt idx="665">
                  <c:v>0.12015339284108</c:v>
                </c:pt>
                <c:pt idx="666">
                  <c:v>0.12015339284108</c:v>
                </c:pt>
                <c:pt idx="667">
                  <c:v>0.12015339284108</c:v>
                </c:pt>
                <c:pt idx="668">
                  <c:v>0.12015339284108</c:v>
                </c:pt>
                <c:pt idx="669">
                  <c:v>0.12015339284108</c:v>
                </c:pt>
                <c:pt idx="670">
                  <c:v>0.12015339284108</c:v>
                </c:pt>
                <c:pt idx="671">
                  <c:v>0.12015339284108</c:v>
                </c:pt>
                <c:pt idx="672">
                  <c:v>0.12015339284108</c:v>
                </c:pt>
                <c:pt idx="673">
                  <c:v>0.12015339284108</c:v>
                </c:pt>
                <c:pt idx="674">
                  <c:v>0.12015339284108</c:v>
                </c:pt>
                <c:pt idx="675">
                  <c:v>0.12015339284108</c:v>
                </c:pt>
                <c:pt idx="676">
                  <c:v>0.12015339284108</c:v>
                </c:pt>
                <c:pt idx="677">
                  <c:v>0.12015339284108</c:v>
                </c:pt>
                <c:pt idx="678">
                  <c:v>0.12015339284108</c:v>
                </c:pt>
                <c:pt idx="679">
                  <c:v>0.12015339284108</c:v>
                </c:pt>
                <c:pt idx="680">
                  <c:v>0.12015339284108</c:v>
                </c:pt>
                <c:pt idx="681">
                  <c:v>0.12015339284108</c:v>
                </c:pt>
                <c:pt idx="682">
                  <c:v>0.12015339284108</c:v>
                </c:pt>
                <c:pt idx="683">
                  <c:v>0.12015339284108</c:v>
                </c:pt>
                <c:pt idx="684">
                  <c:v>0.12015339284108</c:v>
                </c:pt>
                <c:pt idx="685">
                  <c:v>0.12015339284108</c:v>
                </c:pt>
                <c:pt idx="686">
                  <c:v>0.12015339284108</c:v>
                </c:pt>
                <c:pt idx="687">
                  <c:v>0.12015339284108</c:v>
                </c:pt>
                <c:pt idx="688">
                  <c:v>0.12015339284108</c:v>
                </c:pt>
                <c:pt idx="689">
                  <c:v>0.12015339284108</c:v>
                </c:pt>
                <c:pt idx="690">
                  <c:v>0.12015339284108</c:v>
                </c:pt>
                <c:pt idx="691">
                  <c:v>0.12015339284108</c:v>
                </c:pt>
                <c:pt idx="692">
                  <c:v>0.12015339284108</c:v>
                </c:pt>
                <c:pt idx="693">
                  <c:v>0.12015339284108</c:v>
                </c:pt>
                <c:pt idx="694">
                  <c:v>0.12015339284108</c:v>
                </c:pt>
                <c:pt idx="695">
                  <c:v>0.12015339284108</c:v>
                </c:pt>
                <c:pt idx="696">
                  <c:v>0.12015339284108</c:v>
                </c:pt>
                <c:pt idx="697">
                  <c:v>0.12015339284108</c:v>
                </c:pt>
                <c:pt idx="698">
                  <c:v>0.12015339284108</c:v>
                </c:pt>
                <c:pt idx="699">
                  <c:v>0.12015339284108</c:v>
                </c:pt>
                <c:pt idx="700">
                  <c:v>0.12015339284108</c:v>
                </c:pt>
                <c:pt idx="701">
                  <c:v>0.12015339284108</c:v>
                </c:pt>
                <c:pt idx="702">
                  <c:v>0.12015339284108</c:v>
                </c:pt>
                <c:pt idx="703">
                  <c:v>0.12015339284108</c:v>
                </c:pt>
                <c:pt idx="704">
                  <c:v>0.12015339284108</c:v>
                </c:pt>
                <c:pt idx="705">
                  <c:v>0.12015339284108</c:v>
                </c:pt>
                <c:pt idx="706">
                  <c:v>0.12015339284108</c:v>
                </c:pt>
                <c:pt idx="707">
                  <c:v>0.12015339284108</c:v>
                </c:pt>
                <c:pt idx="708">
                  <c:v>0.12015339284108</c:v>
                </c:pt>
                <c:pt idx="709">
                  <c:v>0.12015339284108</c:v>
                </c:pt>
                <c:pt idx="710">
                  <c:v>0.12015339284108</c:v>
                </c:pt>
                <c:pt idx="711">
                  <c:v>0.12015339284108</c:v>
                </c:pt>
                <c:pt idx="712">
                  <c:v>0.12015339284108</c:v>
                </c:pt>
                <c:pt idx="713">
                  <c:v>0.12015339284108</c:v>
                </c:pt>
                <c:pt idx="714">
                  <c:v>0.12015339284108</c:v>
                </c:pt>
                <c:pt idx="715">
                  <c:v>0.12015339284108</c:v>
                </c:pt>
                <c:pt idx="716">
                  <c:v>0.12015339284108</c:v>
                </c:pt>
                <c:pt idx="717">
                  <c:v>0.12015339284108</c:v>
                </c:pt>
                <c:pt idx="718">
                  <c:v>0.12015339284108</c:v>
                </c:pt>
                <c:pt idx="719">
                  <c:v>0.12015339284108</c:v>
                </c:pt>
                <c:pt idx="720">
                  <c:v>0.12015339284108</c:v>
                </c:pt>
                <c:pt idx="721">
                  <c:v>0.12015339284108</c:v>
                </c:pt>
                <c:pt idx="722">
                  <c:v>0.12015339284108</c:v>
                </c:pt>
                <c:pt idx="723">
                  <c:v>0.12015339284108</c:v>
                </c:pt>
                <c:pt idx="724">
                  <c:v>0.12015339284108</c:v>
                </c:pt>
                <c:pt idx="725">
                  <c:v>0.12015339284108</c:v>
                </c:pt>
                <c:pt idx="726">
                  <c:v>0.12015339284108</c:v>
                </c:pt>
                <c:pt idx="727">
                  <c:v>0.12015339284108</c:v>
                </c:pt>
                <c:pt idx="728">
                  <c:v>0.12015339284108</c:v>
                </c:pt>
                <c:pt idx="729">
                  <c:v>0.12015339284108</c:v>
                </c:pt>
                <c:pt idx="730">
                  <c:v>0.12015339284108</c:v>
                </c:pt>
                <c:pt idx="731">
                  <c:v>0.12015339284108</c:v>
                </c:pt>
                <c:pt idx="732">
                  <c:v>0.12015339284108</c:v>
                </c:pt>
                <c:pt idx="733">
                  <c:v>0.12015339284108</c:v>
                </c:pt>
                <c:pt idx="734">
                  <c:v>0.12015339284108</c:v>
                </c:pt>
                <c:pt idx="735">
                  <c:v>0.12015339284108</c:v>
                </c:pt>
                <c:pt idx="736">
                  <c:v>0.12015339284108</c:v>
                </c:pt>
                <c:pt idx="737">
                  <c:v>0.12015339284108</c:v>
                </c:pt>
                <c:pt idx="738">
                  <c:v>0.12015339284108</c:v>
                </c:pt>
                <c:pt idx="739">
                  <c:v>0.12015339284108</c:v>
                </c:pt>
                <c:pt idx="740">
                  <c:v>0.12015339284108</c:v>
                </c:pt>
                <c:pt idx="741">
                  <c:v>0.12015339284108</c:v>
                </c:pt>
                <c:pt idx="742">
                  <c:v>0.12015339284108</c:v>
                </c:pt>
                <c:pt idx="743">
                  <c:v>0.12015339284108</c:v>
                </c:pt>
                <c:pt idx="744">
                  <c:v>0.12015339284108</c:v>
                </c:pt>
                <c:pt idx="745">
                  <c:v>0.12015339284108</c:v>
                </c:pt>
                <c:pt idx="746">
                  <c:v>0.12015339284108</c:v>
                </c:pt>
                <c:pt idx="747">
                  <c:v>0.12015339284108</c:v>
                </c:pt>
                <c:pt idx="748">
                  <c:v>0.12015339284108</c:v>
                </c:pt>
                <c:pt idx="749">
                  <c:v>0.12015339284108</c:v>
                </c:pt>
                <c:pt idx="750">
                  <c:v>0.12015339284108</c:v>
                </c:pt>
                <c:pt idx="751">
                  <c:v>0.12015339284108</c:v>
                </c:pt>
                <c:pt idx="752">
                  <c:v>0.12015339284108</c:v>
                </c:pt>
                <c:pt idx="753">
                  <c:v>0.12015339284108</c:v>
                </c:pt>
                <c:pt idx="754">
                  <c:v>0.12015339284108</c:v>
                </c:pt>
                <c:pt idx="755">
                  <c:v>0.12015339284108</c:v>
                </c:pt>
                <c:pt idx="756">
                  <c:v>0.12015339284108</c:v>
                </c:pt>
                <c:pt idx="757">
                  <c:v>0.12015339284108</c:v>
                </c:pt>
                <c:pt idx="758">
                  <c:v>0.12015339284108</c:v>
                </c:pt>
                <c:pt idx="759">
                  <c:v>0.12015339284108</c:v>
                </c:pt>
                <c:pt idx="760">
                  <c:v>0.12015339284108</c:v>
                </c:pt>
                <c:pt idx="761">
                  <c:v>0.12015339284108</c:v>
                </c:pt>
                <c:pt idx="762">
                  <c:v>0.12015339284108</c:v>
                </c:pt>
                <c:pt idx="763">
                  <c:v>0.12015339284108</c:v>
                </c:pt>
                <c:pt idx="764">
                  <c:v>0.12015339284108</c:v>
                </c:pt>
                <c:pt idx="765">
                  <c:v>0.12015339284108</c:v>
                </c:pt>
                <c:pt idx="766">
                  <c:v>0.12015339284108</c:v>
                </c:pt>
                <c:pt idx="767">
                  <c:v>0.12015339284108</c:v>
                </c:pt>
                <c:pt idx="768">
                  <c:v>1.57188559690388E-4</c:v>
                </c:pt>
                <c:pt idx="769">
                  <c:v>1.57188559690388E-4</c:v>
                </c:pt>
                <c:pt idx="770">
                  <c:v>1.57188559690388E-4</c:v>
                </c:pt>
                <c:pt idx="771">
                  <c:v>1.57188559690388E-4</c:v>
                </c:pt>
                <c:pt idx="772">
                  <c:v>1.57188559690388E-4</c:v>
                </c:pt>
                <c:pt idx="773">
                  <c:v>1.57188559690388E-4</c:v>
                </c:pt>
                <c:pt idx="774">
                  <c:v>1.57188559690388E-4</c:v>
                </c:pt>
                <c:pt idx="775">
                  <c:v>1.57188559690388E-4</c:v>
                </c:pt>
                <c:pt idx="776">
                  <c:v>1.57188559690388E-4</c:v>
                </c:pt>
                <c:pt idx="777">
                  <c:v>1.57188559690388E-4</c:v>
                </c:pt>
                <c:pt idx="778">
                  <c:v>1.57188559690388E-4</c:v>
                </c:pt>
                <c:pt idx="779">
                  <c:v>1.57188559690388E-4</c:v>
                </c:pt>
                <c:pt idx="780">
                  <c:v>1.57188559690388E-4</c:v>
                </c:pt>
                <c:pt idx="781">
                  <c:v>1.57188559690388E-4</c:v>
                </c:pt>
                <c:pt idx="782">
                  <c:v>1.57188559690388E-4</c:v>
                </c:pt>
                <c:pt idx="783">
                  <c:v>1.57188559690388E-4</c:v>
                </c:pt>
                <c:pt idx="784">
                  <c:v>1.57188559690388E-4</c:v>
                </c:pt>
                <c:pt idx="785">
                  <c:v>1.57188559690388E-4</c:v>
                </c:pt>
                <c:pt idx="786">
                  <c:v>1.57188559690388E-4</c:v>
                </c:pt>
                <c:pt idx="787">
                  <c:v>1.57188559690388E-4</c:v>
                </c:pt>
                <c:pt idx="788">
                  <c:v>1.57188559690388E-4</c:v>
                </c:pt>
                <c:pt idx="789">
                  <c:v>1.57188559690388E-4</c:v>
                </c:pt>
                <c:pt idx="790">
                  <c:v>1.57188559690388E-4</c:v>
                </c:pt>
                <c:pt idx="791">
                  <c:v>1.57188559690388E-4</c:v>
                </c:pt>
                <c:pt idx="792">
                  <c:v>1.57188559690388E-4</c:v>
                </c:pt>
                <c:pt idx="793">
                  <c:v>1.57188559690388E-4</c:v>
                </c:pt>
                <c:pt idx="794">
                  <c:v>1.57188559690388E-4</c:v>
                </c:pt>
                <c:pt idx="795">
                  <c:v>1.57188559690388E-4</c:v>
                </c:pt>
                <c:pt idx="796">
                  <c:v>1.57188559690388E-4</c:v>
                </c:pt>
                <c:pt idx="797">
                  <c:v>1.57188559690388E-4</c:v>
                </c:pt>
                <c:pt idx="798">
                  <c:v>1.57188559690388E-4</c:v>
                </c:pt>
                <c:pt idx="799">
                  <c:v>1.57188559690388E-4</c:v>
                </c:pt>
                <c:pt idx="800">
                  <c:v>1.57188559690388E-4</c:v>
                </c:pt>
                <c:pt idx="801">
                  <c:v>1.57188559690388E-4</c:v>
                </c:pt>
                <c:pt idx="802">
                  <c:v>1.57188559690388E-4</c:v>
                </c:pt>
                <c:pt idx="803">
                  <c:v>1.57188559690388E-4</c:v>
                </c:pt>
                <c:pt idx="804">
                  <c:v>1.57188559690388E-4</c:v>
                </c:pt>
                <c:pt idx="805">
                  <c:v>1.57188559690388E-4</c:v>
                </c:pt>
                <c:pt idx="806">
                  <c:v>1.57188559690388E-4</c:v>
                </c:pt>
                <c:pt idx="807">
                  <c:v>1.57188559690388E-4</c:v>
                </c:pt>
                <c:pt idx="808">
                  <c:v>1.57188559690388E-4</c:v>
                </c:pt>
                <c:pt idx="809">
                  <c:v>1.57188559690388E-4</c:v>
                </c:pt>
                <c:pt idx="810">
                  <c:v>1.57188559690388E-4</c:v>
                </c:pt>
                <c:pt idx="811">
                  <c:v>1.57188559690388E-4</c:v>
                </c:pt>
                <c:pt idx="812">
                  <c:v>1.57188559690388E-4</c:v>
                </c:pt>
                <c:pt idx="813">
                  <c:v>1.57188559690388E-4</c:v>
                </c:pt>
                <c:pt idx="814">
                  <c:v>1.57188559690388E-4</c:v>
                </c:pt>
                <c:pt idx="815">
                  <c:v>1.57188559690388E-4</c:v>
                </c:pt>
                <c:pt idx="816">
                  <c:v>1.57188559690388E-4</c:v>
                </c:pt>
                <c:pt idx="817">
                  <c:v>1.57188559690388E-4</c:v>
                </c:pt>
                <c:pt idx="818">
                  <c:v>1.57188559690388E-4</c:v>
                </c:pt>
                <c:pt idx="819">
                  <c:v>1.57188559690388E-4</c:v>
                </c:pt>
                <c:pt idx="820">
                  <c:v>1.57188559690388E-4</c:v>
                </c:pt>
                <c:pt idx="821">
                  <c:v>1.57188559690388E-4</c:v>
                </c:pt>
                <c:pt idx="822">
                  <c:v>1.57188559690388E-4</c:v>
                </c:pt>
                <c:pt idx="823">
                  <c:v>1.57188559690388E-4</c:v>
                </c:pt>
                <c:pt idx="824">
                  <c:v>1.57188559690388E-4</c:v>
                </c:pt>
                <c:pt idx="825">
                  <c:v>1.57188559690388E-4</c:v>
                </c:pt>
                <c:pt idx="826">
                  <c:v>1.57188559690388E-4</c:v>
                </c:pt>
                <c:pt idx="827">
                  <c:v>1.57188559690388E-4</c:v>
                </c:pt>
                <c:pt idx="828">
                  <c:v>1.57188559690388E-4</c:v>
                </c:pt>
                <c:pt idx="829">
                  <c:v>1.57188559690388E-4</c:v>
                </c:pt>
                <c:pt idx="830">
                  <c:v>1.57188559690388E-4</c:v>
                </c:pt>
                <c:pt idx="831">
                  <c:v>1.57188559690388E-4</c:v>
                </c:pt>
                <c:pt idx="832">
                  <c:v>1.57188559690388E-4</c:v>
                </c:pt>
                <c:pt idx="833">
                  <c:v>1.57188559690388E-4</c:v>
                </c:pt>
                <c:pt idx="834">
                  <c:v>1.57188559690388E-4</c:v>
                </c:pt>
                <c:pt idx="835">
                  <c:v>1.57188559690388E-4</c:v>
                </c:pt>
                <c:pt idx="836">
                  <c:v>1.57188559690388E-4</c:v>
                </c:pt>
                <c:pt idx="837">
                  <c:v>1.57188559690388E-4</c:v>
                </c:pt>
                <c:pt idx="838">
                  <c:v>1.57188559690388E-4</c:v>
                </c:pt>
                <c:pt idx="839">
                  <c:v>1.57188559690388E-4</c:v>
                </c:pt>
                <c:pt idx="840">
                  <c:v>1.57188559690388E-4</c:v>
                </c:pt>
                <c:pt idx="841">
                  <c:v>1.57188559690388E-4</c:v>
                </c:pt>
                <c:pt idx="842">
                  <c:v>1.57188559690388E-4</c:v>
                </c:pt>
                <c:pt idx="843">
                  <c:v>1.57188559690388E-4</c:v>
                </c:pt>
                <c:pt idx="844">
                  <c:v>1.57188559690388E-4</c:v>
                </c:pt>
                <c:pt idx="845">
                  <c:v>1.57188559690388E-4</c:v>
                </c:pt>
                <c:pt idx="846">
                  <c:v>1.57188559690388E-4</c:v>
                </c:pt>
                <c:pt idx="847">
                  <c:v>1.57188559690388E-4</c:v>
                </c:pt>
                <c:pt idx="848">
                  <c:v>1.57188559690388E-4</c:v>
                </c:pt>
                <c:pt idx="849">
                  <c:v>1.57188559690388E-4</c:v>
                </c:pt>
                <c:pt idx="850">
                  <c:v>1.57188559690388E-4</c:v>
                </c:pt>
                <c:pt idx="851">
                  <c:v>1.57188559690388E-4</c:v>
                </c:pt>
                <c:pt idx="852">
                  <c:v>1.57188559690388E-4</c:v>
                </c:pt>
                <c:pt idx="853">
                  <c:v>1.57188559690388E-4</c:v>
                </c:pt>
                <c:pt idx="854">
                  <c:v>1.57188559690388E-4</c:v>
                </c:pt>
                <c:pt idx="855">
                  <c:v>1.57188559690388E-4</c:v>
                </c:pt>
                <c:pt idx="856">
                  <c:v>1.57188559690388E-4</c:v>
                </c:pt>
                <c:pt idx="857">
                  <c:v>1.57188559690388E-4</c:v>
                </c:pt>
                <c:pt idx="858">
                  <c:v>1.57188559690388E-4</c:v>
                </c:pt>
                <c:pt idx="859">
                  <c:v>1.57188559690388E-4</c:v>
                </c:pt>
                <c:pt idx="860">
                  <c:v>1.57188559690388E-4</c:v>
                </c:pt>
                <c:pt idx="861">
                  <c:v>1.57188559690388E-4</c:v>
                </c:pt>
                <c:pt idx="862">
                  <c:v>1.57188559690388E-4</c:v>
                </c:pt>
                <c:pt idx="863">
                  <c:v>1.57188559690388E-4</c:v>
                </c:pt>
                <c:pt idx="864">
                  <c:v>1.57188559690388E-4</c:v>
                </c:pt>
                <c:pt idx="865">
                  <c:v>1.57188559690388E-4</c:v>
                </c:pt>
                <c:pt idx="866">
                  <c:v>1.57188559690388E-4</c:v>
                </c:pt>
                <c:pt idx="867">
                  <c:v>1.57188559690388E-4</c:v>
                </c:pt>
                <c:pt idx="868">
                  <c:v>1.57188559690388E-4</c:v>
                </c:pt>
                <c:pt idx="869">
                  <c:v>1.57188559690388E-4</c:v>
                </c:pt>
                <c:pt idx="870">
                  <c:v>1.57188559690388E-4</c:v>
                </c:pt>
                <c:pt idx="871">
                  <c:v>1.57188559690388E-4</c:v>
                </c:pt>
                <c:pt idx="872">
                  <c:v>1.57188559690388E-4</c:v>
                </c:pt>
                <c:pt idx="873">
                  <c:v>1.57188559690388E-4</c:v>
                </c:pt>
                <c:pt idx="874">
                  <c:v>1.57188559690388E-4</c:v>
                </c:pt>
                <c:pt idx="875">
                  <c:v>1.57188559690388E-4</c:v>
                </c:pt>
                <c:pt idx="876">
                  <c:v>1.57188559690388E-4</c:v>
                </c:pt>
                <c:pt idx="877">
                  <c:v>1.57188559690388E-4</c:v>
                </c:pt>
                <c:pt idx="878">
                  <c:v>1.57188559690388E-4</c:v>
                </c:pt>
                <c:pt idx="879">
                  <c:v>1.57188559690388E-4</c:v>
                </c:pt>
                <c:pt idx="880">
                  <c:v>1.57188559690388E-4</c:v>
                </c:pt>
                <c:pt idx="881">
                  <c:v>1.57188559690388E-4</c:v>
                </c:pt>
                <c:pt idx="882">
                  <c:v>1.57188559690388E-4</c:v>
                </c:pt>
                <c:pt idx="883">
                  <c:v>1.57188559690388E-4</c:v>
                </c:pt>
                <c:pt idx="884">
                  <c:v>1.57188559690388E-4</c:v>
                </c:pt>
                <c:pt idx="885">
                  <c:v>1.57188559690388E-4</c:v>
                </c:pt>
                <c:pt idx="886">
                  <c:v>1.57188559690388E-4</c:v>
                </c:pt>
                <c:pt idx="887">
                  <c:v>1.57188559690388E-4</c:v>
                </c:pt>
                <c:pt idx="888">
                  <c:v>1.57188559690388E-4</c:v>
                </c:pt>
                <c:pt idx="889">
                  <c:v>1.57188559690388E-4</c:v>
                </c:pt>
                <c:pt idx="890">
                  <c:v>1.57188559690388E-4</c:v>
                </c:pt>
                <c:pt idx="891">
                  <c:v>1.57188559690388E-4</c:v>
                </c:pt>
                <c:pt idx="892">
                  <c:v>1.57188559690388E-4</c:v>
                </c:pt>
                <c:pt idx="893">
                  <c:v>1.57188559690388E-4</c:v>
                </c:pt>
                <c:pt idx="894">
                  <c:v>1.57188559690388E-4</c:v>
                </c:pt>
                <c:pt idx="895">
                  <c:v>1.57188559690388E-4</c:v>
                </c:pt>
                <c:pt idx="896">
                  <c:v>1.57188559690388E-4</c:v>
                </c:pt>
                <c:pt idx="897">
                  <c:v>1.57188559690388E-4</c:v>
                </c:pt>
                <c:pt idx="898">
                  <c:v>1.57188559690388E-4</c:v>
                </c:pt>
                <c:pt idx="899">
                  <c:v>1.57188559690388E-4</c:v>
                </c:pt>
                <c:pt idx="900">
                  <c:v>1.57188559690388E-4</c:v>
                </c:pt>
                <c:pt idx="901">
                  <c:v>1.57188559690388E-4</c:v>
                </c:pt>
                <c:pt idx="902">
                  <c:v>1.57188559690388E-4</c:v>
                </c:pt>
                <c:pt idx="903">
                  <c:v>1.57188559690388E-4</c:v>
                </c:pt>
                <c:pt idx="904">
                  <c:v>1.57188559690388E-4</c:v>
                </c:pt>
                <c:pt idx="905">
                  <c:v>1.57188559690388E-4</c:v>
                </c:pt>
                <c:pt idx="906">
                  <c:v>1.57188559690388E-4</c:v>
                </c:pt>
                <c:pt idx="907">
                  <c:v>1.57188559690388E-4</c:v>
                </c:pt>
                <c:pt idx="908">
                  <c:v>1.57188559690388E-4</c:v>
                </c:pt>
                <c:pt idx="909">
                  <c:v>1.57188559690388E-4</c:v>
                </c:pt>
                <c:pt idx="910">
                  <c:v>1.57188559690388E-4</c:v>
                </c:pt>
                <c:pt idx="911">
                  <c:v>1.57188559690388E-4</c:v>
                </c:pt>
                <c:pt idx="912">
                  <c:v>1.57188559690388E-4</c:v>
                </c:pt>
                <c:pt idx="913">
                  <c:v>1.57188559690388E-4</c:v>
                </c:pt>
                <c:pt idx="914">
                  <c:v>1.57188559690388E-4</c:v>
                </c:pt>
                <c:pt idx="915">
                  <c:v>1.57188559690388E-4</c:v>
                </c:pt>
                <c:pt idx="916">
                  <c:v>1.57188559690388E-4</c:v>
                </c:pt>
                <c:pt idx="917">
                  <c:v>1.57188559690388E-4</c:v>
                </c:pt>
                <c:pt idx="918">
                  <c:v>1.57188559690388E-4</c:v>
                </c:pt>
                <c:pt idx="919">
                  <c:v>1.57188559690388E-4</c:v>
                </c:pt>
                <c:pt idx="920">
                  <c:v>1.57188559690388E-4</c:v>
                </c:pt>
                <c:pt idx="921">
                  <c:v>1.57188559690388E-4</c:v>
                </c:pt>
                <c:pt idx="922">
                  <c:v>1.57188559690388E-4</c:v>
                </c:pt>
                <c:pt idx="923">
                  <c:v>1.57188559690388E-4</c:v>
                </c:pt>
                <c:pt idx="924">
                  <c:v>1.57188559690388E-4</c:v>
                </c:pt>
                <c:pt idx="925">
                  <c:v>1.57188559690388E-4</c:v>
                </c:pt>
                <c:pt idx="926">
                  <c:v>1.57188559690388E-4</c:v>
                </c:pt>
                <c:pt idx="927">
                  <c:v>1.57188559690388E-4</c:v>
                </c:pt>
                <c:pt idx="928">
                  <c:v>1.57188559690388E-4</c:v>
                </c:pt>
                <c:pt idx="929">
                  <c:v>1.57188559690388E-4</c:v>
                </c:pt>
                <c:pt idx="930">
                  <c:v>1.57188559690388E-4</c:v>
                </c:pt>
                <c:pt idx="931">
                  <c:v>1.57188559690388E-4</c:v>
                </c:pt>
                <c:pt idx="932">
                  <c:v>1.57188559690388E-4</c:v>
                </c:pt>
                <c:pt idx="933">
                  <c:v>1.57188559690388E-4</c:v>
                </c:pt>
                <c:pt idx="934">
                  <c:v>1.57188559690388E-4</c:v>
                </c:pt>
                <c:pt idx="935">
                  <c:v>1.57188559690388E-4</c:v>
                </c:pt>
                <c:pt idx="936">
                  <c:v>1.57188559690388E-4</c:v>
                </c:pt>
                <c:pt idx="937">
                  <c:v>1.57188559690388E-4</c:v>
                </c:pt>
                <c:pt idx="938">
                  <c:v>1.57188559690388E-4</c:v>
                </c:pt>
                <c:pt idx="939">
                  <c:v>1.57188559690388E-4</c:v>
                </c:pt>
                <c:pt idx="940">
                  <c:v>1.57188559690388E-4</c:v>
                </c:pt>
                <c:pt idx="941">
                  <c:v>1.57188559690388E-4</c:v>
                </c:pt>
                <c:pt idx="942">
                  <c:v>1.57188559690388E-4</c:v>
                </c:pt>
                <c:pt idx="943">
                  <c:v>1.57188559690388E-4</c:v>
                </c:pt>
                <c:pt idx="944">
                  <c:v>1.57188559690388E-4</c:v>
                </c:pt>
                <c:pt idx="945">
                  <c:v>1.57188559690388E-4</c:v>
                </c:pt>
                <c:pt idx="946">
                  <c:v>1.57188559690388E-4</c:v>
                </c:pt>
                <c:pt idx="947">
                  <c:v>1.57188559690388E-4</c:v>
                </c:pt>
                <c:pt idx="948">
                  <c:v>1.57188559690388E-4</c:v>
                </c:pt>
                <c:pt idx="949">
                  <c:v>1.57188559690388E-4</c:v>
                </c:pt>
                <c:pt idx="950">
                  <c:v>1.57188559690388E-4</c:v>
                </c:pt>
                <c:pt idx="951">
                  <c:v>1.57188559690388E-4</c:v>
                </c:pt>
                <c:pt idx="952">
                  <c:v>1.57188559690388E-4</c:v>
                </c:pt>
                <c:pt idx="953">
                  <c:v>1.57188559690388E-4</c:v>
                </c:pt>
                <c:pt idx="954">
                  <c:v>1.57188559690388E-4</c:v>
                </c:pt>
                <c:pt idx="955">
                  <c:v>1.57188559690388E-4</c:v>
                </c:pt>
                <c:pt idx="956">
                  <c:v>1.57188559690388E-4</c:v>
                </c:pt>
                <c:pt idx="957">
                  <c:v>1.57188559690388E-4</c:v>
                </c:pt>
                <c:pt idx="958">
                  <c:v>1.57188559690388E-4</c:v>
                </c:pt>
                <c:pt idx="959">
                  <c:v>1.57188559690388E-4</c:v>
                </c:pt>
                <c:pt idx="960">
                  <c:v>1.57188559690388E-4</c:v>
                </c:pt>
                <c:pt idx="961">
                  <c:v>1.57188559690388E-4</c:v>
                </c:pt>
                <c:pt idx="962">
                  <c:v>1.57188559690388E-4</c:v>
                </c:pt>
                <c:pt idx="963">
                  <c:v>1.57188559690388E-4</c:v>
                </c:pt>
                <c:pt idx="964">
                  <c:v>1.57188559690388E-4</c:v>
                </c:pt>
                <c:pt idx="965">
                  <c:v>1.57188559690388E-4</c:v>
                </c:pt>
                <c:pt idx="966">
                  <c:v>1.57188559690388E-4</c:v>
                </c:pt>
                <c:pt idx="967">
                  <c:v>1.57188559690388E-4</c:v>
                </c:pt>
                <c:pt idx="968">
                  <c:v>1.57188559690388E-4</c:v>
                </c:pt>
                <c:pt idx="969">
                  <c:v>1.57188559690388E-4</c:v>
                </c:pt>
                <c:pt idx="970">
                  <c:v>1.57188559690388E-4</c:v>
                </c:pt>
                <c:pt idx="971">
                  <c:v>1.57188559690388E-4</c:v>
                </c:pt>
                <c:pt idx="972">
                  <c:v>1.57188559690388E-4</c:v>
                </c:pt>
                <c:pt idx="973">
                  <c:v>1.57188559690388E-4</c:v>
                </c:pt>
                <c:pt idx="974">
                  <c:v>1.57188559690388E-4</c:v>
                </c:pt>
                <c:pt idx="975">
                  <c:v>1.57188559690388E-4</c:v>
                </c:pt>
                <c:pt idx="976">
                  <c:v>1.57188559690388E-4</c:v>
                </c:pt>
                <c:pt idx="977">
                  <c:v>1.57188559690388E-4</c:v>
                </c:pt>
                <c:pt idx="978">
                  <c:v>1.57188559690388E-4</c:v>
                </c:pt>
                <c:pt idx="979">
                  <c:v>1.57188559690388E-4</c:v>
                </c:pt>
                <c:pt idx="980">
                  <c:v>1.57188559690388E-4</c:v>
                </c:pt>
                <c:pt idx="981">
                  <c:v>1.57188559690388E-4</c:v>
                </c:pt>
                <c:pt idx="982">
                  <c:v>1.57188559690388E-4</c:v>
                </c:pt>
                <c:pt idx="983">
                  <c:v>1.57188559690388E-4</c:v>
                </c:pt>
                <c:pt idx="984">
                  <c:v>1.57188559690388E-4</c:v>
                </c:pt>
                <c:pt idx="985">
                  <c:v>1.57188559690388E-4</c:v>
                </c:pt>
                <c:pt idx="986">
                  <c:v>1.57188559690388E-4</c:v>
                </c:pt>
                <c:pt idx="987">
                  <c:v>1.57188559690388E-4</c:v>
                </c:pt>
                <c:pt idx="988">
                  <c:v>1.57188559690388E-4</c:v>
                </c:pt>
                <c:pt idx="989">
                  <c:v>1.57188559690388E-4</c:v>
                </c:pt>
                <c:pt idx="990">
                  <c:v>1.57188559690388E-4</c:v>
                </c:pt>
                <c:pt idx="991">
                  <c:v>1.57188559690388E-4</c:v>
                </c:pt>
                <c:pt idx="992">
                  <c:v>1.57188559690388E-4</c:v>
                </c:pt>
                <c:pt idx="993">
                  <c:v>1.57188559690388E-4</c:v>
                </c:pt>
                <c:pt idx="994">
                  <c:v>1.57188559690388E-4</c:v>
                </c:pt>
                <c:pt idx="995">
                  <c:v>1.57188559690388E-4</c:v>
                </c:pt>
                <c:pt idx="996">
                  <c:v>1.57188559690388E-4</c:v>
                </c:pt>
                <c:pt idx="997">
                  <c:v>1.57188559690388E-4</c:v>
                </c:pt>
                <c:pt idx="998">
                  <c:v>1.57188559690388E-4</c:v>
                </c:pt>
                <c:pt idx="999" formatCode="0.00E+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A254-4FC6-B061-ACD936A04274}"/>
            </c:ext>
          </c:extLst>
        </c:ser>
        <c:ser>
          <c:idx val="3"/>
          <c:order val="6"/>
          <c:tx>
            <c:strRef>
              <c:f>'0.64NaCl_0.36UCl3_plot_data'!$G$1</c:f>
              <c:strCache>
                <c:ptCount val="1"/>
                <c:pt idx="0">
                  <c:v>U-U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'0.64NaCl_0.36UCl3_plot_data'!$G$2:$G$1001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2.7496100406293797E-4</c:v>
                </c:pt>
                <c:pt idx="519">
                  <c:v>2.7792902405199499E-4</c:v>
                </c:pt>
                <c:pt idx="520">
                  <c:v>2.8089704404105201E-4</c:v>
                </c:pt>
                <c:pt idx="521">
                  <c:v>2.8386506403010799E-4</c:v>
                </c:pt>
                <c:pt idx="522">
                  <c:v>2.8683308401916501E-4</c:v>
                </c:pt>
                <c:pt idx="523">
                  <c:v>2.8980110400822202E-4</c:v>
                </c:pt>
                <c:pt idx="524">
                  <c:v>2.9276912399727899E-4</c:v>
                </c:pt>
                <c:pt idx="525">
                  <c:v>2.95737143986336E-4</c:v>
                </c:pt>
                <c:pt idx="526">
                  <c:v>2.9870516397539199E-4</c:v>
                </c:pt>
                <c:pt idx="527">
                  <c:v>3.01673183964449E-4</c:v>
                </c:pt>
                <c:pt idx="528">
                  <c:v>3.0464120395350602E-4</c:v>
                </c:pt>
                <c:pt idx="529">
                  <c:v>3.0760922394256298E-4</c:v>
                </c:pt>
                <c:pt idx="530">
                  <c:v>3.1057724393161902E-4</c:v>
                </c:pt>
                <c:pt idx="531">
                  <c:v>3.1354526392067598E-4</c:v>
                </c:pt>
                <c:pt idx="532">
                  <c:v>3.16513283909733E-4</c:v>
                </c:pt>
                <c:pt idx="533">
                  <c:v>3.1948130389879002E-4</c:v>
                </c:pt>
                <c:pt idx="534">
                  <c:v>3.2244932388784698E-4</c:v>
                </c:pt>
                <c:pt idx="535">
                  <c:v>3.2541734387690302E-4</c:v>
                </c:pt>
                <c:pt idx="536">
                  <c:v>3.7485687131132698E-4</c:v>
                </c:pt>
                <c:pt idx="537">
                  <c:v>4.4262354722447001E-4</c:v>
                </c:pt>
                <c:pt idx="538">
                  <c:v>5.1039022313761396E-4</c:v>
                </c:pt>
                <c:pt idx="539">
                  <c:v>5.7815689905075704E-4</c:v>
                </c:pt>
                <c:pt idx="540">
                  <c:v>6.4592357496389601E-4</c:v>
                </c:pt>
                <c:pt idx="541">
                  <c:v>7.1369025087703898E-4</c:v>
                </c:pt>
                <c:pt idx="542">
                  <c:v>7.8145692679018304E-4</c:v>
                </c:pt>
                <c:pt idx="543">
                  <c:v>8.4922360270332602E-4</c:v>
                </c:pt>
                <c:pt idx="544">
                  <c:v>9.1699027861646899E-4</c:v>
                </c:pt>
                <c:pt idx="545">
                  <c:v>9.8475695452960796E-4</c:v>
                </c:pt>
                <c:pt idx="546">
                  <c:v>1.05252363044275E-3</c:v>
                </c:pt>
                <c:pt idx="547">
                  <c:v>1.12029030635589E-3</c:v>
                </c:pt>
                <c:pt idx="548">
                  <c:v>1.1880569822690301E-3</c:v>
                </c:pt>
                <c:pt idx="549">
                  <c:v>1.2558236581821801E-3</c:v>
                </c:pt>
                <c:pt idx="550">
                  <c:v>1.3235903340953199E-3</c:v>
                </c:pt>
                <c:pt idx="551">
                  <c:v>1.39135701000846E-3</c:v>
                </c:pt>
                <c:pt idx="552">
                  <c:v>1.50300736371156E-3</c:v>
                </c:pt>
                <c:pt idx="553">
                  <c:v>1.7206803503605999E-3</c:v>
                </c:pt>
                <c:pt idx="554">
                  <c:v>1.9383533370096399E-3</c:v>
                </c:pt>
                <c:pt idx="555">
                  <c:v>2.1560263236586599E-3</c:v>
                </c:pt>
                <c:pt idx="556">
                  <c:v>2.3736993103077001E-3</c:v>
                </c:pt>
                <c:pt idx="557">
                  <c:v>2.5913722969567398E-3</c:v>
                </c:pt>
                <c:pt idx="558">
                  <c:v>2.80904528360578E-3</c:v>
                </c:pt>
                <c:pt idx="559">
                  <c:v>3.0267182702548201E-3</c:v>
                </c:pt>
                <c:pt idx="560">
                  <c:v>3.2443912569038499E-3</c:v>
                </c:pt>
                <c:pt idx="561">
                  <c:v>3.46206424355289E-3</c:v>
                </c:pt>
                <c:pt idx="562">
                  <c:v>3.6797372302019302E-3</c:v>
                </c:pt>
                <c:pt idx="563">
                  <c:v>3.8974102168509699E-3</c:v>
                </c:pt>
                <c:pt idx="564">
                  <c:v>4.1150832035000097E-3</c:v>
                </c:pt>
                <c:pt idx="565">
                  <c:v>4.3327561901490303E-3</c:v>
                </c:pt>
                <c:pt idx="566">
                  <c:v>4.55042917679807E-3</c:v>
                </c:pt>
                <c:pt idx="567">
                  <c:v>4.77251238892274E-3</c:v>
                </c:pt>
                <c:pt idx="568">
                  <c:v>5.0135991246550698E-3</c:v>
                </c:pt>
                <c:pt idx="569">
                  <c:v>5.2546858603873901E-3</c:v>
                </c:pt>
                <c:pt idx="570">
                  <c:v>5.4957725961196999E-3</c:v>
                </c:pt>
                <c:pt idx="571">
                  <c:v>5.7368593318520298E-3</c:v>
                </c:pt>
                <c:pt idx="572">
                  <c:v>5.9779460675843596E-3</c:v>
                </c:pt>
                <c:pt idx="573">
                  <c:v>6.2190328033166799E-3</c:v>
                </c:pt>
                <c:pt idx="574">
                  <c:v>6.4601195390490097E-3</c:v>
                </c:pt>
                <c:pt idx="575">
                  <c:v>6.7012062747813196E-3</c:v>
                </c:pt>
                <c:pt idx="576">
                  <c:v>6.9422930105136503E-3</c:v>
                </c:pt>
                <c:pt idx="577">
                  <c:v>7.1833797462459801E-3</c:v>
                </c:pt>
                <c:pt idx="578">
                  <c:v>7.42446648197829E-3</c:v>
                </c:pt>
                <c:pt idx="579">
                  <c:v>7.6655532177106302E-3</c:v>
                </c:pt>
                <c:pt idx="580">
                  <c:v>8.0028033487992093E-3</c:v>
                </c:pt>
                <c:pt idx="581">
                  <c:v>8.3621834637489199E-3</c:v>
                </c:pt>
                <c:pt idx="582">
                  <c:v>8.7215635786985907E-3</c:v>
                </c:pt>
                <c:pt idx="583">
                  <c:v>9.0809436936482597E-3</c:v>
                </c:pt>
                <c:pt idx="584">
                  <c:v>9.4403238085979703E-3</c:v>
                </c:pt>
                <c:pt idx="585">
                  <c:v>9.7997039235476393E-3</c:v>
                </c:pt>
                <c:pt idx="586">
                  <c:v>1.01590840384973E-2</c:v>
                </c:pt>
                <c:pt idx="587">
                  <c:v>1.0601931509871401E-2</c:v>
                </c:pt>
                <c:pt idx="588">
                  <c:v>1.11062840098706E-2</c:v>
                </c:pt>
                <c:pt idx="589">
                  <c:v>1.1610636509869999E-2</c:v>
                </c:pt>
                <c:pt idx="590">
                  <c:v>1.2114989009869299E-2</c:v>
                </c:pt>
                <c:pt idx="591">
                  <c:v>1.26193415098686E-2</c:v>
                </c:pt>
                <c:pt idx="592">
                  <c:v>1.31236940098679E-2</c:v>
                </c:pt>
                <c:pt idx="593">
                  <c:v>1.3613447980332699E-2</c:v>
                </c:pt>
                <c:pt idx="594">
                  <c:v>1.40357739149844E-2</c:v>
                </c:pt>
                <c:pt idx="595">
                  <c:v>1.44580998496361E-2</c:v>
                </c:pt>
                <c:pt idx="596">
                  <c:v>1.4880425784287801E-2</c:v>
                </c:pt>
                <c:pt idx="597">
                  <c:v>1.53027517189395E-2</c:v>
                </c:pt>
                <c:pt idx="598">
                  <c:v>1.5725077653591199E-2</c:v>
                </c:pt>
                <c:pt idx="599">
                  <c:v>1.61474035882429E-2</c:v>
                </c:pt>
                <c:pt idx="600">
                  <c:v>1.6569729522894601E-2</c:v>
                </c:pt>
                <c:pt idx="601">
                  <c:v>1.6992055457546298E-2</c:v>
                </c:pt>
                <c:pt idx="602">
                  <c:v>1.7414381392197999E-2</c:v>
                </c:pt>
                <c:pt idx="603">
                  <c:v>1.78367073268497E-2</c:v>
                </c:pt>
                <c:pt idx="604">
                  <c:v>1.82562511835185E-2</c:v>
                </c:pt>
                <c:pt idx="605">
                  <c:v>1.8667556321065201E-2</c:v>
                </c:pt>
                <c:pt idx="606">
                  <c:v>1.90788614586118E-2</c:v>
                </c:pt>
                <c:pt idx="607">
                  <c:v>1.94901665961584E-2</c:v>
                </c:pt>
                <c:pt idx="608">
                  <c:v>1.9901471733705E-2</c:v>
                </c:pt>
                <c:pt idx="609">
                  <c:v>2.03127768712517E-2</c:v>
                </c:pt>
                <c:pt idx="610">
                  <c:v>2.07240820087983E-2</c:v>
                </c:pt>
                <c:pt idx="611">
                  <c:v>2.1135387146345001E-2</c:v>
                </c:pt>
                <c:pt idx="612">
                  <c:v>2.15466922838916E-2</c:v>
                </c:pt>
                <c:pt idx="613">
                  <c:v>2.19579974214382E-2</c:v>
                </c:pt>
                <c:pt idx="614">
                  <c:v>2.2360138306109799E-2</c:v>
                </c:pt>
                <c:pt idx="615">
                  <c:v>2.2739549662323499E-2</c:v>
                </c:pt>
                <c:pt idx="616">
                  <c:v>2.31189610185372E-2</c:v>
                </c:pt>
                <c:pt idx="617">
                  <c:v>2.34983723747509E-2</c:v>
                </c:pt>
                <c:pt idx="618">
                  <c:v>2.3877783730964601E-2</c:v>
                </c:pt>
                <c:pt idx="619">
                  <c:v>2.4257195087178302E-2</c:v>
                </c:pt>
                <c:pt idx="620">
                  <c:v>2.4636606443391999E-2</c:v>
                </c:pt>
                <c:pt idx="621">
                  <c:v>2.5016017799605699E-2</c:v>
                </c:pt>
                <c:pt idx="622">
                  <c:v>2.5395429155819299E-2</c:v>
                </c:pt>
                <c:pt idx="623">
                  <c:v>2.5774840512033E-2</c:v>
                </c:pt>
                <c:pt idx="624">
                  <c:v>2.61542518682467E-2</c:v>
                </c:pt>
                <c:pt idx="625">
                  <c:v>2.65341700068015E-2</c:v>
                </c:pt>
                <c:pt idx="626">
                  <c:v>2.6915078391007E-2</c:v>
                </c:pt>
                <c:pt idx="627">
                  <c:v>2.7295986775212399E-2</c:v>
                </c:pt>
                <c:pt idx="628">
                  <c:v>2.7676895159417899E-2</c:v>
                </c:pt>
                <c:pt idx="629">
                  <c:v>2.8057803543623399E-2</c:v>
                </c:pt>
                <c:pt idx="630">
                  <c:v>2.8438711927828798E-2</c:v>
                </c:pt>
                <c:pt idx="631">
                  <c:v>2.8819620312034298E-2</c:v>
                </c:pt>
                <c:pt idx="632">
                  <c:v>2.9200528696239798E-2</c:v>
                </c:pt>
                <c:pt idx="633">
                  <c:v>2.9581437080445298E-2</c:v>
                </c:pt>
                <c:pt idx="634">
                  <c:v>2.9962345464650798E-2</c:v>
                </c:pt>
                <c:pt idx="635">
                  <c:v>3.0343253848856201E-2</c:v>
                </c:pt>
                <c:pt idx="636">
                  <c:v>3.0724162233061701E-2</c:v>
                </c:pt>
                <c:pt idx="637">
                  <c:v>3.1105070617267201E-2</c:v>
                </c:pt>
                <c:pt idx="638">
                  <c:v>3.1485979001472597E-2</c:v>
                </c:pt>
                <c:pt idx="639">
                  <c:v>3.1866887385678201E-2</c:v>
                </c:pt>
                <c:pt idx="640">
                  <c:v>3.2246940331247101E-2</c:v>
                </c:pt>
                <c:pt idx="641">
                  <c:v>3.2625095736900998E-2</c:v>
                </c:pt>
                <c:pt idx="642">
                  <c:v>3.3003251142555E-2</c:v>
                </c:pt>
                <c:pt idx="643">
                  <c:v>3.3381406548208897E-2</c:v>
                </c:pt>
                <c:pt idx="644">
                  <c:v>3.3759561953862899E-2</c:v>
                </c:pt>
                <c:pt idx="645">
                  <c:v>3.4137717359516803E-2</c:v>
                </c:pt>
                <c:pt idx="646">
                  <c:v>3.4515872765170798E-2</c:v>
                </c:pt>
                <c:pt idx="647">
                  <c:v>3.4894028170824702E-2</c:v>
                </c:pt>
                <c:pt idx="648">
                  <c:v>3.5272183576478697E-2</c:v>
                </c:pt>
                <c:pt idx="649">
                  <c:v>3.5502542163169101E-2</c:v>
                </c:pt>
                <c:pt idx="650">
                  <c:v>3.5631069607286098E-2</c:v>
                </c:pt>
                <c:pt idx="651">
                  <c:v>3.5759597051403101E-2</c:v>
                </c:pt>
                <c:pt idx="652">
                  <c:v>3.588812449552E-2</c:v>
                </c:pt>
                <c:pt idx="653">
                  <c:v>3.6016651939636997E-2</c:v>
                </c:pt>
                <c:pt idx="654">
                  <c:v>3.6145179383754E-2</c:v>
                </c:pt>
                <c:pt idx="655">
                  <c:v>3.62737068278709E-2</c:v>
                </c:pt>
                <c:pt idx="656">
                  <c:v>3.6402234271987903E-2</c:v>
                </c:pt>
                <c:pt idx="657">
                  <c:v>3.6530761716104899E-2</c:v>
                </c:pt>
                <c:pt idx="658">
                  <c:v>3.6659289160221903E-2</c:v>
                </c:pt>
                <c:pt idx="659">
                  <c:v>3.6728865859984798E-2</c:v>
                </c:pt>
                <c:pt idx="660">
                  <c:v>3.67562637765355E-2</c:v>
                </c:pt>
                <c:pt idx="661">
                  <c:v>3.6783661693086202E-2</c:v>
                </c:pt>
                <c:pt idx="662">
                  <c:v>3.6811059609637001E-2</c:v>
                </c:pt>
                <c:pt idx="663">
                  <c:v>3.6838457526187703E-2</c:v>
                </c:pt>
                <c:pt idx="664">
                  <c:v>3.6865855442738397E-2</c:v>
                </c:pt>
                <c:pt idx="665">
                  <c:v>3.6893253359289203E-2</c:v>
                </c:pt>
                <c:pt idx="666">
                  <c:v>3.6920651275839898E-2</c:v>
                </c:pt>
                <c:pt idx="667">
                  <c:v>3.69480491923906E-2</c:v>
                </c:pt>
                <c:pt idx="668">
                  <c:v>3.6975447108941302E-2</c:v>
                </c:pt>
                <c:pt idx="669">
                  <c:v>3.7002845025492101E-2</c:v>
                </c:pt>
                <c:pt idx="670">
                  <c:v>3.7030242942042803E-2</c:v>
                </c:pt>
                <c:pt idx="671">
                  <c:v>3.7057640858593498E-2</c:v>
                </c:pt>
                <c:pt idx="672">
                  <c:v>3.70850387751442E-2</c:v>
                </c:pt>
                <c:pt idx="673">
                  <c:v>3.7112436691694999E-2</c:v>
                </c:pt>
                <c:pt idx="674">
                  <c:v>3.71398346082457E-2</c:v>
                </c:pt>
                <c:pt idx="675">
                  <c:v>3.7167232524796402E-2</c:v>
                </c:pt>
                <c:pt idx="676">
                  <c:v>3.7194630441347201E-2</c:v>
                </c:pt>
                <c:pt idx="677">
                  <c:v>3.7222028357897903E-2</c:v>
                </c:pt>
                <c:pt idx="678">
                  <c:v>3.7249426274448598E-2</c:v>
                </c:pt>
                <c:pt idx="679">
                  <c:v>3.72575395227768E-2</c:v>
                </c:pt>
                <c:pt idx="680">
                  <c:v>3.7259085222059597E-2</c:v>
                </c:pt>
                <c:pt idx="681">
                  <c:v>3.7260630921342401E-2</c:v>
                </c:pt>
                <c:pt idx="682">
                  <c:v>3.7262176620625198E-2</c:v>
                </c:pt>
                <c:pt idx="683">
                  <c:v>3.7263722319908099E-2</c:v>
                </c:pt>
                <c:pt idx="684">
                  <c:v>3.7265268019190903E-2</c:v>
                </c:pt>
                <c:pt idx="685">
                  <c:v>3.72668137184737E-2</c:v>
                </c:pt>
                <c:pt idx="686">
                  <c:v>3.7268359417756497E-2</c:v>
                </c:pt>
                <c:pt idx="687">
                  <c:v>3.7269905117039301E-2</c:v>
                </c:pt>
                <c:pt idx="688">
                  <c:v>3.7271450816322098E-2</c:v>
                </c:pt>
                <c:pt idx="689">
                  <c:v>3.7272996515604902E-2</c:v>
                </c:pt>
                <c:pt idx="690">
                  <c:v>3.7274542214887699E-2</c:v>
                </c:pt>
                <c:pt idx="691">
                  <c:v>3.7276087914170503E-2</c:v>
                </c:pt>
                <c:pt idx="692">
                  <c:v>3.72776336134533E-2</c:v>
                </c:pt>
                <c:pt idx="693">
                  <c:v>3.7279179312736097E-2</c:v>
                </c:pt>
                <c:pt idx="694">
                  <c:v>3.72807250120189E-2</c:v>
                </c:pt>
                <c:pt idx="695">
                  <c:v>3.7282270711301697E-2</c:v>
                </c:pt>
                <c:pt idx="696">
                  <c:v>3.7283816410584501E-2</c:v>
                </c:pt>
                <c:pt idx="697">
                  <c:v>3.7157561379689397E-2</c:v>
                </c:pt>
                <c:pt idx="698">
                  <c:v>3.6982157479620401E-2</c:v>
                </c:pt>
                <c:pt idx="699">
                  <c:v>3.6806753579551398E-2</c:v>
                </c:pt>
                <c:pt idx="700">
                  <c:v>3.6631349679482401E-2</c:v>
                </c:pt>
                <c:pt idx="701">
                  <c:v>3.6455945779413398E-2</c:v>
                </c:pt>
                <c:pt idx="702">
                  <c:v>3.6280541879344402E-2</c:v>
                </c:pt>
                <c:pt idx="703">
                  <c:v>3.6105137979275399E-2</c:v>
                </c:pt>
                <c:pt idx="704">
                  <c:v>3.5929734079206403E-2</c:v>
                </c:pt>
                <c:pt idx="705">
                  <c:v>3.57543301791374E-2</c:v>
                </c:pt>
                <c:pt idx="706">
                  <c:v>3.5578926279068397E-2</c:v>
                </c:pt>
                <c:pt idx="707">
                  <c:v>3.5403522378999401E-2</c:v>
                </c:pt>
                <c:pt idx="708">
                  <c:v>3.5228118478930398E-2</c:v>
                </c:pt>
                <c:pt idx="709">
                  <c:v>3.5052714578861402E-2</c:v>
                </c:pt>
                <c:pt idx="710">
                  <c:v>3.4877310678792399E-2</c:v>
                </c:pt>
                <c:pt idx="711">
                  <c:v>3.4701906778723403E-2</c:v>
                </c:pt>
                <c:pt idx="712">
                  <c:v>3.45265028786544E-2</c:v>
                </c:pt>
                <c:pt idx="713">
                  <c:v>3.4351098978585397E-2</c:v>
                </c:pt>
                <c:pt idx="714">
                  <c:v>3.4175695078516401E-2</c:v>
                </c:pt>
                <c:pt idx="715">
                  <c:v>3.4000291178447398E-2</c:v>
                </c:pt>
                <c:pt idx="716">
                  <c:v>3.3824887278378402E-2</c:v>
                </c:pt>
                <c:pt idx="717">
                  <c:v>3.3649483378309399E-2</c:v>
                </c:pt>
                <c:pt idx="718">
                  <c:v>3.3474079478240402E-2</c:v>
                </c:pt>
                <c:pt idx="719">
                  <c:v>3.3298675578171399E-2</c:v>
                </c:pt>
                <c:pt idx="720">
                  <c:v>3.3123271678102403E-2</c:v>
                </c:pt>
                <c:pt idx="721">
                  <c:v>3.29478677780334E-2</c:v>
                </c:pt>
                <c:pt idx="722">
                  <c:v>3.2772463877964397E-2</c:v>
                </c:pt>
                <c:pt idx="723">
                  <c:v>3.2597059977895401E-2</c:v>
                </c:pt>
                <c:pt idx="724">
                  <c:v>3.2421656077826398E-2</c:v>
                </c:pt>
                <c:pt idx="725">
                  <c:v>3.2246252177757402E-2</c:v>
                </c:pt>
                <c:pt idx="726">
                  <c:v>3.2070785156376798E-2</c:v>
                </c:pt>
                <c:pt idx="727">
                  <c:v>3.1892402898229803E-2</c:v>
                </c:pt>
                <c:pt idx="728">
                  <c:v>3.1714020640082802E-2</c:v>
                </c:pt>
                <c:pt idx="729">
                  <c:v>3.15356383819358E-2</c:v>
                </c:pt>
                <c:pt idx="730">
                  <c:v>3.1357256123788903E-2</c:v>
                </c:pt>
                <c:pt idx="731">
                  <c:v>3.1178873865641901E-2</c:v>
                </c:pt>
                <c:pt idx="732">
                  <c:v>3.10004916074949E-2</c:v>
                </c:pt>
                <c:pt idx="733">
                  <c:v>3.0822109349347902E-2</c:v>
                </c:pt>
                <c:pt idx="734">
                  <c:v>3.06437270912009E-2</c:v>
                </c:pt>
                <c:pt idx="735">
                  <c:v>3.0465344833053999E-2</c:v>
                </c:pt>
                <c:pt idx="736">
                  <c:v>3.0286962574907001E-2</c:v>
                </c:pt>
                <c:pt idx="737">
                  <c:v>3.010858031676E-2</c:v>
                </c:pt>
                <c:pt idx="738">
                  <c:v>2.9930198058613001E-2</c:v>
                </c:pt>
                <c:pt idx="739">
                  <c:v>2.9751815800466E-2</c:v>
                </c:pt>
                <c:pt idx="740">
                  <c:v>2.9573433542319099E-2</c:v>
                </c:pt>
                <c:pt idx="741">
                  <c:v>2.9422093882022701E-2</c:v>
                </c:pt>
                <c:pt idx="742">
                  <c:v>2.9353273550273801E-2</c:v>
                </c:pt>
                <c:pt idx="743">
                  <c:v>2.9284453218524902E-2</c:v>
                </c:pt>
                <c:pt idx="744">
                  <c:v>2.9215632886776002E-2</c:v>
                </c:pt>
                <c:pt idx="745">
                  <c:v>2.9146812555027098E-2</c:v>
                </c:pt>
                <c:pt idx="746">
                  <c:v>2.9077992223278198E-2</c:v>
                </c:pt>
                <c:pt idx="747">
                  <c:v>2.9009171891529399E-2</c:v>
                </c:pt>
                <c:pt idx="748">
                  <c:v>2.8940351559780499E-2</c:v>
                </c:pt>
                <c:pt idx="749">
                  <c:v>2.8871531228031599E-2</c:v>
                </c:pt>
                <c:pt idx="750">
                  <c:v>2.88027108962827E-2</c:v>
                </c:pt>
                <c:pt idx="751">
                  <c:v>2.87338905645338E-2</c:v>
                </c:pt>
                <c:pt idx="752">
                  <c:v>2.86650702327849E-2</c:v>
                </c:pt>
                <c:pt idx="753">
                  <c:v>2.8596249901036E-2</c:v>
                </c:pt>
                <c:pt idx="754">
                  <c:v>2.85274295692871E-2</c:v>
                </c:pt>
                <c:pt idx="755">
                  <c:v>2.84586092375382E-2</c:v>
                </c:pt>
                <c:pt idx="756">
                  <c:v>2.83897889057893E-2</c:v>
                </c:pt>
                <c:pt idx="757">
                  <c:v>2.8320968574040501E-2</c:v>
                </c:pt>
                <c:pt idx="758">
                  <c:v>2.8252148242291601E-2</c:v>
                </c:pt>
                <c:pt idx="759">
                  <c:v>2.8183327910542701E-2</c:v>
                </c:pt>
                <c:pt idx="760">
                  <c:v>2.80951516492879E-2</c:v>
                </c:pt>
                <c:pt idx="761">
                  <c:v>2.7913459802004398E-2</c:v>
                </c:pt>
                <c:pt idx="762">
                  <c:v>2.77317679547209E-2</c:v>
                </c:pt>
                <c:pt idx="763">
                  <c:v>2.7550076107437399E-2</c:v>
                </c:pt>
                <c:pt idx="764">
                  <c:v>2.7368384260153901E-2</c:v>
                </c:pt>
                <c:pt idx="765">
                  <c:v>2.7186692412870399E-2</c:v>
                </c:pt>
                <c:pt idx="766">
                  <c:v>2.7005000565586901E-2</c:v>
                </c:pt>
                <c:pt idx="767">
                  <c:v>2.68233087183034E-2</c:v>
                </c:pt>
                <c:pt idx="768">
                  <c:v>2.6641616871019898E-2</c:v>
                </c:pt>
                <c:pt idx="769">
                  <c:v>2.6459925023736501E-2</c:v>
                </c:pt>
                <c:pt idx="770">
                  <c:v>2.6278233176453E-2</c:v>
                </c:pt>
                <c:pt idx="771">
                  <c:v>2.6096541329169502E-2</c:v>
                </c:pt>
                <c:pt idx="772">
                  <c:v>2.5914849481886E-2</c:v>
                </c:pt>
                <c:pt idx="773">
                  <c:v>2.5733157634602499E-2</c:v>
                </c:pt>
                <c:pt idx="774">
                  <c:v>2.5551465787319001E-2</c:v>
                </c:pt>
                <c:pt idx="775">
                  <c:v>2.54742197860598E-2</c:v>
                </c:pt>
                <c:pt idx="776">
                  <c:v>2.5464485434998501E-2</c:v>
                </c:pt>
                <c:pt idx="777">
                  <c:v>2.5454751083937101E-2</c:v>
                </c:pt>
                <c:pt idx="778">
                  <c:v>2.5445016732875698E-2</c:v>
                </c:pt>
                <c:pt idx="779">
                  <c:v>2.54352823818144E-2</c:v>
                </c:pt>
                <c:pt idx="780">
                  <c:v>2.5425548030753E-2</c:v>
                </c:pt>
                <c:pt idx="781">
                  <c:v>2.5415813679691601E-2</c:v>
                </c:pt>
                <c:pt idx="782">
                  <c:v>2.5406079328630302E-2</c:v>
                </c:pt>
                <c:pt idx="783">
                  <c:v>2.5396344977568899E-2</c:v>
                </c:pt>
                <c:pt idx="784">
                  <c:v>2.5386610626507499E-2</c:v>
                </c:pt>
                <c:pt idx="785">
                  <c:v>2.53768762754462E-2</c:v>
                </c:pt>
                <c:pt idx="786">
                  <c:v>2.5367141924384801E-2</c:v>
                </c:pt>
                <c:pt idx="787">
                  <c:v>2.5357407573323401E-2</c:v>
                </c:pt>
                <c:pt idx="788">
                  <c:v>2.5347673222262099E-2</c:v>
                </c:pt>
                <c:pt idx="789">
                  <c:v>2.5337938871200699E-2</c:v>
                </c:pt>
                <c:pt idx="790">
                  <c:v>2.53282045201393E-2</c:v>
                </c:pt>
                <c:pt idx="791">
                  <c:v>2.5315759978221199E-2</c:v>
                </c:pt>
                <c:pt idx="792">
                  <c:v>2.5296619650923901E-2</c:v>
                </c:pt>
                <c:pt idx="793">
                  <c:v>2.52774793236266E-2</c:v>
                </c:pt>
                <c:pt idx="794">
                  <c:v>2.5258338996329299E-2</c:v>
                </c:pt>
                <c:pt idx="795">
                  <c:v>2.5239198669032001E-2</c:v>
                </c:pt>
                <c:pt idx="796">
                  <c:v>2.52200583417347E-2</c:v>
                </c:pt>
                <c:pt idx="797">
                  <c:v>2.5200918014437398E-2</c:v>
                </c:pt>
                <c:pt idx="798">
                  <c:v>2.5181777687140101E-2</c:v>
                </c:pt>
                <c:pt idx="799">
                  <c:v>2.51626373598428E-2</c:v>
                </c:pt>
                <c:pt idx="800">
                  <c:v>2.5143497032545599E-2</c:v>
                </c:pt>
                <c:pt idx="801">
                  <c:v>2.5124356705248301E-2</c:v>
                </c:pt>
                <c:pt idx="802">
                  <c:v>2.5057115332292199E-2</c:v>
                </c:pt>
                <c:pt idx="803">
                  <c:v>2.4936475950392001E-2</c:v>
                </c:pt>
                <c:pt idx="804">
                  <c:v>2.4815836568491699E-2</c:v>
                </c:pt>
                <c:pt idx="805">
                  <c:v>2.4695197186591501E-2</c:v>
                </c:pt>
                <c:pt idx="806">
                  <c:v>2.4574557804691199E-2</c:v>
                </c:pt>
                <c:pt idx="807">
                  <c:v>2.4453918422791002E-2</c:v>
                </c:pt>
                <c:pt idx="808">
                  <c:v>2.42490371763073E-2</c:v>
                </c:pt>
                <c:pt idx="809">
                  <c:v>2.3970551713677499E-2</c:v>
                </c:pt>
                <c:pt idx="810">
                  <c:v>2.3692066251047601E-2</c:v>
                </c:pt>
                <c:pt idx="811">
                  <c:v>2.3413580788417699E-2</c:v>
                </c:pt>
                <c:pt idx="812">
                  <c:v>2.3135095325787801E-2</c:v>
                </c:pt>
                <c:pt idx="813">
                  <c:v>2.2856609863157899E-2</c:v>
                </c:pt>
                <c:pt idx="814">
                  <c:v>2.2578124400528098E-2</c:v>
                </c:pt>
                <c:pt idx="815">
                  <c:v>2.22996389378982E-2</c:v>
                </c:pt>
                <c:pt idx="816">
                  <c:v>2.2021153475268299E-2</c:v>
                </c:pt>
                <c:pt idx="817">
                  <c:v>2.17426680126384E-2</c:v>
                </c:pt>
                <c:pt idx="818">
                  <c:v>2.1464182550008499E-2</c:v>
                </c:pt>
                <c:pt idx="819">
                  <c:v>2.1185697087378701E-2</c:v>
                </c:pt>
                <c:pt idx="820">
                  <c:v>2.09072116247488E-2</c:v>
                </c:pt>
                <c:pt idx="821">
                  <c:v>2.0628726162118902E-2</c:v>
                </c:pt>
                <c:pt idx="822">
                  <c:v>2.0350240699489E-2</c:v>
                </c:pt>
                <c:pt idx="823">
                  <c:v>2.0104954904956399E-2</c:v>
                </c:pt>
                <c:pt idx="824">
                  <c:v>1.9873324784521199E-2</c:v>
                </c:pt>
                <c:pt idx="825">
                  <c:v>1.9641694664085899E-2</c:v>
                </c:pt>
                <c:pt idx="826">
                  <c:v>1.9410064543650601E-2</c:v>
                </c:pt>
                <c:pt idx="827">
                  <c:v>1.9178434423215301E-2</c:v>
                </c:pt>
                <c:pt idx="828">
                  <c:v>1.894680430278E-2</c:v>
                </c:pt>
                <c:pt idx="829">
                  <c:v>1.87151741823448E-2</c:v>
                </c:pt>
                <c:pt idx="830">
                  <c:v>1.8483544061909499E-2</c:v>
                </c:pt>
                <c:pt idx="831">
                  <c:v>1.8251913941474199E-2</c:v>
                </c:pt>
                <c:pt idx="832">
                  <c:v>1.8020283821038999E-2</c:v>
                </c:pt>
                <c:pt idx="833">
                  <c:v>1.7788653700603702E-2</c:v>
                </c:pt>
                <c:pt idx="834">
                  <c:v>1.7557023580168401E-2</c:v>
                </c:pt>
                <c:pt idx="835">
                  <c:v>1.73253934597331E-2</c:v>
                </c:pt>
                <c:pt idx="836">
                  <c:v>1.70937633392978E-2</c:v>
                </c:pt>
                <c:pt idx="837">
                  <c:v>1.68621332188626E-2</c:v>
                </c:pt>
                <c:pt idx="838">
                  <c:v>1.6630503098427299E-2</c:v>
                </c:pt>
                <c:pt idx="839">
                  <c:v>1.6459027429621E-2</c:v>
                </c:pt>
                <c:pt idx="840">
                  <c:v>1.6320229874745299E-2</c:v>
                </c:pt>
                <c:pt idx="841">
                  <c:v>1.6181432319869501E-2</c:v>
                </c:pt>
                <c:pt idx="842">
                  <c:v>1.60426347649937E-2</c:v>
                </c:pt>
                <c:pt idx="843">
                  <c:v>1.5903837210117899E-2</c:v>
                </c:pt>
                <c:pt idx="844">
                  <c:v>1.5765039655242199E-2</c:v>
                </c:pt>
                <c:pt idx="845">
                  <c:v>1.5626242100366401E-2</c:v>
                </c:pt>
                <c:pt idx="846">
                  <c:v>1.54874445454906E-2</c:v>
                </c:pt>
                <c:pt idx="847">
                  <c:v>1.53486469906149E-2</c:v>
                </c:pt>
                <c:pt idx="848">
                  <c:v>1.52098494357391E-2</c:v>
                </c:pt>
                <c:pt idx="849">
                  <c:v>1.5155880837886999E-2</c:v>
                </c:pt>
                <c:pt idx="850">
                  <c:v>1.51591155192069E-2</c:v>
                </c:pt>
                <c:pt idx="851">
                  <c:v>1.5162350200526699E-2</c:v>
                </c:pt>
                <c:pt idx="852">
                  <c:v>1.51655848818466E-2</c:v>
                </c:pt>
                <c:pt idx="853">
                  <c:v>1.51688195631665E-2</c:v>
                </c:pt>
                <c:pt idx="854">
                  <c:v>1.5172054244486401E-2</c:v>
                </c:pt>
                <c:pt idx="855">
                  <c:v>1.5175288925806199E-2</c:v>
                </c:pt>
                <c:pt idx="856">
                  <c:v>1.51785236071261E-2</c:v>
                </c:pt>
                <c:pt idx="857">
                  <c:v>1.5181758288446E-2</c:v>
                </c:pt>
                <c:pt idx="858">
                  <c:v>1.5184992969765901E-2</c:v>
                </c:pt>
                <c:pt idx="859">
                  <c:v>1.51882276510858E-2</c:v>
                </c:pt>
                <c:pt idx="860">
                  <c:v>1.5191462332405601E-2</c:v>
                </c:pt>
                <c:pt idx="861">
                  <c:v>1.51946970137255E-2</c:v>
                </c:pt>
                <c:pt idx="862">
                  <c:v>1.5197931695045399E-2</c:v>
                </c:pt>
                <c:pt idx="863">
                  <c:v>1.52011663763653E-2</c:v>
                </c:pt>
                <c:pt idx="864">
                  <c:v>1.5177702385184099E-2</c:v>
                </c:pt>
                <c:pt idx="865">
                  <c:v>1.50308241142043E-2</c:v>
                </c:pt>
                <c:pt idx="866">
                  <c:v>1.4883945843224399E-2</c:v>
                </c:pt>
                <c:pt idx="867">
                  <c:v>1.47370675722445E-2</c:v>
                </c:pt>
                <c:pt idx="868">
                  <c:v>1.4590189301264701E-2</c:v>
                </c:pt>
                <c:pt idx="869">
                  <c:v>1.4443311030284799E-2</c:v>
                </c:pt>
                <c:pt idx="870">
                  <c:v>1.4296432759305E-2</c:v>
                </c:pt>
                <c:pt idx="871">
                  <c:v>1.4149554488325101E-2</c:v>
                </c:pt>
                <c:pt idx="872">
                  <c:v>1.4002676217345199E-2</c:v>
                </c:pt>
                <c:pt idx="873">
                  <c:v>1.3855797946365401E-2</c:v>
                </c:pt>
                <c:pt idx="874">
                  <c:v>1.3708919675385499E-2</c:v>
                </c:pt>
                <c:pt idx="875">
                  <c:v>1.35620414044057E-2</c:v>
                </c:pt>
                <c:pt idx="876">
                  <c:v>1.3415163133425801E-2</c:v>
                </c:pt>
                <c:pt idx="877">
                  <c:v>1.3268284862445899E-2</c:v>
                </c:pt>
                <c:pt idx="878">
                  <c:v>1.31214065914661E-2</c:v>
                </c:pt>
                <c:pt idx="879">
                  <c:v>1.3035654735021201E-2</c:v>
                </c:pt>
                <c:pt idx="880">
                  <c:v>1.29860791749864E-2</c:v>
                </c:pt>
                <c:pt idx="881">
                  <c:v>1.29365036149515E-2</c:v>
                </c:pt>
                <c:pt idx="882">
                  <c:v>1.28869280549166E-2</c:v>
                </c:pt>
                <c:pt idx="883">
                  <c:v>1.28373524948818E-2</c:v>
                </c:pt>
                <c:pt idx="884">
                  <c:v>1.27877769348469E-2</c:v>
                </c:pt>
                <c:pt idx="885">
                  <c:v>1.2738201374812101E-2</c:v>
                </c:pt>
                <c:pt idx="886">
                  <c:v>1.2688625814777201E-2</c:v>
                </c:pt>
                <c:pt idx="887">
                  <c:v>1.2639050254742301E-2</c:v>
                </c:pt>
                <c:pt idx="888">
                  <c:v>1.25894746947075E-2</c:v>
                </c:pt>
                <c:pt idx="889">
                  <c:v>1.25398991346726E-2</c:v>
                </c:pt>
                <c:pt idx="890">
                  <c:v>1.25082012628863E-2</c:v>
                </c:pt>
                <c:pt idx="891">
                  <c:v>1.25277000549671E-2</c:v>
                </c:pt>
                <c:pt idx="892">
                  <c:v>1.2547198847047801E-2</c:v>
                </c:pt>
                <c:pt idx="893">
                  <c:v>1.2566697639128601E-2</c:v>
                </c:pt>
                <c:pt idx="894">
                  <c:v>1.2586196431209401E-2</c:v>
                </c:pt>
                <c:pt idx="895">
                  <c:v>1.26056952232901E-2</c:v>
                </c:pt>
                <c:pt idx="896">
                  <c:v>1.26251940153709E-2</c:v>
                </c:pt>
                <c:pt idx="897">
                  <c:v>1.2644692807451599E-2</c:v>
                </c:pt>
                <c:pt idx="898">
                  <c:v>1.2664191599532399E-2</c:v>
                </c:pt>
                <c:pt idx="899">
                  <c:v>1.2683690391613199E-2</c:v>
                </c:pt>
                <c:pt idx="900">
                  <c:v>1.2703189183693901E-2</c:v>
                </c:pt>
                <c:pt idx="901">
                  <c:v>1.2722687975774701E-2</c:v>
                </c:pt>
                <c:pt idx="902">
                  <c:v>1.27453247029693E-2</c:v>
                </c:pt>
                <c:pt idx="903">
                  <c:v>1.2796332797779799E-2</c:v>
                </c:pt>
                <c:pt idx="904">
                  <c:v>1.28473408925902E-2</c:v>
                </c:pt>
                <c:pt idx="905">
                  <c:v>1.2898348987400599E-2</c:v>
                </c:pt>
                <c:pt idx="906">
                  <c:v>1.2949357082211101E-2</c:v>
                </c:pt>
                <c:pt idx="907">
                  <c:v>1.30003651770215E-2</c:v>
                </c:pt>
                <c:pt idx="908">
                  <c:v>1.3051373271831999E-2</c:v>
                </c:pt>
                <c:pt idx="909">
                  <c:v>1.3102381366642501E-2</c:v>
                </c:pt>
                <c:pt idx="910">
                  <c:v>1.31533894614529E-2</c:v>
                </c:pt>
                <c:pt idx="911">
                  <c:v>1.32043975562634E-2</c:v>
                </c:pt>
                <c:pt idx="912">
                  <c:v>1.32554056510738E-2</c:v>
                </c:pt>
                <c:pt idx="913">
                  <c:v>1.33064137458843E-2</c:v>
                </c:pt>
                <c:pt idx="914">
                  <c:v>1.3357421840694699E-2</c:v>
                </c:pt>
                <c:pt idx="915">
                  <c:v>1.34084299355051E-2</c:v>
                </c:pt>
                <c:pt idx="916">
                  <c:v>1.34594380303156E-2</c:v>
                </c:pt>
                <c:pt idx="917">
                  <c:v>1.3510446125126E-2</c:v>
                </c:pt>
                <c:pt idx="918">
                  <c:v>1.35614542199365E-2</c:v>
                </c:pt>
                <c:pt idx="919">
                  <c:v>1.3612462314746899E-2</c:v>
                </c:pt>
                <c:pt idx="920">
                  <c:v>1.3654859937199001E-2</c:v>
                </c:pt>
                <c:pt idx="921">
                  <c:v>1.35923830945636E-2</c:v>
                </c:pt>
                <c:pt idx="922">
                  <c:v>1.35299062519282E-2</c:v>
                </c:pt>
                <c:pt idx="923">
                  <c:v>1.3467429409292899E-2</c:v>
                </c:pt>
                <c:pt idx="924">
                  <c:v>1.34049525666575E-2</c:v>
                </c:pt>
                <c:pt idx="925">
                  <c:v>1.33424757240221E-2</c:v>
                </c:pt>
                <c:pt idx="926">
                  <c:v>1.3279998881386699E-2</c:v>
                </c:pt>
                <c:pt idx="927">
                  <c:v>1.32175220387513E-2</c:v>
                </c:pt>
                <c:pt idx="928">
                  <c:v>1.31550451961159E-2</c:v>
                </c:pt>
                <c:pt idx="929">
                  <c:v>1.3092568353480501E-2</c:v>
                </c:pt>
                <c:pt idx="930">
                  <c:v>1.3030091510845099E-2</c:v>
                </c:pt>
                <c:pt idx="931">
                  <c:v>1.29676146682097E-2</c:v>
                </c:pt>
                <c:pt idx="932">
                  <c:v>1.2905137825574399E-2</c:v>
                </c:pt>
                <c:pt idx="933">
                  <c:v>1.2842660982939E-2</c:v>
                </c:pt>
                <c:pt idx="934">
                  <c:v>1.27801841403036E-2</c:v>
                </c:pt>
                <c:pt idx="935">
                  <c:v>1.2717707297668201E-2</c:v>
                </c:pt>
                <c:pt idx="936">
                  <c:v>1.2655765978353E-2</c:v>
                </c:pt>
                <c:pt idx="937">
                  <c:v>1.27027874161933E-2</c:v>
                </c:pt>
                <c:pt idx="938">
                  <c:v>1.2749808854033699E-2</c:v>
                </c:pt>
                <c:pt idx="939">
                  <c:v>1.2796830291873999E-2</c:v>
                </c:pt>
                <c:pt idx="940">
                  <c:v>1.28438517297144E-2</c:v>
                </c:pt>
                <c:pt idx="941">
                  <c:v>1.2890873167554801E-2</c:v>
                </c:pt>
                <c:pt idx="942">
                  <c:v>1.2937894605395101E-2</c:v>
                </c:pt>
                <c:pt idx="943">
                  <c:v>1.2984916043235499E-2</c:v>
                </c:pt>
                <c:pt idx="944">
                  <c:v>1.30319374810759E-2</c:v>
                </c:pt>
                <c:pt idx="945">
                  <c:v>1.30789589189162E-2</c:v>
                </c:pt>
                <c:pt idx="946">
                  <c:v>1.3125980356756601E-2</c:v>
                </c:pt>
                <c:pt idx="947">
                  <c:v>1.3173001794596901E-2</c:v>
                </c:pt>
                <c:pt idx="948">
                  <c:v>1.3220023232437299E-2</c:v>
                </c:pt>
                <c:pt idx="949">
                  <c:v>1.32670446702777E-2</c:v>
                </c:pt>
                <c:pt idx="950">
                  <c:v>1.3314066108118E-2</c:v>
                </c:pt>
                <c:pt idx="951">
                  <c:v>1.3361087545958401E-2</c:v>
                </c:pt>
                <c:pt idx="952">
                  <c:v>1.3408108983798701E-2</c:v>
                </c:pt>
                <c:pt idx="953">
                  <c:v>1.34551304216391E-2</c:v>
                </c:pt>
                <c:pt idx="954">
                  <c:v>1.35021518594795E-2</c:v>
                </c:pt>
                <c:pt idx="955">
                  <c:v>1.35439998285112E-2</c:v>
                </c:pt>
                <c:pt idx="956">
                  <c:v>1.3568047509199901E-2</c:v>
                </c:pt>
                <c:pt idx="957">
                  <c:v>1.35920951898886E-2</c:v>
                </c:pt>
                <c:pt idx="958">
                  <c:v>1.3616142870577301E-2</c:v>
                </c:pt>
                <c:pt idx="959">
                  <c:v>1.3640190551266E-2</c:v>
                </c:pt>
                <c:pt idx="960">
                  <c:v>1.36642382319546E-2</c:v>
                </c:pt>
                <c:pt idx="961">
                  <c:v>1.3688285912643299E-2</c:v>
                </c:pt>
                <c:pt idx="962">
                  <c:v>1.3712333593332E-2</c:v>
                </c:pt>
                <c:pt idx="963">
                  <c:v>1.3736381274020701E-2</c:v>
                </c:pt>
                <c:pt idx="964">
                  <c:v>1.37604289547094E-2</c:v>
                </c:pt>
                <c:pt idx="965">
                  <c:v>1.3784476635398101E-2</c:v>
                </c:pt>
                <c:pt idx="966">
                  <c:v>1.38085243160868E-2</c:v>
                </c:pt>
                <c:pt idx="967">
                  <c:v>1.3832571996775501E-2</c:v>
                </c:pt>
                <c:pt idx="968">
                  <c:v>1.38566196774642E-2</c:v>
                </c:pt>
                <c:pt idx="969">
                  <c:v>1.3880667358152901E-2</c:v>
                </c:pt>
                <c:pt idx="970">
                  <c:v>1.39047150388416E-2</c:v>
                </c:pt>
                <c:pt idx="971">
                  <c:v>1.3928762719530301E-2</c:v>
                </c:pt>
                <c:pt idx="972">
                  <c:v>1.3952810400219E-2</c:v>
                </c:pt>
                <c:pt idx="973">
                  <c:v>1.3976858080907701E-2</c:v>
                </c:pt>
                <c:pt idx="974">
                  <c:v>1.40009057615964E-2</c:v>
                </c:pt>
                <c:pt idx="975">
                  <c:v>1.4044773250924099E-2</c:v>
                </c:pt>
                <c:pt idx="976">
                  <c:v>1.4108698206717301E-2</c:v>
                </c:pt>
                <c:pt idx="977">
                  <c:v>1.4172623162510599E-2</c:v>
                </c:pt>
                <c:pt idx="978">
                  <c:v>1.4236548118303801E-2</c:v>
                </c:pt>
                <c:pt idx="979">
                  <c:v>1.4300473074097E-2</c:v>
                </c:pt>
                <c:pt idx="980">
                  <c:v>1.4364398029890301E-2</c:v>
                </c:pt>
                <c:pt idx="981">
                  <c:v>1.44283229856835E-2</c:v>
                </c:pt>
                <c:pt idx="982">
                  <c:v>1.4492247941476801E-2</c:v>
                </c:pt>
                <c:pt idx="983">
                  <c:v>1.4556172897270001E-2</c:v>
                </c:pt>
                <c:pt idx="984">
                  <c:v>1.4620097853063301E-2</c:v>
                </c:pt>
                <c:pt idx="985">
                  <c:v>1.4684022808856501E-2</c:v>
                </c:pt>
                <c:pt idx="986">
                  <c:v>1.4747947764649799E-2</c:v>
                </c:pt>
                <c:pt idx="987">
                  <c:v>1.4811872720443001E-2</c:v>
                </c:pt>
                <c:pt idx="988">
                  <c:v>1.48757976762362E-2</c:v>
                </c:pt>
                <c:pt idx="989">
                  <c:v>1.4939722632029501E-2</c:v>
                </c:pt>
                <c:pt idx="990">
                  <c:v>1.50036475878227E-2</c:v>
                </c:pt>
                <c:pt idx="991">
                  <c:v>1.5067572543616001E-2</c:v>
                </c:pt>
                <c:pt idx="992">
                  <c:v>1.51314974994092E-2</c:v>
                </c:pt>
                <c:pt idx="993">
                  <c:v>1.5195422455202501E-2</c:v>
                </c:pt>
                <c:pt idx="994">
                  <c:v>1.5259347410995701E-2</c:v>
                </c:pt>
                <c:pt idx="995">
                  <c:v>1.53634256628449E-2</c:v>
                </c:pt>
                <c:pt idx="996">
                  <c:v>1.5491720523638499E-2</c:v>
                </c:pt>
                <c:pt idx="997">
                  <c:v>1.5620015384431999E-2</c:v>
                </c:pt>
                <c:pt idx="998">
                  <c:v>1.5748310245225602E-2</c:v>
                </c:pt>
                <c:pt idx="999">
                  <c:v>1.5876605106019199E-2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254-4FC6-B061-ACD936A04274}"/>
            </c:ext>
          </c:extLst>
        </c:ser>
        <c:ser>
          <c:idx val="6"/>
          <c:order val="7"/>
          <c:tx>
            <c:strRef>
              <c:f>'0.64NaCl_0.36UCl3_plot_data'!$J$1</c:f>
              <c:strCache>
                <c:ptCount val="1"/>
                <c:pt idx="0">
                  <c:v>l_scl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('0.64NaCl_0.36UCl3_plot_data'!$J$2,'0.64NaCl_0.36UCl3_plot_data'!$J$3)</c:f>
              <c:numCache>
                <c:formatCode>General</c:formatCode>
                <c:ptCount val="2"/>
                <c:pt idx="0">
                  <c:v>2.8923199999999998</c:v>
                </c:pt>
                <c:pt idx="1">
                  <c:v>2.8923199999999998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12-A254-4FC6-B061-ACD936A04274}"/>
            </c:ext>
          </c:extLst>
        </c:ser>
        <c:ser>
          <c:idx val="1"/>
          <c:order val="8"/>
          <c:tx>
            <c:strRef>
              <c:f>'0.64NaCl_0.36UCl3_plot_data'!$E$1</c:f>
              <c:strCache>
                <c:ptCount val="1"/>
                <c:pt idx="0">
                  <c:v>Na-Na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6.9247616676676596E-3</c:v>
                </c:pt>
                <c:pt idx="2">
                  <c:v>1.38495233353353E-2</c:v>
                </c:pt>
                <c:pt idx="3">
                  <c:v>2.0774285003003001E-2</c:v>
                </c:pt>
                <c:pt idx="4">
                  <c:v>2.76990466706706E-2</c:v>
                </c:pt>
                <c:pt idx="5">
                  <c:v>3.4623808338338301E-2</c:v>
                </c:pt>
                <c:pt idx="6">
                  <c:v>4.1548570006006001E-2</c:v>
                </c:pt>
                <c:pt idx="7">
                  <c:v>4.8473331673673598E-2</c:v>
                </c:pt>
                <c:pt idx="8">
                  <c:v>5.5398093341341298E-2</c:v>
                </c:pt>
                <c:pt idx="9">
                  <c:v>6.2322855009008998E-2</c:v>
                </c:pt>
                <c:pt idx="10">
                  <c:v>6.9247616676676602E-2</c:v>
                </c:pt>
                <c:pt idx="11">
                  <c:v>7.6172378344344302E-2</c:v>
                </c:pt>
                <c:pt idx="12">
                  <c:v>8.3097140012012002E-2</c:v>
                </c:pt>
                <c:pt idx="13">
                  <c:v>9.0021901679679606E-2</c:v>
                </c:pt>
                <c:pt idx="14">
                  <c:v>9.6946663347347306E-2</c:v>
                </c:pt>
                <c:pt idx="15">
                  <c:v>0.10387142501501501</c:v>
                </c:pt>
                <c:pt idx="16">
                  <c:v>0.110796186682682</c:v>
                </c:pt>
                <c:pt idx="17">
                  <c:v>0.11772094835035</c:v>
                </c:pt>
                <c:pt idx="18">
                  <c:v>0.124645710018018</c:v>
                </c:pt>
                <c:pt idx="19">
                  <c:v>0.131570471685685</c:v>
                </c:pt>
                <c:pt idx="20">
                  <c:v>0.13849523335335301</c:v>
                </c:pt>
                <c:pt idx="21">
                  <c:v>0.14541999502102099</c:v>
                </c:pt>
                <c:pt idx="22">
                  <c:v>0.15234475668868799</c:v>
                </c:pt>
                <c:pt idx="23">
                  <c:v>0.159269518356356</c:v>
                </c:pt>
                <c:pt idx="24">
                  <c:v>0.166194280024024</c:v>
                </c:pt>
                <c:pt idx="25">
                  <c:v>0.17311904169169101</c:v>
                </c:pt>
                <c:pt idx="26">
                  <c:v>0.18004380335935899</c:v>
                </c:pt>
                <c:pt idx="27">
                  <c:v>0.18696856502702699</c:v>
                </c:pt>
                <c:pt idx="28">
                  <c:v>0.193893326694694</c:v>
                </c:pt>
                <c:pt idx="29">
                  <c:v>0.20081808836236201</c:v>
                </c:pt>
                <c:pt idx="30">
                  <c:v>0.20774285003003001</c:v>
                </c:pt>
                <c:pt idx="31">
                  <c:v>0.21466761169769699</c:v>
                </c:pt>
                <c:pt idx="32">
                  <c:v>0.221592373365365</c:v>
                </c:pt>
                <c:pt idx="33">
                  <c:v>0.228517135033033</c:v>
                </c:pt>
                <c:pt idx="34">
                  <c:v>0.23544189670070001</c:v>
                </c:pt>
                <c:pt idx="35">
                  <c:v>0.24236665836836799</c:v>
                </c:pt>
                <c:pt idx="36">
                  <c:v>0.24929142003603599</c:v>
                </c:pt>
                <c:pt idx="37">
                  <c:v>0.25621618170370303</c:v>
                </c:pt>
                <c:pt idx="38">
                  <c:v>0.26314094337137101</c:v>
                </c:pt>
                <c:pt idx="39">
                  <c:v>0.27006570503903898</c:v>
                </c:pt>
                <c:pt idx="40">
                  <c:v>0.27699046670670602</c:v>
                </c:pt>
                <c:pt idx="41">
                  <c:v>0.283915228374374</c:v>
                </c:pt>
                <c:pt idx="42">
                  <c:v>0.29083999004204197</c:v>
                </c:pt>
                <c:pt idx="43">
                  <c:v>0.29776475170970901</c:v>
                </c:pt>
                <c:pt idx="44">
                  <c:v>0.30468951337737699</c:v>
                </c:pt>
                <c:pt idx="45">
                  <c:v>0.31161427504504502</c:v>
                </c:pt>
                <c:pt idx="46">
                  <c:v>0.318539036712712</c:v>
                </c:pt>
                <c:pt idx="47">
                  <c:v>0.32546379838037998</c:v>
                </c:pt>
                <c:pt idx="48">
                  <c:v>0.33238856004804801</c:v>
                </c:pt>
                <c:pt idx="49">
                  <c:v>0.33931332171571499</c:v>
                </c:pt>
                <c:pt idx="50">
                  <c:v>0.34623808338338302</c:v>
                </c:pt>
                <c:pt idx="51">
                  <c:v>0.353162845051051</c:v>
                </c:pt>
                <c:pt idx="52">
                  <c:v>0.36008760671871798</c:v>
                </c:pt>
                <c:pt idx="53">
                  <c:v>0.36701236838638601</c:v>
                </c:pt>
                <c:pt idx="54">
                  <c:v>0.37393713005405399</c:v>
                </c:pt>
                <c:pt idx="55">
                  <c:v>0.38086189172172102</c:v>
                </c:pt>
                <c:pt idx="56">
                  <c:v>0.387786653389389</c:v>
                </c:pt>
                <c:pt idx="57">
                  <c:v>0.39471141505705698</c:v>
                </c:pt>
                <c:pt idx="58">
                  <c:v>0.40163617672472401</c:v>
                </c:pt>
                <c:pt idx="59">
                  <c:v>0.40856093839239199</c:v>
                </c:pt>
                <c:pt idx="60">
                  <c:v>0.41548570006006003</c:v>
                </c:pt>
                <c:pt idx="61">
                  <c:v>0.422410461727727</c:v>
                </c:pt>
                <c:pt idx="62">
                  <c:v>0.42933522339539498</c:v>
                </c:pt>
                <c:pt idx="63">
                  <c:v>0.43625998506306302</c:v>
                </c:pt>
                <c:pt idx="64">
                  <c:v>0.44318474673072999</c:v>
                </c:pt>
                <c:pt idx="65">
                  <c:v>0.45010950839839797</c:v>
                </c:pt>
                <c:pt idx="66">
                  <c:v>0.45703427006606601</c:v>
                </c:pt>
                <c:pt idx="67">
                  <c:v>0.46395903173373299</c:v>
                </c:pt>
                <c:pt idx="68">
                  <c:v>0.47088379340140102</c:v>
                </c:pt>
                <c:pt idx="69">
                  <c:v>0.477808555069069</c:v>
                </c:pt>
                <c:pt idx="70">
                  <c:v>0.48473331673673598</c:v>
                </c:pt>
                <c:pt idx="71">
                  <c:v>0.49165807840440401</c:v>
                </c:pt>
                <c:pt idx="72">
                  <c:v>0.49858284007207199</c:v>
                </c:pt>
                <c:pt idx="73">
                  <c:v>0.50550760173973897</c:v>
                </c:pt>
                <c:pt idx="74">
                  <c:v>0.51243236340740705</c:v>
                </c:pt>
                <c:pt idx="75">
                  <c:v>0.51935712507507503</c:v>
                </c:pt>
                <c:pt idx="76">
                  <c:v>0.52628188674274201</c:v>
                </c:pt>
                <c:pt idx="77">
                  <c:v>0.53320664841040999</c:v>
                </c:pt>
                <c:pt idx="78">
                  <c:v>0.54013141007807797</c:v>
                </c:pt>
                <c:pt idx="79">
                  <c:v>0.54705617174574495</c:v>
                </c:pt>
                <c:pt idx="80">
                  <c:v>0.55398093341341303</c:v>
                </c:pt>
                <c:pt idx="81">
                  <c:v>0.56090569508108101</c:v>
                </c:pt>
                <c:pt idx="82">
                  <c:v>0.56783045674874799</c:v>
                </c:pt>
                <c:pt idx="83">
                  <c:v>0.57475521841641597</c:v>
                </c:pt>
                <c:pt idx="84">
                  <c:v>0.58167998008408395</c:v>
                </c:pt>
                <c:pt idx="85">
                  <c:v>0.58860474175175104</c:v>
                </c:pt>
                <c:pt idx="86">
                  <c:v>0.59552950341941902</c:v>
                </c:pt>
                <c:pt idx="87">
                  <c:v>0.60245426508708699</c:v>
                </c:pt>
                <c:pt idx="88">
                  <c:v>0.60937902675475397</c:v>
                </c:pt>
                <c:pt idx="89">
                  <c:v>0.61630378842242195</c:v>
                </c:pt>
                <c:pt idx="90">
                  <c:v>0.62322855009009004</c:v>
                </c:pt>
                <c:pt idx="91">
                  <c:v>0.63015331175775702</c:v>
                </c:pt>
                <c:pt idx="92">
                  <c:v>0.637078073425425</c:v>
                </c:pt>
                <c:pt idx="93">
                  <c:v>0.64400283509309297</c:v>
                </c:pt>
                <c:pt idx="94">
                  <c:v>0.65092759676075995</c:v>
                </c:pt>
                <c:pt idx="95">
                  <c:v>0.65785235842842804</c:v>
                </c:pt>
                <c:pt idx="96">
                  <c:v>0.66477712009609602</c:v>
                </c:pt>
                <c:pt idx="97">
                  <c:v>0.671701881763763</c:v>
                </c:pt>
                <c:pt idx="98">
                  <c:v>0.67862664343143098</c:v>
                </c:pt>
                <c:pt idx="99">
                  <c:v>0.68555140509909895</c:v>
                </c:pt>
                <c:pt idx="100">
                  <c:v>0.69247616676676604</c:v>
                </c:pt>
                <c:pt idx="101">
                  <c:v>0.69940092843443402</c:v>
                </c:pt>
                <c:pt idx="102">
                  <c:v>0.706325690102102</c:v>
                </c:pt>
                <c:pt idx="103">
                  <c:v>0.71325045176976898</c:v>
                </c:pt>
                <c:pt idx="104">
                  <c:v>0.72017521343743696</c:v>
                </c:pt>
                <c:pt idx="105">
                  <c:v>0.72709997510510505</c:v>
                </c:pt>
                <c:pt idx="106">
                  <c:v>0.73402473677277202</c:v>
                </c:pt>
                <c:pt idx="107">
                  <c:v>0.74094949844044</c:v>
                </c:pt>
                <c:pt idx="108">
                  <c:v>0.74787426010810798</c:v>
                </c:pt>
                <c:pt idx="109">
                  <c:v>0.75479902177577496</c:v>
                </c:pt>
                <c:pt idx="110">
                  <c:v>0.76172378344344305</c:v>
                </c:pt>
                <c:pt idx="111">
                  <c:v>0.76864854511111103</c:v>
                </c:pt>
                <c:pt idx="112">
                  <c:v>0.775573306778778</c:v>
                </c:pt>
                <c:pt idx="113">
                  <c:v>0.78249806844644598</c:v>
                </c:pt>
                <c:pt idx="114">
                  <c:v>0.78942283011411396</c:v>
                </c:pt>
                <c:pt idx="115">
                  <c:v>0.79634759178178105</c:v>
                </c:pt>
                <c:pt idx="116">
                  <c:v>0.80327235344944903</c:v>
                </c:pt>
                <c:pt idx="117">
                  <c:v>0.81019711511711701</c:v>
                </c:pt>
                <c:pt idx="118">
                  <c:v>0.81712187678478398</c:v>
                </c:pt>
                <c:pt idx="119">
                  <c:v>0.82404663845245196</c:v>
                </c:pt>
                <c:pt idx="120">
                  <c:v>0.83097140012012005</c:v>
                </c:pt>
                <c:pt idx="121">
                  <c:v>0.83789616178778703</c:v>
                </c:pt>
                <c:pt idx="122">
                  <c:v>0.84482092345545501</c:v>
                </c:pt>
                <c:pt idx="123">
                  <c:v>0.85174568512312299</c:v>
                </c:pt>
                <c:pt idx="124">
                  <c:v>0.85867044679078997</c:v>
                </c:pt>
                <c:pt idx="125">
                  <c:v>0.86559520845845805</c:v>
                </c:pt>
                <c:pt idx="126">
                  <c:v>0.87251997012612603</c:v>
                </c:pt>
                <c:pt idx="127">
                  <c:v>0.87944473179379301</c:v>
                </c:pt>
                <c:pt idx="128">
                  <c:v>0.88636949346146099</c:v>
                </c:pt>
                <c:pt idx="129">
                  <c:v>0.89329425512912897</c:v>
                </c:pt>
                <c:pt idx="130">
                  <c:v>0.90021901679679595</c:v>
                </c:pt>
                <c:pt idx="131">
                  <c:v>0.90714377846446403</c:v>
                </c:pt>
                <c:pt idx="132">
                  <c:v>0.91406854013213201</c:v>
                </c:pt>
                <c:pt idx="133">
                  <c:v>0.92099330179979899</c:v>
                </c:pt>
                <c:pt idx="134">
                  <c:v>0.92791806346746697</c:v>
                </c:pt>
                <c:pt idx="135">
                  <c:v>0.93484282513513495</c:v>
                </c:pt>
                <c:pt idx="136">
                  <c:v>0.94176758680280204</c:v>
                </c:pt>
                <c:pt idx="137">
                  <c:v>0.94869234847047001</c:v>
                </c:pt>
                <c:pt idx="138">
                  <c:v>0.95561711013813799</c:v>
                </c:pt>
                <c:pt idx="139">
                  <c:v>0.96254187180580497</c:v>
                </c:pt>
                <c:pt idx="140">
                  <c:v>0.96946663347347295</c:v>
                </c:pt>
                <c:pt idx="141">
                  <c:v>0.97639139514114104</c:v>
                </c:pt>
                <c:pt idx="142">
                  <c:v>0.98331615680880802</c:v>
                </c:pt>
                <c:pt idx="143">
                  <c:v>0.990240918476476</c:v>
                </c:pt>
                <c:pt idx="144">
                  <c:v>0.99716568014414397</c:v>
                </c:pt>
                <c:pt idx="145">
                  <c:v>1.00409044181181</c:v>
                </c:pt>
                <c:pt idx="146">
                  <c:v>1.0110152034794699</c:v>
                </c:pt>
                <c:pt idx="147">
                  <c:v>1.0179399651471399</c:v>
                </c:pt>
                <c:pt idx="148">
                  <c:v>1.0248647268148099</c:v>
                </c:pt>
                <c:pt idx="149">
                  <c:v>1.0317894884824801</c:v>
                </c:pt>
                <c:pt idx="150">
                  <c:v>1.0387142501501501</c:v>
                </c:pt>
                <c:pt idx="151">
                  <c:v>1.04563901181781</c:v>
                </c:pt>
                <c:pt idx="152">
                  <c:v>1.05256377348548</c:v>
                </c:pt>
                <c:pt idx="153">
                  <c:v>1.05948853515315</c:v>
                </c:pt>
                <c:pt idx="154">
                  <c:v>1.06641329682082</c:v>
                </c:pt>
                <c:pt idx="155">
                  <c:v>1.07333805848848</c:v>
                </c:pt>
                <c:pt idx="156">
                  <c:v>1.0802628201561499</c:v>
                </c:pt>
                <c:pt idx="157">
                  <c:v>1.0871875818238199</c:v>
                </c:pt>
                <c:pt idx="158">
                  <c:v>1.0941123434914899</c:v>
                </c:pt>
                <c:pt idx="159">
                  <c:v>1.1010371051591501</c:v>
                </c:pt>
                <c:pt idx="160">
                  <c:v>1.1079618668268201</c:v>
                </c:pt>
                <c:pt idx="161">
                  <c:v>1.1148866284944901</c:v>
                </c:pt>
                <c:pt idx="162">
                  <c:v>1.12181139016216</c:v>
                </c:pt>
                <c:pt idx="163">
                  <c:v>1.12873615182982</c:v>
                </c:pt>
                <c:pt idx="164">
                  <c:v>1.13566091349749</c:v>
                </c:pt>
                <c:pt idx="165">
                  <c:v>1.14258567516516</c:v>
                </c:pt>
                <c:pt idx="166">
                  <c:v>1.1495104368328299</c:v>
                </c:pt>
                <c:pt idx="167">
                  <c:v>1.1564351985004999</c:v>
                </c:pt>
                <c:pt idx="168">
                  <c:v>1.1633599601681599</c:v>
                </c:pt>
                <c:pt idx="169">
                  <c:v>1.1702847218358301</c:v>
                </c:pt>
                <c:pt idx="170">
                  <c:v>1.1772094835035001</c:v>
                </c:pt>
                <c:pt idx="171">
                  <c:v>1.1841342451711701</c:v>
                </c:pt>
                <c:pt idx="172">
                  <c:v>1.19105900683883</c:v>
                </c:pt>
                <c:pt idx="173">
                  <c:v>1.1979837685065</c:v>
                </c:pt>
                <c:pt idx="174">
                  <c:v>1.20490853017417</c:v>
                </c:pt>
                <c:pt idx="175">
                  <c:v>1.21183329184184</c:v>
                </c:pt>
                <c:pt idx="176">
                  <c:v>1.2187580535095</c:v>
                </c:pt>
                <c:pt idx="177">
                  <c:v>1.2256828151771699</c:v>
                </c:pt>
                <c:pt idx="178">
                  <c:v>1.2326075768448399</c:v>
                </c:pt>
                <c:pt idx="179">
                  <c:v>1.2395323385125101</c:v>
                </c:pt>
                <c:pt idx="180">
                  <c:v>1.2464571001801801</c:v>
                </c:pt>
                <c:pt idx="181">
                  <c:v>1.2533818618478401</c:v>
                </c:pt>
                <c:pt idx="182">
                  <c:v>1.26030662351551</c:v>
                </c:pt>
                <c:pt idx="183">
                  <c:v>1.26723138518318</c:v>
                </c:pt>
                <c:pt idx="184">
                  <c:v>1.27415614685085</c:v>
                </c:pt>
                <c:pt idx="185">
                  <c:v>1.28108090851851</c:v>
                </c:pt>
                <c:pt idx="186">
                  <c:v>1.28800567018618</c:v>
                </c:pt>
                <c:pt idx="187">
                  <c:v>1.2949304318538499</c:v>
                </c:pt>
                <c:pt idx="188">
                  <c:v>1.3018551935215199</c:v>
                </c:pt>
                <c:pt idx="189">
                  <c:v>1.3087799551891801</c:v>
                </c:pt>
                <c:pt idx="190">
                  <c:v>1.3157047168568501</c:v>
                </c:pt>
                <c:pt idx="191">
                  <c:v>1.3226294785245201</c:v>
                </c:pt>
                <c:pt idx="192">
                  <c:v>1.32955424019219</c:v>
                </c:pt>
                <c:pt idx="193">
                  <c:v>1.33647900185985</c:v>
                </c:pt>
                <c:pt idx="194">
                  <c:v>1.34340376352752</c:v>
                </c:pt>
                <c:pt idx="195">
                  <c:v>1.35032852519519</c:v>
                </c:pt>
                <c:pt idx="196">
                  <c:v>1.35725328686286</c:v>
                </c:pt>
                <c:pt idx="197">
                  <c:v>1.3641780485305299</c:v>
                </c:pt>
                <c:pt idx="198">
                  <c:v>1.3711028101981899</c:v>
                </c:pt>
                <c:pt idx="199">
                  <c:v>1.3780275718658599</c:v>
                </c:pt>
                <c:pt idx="200">
                  <c:v>1.3849523335335301</c:v>
                </c:pt>
                <c:pt idx="201">
                  <c:v>1.3918770952012001</c:v>
                </c:pt>
                <c:pt idx="202">
                  <c:v>1.39880185686886</c:v>
                </c:pt>
                <c:pt idx="203">
                  <c:v>1.40572661853653</c:v>
                </c:pt>
                <c:pt idx="204">
                  <c:v>1.4126513802042</c:v>
                </c:pt>
                <c:pt idx="205">
                  <c:v>1.41957614187187</c:v>
                </c:pt>
                <c:pt idx="206">
                  <c:v>1.42650090353953</c:v>
                </c:pt>
                <c:pt idx="207">
                  <c:v>1.4334256652071999</c:v>
                </c:pt>
                <c:pt idx="208">
                  <c:v>1.4403504268748699</c:v>
                </c:pt>
                <c:pt idx="209">
                  <c:v>1.4472751885425399</c:v>
                </c:pt>
                <c:pt idx="210">
                  <c:v>1.4541999502102101</c:v>
                </c:pt>
                <c:pt idx="211">
                  <c:v>1.4611247118778701</c:v>
                </c:pt>
                <c:pt idx="212">
                  <c:v>1.4680494735455401</c:v>
                </c:pt>
                <c:pt idx="213">
                  <c:v>1.47497423521321</c:v>
                </c:pt>
                <c:pt idx="214">
                  <c:v>1.48189899688088</c:v>
                </c:pt>
                <c:pt idx="215">
                  <c:v>1.48882375854854</c:v>
                </c:pt>
                <c:pt idx="216">
                  <c:v>1.49574852021621</c:v>
                </c:pt>
                <c:pt idx="217">
                  <c:v>1.5026732818838799</c:v>
                </c:pt>
                <c:pt idx="218">
                  <c:v>1.5095980435515499</c:v>
                </c:pt>
                <c:pt idx="219">
                  <c:v>1.5165228052192099</c:v>
                </c:pt>
                <c:pt idx="220">
                  <c:v>1.5234475668868801</c:v>
                </c:pt>
                <c:pt idx="221">
                  <c:v>1.5303723285545501</c:v>
                </c:pt>
                <c:pt idx="222">
                  <c:v>1.5372970902222201</c:v>
                </c:pt>
                <c:pt idx="223">
                  <c:v>1.54422185188988</c:v>
                </c:pt>
                <c:pt idx="224">
                  <c:v>1.55114661355755</c:v>
                </c:pt>
                <c:pt idx="225">
                  <c:v>1.55807137522522</c:v>
                </c:pt>
                <c:pt idx="226">
                  <c:v>1.56499613689289</c:v>
                </c:pt>
                <c:pt idx="227">
                  <c:v>1.5719208985605599</c:v>
                </c:pt>
                <c:pt idx="228">
                  <c:v>1.5788456602282199</c:v>
                </c:pt>
                <c:pt idx="229">
                  <c:v>1.5857704218958899</c:v>
                </c:pt>
                <c:pt idx="230">
                  <c:v>1.5926951835635601</c:v>
                </c:pt>
                <c:pt idx="231">
                  <c:v>1.5996199452312301</c:v>
                </c:pt>
                <c:pt idx="232">
                  <c:v>1.6065447068988901</c:v>
                </c:pt>
                <c:pt idx="233">
                  <c:v>1.61346946856656</c:v>
                </c:pt>
                <c:pt idx="234">
                  <c:v>1.62039423023423</c:v>
                </c:pt>
                <c:pt idx="235">
                  <c:v>1.6273189919019</c:v>
                </c:pt>
                <c:pt idx="236">
                  <c:v>1.63424375356956</c:v>
                </c:pt>
                <c:pt idx="237">
                  <c:v>1.64116851523723</c:v>
                </c:pt>
                <c:pt idx="238">
                  <c:v>1.6480932769048999</c:v>
                </c:pt>
                <c:pt idx="239">
                  <c:v>1.6550180385725699</c:v>
                </c:pt>
                <c:pt idx="240">
                  <c:v>1.6619428002402401</c:v>
                </c:pt>
                <c:pt idx="241">
                  <c:v>1.6688675619079001</c:v>
                </c:pt>
                <c:pt idx="242">
                  <c:v>1.6757923235755701</c:v>
                </c:pt>
                <c:pt idx="243">
                  <c:v>1.68271708524324</c:v>
                </c:pt>
                <c:pt idx="244">
                  <c:v>1.68964184691091</c:v>
                </c:pt>
                <c:pt idx="245">
                  <c:v>1.69656660857857</c:v>
                </c:pt>
                <c:pt idx="246">
                  <c:v>1.70349137024624</c:v>
                </c:pt>
                <c:pt idx="247">
                  <c:v>1.71041613191391</c:v>
                </c:pt>
                <c:pt idx="248">
                  <c:v>1.7173408935815799</c:v>
                </c:pt>
                <c:pt idx="249">
                  <c:v>1.7242656552492399</c:v>
                </c:pt>
                <c:pt idx="250">
                  <c:v>1.7311904169169099</c:v>
                </c:pt>
                <c:pt idx="251">
                  <c:v>1.7381151785845801</c:v>
                </c:pt>
                <c:pt idx="252">
                  <c:v>1.7450399402522501</c:v>
                </c:pt>
                <c:pt idx="253">
                  <c:v>1.7519647019199101</c:v>
                </c:pt>
                <c:pt idx="254">
                  <c:v>1.75888946358758</c:v>
                </c:pt>
                <c:pt idx="255">
                  <c:v>1.76581422525525</c:v>
                </c:pt>
                <c:pt idx="256">
                  <c:v>1.77273898692292</c:v>
                </c:pt>
                <c:pt idx="257">
                  <c:v>1.77966374859059</c:v>
                </c:pt>
                <c:pt idx="258">
                  <c:v>1.7865885102582499</c:v>
                </c:pt>
                <c:pt idx="259">
                  <c:v>1.7935132719259199</c:v>
                </c:pt>
                <c:pt idx="260">
                  <c:v>1.8004380335935899</c:v>
                </c:pt>
                <c:pt idx="261">
                  <c:v>1.8073627952612601</c:v>
                </c:pt>
                <c:pt idx="262">
                  <c:v>1.8142875569289201</c:v>
                </c:pt>
                <c:pt idx="263">
                  <c:v>1.8212123185965901</c:v>
                </c:pt>
                <c:pt idx="264">
                  <c:v>1.82813708026426</c:v>
                </c:pt>
                <c:pt idx="265">
                  <c:v>1.83506184193193</c:v>
                </c:pt>
                <c:pt idx="266">
                  <c:v>1.84198660359959</c:v>
                </c:pt>
                <c:pt idx="267">
                  <c:v>1.84891136526726</c:v>
                </c:pt>
                <c:pt idx="268">
                  <c:v>1.8558361269349299</c:v>
                </c:pt>
                <c:pt idx="269">
                  <c:v>1.8627608886025999</c:v>
                </c:pt>
                <c:pt idx="270">
                  <c:v>1.8696856502702699</c:v>
                </c:pt>
                <c:pt idx="271">
                  <c:v>1.8766104119379301</c:v>
                </c:pt>
                <c:pt idx="272">
                  <c:v>1.8835351736056001</c:v>
                </c:pt>
                <c:pt idx="273">
                  <c:v>1.8904599352732701</c:v>
                </c:pt>
                <c:pt idx="274">
                  <c:v>1.89738469694094</c:v>
                </c:pt>
                <c:pt idx="275">
                  <c:v>1.9043094586086</c:v>
                </c:pt>
                <c:pt idx="276">
                  <c:v>1.91123422027627</c:v>
                </c:pt>
                <c:pt idx="277">
                  <c:v>1.91815898194394</c:v>
                </c:pt>
                <c:pt idx="278">
                  <c:v>1.9250837436116099</c:v>
                </c:pt>
                <c:pt idx="279">
                  <c:v>1.9320085052792699</c:v>
                </c:pt>
                <c:pt idx="280">
                  <c:v>1.9389332669469399</c:v>
                </c:pt>
                <c:pt idx="281">
                  <c:v>1.9458580286146101</c:v>
                </c:pt>
                <c:pt idx="282">
                  <c:v>1.9527827902822801</c:v>
                </c:pt>
                <c:pt idx="283">
                  <c:v>1.9597075519499401</c:v>
                </c:pt>
                <c:pt idx="284">
                  <c:v>1.96663231361761</c:v>
                </c:pt>
                <c:pt idx="285">
                  <c:v>1.97355707528528</c:v>
                </c:pt>
                <c:pt idx="286">
                  <c:v>1.98048183695295</c:v>
                </c:pt>
                <c:pt idx="287">
                  <c:v>1.98740659862062</c:v>
                </c:pt>
                <c:pt idx="288">
                  <c:v>1.99433136028828</c:v>
                </c:pt>
                <c:pt idx="289">
                  <c:v>2.0012561219559499</c:v>
                </c:pt>
                <c:pt idx="290">
                  <c:v>2.0081808836236199</c:v>
                </c:pt>
                <c:pt idx="291">
                  <c:v>2.0151056452912899</c:v>
                </c:pt>
                <c:pt idx="292">
                  <c:v>2.0220304069589501</c:v>
                </c:pt>
                <c:pt idx="293">
                  <c:v>2.0289551686266201</c:v>
                </c:pt>
                <c:pt idx="294">
                  <c:v>2.03587993029429</c:v>
                </c:pt>
                <c:pt idx="295">
                  <c:v>2.04280469196196</c:v>
                </c:pt>
                <c:pt idx="296">
                  <c:v>2.0497294536296198</c:v>
                </c:pt>
                <c:pt idx="297">
                  <c:v>2.0566542152972902</c:v>
                </c:pt>
                <c:pt idx="298">
                  <c:v>2.0635789769649602</c:v>
                </c:pt>
                <c:pt idx="299">
                  <c:v>2.0705037386326302</c:v>
                </c:pt>
                <c:pt idx="300">
                  <c:v>2.0774285003003001</c:v>
                </c:pt>
                <c:pt idx="301">
                  <c:v>2.0843532619679599</c:v>
                </c:pt>
                <c:pt idx="302">
                  <c:v>2.0912780236356299</c:v>
                </c:pt>
                <c:pt idx="303">
                  <c:v>2.0982027853032998</c:v>
                </c:pt>
                <c:pt idx="304">
                  <c:v>2.1051275469709698</c:v>
                </c:pt>
                <c:pt idx="305">
                  <c:v>2.11205230863863</c:v>
                </c:pt>
                <c:pt idx="306">
                  <c:v>2.1189770703063</c:v>
                </c:pt>
                <c:pt idx="307">
                  <c:v>2.12590183197397</c:v>
                </c:pt>
                <c:pt idx="308">
                  <c:v>2.13282659364164</c:v>
                </c:pt>
                <c:pt idx="309">
                  <c:v>2.1397513553093002</c:v>
                </c:pt>
                <c:pt idx="310">
                  <c:v>2.1466761169769701</c:v>
                </c:pt>
                <c:pt idx="311">
                  <c:v>2.1536008786446401</c:v>
                </c:pt>
                <c:pt idx="312">
                  <c:v>2.1605256403123101</c:v>
                </c:pt>
                <c:pt idx="313">
                  <c:v>2.1674504019799801</c:v>
                </c:pt>
                <c:pt idx="314">
                  <c:v>2.1743751636476398</c:v>
                </c:pt>
                <c:pt idx="315">
                  <c:v>2.1812999253153098</c:v>
                </c:pt>
                <c:pt idx="316">
                  <c:v>2.1882246869829798</c:v>
                </c:pt>
                <c:pt idx="317">
                  <c:v>2.1951494486506502</c:v>
                </c:pt>
                <c:pt idx="318">
                  <c:v>2.20207421031831</c:v>
                </c:pt>
                <c:pt idx="319">
                  <c:v>2.2089989719859799</c:v>
                </c:pt>
                <c:pt idx="320">
                  <c:v>2.2159237336536499</c:v>
                </c:pt>
                <c:pt idx="321">
                  <c:v>2.2228484953213199</c:v>
                </c:pt>
                <c:pt idx="322">
                  <c:v>2.2297732569889801</c:v>
                </c:pt>
                <c:pt idx="323">
                  <c:v>2.2366980186566501</c:v>
                </c:pt>
                <c:pt idx="324">
                  <c:v>2.2436227803243201</c:v>
                </c:pt>
                <c:pt idx="325">
                  <c:v>2.25054754199199</c:v>
                </c:pt>
                <c:pt idx="326">
                  <c:v>2.2574723036596498</c:v>
                </c:pt>
                <c:pt idx="327">
                  <c:v>2.2643970653273202</c:v>
                </c:pt>
                <c:pt idx="328">
                  <c:v>2.2713218269949902</c:v>
                </c:pt>
                <c:pt idx="329">
                  <c:v>2.2782465886626602</c:v>
                </c:pt>
                <c:pt idx="330">
                  <c:v>2.2851713503303301</c:v>
                </c:pt>
                <c:pt idx="331">
                  <c:v>2.2920961119979899</c:v>
                </c:pt>
                <c:pt idx="332">
                  <c:v>2.2990208736656599</c:v>
                </c:pt>
                <c:pt idx="333">
                  <c:v>2.3059456353333299</c:v>
                </c:pt>
                <c:pt idx="334">
                  <c:v>2.3128703970009998</c:v>
                </c:pt>
                <c:pt idx="335">
                  <c:v>2.31979515866866</c:v>
                </c:pt>
                <c:pt idx="336">
                  <c:v>2.32671992033633</c:v>
                </c:pt>
                <c:pt idx="337">
                  <c:v>2.333644682004</c:v>
                </c:pt>
                <c:pt idx="338">
                  <c:v>2.34056944367167</c:v>
                </c:pt>
                <c:pt idx="339">
                  <c:v>2.3474942053393302</c:v>
                </c:pt>
                <c:pt idx="340">
                  <c:v>2.3544189670070002</c:v>
                </c:pt>
                <c:pt idx="341">
                  <c:v>2.3613437286746701</c:v>
                </c:pt>
                <c:pt idx="342">
                  <c:v>2.3682684903423401</c:v>
                </c:pt>
                <c:pt idx="343">
                  <c:v>2.3751932520100101</c:v>
                </c:pt>
                <c:pt idx="344">
                  <c:v>2.3821180136776698</c:v>
                </c:pt>
                <c:pt idx="345">
                  <c:v>2.3890427753453398</c:v>
                </c:pt>
                <c:pt idx="346">
                  <c:v>2.3959675370130098</c:v>
                </c:pt>
                <c:pt idx="347">
                  <c:v>2.4028922986806802</c:v>
                </c:pt>
                <c:pt idx="348">
                  <c:v>2.40981706034834</c:v>
                </c:pt>
                <c:pt idx="349">
                  <c:v>2.41674182201601</c:v>
                </c:pt>
                <c:pt idx="350">
                  <c:v>2.4236665836836799</c:v>
                </c:pt>
                <c:pt idx="351">
                  <c:v>2.4305913453513499</c:v>
                </c:pt>
                <c:pt idx="352">
                  <c:v>2.4375161070190101</c:v>
                </c:pt>
                <c:pt idx="353">
                  <c:v>2.4444408686866801</c:v>
                </c:pt>
                <c:pt idx="354">
                  <c:v>2.4513656303543501</c:v>
                </c:pt>
                <c:pt idx="355">
                  <c:v>2.45829039202202</c:v>
                </c:pt>
                <c:pt idx="356">
                  <c:v>2.4652151536896798</c:v>
                </c:pt>
                <c:pt idx="357">
                  <c:v>2.4721399153573498</c:v>
                </c:pt>
                <c:pt idx="358">
                  <c:v>2.4790646770250202</c:v>
                </c:pt>
                <c:pt idx="359">
                  <c:v>2.4859894386926902</c:v>
                </c:pt>
                <c:pt idx="360">
                  <c:v>2.4929142003603602</c:v>
                </c:pt>
                <c:pt idx="361">
                  <c:v>2.4998389620280199</c:v>
                </c:pt>
                <c:pt idx="362">
                  <c:v>2.5067637236956899</c:v>
                </c:pt>
                <c:pt idx="363">
                  <c:v>2.5136884853633599</c:v>
                </c:pt>
                <c:pt idx="364">
                  <c:v>2.5206132470310298</c:v>
                </c:pt>
                <c:pt idx="365">
                  <c:v>2.5275380086986901</c:v>
                </c:pt>
                <c:pt idx="366">
                  <c:v>2.53446277036636</c:v>
                </c:pt>
                <c:pt idx="367">
                  <c:v>2.54138753203403</c:v>
                </c:pt>
                <c:pt idx="368">
                  <c:v>2.5483122937017</c:v>
                </c:pt>
                <c:pt idx="369">
                  <c:v>2.5552370553693602</c:v>
                </c:pt>
                <c:pt idx="370">
                  <c:v>2.5621618170370302</c:v>
                </c:pt>
                <c:pt idx="371">
                  <c:v>2.5690865787047001</c:v>
                </c:pt>
                <c:pt idx="372">
                  <c:v>2.5760113403723701</c:v>
                </c:pt>
                <c:pt idx="373">
                  <c:v>2.5829361020400401</c:v>
                </c:pt>
                <c:pt idx="374">
                  <c:v>2.5898608637076999</c:v>
                </c:pt>
                <c:pt idx="375">
                  <c:v>2.5967856253753698</c:v>
                </c:pt>
                <c:pt idx="376">
                  <c:v>2.6037103870430398</c:v>
                </c:pt>
                <c:pt idx="377">
                  <c:v>2.6106351487107098</c:v>
                </c:pt>
                <c:pt idx="378">
                  <c:v>2.61755991037837</c:v>
                </c:pt>
                <c:pt idx="379">
                  <c:v>2.62448467204604</c:v>
                </c:pt>
                <c:pt idx="380">
                  <c:v>2.6314094337137099</c:v>
                </c:pt>
                <c:pt idx="381">
                  <c:v>2.6383341953813799</c:v>
                </c:pt>
                <c:pt idx="382">
                  <c:v>2.6452589570490401</c:v>
                </c:pt>
                <c:pt idx="383">
                  <c:v>2.6521837187167101</c:v>
                </c:pt>
                <c:pt idx="384">
                  <c:v>2.6591084803843801</c:v>
                </c:pt>
                <c:pt idx="385">
                  <c:v>2.6660332420520501</c:v>
                </c:pt>
                <c:pt idx="386">
                  <c:v>2.6729580037197098</c:v>
                </c:pt>
                <c:pt idx="387">
                  <c:v>2.6798827653873798</c:v>
                </c:pt>
                <c:pt idx="388">
                  <c:v>2.6868075270550502</c:v>
                </c:pt>
                <c:pt idx="389">
                  <c:v>2.6937322887227202</c:v>
                </c:pt>
                <c:pt idx="390">
                  <c:v>2.7006570503903902</c:v>
                </c:pt>
                <c:pt idx="391">
                  <c:v>2.7075818120580499</c:v>
                </c:pt>
                <c:pt idx="392">
                  <c:v>2.7145065737257199</c:v>
                </c:pt>
                <c:pt idx="393">
                  <c:v>2.7214313353933899</c:v>
                </c:pt>
                <c:pt idx="394">
                  <c:v>2.7283560970610599</c:v>
                </c:pt>
                <c:pt idx="395">
                  <c:v>2.7352808587287201</c:v>
                </c:pt>
                <c:pt idx="396">
                  <c:v>2.74220562039639</c:v>
                </c:pt>
                <c:pt idx="397">
                  <c:v>2.74913038206406</c:v>
                </c:pt>
                <c:pt idx="398">
                  <c:v>2.75605514373173</c:v>
                </c:pt>
                <c:pt idx="399">
                  <c:v>2.7629799053993902</c:v>
                </c:pt>
                <c:pt idx="400">
                  <c:v>2.7699046670670602</c:v>
                </c:pt>
                <c:pt idx="401">
                  <c:v>2.7768294287347302</c:v>
                </c:pt>
                <c:pt idx="402">
                  <c:v>2.7837541904024001</c:v>
                </c:pt>
                <c:pt idx="403">
                  <c:v>2.7906789520700701</c:v>
                </c:pt>
                <c:pt idx="404">
                  <c:v>2.7976037137377299</c:v>
                </c:pt>
                <c:pt idx="405">
                  <c:v>2.8045284754053998</c:v>
                </c:pt>
                <c:pt idx="406">
                  <c:v>2.8114532370730698</c:v>
                </c:pt>
                <c:pt idx="407">
                  <c:v>2.8183779987407398</c:v>
                </c:pt>
                <c:pt idx="408">
                  <c:v>2.8253027604084</c:v>
                </c:pt>
                <c:pt idx="409">
                  <c:v>2.83222752207607</c:v>
                </c:pt>
                <c:pt idx="410">
                  <c:v>2.83915228374374</c:v>
                </c:pt>
                <c:pt idx="411">
                  <c:v>2.8460770454114099</c:v>
                </c:pt>
                <c:pt idx="412">
                  <c:v>2.8530018070790701</c:v>
                </c:pt>
                <c:pt idx="413">
                  <c:v>2.8599265687467401</c:v>
                </c:pt>
                <c:pt idx="414">
                  <c:v>2.8668513304144101</c:v>
                </c:pt>
                <c:pt idx="415">
                  <c:v>2.8737760920820801</c:v>
                </c:pt>
                <c:pt idx="416">
                  <c:v>2.8807008537497398</c:v>
                </c:pt>
                <c:pt idx="417">
                  <c:v>2.8876256154174098</c:v>
                </c:pt>
                <c:pt idx="418">
                  <c:v>2.8945503770850798</c:v>
                </c:pt>
                <c:pt idx="419">
                  <c:v>2.9014751387527502</c:v>
                </c:pt>
                <c:pt idx="420">
                  <c:v>2.9083999004204202</c:v>
                </c:pt>
                <c:pt idx="421">
                  <c:v>2.9153246620880799</c:v>
                </c:pt>
                <c:pt idx="422">
                  <c:v>2.9222494237557499</c:v>
                </c:pt>
                <c:pt idx="423">
                  <c:v>2.9291741854234199</c:v>
                </c:pt>
                <c:pt idx="424">
                  <c:v>2.9360989470910899</c:v>
                </c:pt>
                <c:pt idx="425">
                  <c:v>2.9430237087587501</c:v>
                </c:pt>
                <c:pt idx="426">
                  <c:v>2.9499484704264201</c:v>
                </c:pt>
                <c:pt idx="427">
                  <c:v>2.95687323209409</c:v>
                </c:pt>
                <c:pt idx="428">
                  <c:v>2.96379799376176</c:v>
                </c:pt>
                <c:pt idx="429">
                  <c:v>2.9707227554294202</c:v>
                </c:pt>
                <c:pt idx="430">
                  <c:v>2.9776475170970902</c:v>
                </c:pt>
                <c:pt idx="431">
                  <c:v>2.9845722787647602</c:v>
                </c:pt>
                <c:pt idx="432">
                  <c:v>2.9914970404324301</c:v>
                </c:pt>
                <c:pt idx="433">
                  <c:v>2.9984218021001001</c:v>
                </c:pt>
                <c:pt idx="434">
                  <c:v>3.0053465637677599</c:v>
                </c:pt>
                <c:pt idx="435">
                  <c:v>3.0122713254354299</c:v>
                </c:pt>
                <c:pt idx="436">
                  <c:v>3.0191960871030998</c:v>
                </c:pt>
                <c:pt idx="437">
                  <c:v>3.0261208487707698</c:v>
                </c:pt>
                <c:pt idx="438">
                  <c:v>3.03304561043843</c:v>
                </c:pt>
                <c:pt idx="439">
                  <c:v>3.0399703721061</c:v>
                </c:pt>
                <c:pt idx="440">
                  <c:v>3.04689513377377</c:v>
                </c:pt>
                <c:pt idx="441">
                  <c:v>3.0538198954414399</c:v>
                </c:pt>
                <c:pt idx="442">
                  <c:v>3.0607446571091002</c:v>
                </c:pt>
                <c:pt idx="443">
                  <c:v>3.0676694187767701</c:v>
                </c:pt>
                <c:pt idx="444">
                  <c:v>3.0745941804444401</c:v>
                </c:pt>
                <c:pt idx="445">
                  <c:v>3.0815189421121101</c:v>
                </c:pt>
                <c:pt idx="446">
                  <c:v>3.0884437037797698</c:v>
                </c:pt>
                <c:pt idx="447">
                  <c:v>3.0953684654474398</c:v>
                </c:pt>
                <c:pt idx="448">
                  <c:v>3.1022932271151098</c:v>
                </c:pt>
                <c:pt idx="449">
                  <c:v>3.1092179887827802</c:v>
                </c:pt>
                <c:pt idx="450">
                  <c:v>3.1161427504504502</c:v>
                </c:pt>
                <c:pt idx="451">
                  <c:v>3.12306751211811</c:v>
                </c:pt>
                <c:pt idx="452">
                  <c:v>3.1299922737857799</c:v>
                </c:pt>
                <c:pt idx="453">
                  <c:v>3.1369170354534499</c:v>
                </c:pt>
                <c:pt idx="454">
                  <c:v>3.1438417971211199</c:v>
                </c:pt>
                <c:pt idx="455">
                  <c:v>3.1507665587887801</c:v>
                </c:pt>
                <c:pt idx="456">
                  <c:v>3.1576913204564501</c:v>
                </c:pt>
                <c:pt idx="457">
                  <c:v>3.16461608212412</c:v>
                </c:pt>
                <c:pt idx="458">
                  <c:v>3.17154084379179</c:v>
                </c:pt>
                <c:pt idx="459">
                  <c:v>3.1784656054594498</c:v>
                </c:pt>
                <c:pt idx="460">
                  <c:v>3.1853903671271202</c:v>
                </c:pt>
                <c:pt idx="461">
                  <c:v>3.1923151287947902</c:v>
                </c:pt>
                <c:pt idx="462">
                  <c:v>3.1992398904624602</c:v>
                </c:pt>
                <c:pt idx="463">
                  <c:v>3.2061646521301301</c:v>
                </c:pt>
                <c:pt idx="464">
                  <c:v>3.2130894137977899</c:v>
                </c:pt>
                <c:pt idx="465">
                  <c:v>3.2200141754654599</c:v>
                </c:pt>
                <c:pt idx="466">
                  <c:v>3.2269389371331298</c:v>
                </c:pt>
                <c:pt idx="467">
                  <c:v>3.2338636988007998</c:v>
                </c:pt>
                <c:pt idx="468">
                  <c:v>3.24078846046846</c:v>
                </c:pt>
                <c:pt idx="469">
                  <c:v>3.24771322213613</c:v>
                </c:pt>
                <c:pt idx="470">
                  <c:v>3.2546379838038</c:v>
                </c:pt>
                <c:pt idx="471">
                  <c:v>3.26156274547147</c:v>
                </c:pt>
                <c:pt idx="472">
                  <c:v>3.2684875071391302</c:v>
                </c:pt>
                <c:pt idx="473">
                  <c:v>3.2754122688068001</c:v>
                </c:pt>
                <c:pt idx="474">
                  <c:v>3.2823370304744701</c:v>
                </c:pt>
                <c:pt idx="475">
                  <c:v>3.2892617921421401</c:v>
                </c:pt>
                <c:pt idx="476">
                  <c:v>3.2961865538097999</c:v>
                </c:pt>
                <c:pt idx="477">
                  <c:v>3.3031113154774698</c:v>
                </c:pt>
                <c:pt idx="478">
                  <c:v>3.3100360771451398</c:v>
                </c:pt>
                <c:pt idx="479">
                  <c:v>3.3169608388128098</c:v>
                </c:pt>
                <c:pt idx="480">
                  <c:v>3.3238856004804802</c:v>
                </c:pt>
                <c:pt idx="481">
                  <c:v>3.33081036214814</c:v>
                </c:pt>
                <c:pt idx="482">
                  <c:v>3.3377351238158099</c:v>
                </c:pt>
                <c:pt idx="483">
                  <c:v>3.3446598854834799</c:v>
                </c:pt>
                <c:pt idx="484">
                  <c:v>3.3515846471511499</c:v>
                </c:pt>
                <c:pt idx="485">
                  <c:v>3.3585094088188101</c:v>
                </c:pt>
                <c:pt idx="486">
                  <c:v>3.3654341704864801</c:v>
                </c:pt>
                <c:pt idx="487">
                  <c:v>3.3723589321541501</c:v>
                </c:pt>
                <c:pt idx="488">
                  <c:v>3.37928369382182</c:v>
                </c:pt>
                <c:pt idx="489">
                  <c:v>3.3862084554894798</c:v>
                </c:pt>
                <c:pt idx="490">
                  <c:v>3.3931332171571502</c:v>
                </c:pt>
                <c:pt idx="491">
                  <c:v>3.4000579788248202</c:v>
                </c:pt>
                <c:pt idx="492">
                  <c:v>3.4069827404924902</c:v>
                </c:pt>
                <c:pt idx="493">
                  <c:v>3.4139075021601601</c:v>
                </c:pt>
                <c:pt idx="494">
                  <c:v>3.4208322638278199</c:v>
                </c:pt>
                <c:pt idx="495">
                  <c:v>3.4277570254954899</c:v>
                </c:pt>
                <c:pt idx="496">
                  <c:v>3.4346817871631599</c:v>
                </c:pt>
                <c:pt idx="497">
                  <c:v>3.4416065488308298</c:v>
                </c:pt>
                <c:pt idx="498">
                  <c:v>3.44853131049849</c:v>
                </c:pt>
                <c:pt idx="499">
                  <c:v>3.45545607216616</c:v>
                </c:pt>
                <c:pt idx="500">
                  <c:v>3.46238083383383</c:v>
                </c:pt>
                <c:pt idx="501">
                  <c:v>3.4693055955015</c:v>
                </c:pt>
                <c:pt idx="502">
                  <c:v>3.4762303571691602</c:v>
                </c:pt>
                <c:pt idx="503">
                  <c:v>3.4831551188368302</c:v>
                </c:pt>
                <c:pt idx="504">
                  <c:v>3.4900798805045001</c:v>
                </c:pt>
                <c:pt idx="505">
                  <c:v>3.4970046421721701</c:v>
                </c:pt>
                <c:pt idx="506">
                  <c:v>3.5039294038398299</c:v>
                </c:pt>
                <c:pt idx="507">
                  <c:v>3.5108541655074998</c:v>
                </c:pt>
                <c:pt idx="508">
                  <c:v>3.5177789271751698</c:v>
                </c:pt>
                <c:pt idx="509">
                  <c:v>3.5247036888428398</c:v>
                </c:pt>
                <c:pt idx="510">
                  <c:v>3.5316284505105102</c:v>
                </c:pt>
                <c:pt idx="511">
                  <c:v>3.53855321217817</c:v>
                </c:pt>
                <c:pt idx="512">
                  <c:v>3.54547797384584</c:v>
                </c:pt>
                <c:pt idx="513">
                  <c:v>3.5524027355135099</c:v>
                </c:pt>
                <c:pt idx="514">
                  <c:v>3.5593274971811799</c:v>
                </c:pt>
                <c:pt idx="515">
                  <c:v>3.5662522588488401</c:v>
                </c:pt>
                <c:pt idx="516">
                  <c:v>3.5731770205165101</c:v>
                </c:pt>
                <c:pt idx="517">
                  <c:v>3.5801017821841801</c:v>
                </c:pt>
                <c:pt idx="518">
                  <c:v>3.58702654385185</c:v>
                </c:pt>
                <c:pt idx="519">
                  <c:v>3.5939513055195098</c:v>
                </c:pt>
                <c:pt idx="520">
                  <c:v>3.6008760671871798</c:v>
                </c:pt>
                <c:pt idx="521">
                  <c:v>3.6078008288548502</c:v>
                </c:pt>
                <c:pt idx="522">
                  <c:v>3.6147255905225202</c:v>
                </c:pt>
                <c:pt idx="523">
                  <c:v>3.6216503521901902</c:v>
                </c:pt>
                <c:pt idx="524">
                  <c:v>3.6285751138578499</c:v>
                </c:pt>
                <c:pt idx="525">
                  <c:v>3.6354998755255199</c:v>
                </c:pt>
                <c:pt idx="526">
                  <c:v>3.6424246371931899</c:v>
                </c:pt>
                <c:pt idx="527">
                  <c:v>3.6493493988608598</c:v>
                </c:pt>
                <c:pt idx="528">
                  <c:v>3.6562741605285201</c:v>
                </c:pt>
                <c:pt idx="529">
                  <c:v>3.66319892219619</c:v>
                </c:pt>
                <c:pt idx="530">
                  <c:v>3.67012368386386</c:v>
                </c:pt>
                <c:pt idx="531">
                  <c:v>3.67704844553153</c:v>
                </c:pt>
                <c:pt idx="532">
                  <c:v>3.6839732071991902</c:v>
                </c:pt>
                <c:pt idx="533">
                  <c:v>3.6908979688668602</c:v>
                </c:pt>
                <c:pt idx="534">
                  <c:v>3.6978227305345301</c:v>
                </c:pt>
                <c:pt idx="535">
                  <c:v>3.7047474922022001</c:v>
                </c:pt>
                <c:pt idx="536">
                  <c:v>3.7116722538698599</c:v>
                </c:pt>
                <c:pt idx="537">
                  <c:v>3.7185970155375299</c:v>
                </c:pt>
                <c:pt idx="538">
                  <c:v>3.7255217772051998</c:v>
                </c:pt>
                <c:pt idx="539">
                  <c:v>3.7324465388728698</c:v>
                </c:pt>
                <c:pt idx="540">
                  <c:v>3.7393713005405398</c:v>
                </c:pt>
                <c:pt idx="541">
                  <c:v>3.7462960622082</c:v>
                </c:pt>
                <c:pt idx="542">
                  <c:v>3.75322082387587</c:v>
                </c:pt>
                <c:pt idx="543">
                  <c:v>3.7601455855435399</c:v>
                </c:pt>
                <c:pt idx="544">
                  <c:v>3.7670703472112099</c:v>
                </c:pt>
                <c:pt idx="545">
                  <c:v>3.7739951088788701</c:v>
                </c:pt>
                <c:pt idx="546">
                  <c:v>3.7809198705465401</c:v>
                </c:pt>
                <c:pt idx="547">
                  <c:v>3.7878446322142101</c:v>
                </c:pt>
                <c:pt idx="548">
                  <c:v>3.7947693938818801</c:v>
                </c:pt>
                <c:pt idx="549">
                  <c:v>3.8016941555495398</c:v>
                </c:pt>
                <c:pt idx="550">
                  <c:v>3.8086189172172098</c:v>
                </c:pt>
                <c:pt idx="551">
                  <c:v>3.8155436788848802</c:v>
                </c:pt>
                <c:pt idx="552">
                  <c:v>3.8224684405525502</c:v>
                </c:pt>
                <c:pt idx="553">
                  <c:v>3.8293932022202202</c:v>
                </c:pt>
                <c:pt idx="554">
                  <c:v>3.8363179638878799</c:v>
                </c:pt>
                <c:pt idx="555">
                  <c:v>3.8432427255555499</c:v>
                </c:pt>
                <c:pt idx="556">
                  <c:v>3.8501674872232199</c:v>
                </c:pt>
                <c:pt idx="557">
                  <c:v>3.8570922488908899</c:v>
                </c:pt>
                <c:pt idx="558">
                  <c:v>3.8640170105585501</c:v>
                </c:pt>
                <c:pt idx="559">
                  <c:v>3.87094177222622</c:v>
                </c:pt>
                <c:pt idx="560">
                  <c:v>3.87786653389389</c:v>
                </c:pt>
                <c:pt idx="561">
                  <c:v>3.88479129556156</c:v>
                </c:pt>
                <c:pt idx="562">
                  <c:v>3.8917160572292202</c:v>
                </c:pt>
                <c:pt idx="563">
                  <c:v>3.8986408188968902</c:v>
                </c:pt>
                <c:pt idx="564">
                  <c:v>3.9055655805645602</c:v>
                </c:pt>
                <c:pt idx="565">
                  <c:v>3.9124903422322301</c:v>
                </c:pt>
                <c:pt idx="566">
                  <c:v>3.9194151038998899</c:v>
                </c:pt>
                <c:pt idx="567">
                  <c:v>3.9263398655675599</c:v>
                </c:pt>
                <c:pt idx="568">
                  <c:v>3.9332646272352298</c:v>
                </c:pt>
                <c:pt idx="569">
                  <c:v>3.9401893889028998</c:v>
                </c:pt>
                <c:pt idx="570">
                  <c:v>3.9471141505705698</c:v>
                </c:pt>
                <c:pt idx="571">
                  <c:v>3.95403891223823</c:v>
                </c:pt>
                <c:pt idx="572">
                  <c:v>3.9609636739059</c:v>
                </c:pt>
                <c:pt idx="573">
                  <c:v>3.96788843557357</c:v>
                </c:pt>
                <c:pt idx="574">
                  <c:v>3.9748131972412399</c:v>
                </c:pt>
                <c:pt idx="575">
                  <c:v>3.9817379589089001</c:v>
                </c:pt>
                <c:pt idx="576">
                  <c:v>3.9886627205765701</c:v>
                </c:pt>
                <c:pt idx="577">
                  <c:v>3.9955874822442401</c:v>
                </c:pt>
                <c:pt idx="578">
                  <c:v>4.0025122439119096</c:v>
                </c:pt>
                <c:pt idx="579">
                  <c:v>4.0094370055795796</c:v>
                </c:pt>
                <c:pt idx="580">
                  <c:v>4.0163617672472398</c:v>
                </c:pt>
                <c:pt idx="581">
                  <c:v>4.0232865289149098</c:v>
                </c:pt>
                <c:pt idx="582">
                  <c:v>4.0302112905825798</c:v>
                </c:pt>
                <c:pt idx="583">
                  <c:v>4.0371360522502497</c:v>
                </c:pt>
                <c:pt idx="584">
                  <c:v>4.0440608139179099</c:v>
                </c:pt>
                <c:pt idx="585">
                  <c:v>4.0509855755855799</c:v>
                </c:pt>
                <c:pt idx="586">
                  <c:v>4.0579103372532499</c:v>
                </c:pt>
                <c:pt idx="587">
                  <c:v>4.0648350989209199</c:v>
                </c:pt>
                <c:pt idx="588">
                  <c:v>4.0717598605885801</c:v>
                </c:pt>
                <c:pt idx="589">
                  <c:v>4.0786846222562501</c:v>
                </c:pt>
                <c:pt idx="590">
                  <c:v>4.08560938392392</c:v>
                </c:pt>
                <c:pt idx="591">
                  <c:v>4.09253414559159</c:v>
                </c:pt>
                <c:pt idx="592">
                  <c:v>4.0994589072592502</c:v>
                </c:pt>
                <c:pt idx="593">
                  <c:v>4.1063836689269202</c:v>
                </c:pt>
                <c:pt idx="594">
                  <c:v>4.1133084305945902</c:v>
                </c:pt>
                <c:pt idx="595">
                  <c:v>4.1202331922622601</c:v>
                </c:pt>
                <c:pt idx="596">
                  <c:v>4.1271579539299301</c:v>
                </c:pt>
                <c:pt idx="597">
                  <c:v>4.1340827155975903</c:v>
                </c:pt>
                <c:pt idx="598">
                  <c:v>4.1410074772652603</c:v>
                </c:pt>
                <c:pt idx="599">
                  <c:v>4.1479322389329303</c:v>
                </c:pt>
                <c:pt idx="600">
                  <c:v>4.1548570006006003</c:v>
                </c:pt>
                <c:pt idx="601">
                  <c:v>4.1617817622682596</c:v>
                </c:pt>
                <c:pt idx="602">
                  <c:v>4.1687065239359304</c:v>
                </c:pt>
                <c:pt idx="603">
                  <c:v>4.1756312856036004</c:v>
                </c:pt>
                <c:pt idx="604">
                  <c:v>4.1825560472712704</c:v>
                </c:pt>
                <c:pt idx="605">
                  <c:v>4.1894808089389297</c:v>
                </c:pt>
                <c:pt idx="606">
                  <c:v>4.1964055706065997</c:v>
                </c:pt>
                <c:pt idx="607">
                  <c:v>4.2033303322742697</c:v>
                </c:pt>
                <c:pt idx="608">
                  <c:v>4.2102550939419396</c:v>
                </c:pt>
                <c:pt idx="609">
                  <c:v>4.2171798556096096</c:v>
                </c:pt>
                <c:pt idx="610">
                  <c:v>4.2241046172772698</c:v>
                </c:pt>
                <c:pt idx="611">
                  <c:v>4.2310293789449398</c:v>
                </c:pt>
                <c:pt idx="612">
                  <c:v>4.2379541406126098</c:v>
                </c:pt>
                <c:pt idx="613">
                  <c:v>4.2448789022802798</c:v>
                </c:pt>
                <c:pt idx="614">
                  <c:v>4.25180366394794</c:v>
                </c:pt>
                <c:pt idx="615">
                  <c:v>4.2587284256156099</c:v>
                </c:pt>
                <c:pt idx="616">
                  <c:v>4.2656531872832799</c:v>
                </c:pt>
                <c:pt idx="617">
                  <c:v>4.2725779489509499</c:v>
                </c:pt>
                <c:pt idx="618">
                  <c:v>4.2795027106186101</c:v>
                </c:pt>
                <c:pt idx="619">
                  <c:v>4.2864274722862801</c:v>
                </c:pt>
                <c:pt idx="620">
                  <c:v>4.29335223395395</c:v>
                </c:pt>
                <c:pt idx="621">
                  <c:v>4.30027699562162</c:v>
                </c:pt>
                <c:pt idx="622">
                  <c:v>4.3072017572892802</c:v>
                </c:pt>
                <c:pt idx="623">
                  <c:v>4.3141265189569502</c:v>
                </c:pt>
                <c:pt idx="624">
                  <c:v>4.3210512806246202</c:v>
                </c:pt>
                <c:pt idx="625">
                  <c:v>4.3279760422922902</c:v>
                </c:pt>
                <c:pt idx="626">
                  <c:v>4.3349008039599601</c:v>
                </c:pt>
                <c:pt idx="627">
                  <c:v>4.3418255656276203</c:v>
                </c:pt>
                <c:pt idx="628">
                  <c:v>4.3487503272952903</c:v>
                </c:pt>
                <c:pt idx="629">
                  <c:v>4.3556750889629603</c:v>
                </c:pt>
                <c:pt idx="630">
                  <c:v>4.3625998506306303</c:v>
                </c:pt>
                <c:pt idx="631">
                  <c:v>4.3695246122982896</c:v>
                </c:pt>
                <c:pt idx="632">
                  <c:v>4.3764493739659596</c:v>
                </c:pt>
                <c:pt idx="633">
                  <c:v>4.3833741356336304</c:v>
                </c:pt>
                <c:pt idx="634">
                  <c:v>4.3902988973013004</c:v>
                </c:pt>
                <c:pt idx="635">
                  <c:v>4.3972236589689597</c:v>
                </c:pt>
                <c:pt idx="636">
                  <c:v>4.4041484206366297</c:v>
                </c:pt>
                <c:pt idx="637">
                  <c:v>4.4110731823042997</c:v>
                </c:pt>
                <c:pt idx="638">
                  <c:v>4.4179979439719697</c:v>
                </c:pt>
                <c:pt idx="639">
                  <c:v>4.4249227056396396</c:v>
                </c:pt>
                <c:pt idx="640">
                  <c:v>4.4318474673072998</c:v>
                </c:pt>
                <c:pt idx="641">
                  <c:v>4.4387722289749698</c:v>
                </c:pt>
                <c:pt idx="642">
                  <c:v>4.4456969906426398</c:v>
                </c:pt>
                <c:pt idx="643">
                  <c:v>4.4526217523103098</c:v>
                </c:pt>
                <c:pt idx="644">
                  <c:v>4.45954651397797</c:v>
                </c:pt>
                <c:pt idx="645">
                  <c:v>4.4664712756456399</c:v>
                </c:pt>
                <c:pt idx="646">
                  <c:v>4.4733960373133099</c:v>
                </c:pt>
                <c:pt idx="647">
                  <c:v>4.4803207989809799</c:v>
                </c:pt>
                <c:pt idx="648">
                  <c:v>4.4872455606486401</c:v>
                </c:pt>
                <c:pt idx="649">
                  <c:v>4.4941703223163101</c:v>
                </c:pt>
                <c:pt idx="650">
                  <c:v>4.5010950839839801</c:v>
                </c:pt>
                <c:pt idx="651">
                  <c:v>4.50801984565165</c:v>
                </c:pt>
                <c:pt idx="652">
                  <c:v>4.5149446073193102</c:v>
                </c:pt>
                <c:pt idx="653">
                  <c:v>4.5218693689869802</c:v>
                </c:pt>
                <c:pt idx="654">
                  <c:v>4.5287941306546502</c:v>
                </c:pt>
                <c:pt idx="655">
                  <c:v>4.5357188923223202</c:v>
                </c:pt>
                <c:pt idx="656">
                  <c:v>4.5426436539899901</c:v>
                </c:pt>
                <c:pt idx="657">
                  <c:v>4.5495684156576504</c:v>
                </c:pt>
                <c:pt idx="658">
                  <c:v>4.5564931773253203</c:v>
                </c:pt>
                <c:pt idx="659">
                  <c:v>4.5634179389929903</c:v>
                </c:pt>
                <c:pt idx="660">
                  <c:v>4.5703427006606603</c:v>
                </c:pt>
                <c:pt idx="661">
                  <c:v>4.5772674623283196</c:v>
                </c:pt>
                <c:pt idx="662">
                  <c:v>4.5841922239959896</c:v>
                </c:pt>
                <c:pt idx="663">
                  <c:v>4.5911169856636604</c:v>
                </c:pt>
                <c:pt idx="664">
                  <c:v>4.5980417473313304</c:v>
                </c:pt>
                <c:pt idx="665">
                  <c:v>4.6049665089989897</c:v>
                </c:pt>
                <c:pt idx="666">
                  <c:v>4.6118912706666597</c:v>
                </c:pt>
                <c:pt idx="667">
                  <c:v>4.6188160323343297</c:v>
                </c:pt>
                <c:pt idx="668">
                  <c:v>4.6257407940019997</c:v>
                </c:pt>
                <c:pt idx="669">
                  <c:v>4.6326655556696696</c:v>
                </c:pt>
                <c:pt idx="670">
                  <c:v>4.6395903173373299</c:v>
                </c:pt>
                <c:pt idx="671">
                  <c:v>4.6465150790049998</c:v>
                </c:pt>
                <c:pt idx="672">
                  <c:v>4.6534398406726698</c:v>
                </c:pt>
                <c:pt idx="673">
                  <c:v>4.6603646023403398</c:v>
                </c:pt>
                <c:pt idx="674">
                  <c:v>4.667289364008</c:v>
                </c:pt>
                <c:pt idx="675">
                  <c:v>4.67421412567567</c:v>
                </c:pt>
                <c:pt idx="676">
                  <c:v>4.6811388873433399</c:v>
                </c:pt>
                <c:pt idx="677">
                  <c:v>4.6880636490110099</c:v>
                </c:pt>
                <c:pt idx="678">
                  <c:v>4.6949884106786701</c:v>
                </c:pt>
                <c:pt idx="679">
                  <c:v>4.7019131723463401</c:v>
                </c:pt>
                <c:pt idx="680">
                  <c:v>4.7088379340140101</c:v>
                </c:pt>
                <c:pt idx="681">
                  <c:v>4.7157626956816801</c:v>
                </c:pt>
                <c:pt idx="682">
                  <c:v>4.7226874573493403</c:v>
                </c:pt>
                <c:pt idx="683">
                  <c:v>4.7296122190170102</c:v>
                </c:pt>
                <c:pt idx="684">
                  <c:v>4.7365369806846802</c:v>
                </c:pt>
                <c:pt idx="685">
                  <c:v>4.7434617423523502</c:v>
                </c:pt>
                <c:pt idx="686">
                  <c:v>4.7503865040200202</c:v>
                </c:pt>
                <c:pt idx="687">
                  <c:v>4.7573112656876804</c:v>
                </c:pt>
                <c:pt idx="688">
                  <c:v>4.7642360273553503</c:v>
                </c:pt>
                <c:pt idx="689">
                  <c:v>4.7711607890230203</c:v>
                </c:pt>
                <c:pt idx="690">
                  <c:v>4.7780855506906903</c:v>
                </c:pt>
                <c:pt idx="691">
                  <c:v>4.7850103123583496</c:v>
                </c:pt>
                <c:pt idx="692">
                  <c:v>4.7919350740260196</c:v>
                </c:pt>
                <c:pt idx="693">
                  <c:v>4.7988598356936896</c:v>
                </c:pt>
                <c:pt idx="694">
                  <c:v>4.8057845973613604</c:v>
                </c:pt>
                <c:pt idx="695">
                  <c:v>4.8127093590290198</c:v>
                </c:pt>
                <c:pt idx="696">
                  <c:v>4.8196341206966897</c:v>
                </c:pt>
                <c:pt idx="697">
                  <c:v>4.8265588823643597</c:v>
                </c:pt>
                <c:pt idx="698">
                  <c:v>4.8334836440320297</c:v>
                </c:pt>
                <c:pt idx="699">
                  <c:v>4.8404084056996997</c:v>
                </c:pt>
                <c:pt idx="700">
                  <c:v>4.8473331673673599</c:v>
                </c:pt>
                <c:pt idx="701">
                  <c:v>4.8542579290350298</c:v>
                </c:pt>
                <c:pt idx="702">
                  <c:v>4.8611826907026998</c:v>
                </c:pt>
                <c:pt idx="703">
                  <c:v>4.8681074523703698</c:v>
                </c:pt>
                <c:pt idx="704">
                  <c:v>4.87503221403803</c:v>
                </c:pt>
                <c:pt idx="705">
                  <c:v>4.8819569757057</c:v>
                </c:pt>
                <c:pt idx="706">
                  <c:v>4.88888173737337</c:v>
                </c:pt>
                <c:pt idx="707">
                  <c:v>4.8958064990410399</c:v>
                </c:pt>
                <c:pt idx="708">
                  <c:v>4.9027312607087001</c:v>
                </c:pt>
                <c:pt idx="709">
                  <c:v>4.9096560223763701</c:v>
                </c:pt>
                <c:pt idx="710">
                  <c:v>4.9165807840440401</c:v>
                </c:pt>
                <c:pt idx="711">
                  <c:v>4.9235055457117101</c:v>
                </c:pt>
                <c:pt idx="712">
                  <c:v>4.9304303073793703</c:v>
                </c:pt>
                <c:pt idx="713">
                  <c:v>4.9373550690470402</c:v>
                </c:pt>
                <c:pt idx="714">
                  <c:v>4.9442798307147102</c:v>
                </c:pt>
                <c:pt idx="715">
                  <c:v>4.9512045923823802</c:v>
                </c:pt>
                <c:pt idx="716">
                  <c:v>4.9581293540500502</c:v>
                </c:pt>
                <c:pt idx="717">
                  <c:v>4.9650541157177104</c:v>
                </c:pt>
                <c:pt idx="718">
                  <c:v>4.9719788773853804</c:v>
                </c:pt>
                <c:pt idx="719">
                  <c:v>4.9789036390530503</c:v>
                </c:pt>
                <c:pt idx="720">
                  <c:v>4.9858284007207203</c:v>
                </c:pt>
                <c:pt idx="721">
                  <c:v>4.9927531623883796</c:v>
                </c:pt>
                <c:pt idx="722">
                  <c:v>4.9996779240560496</c:v>
                </c:pt>
                <c:pt idx="723">
                  <c:v>5.0066026857237196</c:v>
                </c:pt>
                <c:pt idx="724">
                  <c:v>5.0135274473913896</c:v>
                </c:pt>
                <c:pt idx="725">
                  <c:v>5.0204522090590498</c:v>
                </c:pt>
                <c:pt idx="726">
                  <c:v>5.0273769707267197</c:v>
                </c:pt>
                <c:pt idx="727">
                  <c:v>5.0343017323943897</c:v>
                </c:pt>
                <c:pt idx="728">
                  <c:v>5.0412264940620597</c:v>
                </c:pt>
                <c:pt idx="729">
                  <c:v>5.0481512557297297</c:v>
                </c:pt>
                <c:pt idx="730">
                  <c:v>5.0550760173973899</c:v>
                </c:pt>
                <c:pt idx="731">
                  <c:v>5.0620007790650599</c:v>
                </c:pt>
                <c:pt idx="732">
                  <c:v>5.0689255407327298</c:v>
                </c:pt>
                <c:pt idx="733">
                  <c:v>5.0758503024003998</c:v>
                </c:pt>
                <c:pt idx="734">
                  <c:v>5.08277506406806</c:v>
                </c:pt>
                <c:pt idx="735">
                  <c:v>5.08969982573573</c:v>
                </c:pt>
                <c:pt idx="736">
                  <c:v>5.0966245874034</c:v>
                </c:pt>
                <c:pt idx="737">
                  <c:v>5.1035493490710699</c:v>
                </c:pt>
                <c:pt idx="738">
                  <c:v>5.1104741107387301</c:v>
                </c:pt>
                <c:pt idx="739">
                  <c:v>5.1173988724064001</c:v>
                </c:pt>
                <c:pt idx="740">
                  <c:v>5.1243236340740701</c:v>
                </c:pt>
                <c:pt idx="741">
                  <c:v>5.1312483957417401</c:v>
                </c:pt>
                <c:pt idx="742">
                  <c:v>5.1381731574094003</c:v>
                </c:pt>
                <c:pt idx="743">
                  <c:v>5.1450979190770703</c:v>
                </c:pt>
                <c:pt idx="744">
                  <c:v>5.1520226807447402</c:v>
                </c:pt>
                <c:pt idx="745">
                  <c:v>5.1589474424124102</c:v>
                </c:pt>
                <c:pt idx="746">
                  <c:v>5.1658722040800802</c:v>
                </c:pt>
                <c:pt idx="747">
                  <c:v>5.1727969657477404</c:v>
                </c:pt>
                <c:pt idx="748">
                  <c:v>5.1797217274154104</c:v>
                </c:pt>
                <c:pt idx="749">
                  <c:v>5.1866464890830803</c:v>
                </c:pt>
                <c:pt idx="750">
                  <c:v>5.1935712507507503</c:v>
                </c:pt>
                <c:pt idx="751">
                  <c:v>5.2004960124184096</c:v>
                </c:pt>
                <c:pt idx="752">
                  <c:v>5.2074207740860796</c:v>
                </c:pt>
                <c:pt idx="753">
                  <c:v>5.2143455357537496</c:v>
                </c:pt>
                <c:pt idx="754">
                  <c:v>5.2212702974214196</c:v>
                </c:pt>
                <c:pt idx="755">
                  <c:v>5.2281950590890798</c:v>
                </c:pt>
                <c:pt idx="756">
                  <c:v>5.2351198207567498</c:v>
                </c:pt>
                <c:pt idx="757">
                  <c:v>5.2420445824244197</c:v>
                </c:pt>
                <c:pt idx="758">
                  <c:v>5.2489693440920897</c:v>
                </c:pt>
                <c:pt idx="759">
                  <c:v>5.2558941057597597</c:v>
                </c:pt>
                <c:pt idx="760">
                  <c:v>5.2628188674274199</c:v>
                </c:pt>
                <c:pt idx="761">
                  <c:v>5.2697436290950899</c:v>
                </c:pt>
                <c:pt idx="762">
                  <c:v>5.2766683907627598</c:v>
                </c:pt>
                <c:pt idx="763">
                  <c:v>5.2835931524304298</c:v>
                </c:pt>
                <c:pt idx="764">
                  <c:v>5.29051791409809</c:v>
                </c:pt>
                <c:pt idx="765">
                  <c:v>5.29744267576576</c:v>
                </c:pt>
                <c:pt idx="766">
                  <c:v>5.30436743743343</c:v>
                </c:pt>
                <c:pt idx="767">
                  <c:v>5.3112921991011</c:v>
                </c:pt>
                <c:pt idx="768">
                  <c:v>5.3182169607687602</c:v>
                </c:pt>
                <c:pt idx="769">
                  <c:v>5.3251417224364301</c:v>
                </c:pt>
                <c:pt idx="770">
                  <c:v>5.3320664841041001</c:v>
                </c:pt>
                <c:pt idx="771">
                  <c:v>5.3389912457717701</c:v>
                </c:pt>
                <c:pt idx="772">
                  <c:v>5.3459160074394303</c:v>
                </c:pt>
                <c:pt idx="773">
                  <c:v>5.3528407691071003</c:v>
                </c:pt>
                <c:pt idx="774">
                  <c:v>5.3597655307747702</c:v>
                </c:pt>
                <c:pt idx="775">
                  <c:v>5.3666902924424402</c:v>
                </c:pt>
                <c:pt idx="776">
                  <c:v>5.3736150541101102</c:v>
                </c:pt>
                <c:pt idx="777">
                  <c:v>5.3805398157777704</c:v>
                </c:pt>
                <c:pt idx="778">
                  <c:v>5.3874645774454404</c:v>
                </c:pt>
                <c:pt idx="779">
                  <c:v>5.3943893391131104</c:v>
                </c:pt>
                <c:pt idx="780">
                  <c:v>5.4013141007807803</c:v>
                </c:pt>
                <c:pt idx="781">
                  <c:v>5.4082388624484397</c:v>
                </c:pt>
                <c:pt idx="782">
                  <c:v>5.4151636241161096</c:v>
                </c:pt>
                <c:pt idx="783">
                  <c:v>5.4220883857837796</c:v>
                </c:pt>
                <c:pt idx="784">
                  <c:v>5.4290131474514496</c:v>
                </c:pt>
                <c:pt idx="785">
                  <c:v>5.4359379091191098</c:v>
                </c:pt>
                <c:pt idx="786">
                  <c:v>5.4428626707867798</c:v>
                </c:pt>
                <c:pt idx="787">
                  <c:v>5.4497874324544497</c:v>
                </c:pt>
                <c:pt idx="788">
                  <c:v>5.4567121941221197</c:v>
                </c:pt>
                <c:pt idx="789">
                  <c:v>5.4636369557897897</c:v>
                </c:pt>
                <c:pt idx="790">
                  <c:v>5.4705617174574499</c:v>
                </c:pt>
                <c:pt idx="791">
                  <c:v>5.4774864791251199</c:v>
                </c:pt>
                <c:pt idx="792">
                  <c:v>5.4844112407927899</c:v>
                </c:pt>
                <c:pt idx="793">
                  <c:v>5.4913360024604598</c:v>
                </c:pt>
                <c:pt idx="794">
                  <c:v>5.49826076412812</c:v>
                </c:pt>
                <c:pt idx="795">
                  <c:v>5.50518552579579</c:v>
                </c:pt>
                <c:pt idx="796">
                  <c:v>5.51211028746346</c:v>
                </c:pt>
                <c:pt idx="797">
                  <c:v>5.51903504913113</c:v>
                </c:pt>
                <c:pt idx="798">
                  <c:v>5.5259598107987902</c:v>
                </c:pt>
                <c:pt idx="799">
                  <c:v>5.5328845724664601</c:v>
                </c:pt>
                <c:pt idx="800">
                  <c:v>5.5398093341341301</c:v>
                </c:pt>
                <c:pt idx="801">
                  <c:v>5.5467340958018001</c:v>
                </c:pt>
                <c:pt idx="802">
                  <c:v>5.5536588574694603</c:v>
                </c:pt>
                <c:pt idx="803">
                  <c:v>5.5605836191371303</c:v>
                </c:pt>
                <c:pt idx="804">
                  <c:v>5.5675083808048003</c:v>
                </c:pt>
                <c:pt idx="805">
                  <c:v>5.5744331424724702</c:v>
                </c:pt>
                <c:pt idx="806">
                  <c:v>5.5813579041401402</c:v>
                </c:pt>
                <c:pt idx="807">
                  <c:v>5.5882826658078004</c:v>
                </c:pt>
                <c:pt idx="808">
                  <c:v>5.5952074274754704</c:v>
                </c:pt>
                <c:pt idx="809">
                  <c:v>5.6021321891431404</c:v>
                </c:pt>
                <c:pt idx="810">
                  <c:v>5.6090569508108103</c:v>
                </c:pt>
                <c:pt idx="811">
                  <c:v>5.6159817124784697</c:v>
                </c:pt>
                <c:pt idx="812">
                  <c:v>5.6229064741461396</c:v>
                </c:pt>
                <c:pt idx="813">
                  <c:v>5.6298312358138096</c:v>
                </c:pt>
                <c:pt idx="814">
                  <c:v>5.6367559974814796</c:v>
                </c:pt>
                <c:pt idx="815">
                  <c:v>5.6436807591491398</c:v>
                </c:pt>
                <c:pt idx="816">
                  <c:v>5.6506055208168098</c:v>
                </c:pt>
                <c:pt idx="817">
                  <c:v>5.6575302824844798</c:v>
                </c:pt>
                <c:pt idx="818">
                  <c:v>5.6644550441521497</c:v>
                </c:pt>
                <c:pt idx="819">
                  <c:v>5.6713798058198197</c:v>
                </c:pt>
                <c:pt idx="820">
                  <c:v>5.6783045674874799</c:v>
                </c:pt>
                <c:pt idx="821">
                  <c:v>5.6852293291551499</c:v>
                </c:pt>
                <c:pt idx="822">
                  <c:v>5.6921540908228199</c:v>
                </c:pt>
                <c:pt idx="823">
                  <c:v>5.6990788524904898</c:v>
                </c:pt>
                <c:pt idx="824">
                  <c:v>5.7060036141581501</c:v>
                </c:pt>
                <c:pt idx="825">
                  <c:v>5.71292837582582</c:v>
                </c:pt>
                <c:pt idx="826">
                  <c:v>5.71985313749349</c:v>
                </c:pt>
                <c:pt idx="827">
                  <c:v>5.72677789916116</c:v>
                </c:pt>
                <c:pt idx="828">
                  <c:v>5.7337026608288202</c:v>
                </c:pt>
                <c:pt idx="829">
                  <c:v>5.7406274224964902</c:v>
                </c:pt>
                <c:pt idx="830">
                  <c:v>5.7475521841641601</c:v>
                </c:pt>
                <c:pt idx="831">
                  <c:v>5.7544769458318301</c:v>
                </c:pt>
                <c:pt idx="832">
                  <c:v>5.7614017074994903</c:v>
                </c:pt>
                <c:pt idx="833">
                  <c:v>5.7683264691671603</c:v>
                </c:pt>
                <c:pt idx="834">
                  <c:v>5.7752512308348303</c:v>
                </c:pt>
                <c:pt idx="835">
                  <c:v>5.7821759925025003</c:v>
                </c:pt>
                <c:pt idx="836">
                  <c:v>5.7891007541701702</c:v>
                </c:pt>
                <c:pt idx="837">
                  <c:v>5.7960255158378304</c:v>
                </c:pt>
                <c:pt idx="838">
                  <c:v>5.8029502775055004</c:v>
                </c:pt>
                <c:pt idx="839">
                  <c:v>5.8098750391731704</c:v>
                </c:pt>
                <c:pt idx="840">
                  <c:v>5.8167998008408404</c:v>
                </c:pt>
                <c:pt idx="841">
                  <c:v>5.8237245625084997</c:v>
                </c:pt>
                <c:pt idx="842">
                  <c:v>5.8306493241761697</c:v>
                </c:pt>
                <c:pt idx="843">
                  <c:v>5.8375740858438396</c:v>
                </c:pt>
                <c:pt idx="844">
                  <c:v>5.8444988475115096</c:v>
                </c:pt>
                <c:pt idx="845">
                  <c:v>5.8514236091791698</c:v>
                </c:pt>
                <c:pt idx="846">
                  <c:v>5.8583483708468398</c:v>
                </c:pt>
                <c:pt idx="847">
                  <c:v>5.8652731325145098</c:v>
                </c:pt>
                <c:pt idx="848">
                  <c:v>5.8721978941821797</c:v>
                </c:pt>
                <c:pt idx="849">
                  <c:v>5.8791226558498497</c:v>
                </c:pt>
                <c:pt idx="850">
                  <c:v>5.8860474175175099</c:v>
                </c:pt>
                <c:pt idx="851">
                  <c:v>5.8929721791851799</c:v>
                </c:pt>
                <c:pt idx="852">
                  <c:v>5.8998969408528499</c:v>
                </c:pt>
                <c:pt idx="853">
                  <c:v>5.9068217025205199</c:v>
                </c:pt>
                <c:pt idx="854">
                  <c:v>5.9137464641881801</c:v>
                </c:pt>
                <c:pt idx="855">
                  <c:v>5.92067122585585</c:v>
                </c:pt>
                <c:pt idx="856">
                  <c:v>5.92759598752352</c:v>
                </c:pt>
                <c:pt idx="857">
                  <c:v>5.93452074919119</c:v>
                </c:pt>
                <c:pt idx="858">
                  <c:v>5.9414455108588502</c:v>
                </c:pt>
                <c:pt idx="859">
                  <c:v>5.9483702725265202</c:v>
                </c:pt>
                <c:pt idx="860">
                  <c:v>5.9552950341941902</c:v>
                </c:pt>
                <c:pt idx="861">
                  <c:v>5.9622197958618601</c:v>
                </c:pt>
                <c:pt idx="862">
                  <c:v>5.9691445575295203</c:v>
                </c:pt>
                <c:pt idx="863">
                  <c:v>5.9760693191971903</c:v>
                </c:pt>
                <c:pt idx="864">
                  <c:v>5.9829940808648603</c:v>
                </c:pt>
                <c:pt idx="865">
                  <c:v>5.9899188425325303</c:v>
                </c:pt>
                <c:pt idx="866">
                  <c:v>5.9968436042002002</c:v>
                </c:pt>
                <c:pt idx="867">
                  <c:v>6.0037683658678596</c:v>
                </c:pt>
                <c:pt idx="868">
                  <c:v>6.0106931275355304</c:v>
                </c:pt>
                <c:pt idx="869">
                  <c:v>6.0176178892032004</c:v>
                </c:pt>
                <c:pt idx="870">
                  <c:v>6.0245426508708704</c:v>
                </c:pt>
                <c:pt idx="871">
                  <c:v>6.0314674125385297</c:v>
                </c:pt>
                <c:pt idx="872">
                  <c:v>6.0383921742061997</c:v>
                </c:pt>
                <c:pt idx="873">
                  <c:v>6.0453169358738696</c:v>
                </c:pt>
                <c:pt idx="874">
                  <c:v>6.0522416975415396</c:v>
                </c:pt>
                <c:pt idx="875">
                  <c:v>6.0591664592091998</c:v>
                </c:pt>
                <c:pt idx="876">
                  <c:v>6.0660912208768698</c:v>
                </c:pt>
                <c:pt idx="877">
                  <c:v>6.0730159825445398</c:v>
                </c:pt>
                <c:pt idx="878">
                  <c:v>6.0799407442122098</c:v>
                </c:pt>
                <c:pt idx="879">
                  <c:v>6.0868655058798797</c:v>
                </c:pt>
                <c:pt idx="880">
                  <c:v>6.0937902675475399</c:v>
                </c:pt>
                <c:pt idx="881">
                  <c:v>6.1007150292152099</c:v>
                </c:pt>
                <c:pt idx="882">
                  <c:v>6.1076397908828799</c:v>
                </c:pt>
                <c:pt idx="883">
                  <c:v>6.1145645525505499</c:v>
                </c:pt>
                <c:pt idx="884">
                  <c:v>6.1214893142182101</c:v>
                </c:pt>
                <c:pt idx="885">
                  <c:v>6.1284140758858801</c:v>
                </c:pt>
                <c:pt idx="886">
                  <c:v>6.13533883755355</c:v>
                </c:pt>
                <c:pt idx="887">
                  <c:v>6.14226359922122</c:v>
                </c:pt>
                <c:pt idx="888">
                  <c:v>6.1491883608888802</c:v>
                </c:pt>
                <c:pt idx="889">
                  <c:v>6.1561131225565502</c:v>
                </c:pt>
                <c:pt idx="890">
                  <c:v>6.1630378842242202</c:v>
                </c:pt>
                <c:pt idx="891">
                  <c:v>6.1699626458918901</c:v>
                </c:pt>
                <c:pt idx="892">
                  <c:v>6.1768874075595503</c:v>
                </c:pt>
                <c:pt idx="893">
                  <c:v>6.1838121692272203</c:v>
                </c:pt>
                <c:pt idx="894">
                  <c:v>6.1907369308948903</c:v>
                </c:pt>
                <c:pt idx="895">
                  <c:v>6.1976616925625603</c:v>
                </c:pt>
                <c:pt idx="896">
                  <c:v>6.2045864542302303</c:v>
                </c:pt>
                <c:pt idx="897">
                  <c:v>6.2115112158978896</c:v>
                </c:pt>
                <c:pt idx="898">
                  <c:v>6.2184359775655604</c:v>
                </c:pt>
                <c:pt idx="899">
                  <c:v>6.2253607392332304</c:v>
                </c:pt>
                <c:pt idx="900">
                  <c:v>6.2322855009009004</c:v>
                </c:pt>
                <c:pt idx="901">
                  <c:v>6.2392102625685597</c:v>
                </c:pt>
                <c:pt idx="902">
                  <c:v>6.2461350242362297</c:v>
                </c:pt>
                <c:pt idx="903">
                  <c:v>6.2530597859038997</c:v>
                </c:pt>
                <c:pt idx="904">
                  <c:v>6.2599845475715696</c:v>
                </c:pt>
                <c:pt idx="905">
                  <c:v>6.2669093092392298</c:v>
                </c:pt>
                <c:pt idx="906">
                  <c:v>6.2738340709068998</c:v>
                </c:pt>
                <c:pt idx="907">
                  <c:v>6.2807588325745698</c:v>
                </c:pt>
                <c:pt idx="908">
                  <c:v>6.2876835942422398</c:v>
                </c:pt>
                <c:pt idx="909">
                  <c:v>6.2946083559099097</c:v>
                </c:pt>
                <c:pt idx="910">
                  <c:v>6.30153311757757</c:v>
                </c:pt>
                <c:pt idx="911">
                  <c:v>6.3084578792452399</c:v>
                </c:pt>
                <c:pt idx="912">
                  <c:v>6.3153826409129099</c:v>
                </c:pt>
                <c:pt idx="913">
                  <c:v>6.3223074025805799</c:v>
                </c:pt>
                <c:pt idx="914">
                  <c:v>6.3292321642482401</c:v>
                </c:pt>
                <c:pt idx="915">
                  <c:v>6.3361569259159101</c:v>
                </c:pt>
                <c:pt idx="916">
                  <c:v>6.34308168758358</c:v>
                </c:pt>
                <c:pt idx="917">
                  <c:v>6.35000644925125</c:v>
                </c:pt>
                <c:pt idx="918">
                  <c:v>6.3569312109189102</c:v>
                </c:pt>
                <c:pt idx="919">
                  <c:v>6.3638559725865802</c:v>
                </c:pt>
                <c:pt idx="920">
                  <c:v>6.3707807342542502</c:v>
                </c:pt>
                <c:pt idx="921">
                  <c:v>6.3777054959219202</c:v>
                </c:pt>
                <c:pt idx="922">
                  <c:v>6.3846302575895804</c:v>
                </c:pt>
                <c:pt idx="923">
                  <c:v>6.3915550192572503</c:v>
                </c:pt>
                <c:pt idx="924">
                  <c:v>6.3984797809249203</c:v>
                </c:pt>
                <c:pt idx="925">
                  <c:v>6.4054045425925903</c:v>
                </c:pt>
                <c:pt idx="926">
                  <c:v>6.4123293042602603</c:v>
                </c:pt>
                <c:pt idx="927">
                  <c:v>6.4192540659279196</c:v>
                </c:pt>
                <c:pt idx="928">
                  <c:v>6.4261788275955896</c:v>
                </c:pt>
                <c:pt idx="929">
                  <c:v>6.4331035892632604</c:v>
                </c:pt>
                <c:pt idx="930">
                  <c:v>6.4400283509309304</c:v>
                </c:pt>
                <c:pt idx="931">
                  <c:v>6.4469531125985897</c:v>
                </c:pt>
                <c:pt idx="932">
                  <c:v>6.4538778742662597</c:v>
                </c:pt>
                <c:pt idx="933">
                  <c:v>6.4608026359339297</c:v>
                </c:pt>
                <c:pt idx="934">
                  <c:v>6.4677273976015996</c:v>
                </c:pt>
                <c:pt idx="935">
                  <c:v>6.4746521592692599</c:v>
                </c:pt>
                <c:pt idx="936">
                  <c:v>6.4815769209369298</c:v>
                </c:pt>
                <c:pt idx="937">
                  <c:v>6.4885016826045998</c:v>
                </c:pt>
                <c:pt idx="938">
                  <c:v>6.4954264442722698</c:v>
                </c:pt>
                <c:pt idx="939">
                  <c:v>6.5023512059399398</c:v>
                </c:pt>
                <c:pt idx="940">
                  <c:v>6.5092759676076</c:v>
                </c:pt>
                <c:pt idx="941">
                  <c:v>6.5162007292752699</c:v>
                </c:pt>
                <c:pt idx="942">
                  <c:v>6.5231254909429399</c:v>
                </c:pt>
                <c:pt idx="943">
                  <c:v>6.5300502526106099</c:v>
                </c:pt>
                <c:pt idx="944">
                  <c:v>6.5369750142782701</c:v>
                </c:pt>
                <c:pt idx="945">
                  <c:v>6.5438997759459401</c:v>
                </c:pt>
                <c:pt idx="946">
                  <c:v>6.5508245376136101</c:v>
                </c:pt>
                <c:pt idx="947">
                  <c:v>6.55774929928128</c:v>
                </c:pt>
                <c:pt idx="948">
                  <c:v>6.5646740609489402</c:v>
                </c:pt>
                <c:pt idx="949">
                  <c:v>6.5715988226166102</c:v>
                </c:pt>
                <c:pt idx="950">
                  <c:v>6.5785235842842802</c:v>
                </c:pt>
                <c:pt idx="951">
                  <c:v>6.5854483459519502</c:v>
                </c:pt>
                <c:pt idx="952">
                  <c:v>6.5923731076196104</c:v>
                </c:pt>
                <c:pt idx="953">
                  <c:v>6.5992978692872803</c:v>
                </c:pt>
                <c:pt idx="954">
                  <c:v>6.6062226309549503</c:v>
                </c:pt>
                <c:pt idx="955">
                  <c:v>6.6131473926226203</c:v>
                </c:pt>
                <c:pt idx="956">
                  <c:v>6.6200721542902903</c:v>
                </c:pt>
                <c:pt idx="957">
                  <c:v>6.6269969159579496</c:v>
                </c:pt>
                <c:pt idx="958">
                  <c:v>6.6339216776256196</c:v>
                </c:pt>
                <c:pt idx="959">
                  <c:v>6.6408464392932904</c:v>
                </c:pt>
                <c:pt idx="960">
                  <c:v>6.6477712009609604</c:v>
                </c:pt>
                <c:pt idx="961">
                  <c:v>6.6546959626286197</c:v>
                </c:pt>
                <c:pt idx="962">
                  <c:v>6.6616207242962897</c:v>
                </c:pt>
                <c:pt idx="963">
                  <c:v>6.6685454859639597</c:v>
                </c:pt>
                <c:pt idx="964">
                  <c:v>6.6754702476316297</c:v>
                </c:pt>
                <c:pt idx="965">
                  <c:v>6.6823950092992899</c:v>
                </c:pt>
                <c:pt idx="966">
                  <c:v>6.6893197709669598</c:v>
                </c:pt>
                <c:pt idx="967">
                  <c:v>6.6962445326346298</c:v>
                </c:pt>
                <c:pt idx="968">
                  <c:v>6.7031692943022998</c:v>
                </c:pt>
                <c:pt idx="969">
                  <c:v>6.7100940559699698</c:v>
                </c:pt>
                <c:pt idx="970">
                  <c:v>6.71701881763763</c:v>
                </c:pt>
                <c:pt idx="971">
                  <c:v>6.7239435793053</c:v>
                </c:pt>
                <c:pt idx="972">
                  <c:v>6.7308683409729699</c:v>
                </c:pt>
                <c:pt idx="973">
                  <c:v>6.7377931026406399</c:v>
                </c:pt>
                <c:pt idx="974">
                  <c:v>6.7447178643083001</c:v>
                </c:pt>
                <c:pt idx="975">
                  <c:v>6.7516426259759701</c:v>
                </c:pt>
                <c:pt idx="976">
                  <c:v>6.7585673876436401</c:v>
                </c:pt>
                <c:pt idx="977">
                  <c:v>6.76549214931131</c:v>
                </c:pt>
                <c:pt idx="978">
                  <c:v>6.7724169109789703</c:v>
                </c:pt>
                <c:pt idx="979">
                  <c:v>6.7793416726466402</c:v>
                </c:pt>
                <c:pt idx="980">
                  <c:v>6.7862664343143102</c:v>
                </c:pt>
                <c:pt idx="981">
                  <c:v>6.7931911959819802</c:v>
                </c:pt>
                <c:pt idx="982">
                  <c:v>6.8001159576496404</c:v>
                </c:pt>
                <c:pt idx="983">
                  <c:v>6.8070407193173104</c:v>
                </c:pt>
                <c:pt idx="984">
                  <c:v>6.8139654809849803</c:v>
                </c:pt>
                <c:pt idx="985">
                  <c:v>6.8208902426526503</c:v>
                </c:pt>
                <c:pt idx="986">
                  <c:v>6.8278150043203203</c:v>
                </c:pt>
                <c:pt idx="987">
                  <c:v>6.8347397659879796</c:v>
                </c:pt>
                <c:pt idx="988">
                  <c:v>6.8416645276556496</c:v>
                </c:pt>
                <c:pt idx="989">
                  <c:v>6.8485892893233196</c:v>
                </c:pt>
                <c:pt idx="990">
                  <c:v>6.8555140509909904</c:v>
                </c:pt>
                <c:pt idx="991">
                  <c:v>6.8624388126586497</c:v>
                </c:pt>
                <c:pt idx="992">
                  <c:v>6.8693635743263197</c:v>
                </c:pt>
                <c:pt idx="993">
                  <c:v>6.8762883359939897</c:v>
                </c:pt>
                <c:pt idx="994">
                  <c:v>6.8832130976616597</c:v>
                </c:pt>
                <c:pt idx="995">
                  <c:v>6.8901378593293199</c:v>
                </c:pt>
                <c:pt idx="996">
                  <c:v>6.8970626209969899</c:v>
                </c:pt>
                <c:pt idx="997">
                  <c:v>6.9039873826646598</c:v>
                </c:pt>
                <c:pt idx="998">
                  <c:v>6.9109121443323298</c:v>
                </c:pt>
                <c:pt idx="999">
                  <c:v>6.9178369059999998</c:v>
                </c:pt>
              </c:numCache>
            </c:numRef>
          </c:xVal>
          <c:yVal>
            <c:numRef>
              <c:f>'0.64NaCl_0.36UCl3_plot_data'!$E$2:$E$1001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1.0929069058377399E-3</c:v>
                </c:pt>
                <c:pt idx="392">
                  <c:v>1.28570992971723E-3</c:v>
                </c:pt>
                <c:pt idx="393">
                  <c:v>1.47851295359672E-3</c:v>
                </c:pt>
                <c:pt idx="394">
                  <c:v>1.67131597747621E-3</c:v>
                </c:pt>
                <c:pt idx="395">
                  <c:v>1.8641190013556799E-3</c:v>
                </c:pt>
                <c:pt idx="396">
                  <c:v>2.0569220252351699E-3</c:v>
                </c:pt>
                <c:pt idx="397">
                  <c:v>2.24972504911466E-3</c:v>
                </c:pt>
                <c:pt idx="398">
                  <c:v>2.44252807299415E-3</c:v>
                </c:pt>
                <c:pt idx="399">
                  <c:v>2.6353310968736401E-3</c:v>
                </c:pt>
                <c:pt idx="400">
                  <c:v>2.8281341207531101E-3</c:v>
                </c:pt>
                <c:pt idx="401">
                  <c:v>3.0209371446326002E-3</c:v>
                </c:pt>
                <c:pt idx="402">
                  <c:v>3.2137401685120898E-3</c:v>
                </c:pt>
                <c:pt idx="403">
                  <c:v>3.4065431923915798E-3</c:v>
                </c:pt>
                <c:pt idx="404">
                  <c:v>3.5993462162710699E-3</c:v>
                </c:pt>
                <c:pt idx="405">
                  <c:v>3.7921492401505399E-3</c:v>
                </c:pt>
                <c:pt idx="406">
                  <c:v>3.9849522640300304E-3</c:v>
                </c:pt>
                <c:pt idx="407">
                  <c:v>4.17775528790952E-3</c:v>
                </c:pt>
                <c:pt idx="408">
                  <c:v>4.4012436570999699E-3</c:v>
                </c:pt>
                <c:pt idx="409">
                  <c:v>4.6576491545119898E-3</c:v>
                </c:pt>
                <c:pt idx="410">
                  <c:v>4.9140546519240002E-3</c:v>
                </c:pt>
                <c:pt idx="411">
                  <c:v>5.1704601493360201E-3</c:v>
                </c:pt>
                <c:pt idx="412">
                  <c:v>5.42686564674804E-3</c:v>
                </c:pt>
                <c:pt idx="413">
                  <c:v>5.6832711441600599E-3</c:v>
                </c:pt>
                <c:pt idx="414">
                  <c:v>5.9396766415720798E-3</c:v>
                </c:pt>
                <c:pt idx="415">
                  <c:v>6.1960821389840798E-3</c:v>
                </c:pt>
                <c:pt idx="416">
                  <c:v>6.4524876363960997E-3</c:v>
                </c:pt>
                <c:pt idx="417">
                  <c:v>6.7088931338081196E-3</c:v>
                </c:pt>
                <c:pt idx="418">
                  <c:v>6.9652986312201404E-3</c:v>
                </c:pt>
                <c:pt idx="419">
                  <c:v>7.2217041286321603E-3</c:v>
                </c:pt>
                <c:pt idx="420">
                  <c:v>7.4781096260441698E-3</c:v>
                </c:pt>
                <c:pt idx="421">
                  <c:v>7.7345151234561897E-3</c:v>
                </c:pt>
                <c:pt idx="422">
                  <c:v>7.9909206208682096E-3</c:v>
                </c:pt>
                <c:pt idx="423">
                  <c:v>8.2633204432515494E-3</c:v>
                </c:pt>
                <c:pt idx="424">
                  <c:v>8.6024040634479406E-3</c:v>
                </c:pt>
                <c:pt idx="425">
                  <c:v>8.9414876836443006E-3</c:v>
                </c:pt>
                <c:pt idx="426">
                  <c:v>9.2805713038406797E-3</c:v>
                </c:pt>
                <c:pt idx="427">
                  <c:v>9.6196549240370691E-3</c:v>
                </c:pt>
                <c:pt idx="428">
                  <c:v>9.9587385442334499E-3</c:v>
                </c:pt>
                <c:pt idx="429">
                  <c:v>1.02978221644298E-2</c:v>
                </c:pt>
                <c:pt idx="430">
                  <c:v>1.0636905784626199E-2</c:v>
                </c:pt>
                <c:pt idx="431">
                  <c:v>1.09759894048225E-2</c:v>
                </c:pt>
                <c:pt idx="432">
                  <c:v>1.13150730250189E-2</c:v>
                </c:pt>
                <c:pt idx="433">
                  <c:v>1.16541566452153E-2</c:v>
                </c:pt>
                <c:pt idx="434">
                  <c:v>1.19932402654117E-2</c:v>
                </c:pt>
                <c:pt idx="435">
                  <c:v>1.2332323885607999E-2</c:v>
                </c:pt>
                <c:pt idx="436">
                  <c:v>1.2671407505804399E-2</c:v>
                </c:pt>
                <c:pt idx="437">
                  <c:v>1.3010491126000801E-2</c:v>
                </c:pt>
                <c:pt idx="438">
                  <c:v>1.3349574746197201E-2</c:v>
                </c:pt>
                <c:pt idx="439">
                  <c:v>1.37500585451705E-2</c:v>
                </c:pt>
                <c:pt idx="440">
                  <c:v>1.43660917416821E-2</c:v>
                </c:pt>
                <c:pt idx="441">
                  <c:v>1.4982124938193699E-2</c:v>
                </c:pt>
                <c:pt idx="442">
                  <c:v>1.55981581347053E-2</c:v>
                </c:pt>
                <c:pt idx="443">
                  <c:v>1.62141913312169E-2</c:v>
                </c:pt>
                <c:pt idx="444">
                  <c:v>1.6830224527728501E-2</c:v>
                </c:pt>
                <c:pt idx="445">
                  <c:v>1.7446257724240102E-2</c:v>
                </c:pt>
                <c:pt idx="446">
                  <c:v>1.8062290920751699E-2</c:v>
                </c:pt>
                <c:pt idx="447">
                  <c:v>1.86783241172634E-2</c:v>
                </c:pt>
                <c:pt idx="448">
                  <c:v>1.9294357313775001E-2</c:v>
                </c:pt>
                <c:pt idx="449">
                  <c:v>1.9910390510286601E-2</c:v>
                </c:pt>
                <c:pt idx="450">
                  <c:v>2.0526423706798198E-2</c:v>
                </c:pt>
                <c:pt idx="451">
                  <c:v>2.1142456903309799E-2</c:v>
                </c:pt>
                <c:pt idx="452">
                  <c:v>2.17584900998214E-2</c:v>
                </c:pt>
                <c:pt idx="453">
                  <c:v>2.2374523296333101E-2</c:v>
                </c:pt>
                <c:pt idx="454">
                  <c:v>2.2990556492844701E-2</c:v>
                </c:pt>
                <c:pt idx="455">
                  <c:v>2.3606589689356298E-2</c:v>
                </c:pt>
                <c:pt idx="456">
                  <c:v>2.4222622885867899E-2</c:v>
                </c:pt>
                <c:pt idx="457">
                  <c:v>2.48386560823795E-2</c:v>
                </c:pt>
                <c:pt idx="458">
                  <c:v>2.54410743020765E-2</c:v>
                </c:pt>
                <c:pt idx="459">
                  <c:v>2.6037218273988999E-2</c:v>
                </c:pt>
                <c:pt idx="460">
                  <c:v>2.6633362245901501E-2</c:v>
                </c:pt>
                <c:pt idx="461">
                  <c:v>2.7229506217814101E-2</c:v>
                </c:pt>
                <c:pt idx="462">
                  <c:v>2.7825650189726599E-2</c:v>
                </c:pt>
                <c:pt idx="463">
                  <c:v>2.8421794161639199E-2</c:v>
                </c:pt>
                <c:pt idx="464">
                  <c:v>2.9017938133551701E-2</c:v>
                </c:pt>
                <c:pt idx="465">
                  <c:v>2.96140821054642E-2</c:v>
                </c:pt>
                <c:pt idx="466">
                  <c:v>3.0210226077376799E-2</c:v>
                </c:pt>
                <c:pt idx="467">
                  <c:v>3.0806370049289301E-2</c:v>
                </c:pt>
                <c:pt idx="468">
                  <c:v>3.1402514021201901E-2</c:v>
                </c:pt>
                <c:pt idx="469">
                  <c:v>3.1998657993114403E-2</c:v>
                </c:pt>
                <c:pt idx="470">
                  <c:v>3.2594801965026898E-2</c:v>
                </c:pt>
                <c:pt idx="471">
                  <c:v>3.3190945936939498E-2</c:v>
                </c:pt>
                <c:pt idx="472">
                  <c:v>3.3787089908852E-2</c:v>
                </c:pt>
                <c:pt idx="473">
                  <c:v>3.4383233880764502E-2</c:v>
                </c:pt>
                <c:pt idx="474">
                  <c:v>3.5009592404154903E-2</c:v>
                </c:pt>
                <c:pt idx="475">
                  <c:v>3.56747489985536E-2</c:v>
                </c:pt>
                <c:pt idx="476">
                  <c:v>3.6339905592952401E-2</c:v>
                </c:pt>
                <c:pt idx="477">
                  <c:v>3.7005062187351202E-2</c:v>
                </c:pt>
                <c:pt idx="478">
                  <c:v>3.7670218781750003E-2</c:v>
                </c:pt>
                <c:pt idx="479">
                  <c:v>3.8335375376148798E-2</c:v>
                </c:pt>
                <c:pt idx="480">
                  <c:v>3.9000531970547599E-2</c:v>
                </c:pt>
                <c:pt idx="481">
                  <c:v>3.96656885649464E-2</c:v>
                </c:pt>
                <c:pt idx="482">
                  <c:v>4.0330845159345201E-2</c:v>
                </c:pt>
                <c:pt idx="483">
                  <c:v>4.0996001753744002E-2</c:v>
                </c:pt>
                <c:pt idx="484">
                  <c:v>4.1661158348142803E-2</c:v>
                </c:pt>
                <c:pt idx="485">
                  <c:v>4.2326314942541597E-2</c:v>
                </c:pt>
                <c:pt idx="486">
                  <c:v>4.2991471536940398E-2</c:v>
                </c:pt>
                <c:pt idx="487">
                  <c:v>4.3656628131339199E-2</c:v>
                </c:pt>
                <c:pt idx="488">
                  <c:v>4.4321784725738E-2</c:v>
                </c:pt>
                <c:pt idx="489">
                  <c:v>4.4986941320136802E-2</c:v>
                </c:pt>
                <c:pt idx="490">
                  <c:v>4.56546474310408E-2</c:v>
                </c:pt>
                <c:pt idx="491">
                  <c:v>4.6329656156699199E-2</c:v>
                </c:pt>
                <c:pt idx="492">
                  <c:v>4.7004664882357598E-2</c:v>
                </c:pt>
                <c:pt idx="493">
                  <c:v>4.76796736080159E-2</c:v>
                </c:pt>
                <c:pt idx="494">
                  <c:v>4.83546823336743E-2</c:v>
                </c:pt>
                <c:pt idx="495">
                  <c:v>4.9029691059332602E-2</c:v>
                </c:pt>
                <c:pt idx="496">
                  <c:v>4.9704699784991001E-2</c:v>
                </c:pt>
                <c:pt idx="497">
                  <c:v>5.03797085106494E-2</c:v>
                </c:pt>
                <c:pt idx="498">
                  <c:v>5.1054717236307799E-2</c:v>
                </c:pt>
                <c:pt idx="499">
                  <c:v>5.1729725961966101E-2</c:v>
                </c:pt>
                <c:pt idx="500">
                  <c:v>5.24047346876245E-2</c:v>
                </c:pt>
                <c:pt idx="501">
                  <c:v>5.3079743413282802E-2</c:v>
                </c:pt>
                <c:pt idx="502">
                  <c:v>5.3754752138941202E-2</c:v>
                </c:pt>
                <c:pt idx="503">
                  <c:v>5.4429760864599601E-2</c:v>
                </c:pt>
                <c:pt idx="504">
                  <c:v>5.5116886276278802E-2</c:v>
                </c:pt>
                <c:pt idx="505">
                  <c:v>5.5841154821914499E-2</c:v>
                </c:pt>
                <c:pt idx="506">
                  <c:v>5.6565423367550299E-2</c:v>
                </c:pt>
                <c:pt idx="507">
                  <c:v>5.72896919131861E-2</c:v>
                </c:pt>
                <c:pt idx="508">
                  <c:v>5.80139604588219E-2</c:v>
                </c:pt>
                <c:pt idx="509">
                  <c:v>5.8738229004457701E-2</c:v>
                </c:pt>
                <c:pt idx="510">
                  <c:v>5.9462497550093397E-2</c:v>
                </c:pt>
                <c:pt idx="511">
                  <c:v>6.0186766095729198E-2</c:v>
                </c:pt>
                <c:pt idx="512">
                  <c:v>6.0911034641364999E-2</c:v>
                </c:pt>
                <c:pt idx="513">
                  <c:v>6.1635303187000799E-2</c:v>
                </c:pt>
                <c:pt idx="514">
                  <c:v>6.23595717326366E-2</c:v>
                </c:pt>
                <c:pt idx="515">
                  <c:v>6.3083840278272296E-2</c:v>
                </c:pt>
                <c:pt idx="516">
                  <c:v>6.3808108823908097E-2</c:v>
                </c:pt>
                <c:pt idx="517">
                  <c:v>6.4532377369543897E-2</c:v>
                </c:pt>
                <c:pt idx="518">
                  <c:v>6.5256645915179698E-2</c:v>
                </c:pt>
                <c:pt idx="519">
                  <c:v>6.5980914460815401E-2</c:v>
                </c:pt>
                <c:pt idx="520">
                  <c:v>6.6716486864878896E-2</c:v>
                </c:pt>
                <c:pt idx="521">
                  <c:v>6.7528735508534096E-2</c:v>
                </c:pt>
                <c:pt idx="522">
                  <c:v>6.8340984152189296E-2</c:v>
                </c:pt>
                <c:pt idx="523">
                  <c:v>6.9153232795844399E-2</c:v>
                </c:pt>
                <c:pt idx="524">
                  <c:v>6.9965481439499599E-2</c:v>
                </c:pt>
                <c:pt idx="525">
                  <c:v>7.0777730083154702E-2</c:v>
                </c:pt>
                <c:pt idx="526">
                  <c:v>7.1589978726809805E-2</c:v>
                </c:pt>
                <c:pt idx="527">
                  <c:v>7.2402227370465005E-2</c:v>
                </c:pt>
                <c:pt idx="528">
                  <c:v>7.3214476014120095E-2</c:v>
                </c:pt>
                <c:pt idx="529">
                  <c:v>7.4026724657775295E-2</c:v>
                </c:pt>
                <c:pt idx="530">
                  <c:v>7.4838973301430398E-2</c:v>
                </c:pt>
                <c:pt idx="531">
                  <c:v>7.5651221945085501E-2</c:v>
                </c:pt>
                <c:pt idx="532">
                  <c:v>7.6463470588740701E-2</c:v>
                </c:pt>
                <c:pt idx="533">
                  <c:v>7.7259275865660698E-2</c:v>
                </c:pt>
                <c:pt idx="534">
                  <c:v>7.7964871970532895E-2</c:v>
                </c:pt>
                <c:pt idx="535">
                  <c:v>7.8670468075404898E-2</c:v>
                </c:pt>
                <c:pt idx="536">
                  <c:v>7.9376064180277095E-2</c:v>
                </c:pt>
                <c:pt idx="537">
                  <c:v>8.0081660285149195E-2</c:v>
                </c:pt>
                <c:pt idx="538">
                  <c:v>8.0787256390021295E-2</c:v>
                </c:pt>
                <c:pt idx="539">
                  <c:v>8.1492852494893395E-2</c:v>
                </c:pt>
                <c:pt idx="540">
                  <c:v>8.2198448599765495E-2</c:v>
                </c:pt>
                <c:pt idx="541">
                  <c:v>8.2904044704637594E-2</c:v>
                </c:pt>
                <c:pt idx="542">
                  <c:v>8.3609640809509694E-2</c:v>
                </c:pt>
                <c:pt idx="543">
                  <c:v>8.4315236914381905E-2</c:v>
                </c:pt>
                <c:pt idx="544">
                  <c:v>8.5020833019254005E-2</c:v>
                </c:pt>
                <c:pt idx="545">
                  <c:v>8.5726429124126105E-2</c:v>
                </c:pt>
                <c:pt idx="546">
                  <c:v>8.6432025228998205E-2</c:v>
                </c:pt>
                <c:pt idx="547">
                  <c:v>8.7137621333870305E-2</c:v>
                </c:pt>
                <c:pt idx="548">
                  <c:v>8.7843217438742405E-2</c:v>
                </c:pt>
                <c:pt idx="549">
                  <c:v>8.8548813543614602E-2</c:v>
                </c:pt>
                <c:pt idx="550">
                  <c:v>8.9175030932560698E-2</c:v>
                </c:pt>
                <c:pt idx="551">
                  <c:v>8.9559808120937501E-2</c:v>
                </c:pt>
                <c:pt idx="552">
                  <c:v>8.9944585309314304E-2</c:v>
                </c:pt>
                <c:pt idx="553">
                  <c:v>9.0329362497691107E-2</c:v>
                </c:pt>
                <c:pt idx="554">
                  <c:v>9.0714139686067896E-2</c:v>
                </c:pt>
                <c:pt idx="555">
                  <c:v>9.1098916874444699E-2</c:v>
                </c:pt>
                <c:pt idx="556">
                  <c:v>9.1483694062821502E-2</c:v>
                </c:pt>
                <c:pt idx="557">
                  <c:v>9.1868471251198305E-2</c:v>
                </c:pt>
                <c:pt idx="558">
                  <c:v>9.2253248439575095E-2</c:v>
                </c:pt>
                <c:pt idx="559">
                  <c:v>9.2638025627951995E-2</c:v>
                </c:pt>
                <c:pt idx="560">
                  <c:v>9.3022802816328701E-2</c:v>
                </c:pt>
                <c:pt idx="561">
                  <c:v>9.3407580004705504E-2</c:v>
                </c:pt>
                <c:pt idx="562">
                  <c:v>9.3792357193082307E-2</c:v>
                </c:pt>
                <c:pt idx="563">
                  <c:v>9.4177134381459193E-2</c:v>
                </c:pt>
                <c:pt idx="564">
                  <c:v>9.4561911569835996E-2</c:v>
                </c:pt>
                <c:pt idx="565">
                  <c:v>9.4946688758212799E-2</c:v>
                </c:pt>
                <c:pt idx="566">
                  <c:v>9.5331465946589602E-2</c:v>
                </c:pt>
                <c:pt idx="567">
                  <c:v>9.5716243134966406E-2</c:v>
                </c:pt>
                <c:pt idx="568">
                  <c:v>9.6101020323343195E-2</c:v>
                </c:pt>
                <c:pt idx="569">
                  <c:v>9.6471243778773794E-2</c:v>
                </c:pt>
                <c:pt idx="570">
                  <c:v>9.6827646501972106E-2</c:v>
                </c:pt>
                <c:pt idx="571">
                  <c:v>9.7184049225170405E-2</c:v>
                </c:pt>
                <c:pt idx="572">
                  <c:v>9.7540451948368703E-2</c:v>
                </c:pt>
                <c:pt idx="573">
                  <c:v>9.7896854671567002E-2</c:v>
                </c:pt>
                <c:pt idx="574">
                  <c:v>9.82532573947653E-2</c:v>
                </c:pt>
                <c:pt idx="575">
                  <c:v>9.8609660117963599E-2</c:v>
                </c:pt>
                <c:pt idx="576">
                  <c:v>9.8966062841161898E-2</c:v>
                </c:pt>
                <c:pt idx="577">
                  <c:v>9.9322465564360293E-2</c:v>
                </c:pt>
                <c:pt idx="578">
                  <c:v>9.9678868287558495E-2</c:v>
                </c:pt>
                <c:pt idx="579">
                  <c:v>0.100035271010756</c:v>
                </c:pt>
                <c:pt idx="580">
                  <c:v>0.10039167373395499</c:v>
                </c:pt>
                <c:pt idx="581">
                  <c:v>0.100748076457153</c:v>
                </c:pt>
                <c:pt idx="582">
                  <c:v>0.101104479180351</c:v>
                </c:pt>
                <c:pt idx="583">
                  <c:v>0.10146088190355</c:v>
                </c:pt>
                <c:pt idx="584">
                  <c:v>0.10181728462674799</c:v>
                </c:pt>
                <c:pt idx="585">
                  <c:v>0.102112315050775</c:v>
                </c:pt>
                <c:pt idx="586">
                  <c:v>0.102322069955036</c:v>
                </c:pt>
                <c:pt idx="587">
                  <c:v>0.102531824859298</c:v>
                </c:pt>
                <c:pt idx="588">
                  <c:v>0.10274157976355899</c:v>
                </c:pt>
                <c:pt idx="589">
                  <c:v>0.102951334667821</c:v>
                </c:pt>
                <c:pt idx="590">
                  <c:v>0.103161089572082</c:v>
                </c:pt>
                <c:pt idx="591">
                  <c:v>0.103370844476343</c:v>
                </c:pt>
                <c:pt idx="592">
                  <c:v>0.103580599380605</c:v>
                </c:pt>
                <c:pt idx="593">
                  <c:v>0.10379035428486599</c:v>
                </c:pt>
                <c:pt idx="594">
                  <c:v>0.104000109189128</c:v>
                </c:pt>
                <c:pt idx="595">
                  <c:v>0.104209864093389</c:v>
                </c:pt>
                <c:pt idx="596">
                  <c:v>0.10441961899765</c:v>
                </c:pt>
                <c:pt idx="597">
                  <c:v>0.104629373901912</c:v>
                </c:pt>
                <c:pt idx="598">
                  <c:v>0.10483912880617299</c:v>
                </c:pt>
                <c:pt idx="599">
                  <c:v>0.105048883710435</c:v>
                </c:pt>
                <c:pt idx="600">
                  <c:v>0.105258638614696</c:v>
                </c:pt>
                <c:pt idx="601">
                  <c:v>0.105365076450102</c:v>
                </c:pt>
                <c:pt idx="602">
                  <c:v>0.105422778930206</c:v>
                </c:pt>
                <c:pt idx="603">
                  <c:v>0.10548048141031099</c:v>
                </c:pt>
                <c:pt idx="604">
                  <c:v>0.105538183890415</c:v>
                </c:pt>
                <c:pt idx="605">
                  <c:v>0.10559588637052</c:v>
                </c:pt>
                <c:pt idx="606">
                  <c:v>0.10565358885062499</c:v>
                </c:pt>
                <c:pt idx="607">
                  <c:v>0.105711291330729</c:v>
                </c:pt>
                <c:pt idx="608">
                  <c:v>0.105768993810834</c:v>
                </c:pt>
                <c:pt idx="609">
                  <c:v>0.10582669629093799</c:v>
                </c:pt>
                <c:pt idx="610">
                  <c:v>0.105884398771043</c:v>
                </c:pt>
                <c:pt idx="611">
                  <c:v>0.105942101251147</c:v>
                </c:pt>
                <c:pt idx="612">
                  <c:v>0.10599980373125199</c:v>
                </c:pt>
                <c:pt idx="613">
                  <c:v>0.106057506211356</c:v>
                </c:pt>
                <c:pt idx="614">
                  <c:v>0.106115208691461</c:v>
                </c:pt>
                <c:pt idx="615">
                  <c:v>0.10617291117156499</c:v>
                </c:pt>
                <c:pt idx="616">
                  <c:v>0.10623061365167</c:v>
                </c:pt>
                <c:pt idx="617">
                  <c:v>0.106288316131775</c:v>
                </c:pt>
                <c:pt idx="618">
                  <c:v>0.10634601861187901</c:v>
                </c:pt>
                <c:pt idx="619">
                  <c:v>0.106403721091984</c:v>
                </c:pt>
                <c:pt idx="620">
                  <c:v>0.106410268872316</c:v>
                </c:pt>
                <c:pt idx="621">
                  <c:v>0.106410764350721</c:v>
                </c:pt>
                <c:pt idx="622">
                  <c:v>0.106411259829127</c:v>
                </c:pt>
                <c:pt idx="623">
                  <c:v>0.106411755307533</c:v>
                </c:pt>
                <c:pt idx="624">
                  <c:v>0.10641225078593899</c:v>
                </c:pt>
                <c:pt idx="625">
                  <c:v>0.10641274626434501</c:v>
                </c:pt>
                <c:pt idx="626">
                  <c:v>0.10641324174275001</c:v>
                </c:pt>
                <c:pt idx="627">
                  <c:v>0.106413737221156</c:v>
                </c:pt>
                <c:pt idx="628">
                  <c:v>0.106414232699562</c:v>
                </c:pt>
                <c:pt idx="629">
                  <c:v>0.106414728177968</c:v>
                </c:pt>
                <c:pt idx="630">
                  <c:v>0.106415223656374</c:v>
                </c:pt>
                <c:pt idx="631">
                  <c:v>0.106415719134779</c:v>
                </c:pt>
                <c:pt idx="632">
                  <c:v>0.106416214613185</c:v>
                </c:pt>
                <c:pt idx="633">
                  <c:v>0.106416710091591</c:v>
                </c:pt>
                <c:pt idx="634">
                  <c:v>0.10641720556999699</c:v>
                </c:pt>
                <c:pt idx="635">
                  <c:v>0.10641770104840299</c:v>
                </c:pt>
                <c:pt idx="636">
                  <c:v>0.106333873153566</c:v>
                </c:pt>
                <c:pt idx="637">
                  <c:v>0.106204134472488</c:v>
                </c:pt>
                <c:pt idx="638">
                  <c:v>0.10607439579140999</c:v>
                </c:pt>
                <c:pt idx="639">
                  <c:v>0.10594465711033201</c:v>
                </c:pt>
                <c:pt idx="640">
                  <c:v>0.105814918429255</c:v>
                </c:pt>
                <c:pt idx="641">
                  <c:v>0.105685179748177</c:v>
                </c:pt>
                <c:pt idx="642">
                  <c:v>0.10555544106709901</c:v>
                </c:pt>
                <c:pt idx="643">
                  <c:v>0.105425702386021</c:v>
                </c:pt>
                <c:pt idx="644">
                  <c:v>0.105295963704943</c:v>
                </c:pt>
                <c:pt idx="645">
                  <c:v>0.105166225023865</c:v>
                </c:pt>
                <c:pt idx="646">
                  <c:v>0.10503648634278701</c:v>
                </c:pt>
                <c:pt idx="647">
                  <c:v>0.104906747661709</c:v>
                </c:pt>
                <c:pt idx="648">
                  <c:v>0.104777008980631</c:v>
                </c:pt>
                <c:pt idx="649">
                  <c:v>0.10464727029955299</c:v>
                </c:pt>
                <c:pt idx="650">
                  <c:v>0.104517531618475</c:v>
                </c:pt>
                <c:pt idx="651">
                  <c:v>0.104387792937397</c:v>
                </c:pt>
                <c:pt idx="652">
                  <c:v>0.104258054256319</c:v>
                </c:pt>
                <c:pt idx="653">
                  <c:v>0.10412831557524101</c:v>
                </c:pt>
                <c:pt idx="654">
                  <c:v>0.103998576894163</c:v>
                </c:pt>
                <c:pt idx="655">
                  <c:v>0.103868838213085</c:v>
                </c:pt>
                <c:pt idx="656">
                  <c:v>0.103739099532007</c:v>
                </c:pt>
                <c:pt idx="657">
                  <c:v>0.10360936085092901</c:v>
                </c:pt>
                <c:pt idx="658">
                  <c:v>0.103479622169851</c:v>
                </c:pt>
                <c:pt idx="659">
                  <c:v>0.103346111620994</c:v>
                </c:pt>
                <c:pt idx="660">
                  <c:v>0.10320108040330001</c:v>
                </c:pt>
                <c:pt idx="661">
                  <c:v>0.103056049185606</c:v>
                </c:pt>
                <c:pt idx="662">
                  <c:v>0.10291101796791199</c:v>
                </c:pt>
                <c:pt idx="663">
                  <c:v>0.102765986750218</c:v>
                </c:pt>
                <c:pt idx="664">
                  <c:v>0.102620955532524</c:v>
                </c:pt>
                <c:pt idx="665">
                  <c:v>0.10247592431483001</c:v>
                </c:pt>
                <c:pt idx="666">
                  <c:v>0.102330893097136</c:v>
                </c:pt>
                <c:pt idx="667">
                  <c:v>0.10218586187944199</c:v>
                </c:pt>
                <c:pt idx="668">
                  <c:v>0.102040830661748</c:v>
                </c:pt>
                <c:pt idx="669">
                  <c:v>0.101895799444054</c:v>
                </c:pt>
                <c:pt idx="670">
                  <c:v>0.10175076822635901</c:v>
                </c:pt>
                <c:pt idx="671">
                  <c:v>0.101605737008665</c:v>
                </c:pt>
                <c:pt idx="672">
                  <c:v>0.101460705790971</c:v>
                </c:pt>
                <c:pt idx="673">
                  <c:v>0.101315674573277</c:v>
                </c:pt>
                <c:pt idx="674">
                  <c:v>0.101170643355583</c:v>
                </c:pt>
                <c:pt idx="675">
                  <c:v>0.10102561213788901</c:v>
                </c:pt>
                <c:pt idx="676">
                  <c:v>0.10089302977262</c:v>
                </c:pt>
                <c:pt idx="677">
                  <c:v>0.100818845694589</c:v>
                </c:pt>
                <c:pt idx="678">
                  <c:v>0.100744661616559</c:v>
                </c:pt>
                <c:pt idx="679">
                  <c:v>0.10067047753852799</c:v>
                </c:pt>
                <c:pt idx="680">
                  <c:v>0.100596293460498</c:v>
                </c:pt>
                <c:pt idx="681">
                  <c:v>0.100522109382467</c:v>
                </c:pt>
                <c:pt idx="682">
                  <c:v>0.100447925304437</c:v>
                </c:pt>
                <c:pt idx="683">
                  <c:v>0.10037374122640599</c:v>
                </c:pt>
                <c:pt idx="684">
                  <c:v>0.100299557148376</c:v>
                </c:pt>
                <c:pt idx="685">
                  <c:v>0.100225373070345</c:v>
                </c:pt>
                <c:pt idx="686">
                  <c:v>0.100151188992315</c:v>
                </c:pt>
                <c:pt idx="687">
                  <c:v>0.10007700491428401</c:v>
                </c:pt>
                <c:pt idx="688">
                  <c:v>0.100002820836254</c:v>
                </c:pt>
                <c:pt idx="689">
                  <c:v>9.9928636758223499E-2</c:v>
                </c:pt>
                <c:pt idx="690">
                  <c:v>9.9854452680192995E-2</c:v>
                </c:pt>
                <c:pt idx="691">
                  <c:v>9.9780268602162395E-2</c:v>
                </c:pt>
                <c:pt idx="692">
                  <c:v>9.9706084524131905E-2</c:v>
                </c:pt>
                <c:pt idx="693">
                  <c:v>9.9614979608717499E-2</c:v>
                </c:pt>
                <c:pt idx="694">
                  <c:v>9.9382625525234705E-2</c:v>
                </c:pt>
                <c:pt idx="695">
                  <c:v>9.9150271441751897E-2</c:v>
                </c:pt>
                <c:pt idx="696">
                  <c:v>9.8917917358269103E-2</c:v>
                </c:pt>
                <c:pt idx="697">
                  <c:v>9.8685563274786295E-2</c:v>
                </c:pt>
                <c:pt idx="698">
                  <c:v>9.8453209191303501E-2</c:v>
                </c:pt>
                <c:pt idx="699">
                  <c:v>9.8220855107820595E-2</c:v>
                </c:pt>
                <c:pt idx="700">
                  <c:v>9.7988501024337801E-2</c:v>
                </c:pt>
                <c:pt idx="701">
                  <c:v>9.7756146940854993E-2</c:v>
                </c:pt>
                <c:pt idx="702">
                  <c:v>9.7523792857372199E-2</c:v>
                </c:pt>
                <c:pt idx="703">
                  <c:v>9.7291438773889405E-2</c:v>
                </c:pt>
                <c:pt idx="704">
                  <c:v>9.70590846904065E-2</c:v>
                </c:pt>
                <c:pt idx="705">
                  <c:v>9.6826730606923705E-2</c:v>
                </c:pt>
                <c:pt idx="706">
                  <c:v>9.6594376523440897E-2</c:v>
                </c:pt>
                <c:pt idx="707">
                  <c:v>9.6362022439958103E-2</c:v>
                </c:pt>
                <c:pt idx="708">
                  <c:v>9.6129668356475295E-2</c:v>
                </c:pt>
                <c:pt idx="709">
                  <c:v>9.5897314272992501E-2</c:v>
                </c:pt>
                <c:pt idx="710">
                  <c:v>9.5664960189509707E-2</c:v>
                </c:pt>
                <c:pt idx="711">
                  <c:v>9.5339377574306799E-2</c:v>
                </c:pt>
                <c:pt idx="712">
                  <c:v>9.4969028384765702E-2</c:v>
                </c:pt>
                <c:pt idx="713">
                  <c:v>9.4598679195224494E-2</c:v>
                </c:pt>
                <c:pt idx="714">
                  <c:v>9.42283300056833E-2</c:v>
                </c:pt>
                <c:pt idx="715">
                  <c:v>9.3857980816142203E-2</c:v>
                </c:pt>
                <c:pt idx="716">
                  <c:v>9.3487631626600995E-2</c:v>
                </c:pt>
                <c:pt idx="717">
                  <c:v>9.3117282437059801E-2</c:v>
                </c:pt>
                <c:pt idx="718">
                  <c:v>9.2746933247518704E-2</c:v>
                </c:pt>
                <c:pt idx="719">
                  <c:v>9.2376584057977496E-2</c:v>
                </c:pt>
                <c:pt idx="720">
                  <c:v>9.2006234868436398E-2</c:v>
                </c:pt>
                <c:pt idx="721">
                  <c:v>9.1635885678895093E-2</c:v>
                </c:pt>
                <c:pt idx="722">
                  <c:v>9.1265536489353996E-2</c:v>
                </c:pt>
                <c:pt idx="723">
                  <c:v>9.0895187299812899E-2</c:v>
                </c:pt>
                <c:pt idx="724">
                  <c:v>9.0524838110271705E-2</c:v>
                </c:pt>
                <c:pt idx="725">
                  <c:v>9.0154488920730497E-2</c:v>
                </c:pt>
                <c:pt idx="726">
                  <c:v>8.9784139731189302E-2</c:v>
                </c:pt>
                <c:pt idx="727">
                  <c:v>8.9413674584804606E-2</c:v>
                </c:pt>
                <c:pt idx="728">
                  <c:v>8.9042244866850306E-2</c:v>
                </c:pt>
                <c:pt idx="729">
                  <c:v>8.8670815148896007E-2</c:v>
                </c:pt>
                <c:pt idx="730">
                  <c:v>8.8299385430941804E-2</c:v>
                </c:pt>
                <c:pt idx="731">
                  <c:v>8.7927955712987504E-2</c:v>
                </c:pt>
                <c:pt idx="732">
                  <c:v>8.7556525995033302E-2</c:v>
                </c:pt>
                <c:pt idx="733">
                  <c:v>8.7185096277079002E-2</c:v>
                </c:pt>
                <c:pt idx="734">
                  <c:v>8.68136665591248E-2</c:v>
                </c:pt>
                <c:pt idx="735">
                  <c:v>8.64422368411705E-2</c:v>
                </c:pt>
                <c:pt idx="736">
                  <c:v>8.60708071232162E-2</c:v>
                </c:pt>
                <c:pt idx="737">
                  <c:v>8.5699377405261998E-2</c:v>
                </c:pt>
                <c:pt idx="738">
                  <c:v>8.5327947687307795E-2</c:v>
                </c:pt>
                <c:pt idx="739">
                  <c:v>8.4956517969353496E-2</c:v>
                </c:pt>
                <c:pt idx="740">
                  <c:v>8.4585088251399196E-2</c:v>
                </c:pt>
                <c:pt idx="741">
                  <c:v>8.4213658533444896E-2</c:v>
                </c:pt>
                <c:pt idx="742">
                  <c:v>8.3842228815490694E-2</c:v>
                </c:pt>
                <c:pt idx="743">
                  <c:v>8.3470799097536505E-2</c:v>
                </c:pt>
                <c:pt idx="744">
                  <c:v>8.3099369379582205E-2</c:v>
                </c:pt>
                <c:pt idx="745">
                  <c:v>8.2821114353024597E-2</c:v>
                </c:pt>
                <c:pt idx="746">
                  <c:v>8.2547626795209897E-2</c:v>
                </c:pt>
                <c:pt idx="747">
                  <c:v>8.2274139237395197E-2</c:v>
                </c:pt>
                <c:pt idx="748">
                  <c:v>8.2000651679580497E-2</c:v>
                </c:pt>
                <c:pt idx="749">
                  <c:v>8.1727164121765797E-2</c:v>
                </c:pt>
                <c:pt idx="750">
                  <c:v>8.1453676563951097E-2</c:v>
                </c:pt>
                <c:pt idx="751">
                  <c:v>8.1180189006136397E-2</c:v>
                </c:pt>
                <c:pt idx="752">
                  <c:v>8.0906701448321794E-2</c:v>
                </c:pt>
                <c:pt idx="753">
                  <c:v>8.0633213890507094E-2</c:v>
                </c:pt>
                <c:pt idx="754">
                  <c:v>8.0359726332692394E-2</c:v>
                </c:pt>
                <c:pt idx="755">
                  <c:v>8.0086238774877694E-2</c:v>
                </c:pt>
                <c:pt idx="756">
                  <c:v>7.9812751217062994E-2</c:v>
                </c:pt>
                <c:pt idx="757">
                  <c:v>7.9539263659248294E-2</c:v>
                </c:pt>
                <c:pt idx="758">
                  <c:v>7.9265776101433594E-2</c:v>
                </c:pt>
                <c:pt idx="759">
                  <c:v>7.8992288543618894E-2</c:v>
                </c:pt>
                <c:pt idx="760">
                  <c:v>7.8718800985804305E-2</c:v>
                </c:pt>
                <c:pt idx="761">
                  <c:v>7.8447742015743296E-2</c:v>
                </c:pt>
                <c:pt idx="762">
                  <c:v>7.8191417826871099E-2</c:v>
                </c:pt>
                <c:pt idx="763">
                  <c:v>7.7935093637998901E-2</c:v>
                </c:pt>
                <c:pt idx="764">
                  <c:v>7.7678769449126703E-2</c:v>
                </c:pt>
                <c:pt idx="765">
                  <c:v>7.7422445260254505E-2</c:v>
                </c:pt>
                <c:pt idx="766">
                  <c:v>7.7166121071382196E-2</c:v>
                </c:pt>
                <c:pt idx="767">
                  <c:v>7.6909796882510095E-2</c:v>
                </c:pt>
                <c:pt idx="768">
                  <c:v>7.6651831310431698E-2</c:v>
                </c:pt>
                <c:pt idx="769">
                  <c:v>7.6346769079548696E-2</c:v>
                </c:pt>
                <c:pt idx="770">
                  <c:v>7.6041706848665694E-2</c:v>
                </c:pt>
                <c:pt idx="771">
                  <c:v>7.5736644617782706E-2</c:v>
                </c:pt>
                <c:pt idx="772">
                  <c:v>7.5431582386899801E-2</c:v>
                </c:pt>
                <c:pt idx="773">
                  <c:v>7.5126520156016702E-2</c:v>
                </c:pt>
                <c:pt idx="774">
                  <c:v>7.4821457925133797E-2</c:v>
                </c:pt>
                <c:pt idx="775">
                  <c:v>7.4516395694250795E-2</c:v>
                </c:pt>
                <c:pt idx="776">
                  <c:v>7.4211333463367807E-2</c:v>
                </c:pt>
                <c:pt idx="777">
                  <c:v>7.3906271232484805E-2</c:v>
                </c:pt>
                <c:pt idx="778">
                  <c:v>7.3601209001601803E-2</c:v>
                </c:pt>
                <c:pt idx="779">
                  <c:v>7.3296146770718801E-2</c:v>
                </c:pt>
                <c:pt idx="780">
                  <c:v>7.3032730322979994E-2</c:v>
                </c:pt>
                <c:pt idx="781">
                  <c:v>7.27768942196933E-2</c:v>
                </c:pt>
                <c:pt idx="782">
                  <c:v>7.2521058116406703E-2</c:v>
                </c:pt>
                <c:pt idx="783">
                  <c:v>7.2265222013119995E-2</c:v>
                </c:pt>
                <c:pt idx="784">
                  <c:v>7.2009385909833301E-2</c:v>
                </c:pt>
                <c:pt idx="785">
                  <c:v>7.1753549806546593E-2</c:v>
                </c:pt>
                <c:pt idx="786">
                  <c:v>7.1497713703259996E-2</c:v>
                </c:pt>
                <c:pt idx="787">
                  <c:v>7.1241877599973302E-2</c:v>
                </c:pt>
                <c:pt idx="788">
                  <c:v>7.0986041496686594E-2</c:v>
                </c:pt>
                <c:pt idx="789">
                  <c:v>7.0730205393399997E-2</c:v>
                </c:pt>
                <c:pt idx="790">
                  <c:v>7.0474369290113303E-2</c:v>
                </c:pt>
                <c:pt idx="791">
                  <c:v>7.0218533186826596E-2</c:v>
                </c:pt>
                <c:pt idx="792">
                  <c:v>6.9962697083539901E-2</c:v>
                </c:pt>
                <c:pt idx="793">
                  <c:v>6.9706860980253194E-2</c:v>
                </c:pt>
                <c:pt idx="794">
                  <c:v>6.9451024876966597E-2</c:v>
                </c:pt>
                <c:pt idx="795">
                  <c:v>6.9195188773679903E-2</c:v>
                </c:pt>
                <c:pt idx="796">
                  <c:v>6.8939352670393195E-2</c:v>
                </c:pt>
                <c:pt idx="797">
                  <c:v>6.8683516567106598E-2</c:v>
                </c:pt>
                <c:pt idx="798">
                  <c:v>6.8427680463819904E-2</c:v>
                </c:pt>
                <c:pt idx="799">
                  <c:v>6.8171844360533196E-2</c:v>
                </c:pt>
                <c:pt idx="800">
                  <c:v>6.7916008257246599E-2</c:v>
                </c:pt>
                <c:pt idx="801">
                  <c:v>6.7660172153959905E-2</c:v>
                </c:pt>
                <c:pt idx="802">
                  <c:v>6.7445504453226598E-2</c:v>
                </c:pt>
                <c:pt idx="803">
                  <c:v>6.7317682246856594E-2</c:v>
                </c:pt>
                <c:pt idx="804">
                  <c:v>6.7189860040486604E-2</c:v>
                </c:pt>
                <c:pt idx="805">
                  <c:v>6.70620378341166E-2</c:v>
                </c:pt>
                <c:pt idx="806">
                  <c:v>6.6934215627746596E-2</c:v>
                </c:pt>
                <c:pt idx="807">
                  <c:v>6.6806393421376495E-2</c:v>
                </c:pt>
                <c:pt idx="808">
                  <c:v>6.6678571215006505E-2</c:v>
                </c:pt>
                <c:pt idx="809">
                  <c:v>6.6550749008636501E-2</c:v>
                </c:pt>
                <c:pt idx="810">
                  <c:v>6.6422926802266594E-2</c:v>
                </c:pt>
                <c:pt idx="811">
                  <c:v>6.6295104595896506E-2</c:v>
                </c:pt>
                <c:pt idx="812">
                  <c:v>6.6167282389526502E-2</c:v>
                </c:pt>
                <c:pt idx="813">
                  <c:v>6.6039460183156498E-2</c:v>
                </c:pt>
                <c:pt idx="814">
                  <c:v>6.5911637976786494E-2</c:v>
                </c:pt>
                <c:pt idx="815">
                  <c:v>6.5783815770416504E-2</c:v>
                </c:pt>
                <c:pt idx="816">
                  <c:v>6.56559935640465E-2</c:v>
                </c:pt>
                <c:pt idx="817">
                  <c:v>6.5457137470761401E-2</c:v>
                </c:pt>
                <c:pt idx="818">
                  <c:v>6.5149442369374602E-2</c:v>
                </c:pt>
                <c:pt idx="819">
                  <c:v>6.4841747267987804E-2</c:v>
                </c:pt>
                <c:pt idx="820">
                  <c:v>6.4534052166601102E-2</c:v>
                </c:pt>
                <c:pt idx="821">
                  <c:v>6.4226357065214207E-2</c:v>
                </c:pt>
                <c:pt idx="822">
                  <c:v>6.3918661963827506E-2</c:v>
                </c:pt>
                <c:pt idx="823">
                  <c:v>6.3610966862440693E-2</c:v>
                </c:pt>
                <c:pt idx="824">
                  <c:v>6.3303271761053895E-2</c:v>
                </c:pt>
                <c:pt idx="825">
                  <c:v>6.2995576659667193E-2</c:v>
                </c:pt>
                <c:pt idx="826">
                  <c:v>6.2687881558280395E-2</c:v>
                </c:pt>
                <c:pt idx="827">
                  <c:v>6.2380186456893597E-2</c:v>
                </c:pt>
                <c:pt idx="828">
                  <c:v>6.2072491355506798E-2</c:v>
                </c:pt>
                <c:pt idx="829">
                  <c:v>6.176479625412E-2</c:v>
                </c:pt>
                <c:pt idx="830">
                  <c:v>6.14865184010406E-2</c:v>
                </c:pt>
                <c:pt idx="831">
                  <c:v>6.1244974702125102E-2</c:v>
                </c:pt>
                <c:pt idx="832">
                  <c:v>6.10034310032097E-2</c:v>
                </c:pt>
                <c:pt idx="833">
                  <c:v>6.0761887304294299E-2</c:v>
                </c:pt>
                <c:pt idx="834">
                  <c:v>6.0520343605378897E-2</c:v>
                </c:pt>
                <c:pt idx="835">
                  <c:v>6.0278799906463502E-2</c:v>
                </c:pt>
                <c:pt idx="836">
                  <c:v>6.0037256207548101E-2</c:v>
                </c:pt>
                <c:pt idx="837">
                  <c:v>5.9795712508632699E-2</c:v>
                </c:pt>
                <c:pt idx="838">
                  <c:v>5.9554168809717298E-2</c:v>
                </c:pt>
                <c:pt idx="839">
                  <c:v>5.9312625110801903E-2</c:v>
                </c:pt>
                <c:pt idx="840">
                  <c:v>5.9071081411886502E-2</c:v>
                </c:pt>
                <c:pt idx="841">
                  <c:v>5.8881493703749399E-2</c:v>
                </c:pt>
                <c:pt idx="842">
                  <c:v>5.8768046073723497E-2</c:v>
                </c:pt>
                <c:pt idx="843">
                  <c:v>5.8654598443697602E-2</c:v>
                </c:pt>
                <c:pt idx="844">
                  <c:v>5.8541150813671797E-2</c:v>
                </c:pt>
                <c:pt idx="845">
                  <c:v>5.8427703183645902E-2</c:v>
                </c:pt>
                <c:pt idx="846">
                  <c:v>5.8314255553619999E-2</c:v>
                </c:pt>
                <c:pt idx="847">
                  <c:v>5.8200807923594201E-2</c:v>
                </c:pt>
                <c:pt idx="848">
                  <c:v>5.8087360293568299E-2</c:v>
                </c:pt>
                <c:pt idx="849">
                  <c:v>5.7973912663542397E-2</c:v>
                </c:pt>
                <c:pt idx="850">
                  <c:v>5.7860465033516599E-2</c:v>
                </c:pt>
                <c:pt idx="851">
                  <c:v>5.7747017403490697E-2</c:v>
                </c:pt>
                <c:pt idx="852">
                  <c:v>5.7633569773464802E-2</c:v>
                </c:pt>
                <c:pt idx="853">
                  <c:v>5.75201221434389E-2</c:v>
                </c:pt>
                <c:pt idx="854">
                  <c:v>5.7406674513413102E-2</c:v>
                </c:pt>
                <c:pt idx="855">
                  <c:v>5.7293226883387199E-2</c:v>
                </c:pt>
                <c:pt idx="856">
                  <c:v>5.7166390759663198E-2</c:v>
                </c:pt>
                <c:pt idx="857">
                  <c:v>5.70394229060752E-2</c:v>
                </c:pt>
                <c:pt idx="858">
                  <c:v>5.69124550524873E-2</c:v>
                </c:pt>
                <c:pt idx="859">
                  <c:v>5.6785487198899302E-2</c:v>
                </c:pt>
                <c:pt idx="860">
                  <c:v>5.6658519345311402E-2</c:v>
                </c:pt>
                <c:pt idx="861">
                  <c:v>5.6531551491723397E-2</c:v>
                </c:pt>
                <c:pt idx="862">
                  <c:v>5.64045836381354E-2</c:v>
                </c:pt>
                <c:pt idx="863">
                  <c:v>5.6277615784547499E-2</c:v>
                </c:pt>
                <c:pt idx="864">
                  <c:v>5.6150647930959502E-2</c:v>
                </c:pt>
                <c:pt idx="865">
                  <c:v>5.6023680077371497E-2</c:v>
                </c:pt>
                <c:pt idx="866">
                  <c:v>5.5896712223783597E-2</c:v>
                </c:pt>
                <c:pt idx="867">
                  <c:v>5.5769744370195599E-2</c:v>
                </c:pt>
                <c:pt idx="868">
                  <c:v>5.5642776516607699E-2</c:v>
                </c:pt>
                <c:pt idx="869">
                  <c:v>5.5515808663019701E-2</c:v>
                </c:pt>
                <c:pt idx="870">
                  <c:v>5.5388840809431801E-2</c:v>
                </c:pt>
                <c:pt idx="871">
                  <c:v>5.5261872955843797E-2</c:v>
                </c:pt>
                <c:pt idx="872">
                  <c:v>5.5196803773694798E-2</c:v>
                </c:pt>
                <c:pt idx="873">
                  <c:v>5.5135477056225998E-2</c:v>
                </c:pt>
                <c:pt idx="874">
                  <c:v>5.5074150338757198E-2</c:v>
                </c:pt>
                <c:pt idx="875">
                  <c:v>5.5012823621288398E-2</c:v>
                </c:pt>
                <c:pt idx="876">
                  <c:v>5.4951496903819598E-2</c:v>
                </c:pt>
                <c:pt idx="877">
                  <c:v>5.4890170186350798E-2</c:v>
                </c:pt>
                <c:pt idx="878">
                  <c:v>5.4828843468881998E-2</c:v>
                </c:pt>
                <c:pt idx="879">
                  <c:v>5.4767516751413198E-2</c:v>
                </c:pt>
                <c:pt idx="880">
                  <c:v>5.4706190033944502E-2</c:v>
                </c:pt>
                <c:pt idx="881">
                  <c:v>5.4644863316475702E-2</c:v>
                </c:pt>
                <c:pt idx="882">
                  <c:v>5.4583536599006902E-2</c:v>
                </c:pt>
                <c:pt idx="883">
                  <c:v>5.4522209881538101E-2</c:v>
                </c:pt>
                <c:pt idx="884">
                  <c:v>5.4460883164069301E-2</c:v>
                </c:pt>
                <c:pt idx="885">
                  <c:v>5.4399556446600501E-2</c:v>
                </c:pt>
                <c:pt idx="886">
                  <c:v>5.4338229729131701E-2</c:v>
                </c:pt>
                <c:pt idx="887">
                  <c:v>5.4276903011662901E-2</c:v>
                </c:pt>
                <c:pt idx="888">
                  <c:v>5.4215576294194101E-2</c:v>
                </c:pt>
                <c:pt idx="889">
                  <c:v>5.4154249576725301E-2</c:v>
                </c:pt>
                <c:pt idx="890">
                  <c:v>5.4092922859256501E-2</c:v>
                </c:pt>
                <c:pt idx="891">
                  <c:v>5.4020440025200102E-2</c:v>
                </c:pt>
                <c:pt idx="892">
                  <c:v>5.3942595063361201E-2</c:v>
                </c:pt>
                <c:pt idx="893">
                  <c:v>5.38647501015223E-2</c:v>
                </c:pt>
                <c:pt idx="894">
                  <c:v>5.3786905139683497E-2</c:v>
                </c:pt>
                <c:pt idx="895">
                  <c:v>5.3709060177844603E-2</c:v>
                </c:pt>
                <c:pt idx="896">
                  <c:v>5.3631215216005702E-2</c:v>
                </c:pt>
                <c:pt idx="897">
                  <c:v>5.3553370254166899E-2</c:v>
                </c:pt>
                <c:pt idx="898">
                  <c:v>5.3475525292327998E-2</c:v>
                </c:pt>
                <c:pt idx="899">
                  <c:v>5.3397680330489097E-2</c:v>
                </c:pt>
                <c:pt idx="900">
                  <c:v>5.3319835368650301E-2</c:v>
                </c:pt>
                <c:pt idx="901">
                  <c:v>5.32419904068114E-2</c:v>
                </c:pt>
                <c:pt idx="902">
                  <c:v>5.3164145444972499E-2</c:v>
                </c:pt>
                <c:pt idx="903">
                  <c:v>5.3086300483133703E-2</c:v>
                </c:pt>
                <c:pt idx="904">
                  <c:v>5.3008455521294802E-2</c:v>
                </c:pt>
                <c:pt idx="905">
                  <c:v>5.2930610559455901E-2</c:v>
                </c:pt>
                <c:pt idx="906">
                  <c:v>5.2852765597617098E-2</c:v>
                </c:pt>
                <c:pt idx="907">
                  <c:v>5.2774920635778197E-2</c:v>
                </c:pt>
                <c:pt idx="908">
                  <c:v>5.2748569656892397E-2</c:v>
                </c:pt>
                <c:pt idx="909">
                  <c:v>5.2764173450519203E-2</c:v>
                </c:pt>
                <c:pt idx="910">
                  <c:v>5.2779777244145898E-2</c:v>
                </c:pt>
                <c:pt idx="911">
                  <c:v>5.2795381037772697E-2</c:v>
                </c:pt>
                <c:pt idx="912">
                  <c:v>5.2810984831399399E-2</c:v>
                </c:pt>
                <c:pt idx="913">
                  <c:v>5.2826588625026198E-2</c:v>
                </c:pt>
                <c:pt idx="914">
                  <c:v>5.28421924186529E-2</c:v>
                </c:pt>
                <c:pt idx="915">
                  <c:v>5.2857796212279699E-2</c:v>
                </c:pt>
                <c:pt idx="916">
                  <c:v>5.2873400005906401E-2</c:v>
                </c:pt>
                <c:pt idx="917">
                  <c:v>5.28890037995332E-2</c:v>
                </c:pt>
                <c:pt idx="918">
                  <c:v>5.2904607593159902E-2</c:v>
                </c:pt>
                <c:pt idx="919">
                  <c:v>5.2920211386786702E-2</c:v>
                </c:pt>
                <c:pt idx="920">
                  <c:v>5.2935815180413397E-2</c:v>
                </c:pt>
                <c:pt idx="921">
                  <c:v>5.2951418974040203E-2</c:v>
                </c:pt>
                <c:pt idx="922">
                  <c:v>5.2967022767666898E-2</c:v>
                </c:pt>
                <c:pt idx="923">
                  <c:v>5.2982626561293697E-2</c:v>
                </c:pt>
                <c:pt idx="924">
                  <c:v>5.3013181641530398E-2</c:v>
                </c:pt>
                <c:pt idx="925">
                  <c:v>5.3048058601011201E-2</c:v>
                </c:pt>
                <c:pt idx="926">
                  <c:v>5.3082935560491901E-2</c:v>
                </c:pt>
                <c:pt idx="927">
                  <c:v>5.3117812519972697E-2</c:v>
                </c:pt>
                <c:pt idx="928">
                  <c:v>5.3152689479453397E-2</c:v>
                </c:pt>
                <c:pt idx="929">
                  <c:v>5.31875664389342E-2</c:v>
                </c:pt>
                <c:pt idx="930">
                  <c:v>5.32224433984149E-2</c:v>
                </c:pt>
                <c:pt idx="931">
                  <c:v>5.3257320357895703E-2</c:v>
                </c:pt>
                <c:pt idx="932">
                  <c:v>5.3292197317376402E-2</c:v>
                </c:pt>
                <c:pt idx="933">
                  <c:v>5.3327074276857199E-2</c:v>
                </c:pt>
                <c:pt idx="934">
                  <c:v>5.3361951236338002E-2</c:v>
                </c:pt>
                <c:pt idx="935">
                  <c:v>5.3396828195818702E-2</c:v>
                </c:pt>
                <c:pt idx="936">
                  <c:v>5.3431705155299498E-2</c:v>
                </c:pt>
                <c:pt idx="937">
                  <c:v>5.3466582114780198E-2</c:v>
                </c:pt>
                <c:pt idx="938">
                  <c:v>5.3501459074261001E-2</c:v>
                </c:pt>
                <c:pt idx="939">
                  <c:v>5.3536336033741798E-2</c:v>
                </c:pt>
                <c:pt idx="940">
                  <c:v>5.3571212993222497E-2</c:v>
                </c:pt>
                <c:pt idx="941">
                  <c:v>5.3606089952703301E-2</c:v>
                </c:pt>
                <c:pt idx="942">
                  <c:v>5.3640966912184E-2</c:v>
                </c:pt>
                <c:pt idx="943">
                  <c:v>5.3675843871664797E-2</c:v>
                </c:pt>
                <c:pt idx="944">
                  <c:v>5.37344165113443E-2</c:v>
                </c:pt>
                <c:pt idx="945">
                  <c:v>5.3819996110236003E-2</c:v>
                </c:pt>
                <c:pt idx="946">
                  <c:v>5.3905575709127698E-2</c:v>
                </c:pt>
                <c:pt idx="947">
                  <c:v>5.3991155308019401E-2</c:v>
                </c:pt>
                <c:pt idx="948">
                  <c:v>5.4076734906911103E-2</c:v>
                </c:pt>
                <c:pt idx="949">
                  <c:v>5.4162314505802799E-2</c:v>
                </c:pt>
                <c:pt idx="950">
                  <c:v>5.4247894104694501E-2</c:v>
                </c:pt>
                <c:pt idx="951">
                  <c:v>5.4333473703586203E-2</c:v>
                </c:pt>
                <c:pt idx="952">
                  <c:v>5.4419053302477899E-2</c:v>
                </c:pt>
                <c:pt idx="953">
                  <c:v>5.4504632901369601E-2</c:v>
                </c:pt>
                <c:pt idx="954">
                  <c:v>5.4590212500261297E-2</c:v>
                </c:pt>
                <c:pt idx="955">
                  <c:v>5.4675792099152999E-2</c:v>
                </c:pt>
                <c:pt idx="956">
                  <c:v>5.4761371698044702E-2</c:v>
                </c:pt>
                <c:pt idx="957">
                  <c:v>5.4846951296936397E-2</c:v>
                </c:pt>
                <c:pt idx="958">
                  <c:v>5.4932530895828197E-2</c:v>
                </c:pt>
                <c:pt idx="959">
                  <c:v>5.5018110494719802E-2</c:v>
                </c:pt>
                <c:pt idx="960">
                  <c:v>5.5103690093611497E-2</c:v>
                </c:pt>
                <c:pt idx="961">
                  <c:v>5.5189269692503297E-2</c:v>
                </c:pt>
                <c:pt idx="962">
                  <c:v>5.53390911730086E-2</c:v>
                </c:pt>
                <c:pt idx="963">
                  <c:v>5.5496005373859403E-2</c:v>
                </c:pt>
                <c:pt idx="964">
                  <c:v>5.5652919574710101E-2</c:v>
                </c:pt>
                <c:pt idx="965">
                  <c:v>5.5809833775560903E-2</c:v>
                </c:pt>
                <c:pt idx="966">
                  <c:v>5.5966747976411602E-2</c:v>
                </c:pt>
                <c:pt idx="967">
                  <c:v>5.6123662177262397E-2</c:v>
                </c:pt>
                <c:pt idx="968">
                  <c:v>5.6280576378113102E-2</c:v>
                </c:pt>
                <c:pt idx="969">
                  <c:v>5.6437490578963898E-2</c:v>
                </c:pt>
                <c:pt idx="970">
                  <c:v>5.6594404779814603E-2</c:v>
                </c:pt>
                <c:pt idx="971">
                  <c:v>5.6751318980665398E-2</c:v>
                </c:pt>
                <c:pt idx="972">
                  <c:v>5.6908233181516103E-2</c:v>
                </c:pt>
                <c:pt idx="973">
                  <c:v>5.7065147382366899E-2</c:v>
                </c:pt>
                <c:pt idx="974">
                  <c:v>5.7222061583217597E-2</c:v>
                </c:pt>
                <c:pt idx="975">
                  <c:v>5.7378975784068399E-2</c:v>
                </c:pt>
                <c:pt idx="976">
                  <c:v>5.7535889984919097E-2</c:v>
                </c:pt>
                <c:pt idx="977">
                  <c:v>5.76928041857699E-2</c:v>
                </c:pt>
                <c:pt idx="978">
                  <c:v>5.7849718386620598E-2</c:v>
                </c:pt>
                <c:pt idx="979">
                  <c:v>5.80066325874714E-2</c:v>
                </c:pt>
                <c:pt idx="980">
                  <c:v>5.8174599868465099E-2</c:v>
                </c:pt>
                <c:pt idx="981">
                  <c:v>5.8343953202881702E-2</c:v>
                </c:pt>
                <c:pt idx="982">
                  <c:v>5.85133065372982E-2</c:v>
                </c:pt>
                <c:pt idx="983">
                  <c:v>5.8682659871714803E-2</c:v>
                </c:pt>
                <c:pt idx="984">
                  <c:v>5.8852013206131398E-2</c:v>
                </c:pt>
                <c:pt idx="985">
                  <c:v>5.9021366540547897E-2</c:v>
                </c:pt>
                <c:pt idx="986">
                  <c:v>5.9190719874964499E-2</c:v>
                </c:pt>
                <c:pt idx="987">
                  <c:v>5.9360073209380998E-2</c:v>
                </c:pt>
                <c:pt idx="988">
                  <c:v>5.9529426543797601E-2</c:v>
                </c:pt>
                <c:pt idx="989">
                  <c:v>5.9698779878214099E-2</c:v>
                </c:pt>
                <c:pt idx="990">
                  <c:v>5.9868133212630598E-2</c:v>
                </c:pt>
                <c:pt idx="991">
                  <c:v>6.00374865470472E-2</c:v>
                </c:pt>
                <c:pt idx="992">
                  <c:v>6.0206839881463699E-2</c:v>
                </c:pt>
                <c:pt idx="993">
                  <c:v>6.0376193215880301E-2</c:v>
                </c:pt>
                <c:pt idx="994">
                  <c:v>6.0545546550296897E-2</c:v>
                </c:pt>
                <c:pt idx="995">
                  <c:v>6.06870545840867E-2</c:v>
                </c:pt>
                <c:pt idx="996">
                  <c:v>6.0793475680196399E-2</c:v>
                </c:pt>
                <c:pt idx="997">
                  <c:v>6.0899896776306001E-2</c:v>
                </c:pt>
                <c:pt idx="998">
                  <c:v>6.10063178724157E-2</c:v>
                </c:pt>
                <c:pt idx="999">
                  <c:v>6.1112738968525399E-2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254-4FC6-B061-ACD936A04274}"/>
            </c:ext>
          </c:extLst>
        </c:ser>
        <c:ser>
          <c:idx val="7"/>
          <c:order val="9"/>
          <c:tx>
            <c:strRef>
              <c:f>'0.64NaCl_0.36UCl3_plot_data'!$K$1</c:f>
              <c:strCache>
                <c:ptCount val="1"/>
                <c:pt idx="0">
                  <c:v>l_BC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('0.64NaCl_0.36UCl3_plot_data'!$K$2,'0.64NaCl_0.36UCl3_plot_data'!$K$3)</c:f>
              <c:numCache>
                <c:formatCode>General</c:formatCode>
                <c:ptCount val="2"/>
                <c:pt idx="0">
                  <c:v>3.2384215736893101</c:v>
                </c:pt>
                <c:pt idx="1">
                  <c:v>3.2384215736893101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13-A254-4FC6-B061-ACD936A04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6.9"/>
          <c:min val="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</c:valAx>
      <c:valAx>
        <c:axId val="741413264"/>
        <c:scaling>
          <c:orientation val="minMax"/>
          <c:max val="1.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1329085034777877"/>
          <c:y val="4.8818218148761347E-2"/>
          <c:w val="0.43923663532428547"/>
          <c:h val="0.2129408625997444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FLiNaK_plot_data!$B$1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FLiNaK_plot_data!$B$2:$B$1001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2.1549632065262598E-3</c:v>
                </c:pt>
                <c:pt idx="263">
                  <c:v>2.1549632065262598E-3</c:v>
                </c:pt>
                <c:pt idx="264">
                  <c:v>2.1549632065262598E-3</c:v>
                </c:pt>
                <c:pt idx="265">
                  <c:v>2.1549632065262598E-3</c:v>
                </c:pt>
                <c:pt idx="266">
                  <c:v>2.1549632065262598E-3</c:v>
                </c:pt>
                <c:pt idx="267">
                  <c:v>2.1549632065262598E-3</c:v>
                </c:pt>
                <c:pt idx="268">
                  <c:v>2.1549632065262598E-3</c:v>
                </c:pt>
                <c:pt idx="269">
                  <c:v>2.1549632065262598E-3</c:v>
                </c:pt>
                <c:pt idx="270">
                  <c:v>2.1549632065262598E-3</c:v>
                </c:pt>
                <c:pt idx="271">
                  <c:v>2.1549632065262598E-3</c:v>
                </c:pt>
                <c:pt idx="272">
                  <c:v>2.1549632065262598E-3</c:v>
                </c:pt>
                <c:pt idx="273">
                  <c:v>2.1549632065262598E-3</c:v>
                </c:pt>
                <c:pt idx="274">
                  <c:v>2.1549632065262598E-3</c:v>
                </c:pt>
                <c:pt idx="275">
                  <c:v>2.1549632065262598E-3</c:v>
                </c:pt>
                <c:pt idx="276">
                  <c:v>2.1619485699775299E-3</c:v>
                </c:pt>
                <c:pt idx="277">
                  <c:v>2.3467942518803999E-3</c:v>
                </c:pt>
                <c:pt idx="278">
                  <c:v>2.5316399337832699E-3</c:v>
                </c:pt>
                <c:pt idx="279">
                  <c:v>2.7164856156861399E-3</c:v>
                </c:pt>
                <c:pt idx="280">
                  <c:v>2.9013312975889999E-3</c:v>
                </c:pt>
                <c:pt idx="281">
                  <c:v>3.0861769794918699E-3</c:v>
                </c:pt>
                <c:pt idx="282">
                  <c:v>3.2710226613947399E-3</c:v>
                </c:pt>
                <c:pt idx="283">
                  <c:v>3.4558683432976099E-3</c:v>
                </c:pt>
                <c:pt idx="284">
                  <c:v>3.6407140252004699E-3</c:v>
                </c:pt>
                <c:pt idx="285">
                  <c:v>3.8255597071033499E-3</c:v>
                </c:pt>
                <c:pt idx="286">
                  <c:v>4.0104053890062099E-3</c:v>
                </c:pt>
                <c:pt idx="287">
                  <c:v>4.1952510709090804E-3</c:v>
                </c:pt>
                <c:pt idx="288">
                  <c:v>4.3800967528119499E-3</c:v>
                </c:pt>
                <c:pt idx="289">
                  <c:v>4.5649424347148203E-3</c:v>
                </c:pt>
                <c:pt idx="290">
                  <c:v>4.7497881166176804E-3</c:v>
                </c:pt>
                <c:pt idx="291">
                  <c:v>5.14767426954762E-3</c:v>
                </c:pt>
                <c:pt idx="292">
                  <c:v>7.1720950952774698E-3</c:v>
                </c:pt>
                <c:pt idx="293">
                  <c:v>9.1965159210073092E-3</c:v>
                </c:pt>
                <c:pt idx="294">
                  <c:v>1.1220936746737201E-2</c:v>
                </c:pt>
                <c:pt idx="295">
                  <c:v>1.3245357572467E-2</c:v>
                </c:pt>
                <c:pt idx="296">
                  <c:v>1.5269778398196999E-2</c:v>
                </c:pt>
                <c:pt idx="297">
                  <c:v>1.72941992239268E-2</c:v>
                </c:pt>
                <c:pt idx="298">
                  <c:v>1.9318620049656701E-2</c:v>
                </c:pt>
                <c:pt idx="299">
                  <c:v>2.1343040875386601E-2</c:v>
                </c:pt>
                <c:pt idx="300">
                  <c:v>2.3367461701116501E-2</c:v>
                </c:pt>
                <c:pt idx="301">
                  <c:v>2.5391882526846401E-2</c:v>
                </c:pt>
                <c:pt idx="302">
                  <c:v>2.7544747564349398E-2</c:v>
                </c:pt>
                <c:pt idx="303">
                  <c:v>3.01734737241512E-2</c:v>
                </c:pt>
                <c:pt idx="304">
                  <c:v>3.2802199883953199E-2</c:v>
                </c:pt>
                <c:pt idx="305">
                  <c:v>3.5430926043755001E-2</c:v>
                </c:pt>
                <c:pt idx="306">
                  <c:v>3.8059652203556997E-2</c:v>
                </c:pt>
                <c:pt idx="307">
                  <c:v>4.0688378363358799E-2</c:v>
                </c:pt>
                <c:pt idx="308">
                  <c:v>4.3317104523160697E-2</c:v>
                </c:pt>
                <c:pt idx="309">
                  <c:v>4.5945830682962603E-2</c:v>
                </c:pt>
                <c:pt idx="310">
                  <c:v>4.8574556842764502E-2</c:v>
                </c:pt>
                <c:pt idx="311">
                  <c:v>5.1203283002566297E-2</c:v>
                </c:pt>
                <c:pt idx="312">
                  <c:v>5.5895633205642697E-2</c:v>
                </c:pt>
                <c:pt idx="313">
                  <c:v>6.9602533545981699E-2</c:v>
                </c:pt>
                <c:pt idx="314">
                  <c:v>8.3309433886320103E-2</c:v>
                </c:pt>
                <c:pt idx="315">
                  <c:v>9.7061490306153395E-2</c:v>
                </c:pt>
                <c:pt idx="316">
                  <c:v>0.11085659485806799</c:v>
                </c:pt>
                <c:pt idx="317">
                  <c:v>0.124651699409984</c:v>
                </c:pt>
                <c:pt idx="318">
                  <c:v>0.139116162797293</c:v>
                </c:pt>
                <c:pt idx="319">
                  <c:v>0.15392054261927501</c:v>
                </c:pt>
                <c:pt idx="320">
                  <c:v>0.168724922441256</c:v>
                </c:pt>
                <c:pt idx="321">
                  <c:v>0.18412619102420999</c:v>
                </c:pt>
                <c:pt idx="322">
                  <c:v>0.201126239171109</c:v>
                </c:pt>
                <c:pt idx="323">
                  <c:v>0.21812628731800901</c:v>
                </c:pt>
                <c:pt idx="324">
                  <c:v>0.23470190057590601</c:v>
                </c:pt>
                <c:pt idx="325">
                  <c:v>0.25042610646897301</c:v>
                </c:pt>
                <c:pt idx="326">
                  <c:v>0.26615031236203801</c:v>
                </c:pt>
                <c:pt idx="327">
                  <c:v>0.281809013075211</c:v>
                </c:pt>
                <c:pt idx="328">
                  <c:v>0.29745575978130701</c:v>
                </c:pt>
                <c:pt idx="329">
                  <c:v>0.31333812614214501</c:v>
                </c:pt>
                <c:pt idx="330">
                  <c:v>0.329641786773887</c:v>
                </c:pt>
                <c:pt idx="331">
                  <c:v>0.34594544740562899</c:v>
                </c:pt>
                <c:pt idx="332">
                  <c:v>0.36415012432041499</c:v>
                </c:pt>
                <c:pt idx="333">
                  <c:v>0.38498542384208001</c:v>
                </c:pt>
                <c:pt idx="334">
                  <c:v>0.40582072336374703</c:v>
                </c:pt>
                <c:pt idx="335">
                  <c:v>0.42910123506727299</c:v>
                </c:pt>
                <c:pt idx="336">
                  <c:v>0.45339799185905799</c:v>
                </c:pt>
                <c:pt idx="337">
                  <c:v>0.47769474865084199</c:v>
                </c:pt>
                <c:pt idx="338">
                  <c:v>0.51271650060533303</c:v>
                </c:pt>
                <c:pt idx="339">
                  <c:v>0.54160470124919502</c:v>
                </c:pt>
                <c:pt idx="340">
                  <c:v>0.56969912636755804</c:v>
                </c:pt>
                <c:pt idx="341">
                  <c:v>0.60448727189651597</c:v>
                </c:pt>
                <c:pt idx="342">
                  <c:v>0.63323000563175003</c:v>
                </c:pt>
                <c:pt idx="343">
                  <c:v>0.64964973044173202</c:v>
                </c:pt>
                <c:pt idx="344">
                  <c:v>0.67377069939277501</c:v>
                </c:pt>
                <c:pt idx="345">
                  <c:v>0.70738615801258697</c:v>
                </c:pt>
                <c:pt idx="346">
                  <c:v>0.723983393411327</c:v>
                </c:pt>
                <c:pt idx="347">
                  <c:v>0.75842019534511995</c:v>
                </c:pt>
                <c:pt idx="348">
                  <c:v>0.78144107737267698</c:v>
                </c:pt>
                <c:pt idx="349">
                  <c:v>0.79796792098571601</c:v>
                </c:pt>
                <c:pt idx="350">
                  <c:v>0.82452277490230497</c:v>
                </c:pt>
                <c:pt idx="351">
                  <c:v>0.85219148070838102</c:v>
                </c:pt>
                <c:pt idx="352">
                  <c:v>0.873599254269675</c:v>
                </c:pt>
                <c:pt idx="353">
                  <c:v>0.892466952220899</c:v>
                </c:pt>
                <c:pt idx="354">
                  <c:v>0.91040566007479995</c:v>
                </c:pt>
                <c:pt idx="355">
                  <c:v>0.925148305156543</c:v>
                </c:pt>
                <c:pt idx="356">
                  <c:v>0.93416584052901297</c:v>
                </c:pt>
                <c:pt idx="357">
                  <c:v>0.94318337590148404</c:v>
                </c:pt>
                <c:pt idx="358">
                  <c:v>0.95220091127395401</c:v>
                </c:pt>
                <c:pt idx="359">
                  <c:v>0.96129700535852403</c:v>
                </c:pt>
                <c:pt idx="360">
                  <c:v>0.97058672357739095</c:v>
                </c:pt>
                <c:pt idx="361">
                  <c:v>0.97987644179625799</c:v>
                </c:pt>
                <c:pt idx="362">
                  <c:v>0.98916616001512403</c:v>
                </c:pt>
                <c:pt idx="363">
                  <c:v>0.997693356104426</c:v>
                </c:pt>
                <c:pt idx="364">
                  <c:v>1.00350113690249</c:v>
                </c:pt>
                <c:pt idx="365">
                  <c:v>1.0093089177005601</c:v>
                </c:pt>
                <c:pt idx="366">
                  <c:v>1.0151166984986399</c:v>
                </c:pt>
                <c:pt idx="367">
                  <c:v>1.02092447929671</c:v>
                </c:pt>
                <c:pt idx="368">
                  <c:v>1.0267322600947799</c:v>
                </c:pt>
                <c:pt idx="369">
                  <c:v>1.03254004089285</c:v>
                </c:pt>
                <c:pt idx="370">
                  <c:v>1.0388250066092199</c:v>
                </c:pt>
                <c:pt idx="371">
                  <c:v>1.04542042514824</c:v>
                </c:pt>
                <c:pt idx="372">
                  <c:v>1.05201584368727</c:v>
                </c:pt>
                <c:pt idx="373">
                  <c:v>1.05861126222629</c:v>
                </c:pt>
                <c:pt idx="374">
                  <c:v>1.0641078031369999</c:v>
                </c:pt>
                <c:pt idx="375">
                  <c:v>1.0562359778078301</c:v>
                </c:pt>
                <c:pt idx="376">
                  <c:v>1.04836415247866</c:v>
                </c:pt>
                <c:pt idx="377">
                  <c:v>1.0404923271494899</c:v>
                </c:pt>
                <c:pt idx="378">
                  <c:v>1.0326205018203201</c:v>
                </c:pt>
                <c:pt idx="379">
                  <c:v>1.02474867649115</c:v>
                </c:pt>
                <c:pt idx="380">
                  <c:v>1.0168768511619899</c:v>
                </c:pt>
                <c:pt idx="381">
                  <c:v>1.00900502583282</c:v>
                </c:pt>
                <c:pt idx="382">
                  <c:v>1.0007838888376099</c:v>
                </c:pt>
                <c:pt idx="383">
                  <c:v>0.991375829831035</c:v>
                </c:pt>
                <c:pt idx="384">
                  <c:v>0.98196777082445097</c:v>
                </c:pt>
                <c:pt idx="385">
                  <c:v>0.97255971181786804</c:v>
                </c:pt>
                <c:pt idx="386">
                  <c:v>0.963030308926065</c:v>
                </c:pt>
                <c:pt idx="387">
                  <c:v>0.95285303801705201</c:v>
                </c:pt>
                <c:pt idx="388">
                  <c:v>0.94267576710803902</c:v>
                </c:pt>
                <c:pt idx="389">
                  <c:v>0.93249849619902503</c:v>
                </c:pt>
                <c:pt idx="390">
                  <c:v>0.92215046471116502</c:v>
                </c:pt>
                <c:pt idx="391">
                  <c:v>0.91003537035632998</c:v>
                </c:pt>
                <c:pt idx="392">
                  <c:v>0.89792027600149604</c:v>
                </c:pt>
                <c:pt idx="393">
                  <c:v>0.885805181646661</c:v>
                </c:pt>
                <c:pt idx="394">
                  <c:v>0.87308152223413904</c:v>
                </c:pt>
                <c:pt idx="395">
                  <c:v>0.85809963285103097</c:v>
                </c:pt>
                <c:pt idx="396">
                  <c:v>0.84311774346792301</c:v>
                </c:pt>
                <c:pt idx="397">
                  <c:v>0.82805066387336401</c:v>
                </c:pt>
                <c:pt idx="398">
                  <c:v>0.81278982926510801</c:v>
                </c:pt>
                <c:pt idx="399">
                  <c:v>0.79752899465685101</c:v>
                </c:pt>
                <c:pt idx="400">
                  <c:v>0.782406619222898</c:v>
                </c:pt>
                <c:pt idx="401">
                  <c:v>0.76737954444958001</c:v>
                </c:pt>
                <c:pt idx="402">
                  <c:v>0.75244606000941905</c:v>
                </c:pt>
                <c:pt idx="403">
                  <c:v>0.73830763784411002</c:v>
                </c:pt>
                <c:pt idx="404">
                  <c:v>0.72416921567880299</c:v>
                </c:pt>
                <c:pt idx="405">
                  <c:v>0.70972803630676295</c:v>
                </c:pt>
                <c:pt idx="406">
                  <c:v>0.69376730302309697</c:v>
                </c:pt>
                <c:pt idx="407">
                  <c:v>0.67780656973943199</c:v>
                </c:pt>
                <c:pt idx="408">
                  <c:v>0.66172489112245902</c:v>
                </c:pt>
                <c:pt idx="409">
                  <c:v>0.64549720082537199</c:v>
                </c:pt>
                <c:pt idx="410">
                  <c:v>0.62926951052828495</c:v>
                </c:pt>
                <c:pt idx="411">
                  <c:v>0.61397095625829601</c:v>
                </c:pt>
                <c:pt idx="412">
                  <c:v>0.59870504989477602</c:v>
                </c:pt>
                <c:pt idx="413">
                  <c:v>0.58384328273545105</c:v>
                </c:pt>
                <c:pt idx="414">
                  <c:v>0.57017497027548403</c:v>
                </c:pt>
                <c:pt idx="415">
                  <c:v>0.556506657815516</c:v>
                </c:pt>
                <c:pt idx="416">
                  <c:v>0.54499026440146403</c:v>
                </c:pt>
                <c:pt idx="417">
                  <c:v>0.53530787154318005</c:v>
                </c:pt>
                <c:pt idx="418">
                  <c:v>0.52562547868489595</c:v>
                </c:pt>
                <c:pt idx="419">
                  <c:v>0.51594308582661197</c:v>
                </c:pt>
                <c:pt idx="420">
                  <c:v>0.50508831041568603</c:v>
                </c:pt>
                <c:pt idx="421">
                  <c:v>0.49355012510186702</c:v>
                </c:pt>
                <c:pt idx="422">
                  <c:v>0.48201193978804802</c:v>
                </c:pt>
                <c:pt idx="423">
                  <c:v>0.47047375447423001</c:v>
                </c:pt>
                <c:pt idx="424">
                  <c:v>0.45893556916041101</c:v>
                </c:pt>
                <c:pt idx="425">
                  <c:v>0.447397383846592</c:v>
                </c:pt>
                <c:pt idx="426">
                  <c:v>0.435859198532773</c:v>
                </c:pt>
                <c:pt idx="427">
                  <c:v>0.42465417411270401</c:v>
                </c:pt>
                <c:pt idx="428">
                  <c:v>0.413624451344413</c:v>
                </c:pt>
                <c:pt idx="429">
                  <c:v>0.402594728576121</c:v>
                </c:pt>
                <c:pt idx="430">
                  <c:v>0.39156500580782999</c:v>
                </c:pt>
                <c:pt idx="431">
                  <c:v>0.37901656705896303</c:v>
                </c:pt>
                <c:pt idx="432">
                  <c:v>0.36618739667924299</c:v>
                </c:pt>
                <c:pt idx="433">
                  <c:v>0.35524020664151801</c:v>
                </c:pt>
                <c:pt idx="434">
                  <c:v>0.34768278981881101</c:v>
                </c:pt>
                <c:pt idx="435">
                  <c:v>0.34012537299610501</c:v>
                </c:pt>
                <c:pt idx="436">
                  <c:v>0.33256795617339802</c:v>
                </c:pt>
                <c:pt idx="437">
                  <c:v>0.32501053935069202</c:v>
                </c:pt>
                <c:pt idx="438">
                  <c:v>0.31761044736487698</c:v>
                </c:pt>
                <c:pt idx="439">
                  <c:v>0.31024898062293199</c:v>
                </c:pt>
                <c:pt idx="440">
                  <c:v>0.302887513880986</c:v>
                </c:pt>
                <c:pt idx="441">
                  <c:v>0.29552604713904101</c:v>
                </c:pt>
                <c:pt idx="442">
                  <c:v>0.28816458039709603</c:v>
                </c:pt>
                <c:pt idx="443">
                  <c:v>0.28132410782486</c:v>
                </c:pt>
                <c:pt idx="444">
                  <c:v>0.27456761294258603</c:v>
                </c:pt>
                <c:pt idx="445">
                  <c:v>0.26781111806031199</c:v>
                </c:pt>
                <c:pt idx="446">
                  <c:v>0.26105462317803801</c:v>
                </c:pt>
                <c:pt idx="447">
                  <c:v>0.25429812829576298</c:v>
                </c:pt>
                <c:pt idx="448">
                  <c:v>0.24776708620808299</c:v>
                </c:pt>
                <c:pt idx="449">
                  <c:v>0.241528858608409</c:v>
                </c:pt>
                <c:pt idx="450">
                  <c:v>0.23529063100873701</c:v>
                </c:pt>
                <c:pt idx="451">
                  <c:v>0.22905240340906299</c:v>
                </c:pt>
                <c:pt idx="452">
                  <c:v>0.22281417580939</c:v>
                </c:pt>
                <c:pt idx="453">
                  <c:v>0.21657594820971701</c:v>
                </c:pt>
                <c:pt idx="454">
                  <c:v>0.21187051806048601</c:v>
                </c:pt>
                <c:pt idx="455">
                  <c:v>0.20869706430517601</c:v>
                </c:pt>
                <c:pt idx="456">
                  <c:v>0.20552361054986501</c:v>
                </c:pt>
                <c:pt idx="457">
                  <c:v>0.20235015679455501</c:v>
                </c:pt>
                <c:pt idx="458">
                  <c:v>0.19917670303924501</c:v>
                </c:pt>
                <c:pt idx="459">
                  <c:v>0.196003249283935</c:v>
                </c:pt>
                <c:pt idx="460">
                  <c:v>0.192829795528624</c:v>
                </c:pt>
                <c:pt idx="461">
                  <c:v>0.189656341773314</c:v>
                </c:pt>
                <c:pt idx="462">
                  <c:v>0.186297618136051</c:v>
                </c:pt>
                <c:pt idx="463">
                  <c:v>0.182155705459951</c:v>
                </c:pt>
                <c:pt idx="464">
                  <c:v>0.17801379278385199</c:v>
                </c:pt>
                <c:pt idx="465">
                  <c:v>0.17387188010775201</c:v>
                </c:pt>
                <c:pt idx="466">
                  <c:v>0.169729967431653</c:v>
                </c:pt>
                <c:pt idx="467">
                  <c:v>0.16558805475555299</c:v>
                </c:pt>
                <c:pt idx="468">
                  <c:v>0.16144614207945299</c:v>
                </c:pt>
                <c:pt idx="469">
                  <c:v>0.15730422940335401</c:v>
                </c:pt>
                <c:pt idx="470">
                  <c:v>0.153162316727254</c:v>
                </c:pt>
                <c:pt idx="471">
                  <c:v>0.14902040405115499</c:v>
                </c:pt>
                <c:pt idx="472">
                  <c:v>0.1459681888769</c:v>
                </c:pt>
                <c:pt idx="473">
                  <c:v>0.14339306354794201</c:v>
                </c:pt>
                <c:pt idx="474">
                  <c:v>0.140817938218983</c:v>
                </c:pt>
                <c:pt idx="475">
                  <c:v>0.13824281289002399</c:v>
                </c:pt>
                <c:pt idx="476">
                  <c:v>0.13566768756106501</c:v>
                </c:pt>
                <c:pt idx="477">
                  <c:v>0.133092562232106</c:v>
                </c:pt>
                <c:pt idx="478">
                  <c:v>0.13051743690314699</c:v>
                </c:pt>
                <c:pt idx="479">
                  <c:v>0.12794231157418801</c:v>
                </c:pt>
                <c:pt idx="480">
                  <c:v>0.125367186245229</c:v>
                </c:pt>
                <c:pt idx="481">
                  <c:v>0.122792060916271</c:v>
                </c:pt>
                <c:pt idx="482">
                  <c:v>0.120216935587312</c:v>
                </c:pt>
                <c:pt idx="483">
                  <c:v>0.11764181025835301</c:v>
                </c:pt>
                <c:pt idx="484">
                  <c:v>0.11506668492939399</c:v>
                </c:pt>
                <c:pt idx="485">
                  <c:v>0.112491559600435</c:v>
                </c:pt>
                <c:pt idx="486">
                  <c:v>0.109916434271476</c:v>
                </c:pt>
                <c:pt idx="487">
                  <c:v>0.107927575047849</c:v>
                </c:pt>
                <c:pt idx="488">
                  <c:v>0.10611037225614001</c:v>
                </c:pt>
                <c:pt idx="489">
                  <c:v>0.104293169464431</c:v>
                </c:pt>
                <c:pt idx="490">
                  <c:v>0.102475966672722</c:v>
                </c:pt>
                <c:pt idx="491">
                  <c:v>0.100658763881012</c:v>
                </c:pt>
                <c:pt idx="492">
                  <c:v>9.8841561089303795E-2</c:v>
                </c:pt>
                <c:pt idx="493">
                  <c:v>9.7024358297594607E-2</c:v>
                </c:pt>
                <c:pt idx="494">
                  <c:v>9.5207155505885405E-2</c:v>
                </c:pt>
                <c:pt idx="495">
                  <c:v>9.33899527141763E-2</c:v>
                </c:pt>
                <c:pt idx="496">
                  <c:v>9.1572749922467098E-2</c:v>
                </c:pt>
                <c:pt idx="497">
                  <c:v>8.9755547130757896E-2</c:v>
                </c:pt>
                <c:pt idx="498">
                  <c:v>8.7938344339048694E-2</c:v>
                </c:pt>
                <c:pt idx="499">
                  <c:v>8.6121141547339602E-2</c:v>
                </c:pt>
                <c:pt idx="500">
                  <c:v>8.43039387556304E-2</c:v>
                </c:pt>
                <c:pt idx="501">
                  <c:v>8.2962493090093403E-2</c:v>
                </c:pt>
                <c:pt idx="502">
                  <c:v>8.1670045851398504E-2</c:v>
                </c:pt>
                <c:pt idx="503">
                  <c:v>8.0377598612703799E-2</c:v>
                </c:pt>
                <c:pt idx="504">
                  <c:v>7.9085151374008997E-2</c:v>
                </c:pt>
                <c:pt idx="505">
                  <c:v>7.7792704135314195E-2</c:v>
                </c:pt>
                <c:pt idx="506">
                  <c:v>7.6500256896619406E-2</c:v>
                </c:pt>
                <c:pt idx="507">
                  <c:v>7.5207809657924701E-2</c:v>
                </c:pt>
                <c:pt idx="508">
                  <c:v>7.3915362419229899E-2</c:v>
                </c:pt>
                <c:pt idx="509">
                  <c:v>7.2622915180535E-2</c:v>
                </c:pt>
                <c:pt idx="510">
                  <c:v>7.1330467941840198E-2</c:v>
                </c:pt>
                <c:pt idx="511">
                  <c:v>7.0038020703145507E-2</c:v>
                </c:pt>
                <c:pt idx="512">
                  <c:v>6.8745573464450704E-2</c:v>
                </c:pt>
                <c:pt idx="513">
                  <c:v>6.7453126225755902E-2</c:v>
                </c:pt>
                <c:pt idx="514">
                  <c:v>6.6160678987061197E-2</c:v>
                </c:pt>
                <c:pt idx="515">
                  <c:v>6.4868231748366395E-2</c:v>
                </c:pt>
                <c:pt idx="516">
                  <c:v>6.3575784509671496E-2</c:v>
                </c:pt>
                <c:pt idx="517">
                  <c:v>6.3063763998939606E-2</c:v>
                </c:pt>
                <c:pt idx="518">
                  <c:v>6.2610886198172205E-2</c:v>
                </c:pt>
                <c:pt idx="519">
                  <c:v>6.21580083974047E-2</c:v>
                </c:pt>
                <c:pt idx="520">
                  <c:v>6.1705130596637202E-2</c:v>
                </c:pt>
                <c:pt idx="521">
                  <c:v>6.1252252795869697E-2</c:v>
                </c:pt>
                <c:pt idx="522">
                  <c:v>6.0799374995102198E-2</c:v>
                </c:pt>
                <c:pt idx="523">
                  <c:v>6.03464971943347E-2</c:v>
                </c:pt>
                <c:pt idx="524">
                  <c:v>5.9893619393567202E-2</c:v>
                </c:pt>
                <c:pt idx="525">
                  <c:v>5.9440741592799697E-2</c:v>
                </c:pt>
                <c:pt idx="526">
                  <c:v>5.8987863792032302E-2</c:v>
                </c:pt>
                <c:pt idx="527">
                  <c:v>5.8534985991264797E-2</c:v>
                </c:pt>
                <c:pt idx="528">
                  <c:v>5.8082108190497299E-2</c:v>
                </c:pt>
                <c:pt idx="529">
                  <c:v>5.7629230389729801E-2</c:v>
                </c:pt>
                <c:pt idx="530">
                  <c:v>5.7176352588962302E-2</c:v>
                </c:pt>
                <c:pt idx="531">
                  <c:v>5.6723474788194797E-2</c:v>
                </c:pt>
                <c:pt idx="532">
                  <c:v>5.6270596987427403E-2</c:v>
                </c:pt>
                <c:pt idx="533">
                  <c:v>5.5817719186659898E-2</c:v>
                </c:pt>
                <c:pt idx="534">
                  <c:v>5.5364841385892399E-2</c:v>
                </c:pt>
                <c:pt idx="535">
                  <c:v>5.4911963585124901E-2</c:v>
                </c:pt>
                <c:pt idx="536">
                  <c:v>5.4459085784357403E-2</c:v>
                </c:pt>
                <c:pt idx="537">
                  <c:v>5.4006207983590002E-2</c:v>
                </c:pt>
                <c:pt idx="538">
                  <c:v>5.3553330182822503E-2</c:v>
                </c:pt>
                <c:pt idx="539">
                  <c:v>5.3100452382054998E-2</c:v>
                </c:pt>
                <c:pt idx="540">
                  <c:v>5.26475745812875E-2</c:v>
                </c:pt>
                <c:pt idx="541">
                  <c:v>5.2194696780520002E-2</c:v>
                </c:pt>
                <c:pt idx="542">
                  <c:v>5.1741818979752503E-2</c:v>
                </c:pt>
                <c:pt idx="543">
                  <c:v>5.1288941178984998E-2</c:v>
                </c:pt>
                <c:pt idx="544">
                  <c:v>5.08360633782175E-2</c:v>
                </c:pt>
                <c:pt idx="545">
                  <c:v>5.0383185577450099E-2</c:v>
                </c:pt>
                <c:pt idx="546">
                  <c:v>4.99303077766826E-2</c:v>
                </c:pt>
                <c:pt idx="547">
                  <c:v>4.9477429975915102E-2</c:v>
                </c:pt>
                <c:pt idx="548">
                  <c:v>4.9024552175147597E-2</c:v>
                </c:pt>
                <c:pt idx="549">
                  <c:v>4.8571674374380099E-2</c:v>
                </c:pt>
                <c:pt idx="550">
                  <c:v>4.81257450559303E-2</c:v>
                </c:pt>
                <c:pt idx="551">
                  <c:v>4.8108140699782802E-2</c:v>
                </c:pt>
                <c:pt idx="552">
                  <c:v>4.8090536343635401E-2</c:v>
                </c:pt>
                <c:pt idx="553">
                  <c:v>4.8072931987488E-2</c:v>
                </c:pt>
                <c:pt idx="554">
                  <c:v>4.80553276313406E-2</c:v>
                </c:pt>
                <c:pt idx="555">
                  <c:v>4.8037723275193102E-2</c:v>
                </c:pt>
                <c:pt idx="556">
                  <c:v>4.8020118919045701E-2</c:v>
                </c:pt>
                <c:pt idx="557">
                  <c:v>4.80025145628983E-2</c:v>
                </c:pt>
                <c:pt idx="558">
                  <c:v>4.79849102067509E-2</c:v>
                </c:pt>
                <c:pt idx="559">
                  <c:v>4.7967305850603402E-2</c:v>
                </c:pt>
                <c:pt idx="560">
                  <c:v>4.7949701494456001E-2</c:v>
                </c:pt>
                <c:pt idx="561">
                  <c:v>4.7932097138308601E-2</c:v>
                </c:pt>
                <c:pt idx="562">
                  <c:v>4.79144927821612E-2</c:v>
                </c:pt>
                <c:pt idx="563">
                  <c:v>4.7896888426013702E-2</c:v>
                </c:pt>
                <c:pt idx="564">
                  <c:v>4.7879284069866301E-2</c:v>
                </c:pt>
                <c:pt idx="565">
                  <c:v>4.7853223344514598E-2</c:v>
                </c:pt>
                <c:pt idx="566">
                  <c:v>4.7745641196509002E-2</c:v>
                </c:pt>
                <c:pt idx="567">
                  <c:v>4.76380590485036E-2</c:v>
                </c:pt>
                <c:pt idx="568">
                  <c:v>4.7530476900497998E-2</c:v>
                </c:pt>
                <c:pt idx="569">
                  <c:v>4.7422894752492499E-2</c:v>
                </c:pt>
                <c:pt idx="570">
                  <c:v>4.7315312604487E-2</c:v>
                </c:pt>
                <c:pt idx="571">
                  <c:v>4.7207730456481502E-2</c:v>
                </c:pt>
                <c:pt idx="572">
                  <c:v>4.7100148308476003E-2</c:v>
                </c:pt>
                <c:pt idx="573">
                  <c:v>4.6992566160470498E-2</c:v>
                </c:pt>
                <c:pt idx="574">
                  <c:v>4.6884984012464999E-2</c:v>
                </c:pt>
                <c:pt idx="575">
                  <c:v>4.67774018644595E-2</c:v>
                </c:pt>
                <c:pt idx="576">
                  <c:v>4.6669819716454002E-2</c:v>
                </c:pt>
                <c:pt idx="577">
                  <c:v>4.6562237568448503E-2</c:v>
                </c:pt>
                <c:pt idx="578">
                  <c:v>4.6454655420442997E-2</c:v>
                </c:pt>
                <c:pt idx="579">
                  <c:v>4.6347073272437499E-2</c:v>
                </c:pt>
                <c:pt idx="580">
                  <c:v>4.6239491124432E-2</c:v>
                </c:pt>
                <c:pt idx="581">
                  <c:v>4.6131908976426501E-2</c:v>
                </c:pt>
                <c:pt idx="582">
                  <c:v>4.6024326828421003E-2</c:v>
                </c:pt>
                <c:pt idx="583">
                  <c:v>4.5916744680415497E-2</c:v>
                </c:pt>
                <c:pt idx="584">
                  <c:v>4.5809162532409999E-2</c:v>
                </c:pt>
                <c:pt idx="585">
                  <c:v>4.57015803844045E-2</c:v>
                </c:pt>
                <c:pt idx="586">
                  <c:v>4.5593998236399001E-2</c:v>
                </c:pt>
                <c:pt idx="587">
                  <c:v>4.5486416088393503E-2</c:v>
                </c:pt>
                <c:pt idx="588">
                  <c:v>4.5378833940387997E-2</c:v>
                </c:pt>
                <c:pt idx="589">
                  <c:v>4.5271251792382498E-2</c:v>
                </c:pt>
                <c:pt idx="590">
                  <c:v>4.5163669644377E-2</c:v>
                </c:pt>
                <c:pt idx="591">
                  <c:v>4.5056087496371397E-2</c:v>
                </c:pt>
                <c:pt idx="592">
                  <c:v>4.4948505348365898E-2</c:v>
                </c:pt>
                <c:pt idx="593">
                  <c:v>4.48409232003604E-2</c:v>
                </c:pt>
                <c:pt idx="594">
                  <c:v>4.4733341052354901E-2</c:v>
                </c:pt>
                <c:pt idx="595">
                  <c:v>4.4625758904349402E-2</c:v>
                </c:pt>
                <c:pt idx="596">
                  <c:v>4.4518176756343897E-2</c:v>
                </c:pt>
                <c:pt idx="597">
                  <c:v>4.4410594608338398E-2</c:v>
                </c:pt>
                <c:pt idx="598">
                  <c:v>4.43030124603329E-2</c:v>
                </c:pt>
                <c:pt idx="599">
                  <c:v>4.4195430312327401E-2</c:v>
                </c:pt>
                <c:pt idx="600">
                  <c:v>4.4087848164321902E-2</c:v>
                </c:pt>
                <c:pt idx="601">
                  <c:v>4.3980266016316397E-2</c:v>
                </c:pt>
                <c:pt idx="602">
                  <c:v>4.4079262089132203E-2</c:v>
                </c:pt>
                <c:pt idx="603">
                  <c:v>4.44137447637011E-2</c:v>
                </c:pt>
                <c:pt idx="604">
                  <c:v>4.4748227438270102E-2</c:v>
                </c:pt>
                <c:pt idx="605">
                  <c:v>4.5082710112839E-2</c:v>
                </c:pt>
                <c:pt idx="606">
                  <c:v>4.5417192787407898E-2</c:v>
                </c:pt>
                <c:pt idx="607">
                  <c:v>4.5751675461976803E-2</c:v>
                </c:pt>
                <c:pt idx="608">
                  <c:v>4.6086158136545798E-2</c:v>
                </c:pt>
                <c:pt idx="609">
                  <c:v>4.6420640811114702E-2</c:v>
                </c:pt>
                <c:pt idx="610">
                  <c:v>4.67551234856836E-2</c:v>
                </c:pt>
                <c:pt idx="611">
                  <c:v>4.7089606160252498E-2</c:v>
                </c:pt>
                <c:pt idx="612">
                  <c:v>4.74240888348215E-2</c:v>
                </c:pt>
                <c:pt idx="613">
                  <c:v>4.7758571509390398E-2</c:v>
                </c:pt>
                <c:pt idx="614">
                  <c:v>4.8093054183959302E-2</c:v>
                </c:pt>
                <c:pt idx="615">
                  <c:v>4.84275368585282E-2</c:v>
                </c:pt>
                <c:pt idx="616">
                  <c:v>4.8762019533097202E-2</c:v>
                </c:pt>
                <c:pt idx="617">
                  <c:v>4.90965022076661E-2</c:v>
                </c:pt>
                <c:pt idx="618">
                  <c:v>4.9430984882234998E-2</c:v>
                </c:pt>
                <c:pt idx="619">
                  <c:v>4.9765467556803999E-2</c:v>
                </c:pt>
                <c:pt idx="620">
                  <c:v>5.0099950231372897E-2</c:v>
                </c:pt>
                <c:pt idx="621">
                  <c:v>5.0434432905941802E-2</c:v>
                </c:pt>
                <c:pt idx="622">
                  <c:v>5.07689155805107E-2</c:v>
                </c:pt>
                <c:pt idx="623">
                  <c:v>5.1103398255079702E-2</c:v>
                </c:pt>
                <c:pt idx="624">
                  <c:v>5.1437880929648599E-2</c:v>
                </c:pt>
                <c:pt idx="625">
                  <c:v>5.1772363604217497E-2</c:v>
                </c:pt>
                <c:pt idx="626">
                  <c:v>5.2106846278786402E-2</c:v>
                </c:pt>
                <c:pt idx="627">
                  <c:v>5.2441328953355397E-2</c:v>
                </c:pt>
                <c:pt idx="628">
                  <c:v>5.2775811627924302E-2</c:v>
                </c:pt>
                <c:pt idx="629">
                  <c:v>5.3110294302493199E-2</c:v>
                </c:pt>
                <c:pt idx="630">
                  <c:v>5.3444776977062097E-2</c:v>
                </c:pt>
                <c:pt idx="631">
                  <c:v>5.3779259651631099E-2</c:v>
                </c:pt>
                <c:pt idx="632">
                  <c:v>5.4113742326199997E-2</c:v>
                </c:pt>
                <c:pt idx="633">
                  <c:v>5.4448225000768902E-2</c:v>
                </c:pt>
                <c:pt idx="634">
                  <c:v>5.4782707675337897E-2</c:v>
                </c:pt>
                <c:pt idx="635">
                  <c:v>5.5117190349906801E-2</c:v>
                </c:pt>
                <c:pt idx="636">
                  <c:v>5.5451673024475699E-2</c:v>
                </c:pt>
                <c:pt idx="637">
                  <c:v>5.5786155699044597E-2</c:v>
                </c:pt>
                <c:pt idx="638">
                  <c:v>5.6120638373613599E-2</c:v>
                </c:pt>
                <c:pt idx="639">
                  <c:v>5.6455121048182497E-2</c:v>
                </c:pt>
                <c:pt idx="640">
                  <c:v>5.6789603722751401E-2</c:v>
                </c:pt>
                <c:pt idx="641">
                  <c:v>5.7124086397320299E-2</c:v>
                </c:pt>
                <c:pt idx="642">
                  <c:v>5.7458569071889301E-2</c:v>
                </c:pt>
                <c:pt idx="643">
                  <c:v>5.7793051746458199E-2</c:v>
                </c:pt>
                <c:pt idx="644">
                  <c:v>5.8127534421027097E-2</c:v>
                </c:pt>
                <c:pt idx="645">
                  <c:v>5.8462017095596099E-2</c:v>
                </c:pt>
                <c:pt idx="646">
                  <c:v>5.8796499770165003E-2</c:v>
                </c:pt>
                <c:pt idx="647">
                  <c:v>5.9149502952267098E-2</c:v>
                </c:pt>
                <c:pt idx="648">
                  <c:v>5.95103921495281E-2</c:v>
                </c:pt>
                <c:pt idx="649">
                  <c:v>5.98712813467892E-2</c:v>
                </c:pt>
                <c:pt idx="650">
                  <c:v>6.0232170544050202E-2</c:v>
                </c:pt>
                <c:pt idx="651">
                  <c:v>6.0593059741311198E-2</c:v>
                </c:pt>
                <c:pt idx="652">
                  <c:v>6.0953948938572297E-2</c:v>
                </c:pt>
                <c:pt idx="653">
                  <c:v>6.1314838135833397E-2</c:v>
                </c:pt>
                <c:pt idx="654">
                  <c:v>6.1675727333094399E-2</c:v>
                </c:pt>
                <c:pt idx="655">
                  <c:v>6.2036616530355401E-2</c:v>
                </c:pt>
                <c:pt idx="656">
                  <c:v>6.2397505727616501E-2</c:v>
                </c:pt>
                <c:pt idx="657">
                  <c:v>6.2758394924877503E-2</c:v>
                </c:pt>
                <c:pt idx="658">
                  <c:v>6.3119284122138603E-2</c:v>
                </c:pt>
                <c:pt idx="659">
                  <c:v>6.3480173319399605E-2</c:v>
                </c:pt>
                <c:pt idx="660">
                  <c:v>6.3841062516660704E-2</c:v>
                </c:pt>
                <c:pt idx="661">
                  <c:v>6.4201951713921707E-2</c:v>
                </c:pt>
                <c:pt idx="662">
                  <c:v>6.4604002375286601E-2</c:v>
                </c:pt>
                <c:pt idx="663">
                  <c:v>6.5017704629460896E-2</c:v>
                </c:pt>
                <c:pt idx="664">
                  <c:v>6.5431406883635301E-2</c:v>
                </c:pt>
                <c:pt idx="665">
                  <c:v>6.5845109137809596E-2</c:v>
                </c:pt>
                <c:pt idx="666">
                  <c:v>6.6258811391983793E-2</c:v>
                </c:pt>
                <c:pt idx="667">
                  <c:v>6.6672513646158199E-2</c:v>
                </c:pt>
                <c:pt idx="668">
                  <c:v>6.7086215900332494E-2</c:v>
                </c:pt>
                <c:pt idx="669">
                  <c:v>6.7499918154506802E-2</c:v>
                </c:pt>
                <c:pt idx="670">
                  <c:v>6.7913620408681097E-2</c:v>
                </c:pt>
                <c:pt idx="671">
                  <c:v>6.8327322662855405E-2</c:v>
                </c:pt>
                <c:pt idx="672">
                  <c:v>6.87410249170297E-2</c:v>
                </c:pt>
                <c:pt idx="673">
                  <c:v>6.9154727171203995E-2</c:v>
                </c:pt>
                <c:pt idx="674">
                  <c:v>6.9568429425378303E-2</c:v>
                </c:pt>
                <c:pt idx="675">
                  <c:v>6.9982131679552598E-2</c:v>
                </c:pt>
                <c:pt idx="676">
                  <c:v>7.0395833933726906E-2</c:v>
                </c:pt>
                <c:pt idx="677">
                  <c:v>7.0749874220327594E-2</c:v>
                </c:pt>
                <c:pt idx="678">
                  <c:v>7.1093991705814305E-2</c:v>
                </c:pt>
                <c:pt idx="679">
                  <c:v>7.14381091913011E-2</c:v>
                </c:pt>
                <c:pt idx="680">
                  <c:v>7.1782226676787797E-2</c:v>
                </c:pt>
                <c:pt idx="681">
                  <c:v>7.2126344162274494E-2</c:v>
                </c:pt>
                <c:pt idx="682">
                  <c:v>7.2470461647761206E-2</c:v>
                </c:pt>
                <c:pt idx="683">
                  <c:v>7.2814579133247903E-2</c:v>
                </c:pt>
                <c:pt idx="684">
                  <c:v>7.3158696618734601E-2</c:v>
                </c:pt>
                <c:pt idx="685">
                  <c:v>7.3502814104221298E-2</c:v>
                </c:pt>
                <c:pt idx="686">
                  <c:v>7.3846931589707995E-2</c:v>
                </c:pt>
                <c:pt idx="687">
                  <c:v>7.4191049075194804E-2</c:v>
                </c:pt>
                <c:pt idx="688">
                  <c:v>7.4535166560681501E-2</c:v>
                </c:pt>
                <c:pt idx="689">
                  <c:v>7.4879284046168199E-2</c:v>
                </c:pt>
                <c:pt idx="690">
                  <c:v>7.5223401531654896E-2</c:v>
                </c:pt>
                <c:pt idx="691">
                  <c:v>7.5567519017141593E-2</c:v>
                </c:pt>
                <c:pt idx="692">
                  <c:v>7.5911636502628305E-2</c:v>
                </c:pt>
                <c:pt idx="693">
                  <c:v>7.6255753988115002E-2</c:v>
                </c:pt>
                <c:pt idx="694">
                  <c:v>7.6599871473601797E-2</c:v>
                </c:pt>
                <c:pt idx="695">
                  <c:v>7.6943988959088494E-2</c:v>
                </c:pt>
                <c:pt idx="696">
                  <c:v>7.7288106444575205E-2</c:v>
                </c:pt>
                <c:pt idx="697">
                  <c:v>7.7632223930061903E-2</c:v>
                </c:pt>
                <c:pt idx="698">
                  <c:v>7.79763414155486E-2</c:v>
                </c:pt>
                <c:pt idx="699">
                  <c:v>7.8320458901035298E-2</c:v>
                </c:pt>
                <c:pt idx="700">
                  <c:v>7.8664576386521995E-2</c:v>
                </c:pt>
                <c:pt idx="701">
                  <c:v>7.9008693872008706E-2</c:v>
                </c:pt>
                <c:pt idx="702">
                  <c:v>7.9890996439710399E-2</c:v>
                </c:pt>
                <c:pt idx="703">
                  <c:v>8.0942004597167702E-2</c:v>
                </c:pt>
                <c:pt idx="704">
                  <c:v>8.1993012754624894E-2</c:v>
                </c:pt>
                <c:pt idx="705">
                  <c:v>8.3044020912082198E-2</c:v>
                </c:pt>
                <c:pt idx="706">
                  <c:v>8.4095029069539501E-2</c:v>
                </c:pt>
                <c:pt idx="707">
                  <c:v>8.5146037226996804E-2</c:v>
                </c:pt>
                <c:pt idx="708">
                  <c:v>8.6197045384453996E-2</c:v>
                </c:pt>
                <c:pt idx="709">
                  <c:v>8.72480535419113E-2</c:v>
                </c:pt>
                <c:pt idx="710">
                  <c:v>8.8299061699368603E-2</c:v>
                </c:pt>
                <c:pt idx="711">
                  <c:v>8.9350069856825795E-2</c:v>
                </c:pt>
                <c:pt idx="712">
                  <c:v>9.0401078014283098E-2</c:v>
                </c:pt>
                <c:pt idx="713">
                  <c:v>9.1452086171740304E-2</c:v>
                </c:pt>
                <c:pt idx="714">
                  <c:v>9.2503094329197594E-2</c:v>
                </c:pt>
                <c:pt idx="715">
                  <c:v>9.35541024866548E-2</c:v>
                </c:pt>
                <c:pt idx="716">
                  <c:v>9.46051106441122E-2</c:v>
                </c:pt>
                <c:pt idx="717">
                  <c:v>9.5656118801569406E-2</c:v>
                </c:pt>
                <c:pt idx="718">
                  <c:v>9.6707126959026696E-2</c:v>
                </c:pt>
                <c:pt idx="719">
                  <c:v>9.7758135116483902E-2</c:v>
                </c:pt>
                <c:pt idx="720">
                  <c:v>9.8809143273941205E-2</c:v>
                </c:pt>
                <c:pt idx="721">
                  <c:v>9.9860151431398494E-2</c:v>
                </c:pt>
                <c:pt idx="722">
                  <c:v>0.10091115958885501</c:v>
                </c:pt>
                <c:pt idx="723">
                  <c:v>0.101644917206188</c:v>
                </c:pt>
                <c:pt idx="724">
                  <c:v>0.10226424145430101</c:v>
                </c:pt>
                <c:pt idx="725">
                  <c:v>0.102883565702414</c:v>
                </c:pt>
                <c:pt idx="726">
                  <c:v>0.10350288995052701</c:v>
                </c:pt>
                <c:pt idx="727">
                  <c:v>0.104122214198639</c:v>
                </c:pt>
                <c:pt idx="728">
                  <c:v>0.10474153844675201</c:v>
                </c:pt>
                <c:pt idx="729">
                  <c:v>0.105360862694865</c:v>
                </c:pt>
                <c:pt idx="730">
                  <c:v>0.10598018694297801</c:v>
                </c:pt>
                <c:pt idx="731">
                  <c:v>0.106599511191091</c:v>
                </c:pt>
                <c:pt idx="732">
                  <c:v>0.107218835439204</c:v>
                </c:pt>
                <c:pt idx="733">
                  <c:v>0.107838159687317</c:v>
                </c:pt>
                <c:pt idx="734">
                  <c:v>0.10845748393542901</c:v>
                </c:pt>
                <c:pt idx="735">
                  <c:v>0.109076808183542</c:v>
                </c:pt>
                <c:pt idx="736">
                  <c:v>0.10969613243165501</c:v>
                </c:pt>
                <c:pt idx="737">
                  <c:v>0.110315456679768</c:v>
                </c:pt>
                <c:pt idx="738">
                  <c:v>0.111020688228577</c:v>
                </c:pt>
                <c:pt idx="739">
                  <c:v>0.11176685430935999</c:v>
                </c:pt>
                <c:pt idx="740">
                  <c:v>0.11251302039014199</c:v>
                </c:pt>
                <c:pt idx="741">
                  <c:v>0.11325918647092501</c:v>
                </c:pt>
                <c:pt idx="742">
                  <c:v>0.114005352551708</c:v>
                </c:pt>
                <c:pt idx="743">
                  <c:v>0.11475151863249</c:v>
                </c:pt>
                <c:pt idx="744">
                  <c:v>0.115497684713273</c:v>
                </c:pt>
                <c:pt idx="745">
                  <c:v>0.116243850794056</c:v>
                </c:pt>
                <c:pt idx="746">
                  <c:v>0.116990016874838</c:v>
                </c:pt>
                <c:pt idx="747">
                  <c:v>0.11773618295562099</c:v>
                </c:pt>
                <c:pt idx="748">
                  <c:v>0.11848234903640401</c:v>
                </c:pt>
                <c:pt idx="749">
                  <c:v>0.119228515117187</c:v>
                </c:pt>
                <c:pt idx="750">
                  <c:v>0.119974681197969</c:v>
                </c:pt>
                <c:pt idx="751">
                  <c:v>0.120720847278752</c:v>
                </c:pt>
                <c:pt idx="752">
                  <c:v>0.121467013359535</c:v>
                </c:pt>
                <c:pt idx="753">
                  <c:v>0.122356139935433</c:v>
                </c:pt>
                <c:pt idx="754">
                  <c:v>0.123262764023387</c:v>
                </c:pt>
                <c:pt idx="755">
                  <c:v>0.124169388111341</c:v>
                </c:pt>
                <c:pt idx="756">
                  <c:v>0.12507601219929501</c:v>
                </c:pt>
                <c:pt idx="757">
                  <c:v>0.12598263628724901</c:v>
                </c:pt>
                <c:pt idx="758">
                  <c:v>0.12688926037520301</c:v>
                </c:pt>
                <c:pt idx="759">
                  <c:v>0.12779588446315701</c:v>
                </c:pt>
                <c:pt idx="760">
                  <c:v>0.12870250855111101</c:v>
                </c:pt>
                <c:pt idx="761">
                  <c:v>0.12960913263906501</c:v>
                </c:pt>
                <c:pt idx="762">
                  <c:v>0.13051575672701901</c:v>
                </c:pt>
                <c:pt idx="763">
                  <c:v>0.13142238081497301</c:v>
                </c:pt>
                <c:pt idx="764">
                  <c:v>0.13232900490292701</c:v>
                </c:pt>
                <c:pt idx="765">
                  <c:v>0.13323562899088101</c:v>
                </c:pt>
                <c:pt idx="766">
                  <c:v>0.13414225307883501</c:v>
                </c:pt>
                <c:pt idx="767">
                  <c:v>0.13504887716678901</c:v>
                </c:pt>
                <c:pt idx="768">
                  <c:v>0.135870866714287</c:v>
                </c:pt>
                <c:pt idx="769">
                  <c:v>0.13669014613705199</c:v>
                </c:pt>
                <c:pt idx="770">
                  <c:v>0.13750942555981699</c:v>
                </c:pt>
                <c:pt idx="771">
                  <c:v>0.13832870498258201</c:v>
                </c:pt>
                <c:pt idx="772">
                  <c:v>0.13914798440534701</c:v>
                </c:pt>
                <c:pt idx="773">
                  <c:v>0.139967263828112</c:v>
                </c:pt>
                <c:pt idx="774">
                  <c:v>0.140786543250877</c:v>
                </c:pt>
                <c:pt idx="775">
                  <c:v>0.141605822673642</c:v>
                </c:pt>
                <c:pt idx="776">
                  <c:v>0.14242510209640699</c:v>
                </c:pt>
                <c:pt idx="777">
                  <c:v>0.14324438151917199</c:v>
                </c:pt>
                <c:pt idx="778">
                  <c:v>0.14406366094193701</c:v>
                </c:pt>
                <c:pt idx="779">
                  <c:v>0.14488294036470201</c:v>
                </c:pt>
                <c:pt idx="780">
                  <c:v>0.145702219787467</c:v>
                </c:pt>
                <c:pt idx="781">
                  <c:v>0.146521499210232</c:v>
                </c:pt>
                <c:pt idx="782">
                  <c:v>0.14744698381368099</c:v>
                </c:pt>
                <c:pt idx="783">
                  <c:v>0.14838962599415301</c:v>
                </c:pt>
                <c:pt idx="784">
                  <c:v>0.149332268174625</c:v>
                </c:pt>
                <c:pt idx="785">
                  <c:v>0.15027491035509699</c:v>
                </c:pt>
                <c:pt idx="786">
                  <c:v>0.15121755253556801</c:v>
                </c:pt>
                <c:pt idx="787">
                  <c:v>0.15216019471604</c:v>
                </c:pt>
                <c:pt idx="788">
                  <c:v>0.153102836896512</c:v>
                </c:pt>
                <c:pt idx="789">
                  <c:v>0.15404547907698399</c:v>
                </c:pt>
                <c:pt idx="790">
                  <c:v>0.15498812125745601</c:v>
                </c:pt>
                <c:pt idx="791">
                  <c:v>0.155930763437928</c:v>
                </c:pt>
                <c:pt idx="792">
                  <c:v>0.15687340561839999</c:v>
                </c:pt>
                <c:pt idx="793">
                  <c:v>0.15781604779887201</c:v>
                </c:pt>
                <c:pt idx="794">
                  <c:v>0.158758689979344</c:v>
                </c:pt>
                <c:pt idx="795">
                  <c:v>0.159701332159815</c:v>
                </c:pt>
                <c:pt idx="796">
                  <c:v>0.16064397434028699</c:v>
                </c:pt>
                <c:pt idx="797">
                  <c:v>0.16155835162906601</c:v>
                </c:pt>
                <c:pt idx="798">
                  <c:v>0.16227489418451599</c:v>
                </c:pt>
                <c:pt idx="799">
                  <c:v>0.16299143673996599</c:v>
                </c:pt>
                <c:pt idx="800">
                  <c:v>0.163707979295416</c:v>
                </c:pt>
                <c:pt idx="801">
                  <c:v>0.16442452185086701</c:v>
                </c:pt>
                <c:pt idx="802">
                  <c:v>0.16514106440631701</c:v>
                </c:pt>
                <c:pt idx="803">
                  <c:v>0.16585760696176699</c:v>
                </c:pt>
                <c:pt idx="804">
                  <c:v>0.166574149517217</c:v>
                </c:pt>
                <c:pt idx="805">
                  <c:v>0.167290692072667</c:v>
                </c:pt>
                <c:pt idx="806">
                  <c:v>0.16800723462811701</c:v>
                </c:pt>
                <c:pt idx="807">
                  <c:v>0.16872377718356699</c:v>
                </c:pt>
                <c:pt idx="808">
                  <c:v>0.16944031973901699</c:v>
                </c:pt>
                <c:pt idx="809">
                  <c:v>0.170156862294468</c:v>
                </c:pt>
                <c:pt idx="810">
                  <c:v>0.170873404849918</c:v>
                </c:pt>
                <c:pt idx="811">
                  <c:v>0.17158994740536801</c:v>
                </c:pt>
                <c:pt idx="812">
                  <c:v>0.17233478421392301</c:v>
                </c:pt>
                <c:pt idx="813">
                  <c:v>0.17314337662347201</c:v>
                </c:pt>
                <c:pt idx="814">
                  <c:v>0.17395196903302099</c:v>
                </c:pt>
                <c:pt idx="815">
                  <c:v>0.17476056144257099</c:v>
                </c:pt>
                <c:pt idx="816">
                  <c:v>0.17556915385211999</c:v>
                </c:pt>
                <c:pt idx="817">
                  <c:v>0.17637774626166899</c:v>
                </c:pt>
                <c:pt idx="818">
                  <c:v>0.177186338671219</c:v>
                </c:pt>
                <c:pt idx="819">
                  <c:v>0.177994931080768</c:v>
                </c:pt>
                <c:pt idx="820">
                  <c:v>0.178803523490317</c:v>
                </c:pt>
                <c:pt idx="821">
                  <c:v>0.179612115899867</c:v>
                </c:pt>
                <c:pt idx="822">
                  <c:v>0.18042070830941601</c:v>
                </c:pt>
                <c:pt idx="823">
                  <c:v>0.18122930071896501</c:v>
                </c:pt>
                <c:pt idx="824">
                  <c:v>0.18203789312851501</c:v>
                </c:pt>
                <c:pt idx="825">
                  <c:v>0.18284648553806401</c:v>
                </c:pt>
                <c:pt idx="826">
                  <c:v>0.18365507794761299</c:v>
                </c:pt>
                <c:pt idx="827">
                  <c:v>0.18446367035716299</c:v>
                </c:pt>
                <c:pt idx="828">
                  <c:v>0.18527226276671199</c:v>
                </c:pt>
                <c:pt idx="829">
                  <c:v>0.186080855176261</c:v>
                </c:pt>
                <c:pt idx="830">
                  <c:v>0.186889447585811</c:v>
                </c:pt>
                <c:pt idx="831">
                  <c:v>0.18769803999536</c:v>
                </c:pt>
                <c:pt idx="832">
                  <c:v>0.188506632404909</c:v>
                </c:pt>
                <c:pt idx="833">
                  <c:v>0.189315224814459</c:v>
                </c:pt>
                <c:pt idx="834">
                  <c:v>0.19012381722400801</c:v>
                </c:pt>
                <c:pt idx="835">
                  <c:v>0.19093240963355701</c:v>
                </c:pt>
                <c:pt idx="836">
                  <c:v>0.19174100204310701</c:v>
                </c:pt>
                <c:pt idx="837">
                  <c:v>0.19254959445265599</c:v>
                </c:pt>
                <c:pt idx="838">
                  <c:v>0.19335818686220599</c:v>
                </c:pt>
                <c:pt idx="839">
                  <c:v>0.19416677927175499</c:v>
                </c:pt>
                <c:pt idx="840">
                  <c:v>0.19497537168130399</c:v>
                </c:pt>
                <c:pt idx="841">
                  <c:v>0.195783964090854</c:v>
                </c:pt>
                <c:pt idx="842">
                  <c:v>0.196592556500403</c:v>
                </c:pt>
                <c:pt idx="843">
                  <c:v>0.197401148909952</c:v>
                </c:pt>
                <c:pt idx="844">
                  <c:v>0.198209741319502</c:v>
                </c:pt>
                <c:pt idx="845">
                  <c:v>0.19901833372905101</c:v>
                </c:pt>
                <c:pt idx="846">
                  <c:v>0.19982692613860001</c:v>
                </c:pt>
                <c:pt idx="847">
                  <c:v>0.20063551854815001</c:v>
                </c:pt>
                <c:pt idx="848">
                  <c:v>0.20144411095769901</c:v>
                </c:pt>
                <c:pt idx="849">
                  <c:v>0.20225270336724799</c:v>
                </c:pt>
                <c:pt idx="850">
                  <c:v>0.20306129577679799</c:v>
                </c:pt>
                <c:pt idx="851">
                  <c:v>0.20386988818634699</c:v>
                </c:pt>
                <c:pt idx="852">
                  <c:v>0.204678480595896</c:v>
                </c:pt>
                <c:pt idx="853">
                  <c:v>0.205487073005446</c:v>
                </c:pt>
                <c:pt idx="854">
                  <c:v>0.206295665414995</c:v>
                </c:pt>
                <c:pt idx="855">
                  <c:v>0.207104257824544</c:v>
                </c:pt>
                <c:pt idx="856">
                  <c:v>0.207912850234094</c:v>
                </c:pt>
                <c:pt idx="857">
                  <c:v>0.20867765858282</c:v>
                </c:pt>
                <c:pt idx="858">
                  <c:v>0.209386078811859</c:v>
                </c:pt>
                <c:pt idx="859">
                  <c:v>0.210094499040898</c:v>
                </c:pt>
                <c:pt idx="860">
                  <c:v>0.21080291926993699</c:v>
                </c:pt>
                <c:pt idx="861">
                  <c:v>0.21151133949897599</c:v>
                </c:pt>
                <c:pt idx="862">
                  <c:v>0.21221975972801499</c:v>
                </c:pt>
                <c:pt idx="863">
                  <c:v>0.21292817995705299</c:v>
                </c:pt>
                <c:pt idx="864">
                  <c:v>0.21363660018609201</c:v>
                </c:pt>
                <c:pt idx="865">
                  <c:v>0.21434502041513101</c:v>
                </c:pt>
                <c:pt idx="866">
                  <c:v>0.21505344064417001</c:v>
                </c:pt>
                <c:pt idx="867">
                  <c:v>0.215761860873209</c:v>
                </c:pt>
                <c:pt idx="868">
                  <c:v>0.216470281102248</c:v>
                </c:pt>
                <c:pt idx="869">
                  <c:v>0.217178701331287</c:v>
                </c:pt>
                <c:pt idx="870">
                  <c:v>0.217887121560325</c:v>
                </c:pt>
                <c:pt idx="871">
                  <c:v>0.218595541789364</c:v>
                </c:pt>
                <c:pt idx="872">
                  <c:v>0.21894746514983399</c:v>
                </c:pt>
                <c:pt idx="873">
                  <c:v>0.21908835326210699</c:v>
                </c:pt>
                <c:pt idx="874">
                  <c:v>0.21922924137437999</c:v>
                </c:pt>
                <c:pt idx="875">
                  <c:v>0.21937012948665299</c:v>
                </c:pt>
                <c:pt idx="876">
                  <c:v>0.21951101759892599</c:v>
                </c:pt>
                <c:pt idx="877">
                  <c:v>0.219651905711199</c:v>
                </c:pt>
                <c:pt idx="878">
                  <c:v>0.219792793823472</c:v>
                </c:pt>
                <c:pt idx="879">
                  <c:v>0.219933681935745</c:v>
                </c:pt>
                <c:pt idx="880">
                  <c:v>0.220074570048018</c:v>
                </c:pt>
                <c:pt idx="881">
                  <c:v>0.22021545816029101</c:v>
                </c:pt>
                <c:pt idx="882">
                  <c:v>0.22035634627256401</c:v>
                </c:pt>
                <c:pt idx="883">
                  <c:v>0.22049723438483701</c:v>
                </c:pt>
                <c:pt idx="884">
                  <c:v>0.22063812249710901</c:v>
                </c:pt>
                <c:pt idx="885">
                  <c:v>0.22077901060938299</c:v>
                </c:pt>
                <c:pt idx="886">
                  <c:v>0.22091989872165599</c:v>
                </c:pt>
                <c:pt idx="887">
                  <c:v>0.22120724244449699</c:v>
                </c:pt>
                <c:pt idx="888">
                  <c:v>0.22159505182717801</c:v>
                </c:pt>
                <c:pt idx="889">
                  <c:v>0.22198286120985899</c:v>
                </c:pt>
                <c:pt idx="890">
                  <c:v>0.22237067059254001</c:v>
                </c:pt>
                <c:pt idx="891">
                  <c:v>0.222758479975221</c:v>
                </c:pt>
                <c:pt idx="892">
                  <c:v>0.22314628935790201</c:v>
                </c:pt>
                <c:pt idx="893">
                  <c:v>0.223534098740583</c:v>
                </c:pt>
                <c:pt idx="894">
                  <c:v>0.22392190812326401</c:v>
                </c:pt>
                <c:pt idx="895">
                  <c:v>0.224309717505944</c:v>
                </c:pt>
                <c:pt idx="896">
                  <c:v>0.22469752688862499</c:v>
                </c:pt>
                <c:pt idx="897">
                  <c:v>0.225085336271306</c:v>
                </c:pt>
                <c:pt idx="898">
                  <c:v>0.22547314565398699</c:v>
                </c:pt>
                <c:pt idx="899">
                  <c:v>0.225860955036668</c:v>
                </c:pt>
                <c:pt idx="900">
                  <c:v>0.22624876441934899</c:v>
                </c:pt>
                <c:pt idx="901">
                  <c:v>0.22663657380203001</c:v>
                </c:pt>
                <c:pt idx="902">
                  <c:v>0.22702438318471099</c:v>
                </c:pt>
                <c:pt idx="903">
                  <c:v>0.22741219256739201</c:v>
                </c:pt>
                <c:pt idx="904">
                  <c:v>0.227800001950072</c:v>
                </c:pt>
                <c:pt idx="905">
                  <c:v>0.22818781133275301</c:v>
                </c:pt>
                <c:pt idx="906">
                  <c:v>0.228575620715434</c:v>
                </c:pt>
                <c:pt idx="907">
                  <c:v>0.22896343009811501</c:v>
                </c:pt>
                <c:pt idx="908">
                  <c:v>0.229351239480796</c:v>
                </c:pt>
                <c:pt idx="909">
                  <c:v>0.22948094651883999</c:v>
                </c:pt>
                <c:pt idx="910">
                  <c:v>0.229589096301375</c:v>
                </c:pt>
                <c:pt idx="911">
                  <c:v>0.22969724608391001</c:v>
                </c:pt>
                <c:pt idx="912">
                  <c:v>0.22980539586644499</c:v>
                </c:pt>
                <c:pt idx="913">
                  <c:v>0.22991354564898001</c:v>
                </c:pt>
                <c:pt idx="914">
                  <c:v>0.23002169543151499</c:v>
                </c:pt>
                <c:pt idx="915">
                  <c:v>0.23012984521405</c:v>
                </c:pt>
                <c:pt idx="916">
                  <c:v>0.23023799499658501</c:v>
                </c:pt>
                <c:pt idx="917">
                  <c:v>0.23034614477911999</c:v>
                </c:pt>
                <c:pt idx="918">
                  <c:v>0.230454294561655</c:v>
                </c:pt>
                <c:pt idx="919">
                  <c:v>0.23056244434418999</c:v>
                </c:pt>
                <c:pt idx="920">
                  <c:v>0.230670594126725</c:v>
                </c:pt>
                <c:pt idx="921">
                  <c:v>0.23077874390926001</c:v>
                </c:pt>
                <c:pt idx="922">
                  <c:v>0.23088689369179499</c:v>
                </c:pt>
                <c:pt idx="923">
                  <c:v>0.23099504347433</c:v>
                </c:pt>
                <c:pt idx="924">
                  <c:v>0.23110319325686501</c:v>
                </c:pt>
                <c:pt idx="925">
                  <c:v>0.2312113430394</c:v>
                </c:pt>
                <c:pt idx="926">
                  <c:v>0.23131949282193501</c:v>
                </c:pt>
                <c:pt idx="927">
                  <c:v>0.23142764260446999</c:v>
                </c:pt>
                <c:pt idx="928">
                  <c:v>0.231535792387005</c:v>
                </c:pt>
                <c:pt idx="929">
                  <c:v>0.23164394216953901</c:v>
                </c:pt>
                <c:pt idx="930">
                  <c:v>0.231752091952074</c:v>
                </c:pt>
                <c:pt idx="931">
                  <c:v>0.23186024173460901</c:v>
                </c:pt>
                <c:pt idx="932">
                  <c:v>0.231820683441328</c:v>
                </c:pt>
                <c:pt idx="933">
                  <c:v>0.23175026602826801</c:v>
                </c:pt>
                <c:pt idx="934">
                  <c:v>0.23167984861520699</c:v>
                </c:pt>
                <c:pt idx="935">
                  <c:v>0.231609431202146</c:v>
                </c:pt>
                <c:pt idx="936">
                  <c:v>0.23153901378908601</c:v>
                </c:pt>
                <c:pt idx="937">
                  <c:v>0.23146859637602499</c:v>
                </c:pt>
                <c:pt idx="938">
                  <c:v>0.231398178962964</c:v>
                </c:pt>
                <c:pt idx="939">
                  <c:v>0.231327761549903</c:v>
                </c:pt>
                <c:pt idx="940">
                  <c:v>0.23125734413684301</c:v>
                </c:pt>
                <c:pt idx="941">
                  <c:v>0.23118692672378199</c:v>
                </c:pt>
                <c:pt idx="942">
                  <c:v>0.231116509310721</c:v>
                </c:pt>
                <c:pt idx="943">
                  <c:v>0.23104609189766101</c:v>
                </c:pt>
                <c:pt idx="944">
                  <c:v>0.23097567448459999</c:v>
                </c:pt>
                <c:pt idx="945">
                  <c:v>0.230905257071539</c:v>
                </c:pt>
                <c:pt idx="946">
                  <c:v>0.23083483965847901</c:v>
                </c:pt>
                <c:pt idx="947">
                  <c:v>0.230756454488316</c:v>
                </c:pt>
                <c:pt idx="948">
                  <c:v>0.23067723490978001</c:v>
                </c:pt>
                <c:pt idx="949">
                  <c:v>0.23059801533124399</c:v>
                </c:pt>
                <c:pt idx="950">
                  <c:v>0.23051879575270801</c:v>
                </c:pt>
                <c:pt idx="951">
                  <c:v>0.23043957617417199</c:v>
                </c:pt>
                <c:pt idx="952">
                  <c:v>0.230360356595636</c:v>
                </c:pt>
                <c:pt idx="953">
                  <c:v>0.23028113701710001</c:v>
                </c:pt>
                <c:pt idx="954">
                  <c:v>0.230201917438564</c:v>
                </c:pt>
                <c:pt idx="955">
                  <c:v>0.23012269786002801</c:v>
                </c:pt>
                <c:pt idx="956">
                  <c:v>0.23004347828149199</c:v>
                </c:pt>
                <c:pt idx="957">
                  <c:v>0.229964258702956</c:v>
                </c:pt>
                <c:pt idx="958">
                  <c:v>0.22988503912441999</c:v>
                </c:pt>
                <c:pt idx="959">
                  <c:v>0.229805819545884</c:v>
                </c:pt>
                <c:pt idx="960">
                  <c:v>0.22972659996734901</c:v>
                </c:pt>
                <c:pt idx="961">
                  <c:v>0.22964738038881299</c:v>
                </c:pt>
                <c:pt idx="962">
                  <c:v>0.22950536757682499</c:v>
                </c:pt>
                <c:pt idx="963">
                  <c:v>0.22936228332985401</c:v>
                </c:pt>
                <c:pt idx="964">
                  <c:v>0.22921919908288399</c:v>
                </c:pt>
                <c:pt idx="965">
                  <c:v>0.229076114835913</c:v>
                </c:pt>
                <c:pt idx="966">
                  <c:v>0.22893303058894199</c:v>
                </c:pt>
                <c:pt idx="967">
                  <c:v>0.228789946341971</c:v>
                </c:pt>
                <c:pt idx="968">
                  <c:v>0.22864686209499999</c:v>
                </c:pt>
                <c:pt idx="969">
                  <c:v>0.22850377784803</c:v>
                </c:pt>
                <c:pt idx="970">
                  <c:v>0.22836069360105901</c:v>
                </c:pt>
                <c:pt idx="971">
                  <c:v>0.228217609354088</c:v>
                </c:pt>
                <c:pt idx="972">
                  <c:v>0.22807452510711701</c:v>
                </c:pt>
                <c:pt idx="973">
                  <c:v>0.22793144086014699</c:v>
                </c:pt>
                <c:pt idx="974">
                  <c:v>0.22778835661317601</c:v>
                </c:pt>
                <c:pt idx="975">
                  <c:v>0.22735387012470701</c:v>
                </c:pt>
                <c:pt idx="976">
                  <c:v>0.22651329495250599</c:v>
                </c:pt>
                <c:pt idx="977">
                  <c:v>0.22567271978030601</c:v>
                </c:pt>
                <c:pt idx="978">
                  <c:v>0.22483214460810499</c:v>
                </c:pt>
                <c:pt idx="979">
                  <c:v>0.22399156943590401</c:v>
                </c:pt>
                <c:pt idx="980">
                  <c:v>0.223150994263703</c:v>
                </c:pt>
                <c:pt idx="981">
                  <c:v>0.22231041909150201</c:v>
                </c:pt>
                <c:pt idx="982">
                  <c:v>0.221469843919302</c:v>
                </c:pt>
                <c:pt idx="983">
                  <c:v>0.22062926874710101</c:v>
                </c:pt>
                <c:pt idx="984">
                  <c:v>0.2197886935749</c:v>
                </c:pt>
                <c:pt idx="985">
                  <c:v>0.21894811840269901</c:v>
                </c:pt>
                <c:pt idx="986">
                  <c:v>0.218107543230499</c:v>
                </c:pt>
                <c:pt idx="987">
                  <c:v>0.21726696805829801</c:v>
                </c:pt>
                <c:pt idx="988">
                  <c:v>0.216426392886097</c:v>
                </c:pt>
                <c:pt idx="989">
                  <c:v>0.21558581771389601</c:v>
                </c:pt>
                <c:pt idx="990">
                  <c:v>0.214745242541696</c:v>
                </c:pt>
                <c:pt idx="991">
                  <c:v>0.21390466736949501</c:v>
                </c:pt>
                <c:pt idx="992">
                  <c:v>0.213064092197294</c:v>
                </c:pt>
                <c:pt idx="993">
                  <c:v>0.21222351702509301</c:v>
                </c:pt>
                <c:pt idx="994">
                  <c:v>0.211382941852892</c:v>
                </c:pt>
                <c:pt idx="995">
                  <c:v>0.210580670895157</c:v>
                </c:pt>
                <c:pt idx="996">
                  <c:v>0.210290199113563</c:v>
                </c:pt>
                <c:pt idx="997">
                  <c:v>0.209999727331969</c:v>
                </c:pt>
                <c:pt idx="998">
                  <c:v>0.20970925555037501</c:v>
                </c:pt>
                <c:pt idx="999">
                  <c:v>0.20941878376878101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37-4F0D-B132-E88432712E8F}"/>
            </c:ext>
          </c:extLst>
        </c:ser>
        <c:ser>
          <c:idx val="5"/>
          <c:order val="1"/>
          <c:tx>
            <c:strRef>
              <c:f>FLiNaK_plot_data!$F$1</c:f>
              <c:strCache>
                <c:ptCount val="1"/>
                <c:pt idx="0">
                  <c:v>F-F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FLiNaK_plot_data!$F$2:$F$1001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1.26335344907771E-2</c:v>
                </c:pt>
                <c:pt idx="475">
                  <c:v>1.4052682625970399E-2</c:v>
                </c:pt>
                <c:pt idx="476">
                  <c:v>1.5471830761163499E-2</c:v>
                </c:pt>
                <c:pt idx="477">
                  <c:v>1.6890978896356799E-2</c:v>
                </c:pt>
                <c:pt idx="478">
                  <c:v>1.8310127031550098E-2</c:v>
                </c:pt>
                <c:pt idx="479">
                  <c:v>1.9729275166743301E-2</c:v>
                </c:pt>
                <c:pt idx="480">
                  <c:v>2.11484233019365E-2</c:v>
                </c:pt>
                <c:pt idx="481">
                  <c:v>2.2567571437129699E-2</c:v>
                </c:pt>
                <c:pt idx="482">
                  <c:v>2.3986719572323002E-2</c:v>
                </c:pt>
                <c:pt idx="483">
                  <c:v>2.5405867707516301E-2</c:v>
                </c:pt>
                <c:pt idx="484">
                  <c:v>2.6825015842709399E-2</c:v>
                </c:pt>
                <c:pt idx="485">
                  <c:v>2.8244163977902699E-2</c:v>
                </c:pt>
                <c:pt idx="486">
                  <c:v>2.9663312113095901E-2</c:v>
                </c:pt>
                <c:pt idx="487">
                  <c:v>3.1082460248289201E-2</c:v>
                </c:pt>
                <c:pt idx="488">
                  <c:v>3.2501608383482303E-2</c:v>
                </c:pt>
                <c:pt idx="489">
                  <c:v>3.3920756518675599E-2</c:v>
                </c:pt>
                <c:pt idx="490">
                  <c:v>3.6041283198641402E-2</c:v>
                </c:pt>
                <c:pt idx="491">
                  <c:v>3.89236859777536E-2</c:v>
                </c:pt>
                <c:pt idx="492">
                  <c:v>4.1806088756865499E-2</c:v>
                </c:pt>
                <c:pt idx="493">
                  <c:v>4.4688491535977697E-2</c:v>
                </c:pt>
                <c:pt idx="494">
                  <c:v>4.7570894315089901E-2</c:v>
                </c:pt>
                <c:pt idx="495">
                  <c:v>5.04532970942018E-2</c:v>
                </c:pt>
                <c:pt idx="496">
                  <c:v>5.3335699873313998E-2</c:v>
                </c:pt>
                <c:pt idx="497">
                  <c:v>5.6218102652426202E-2</c:v>
                </c:pt>
                <c:pt idx="498">
                  <c:v>5.91005054315384E-2</c:v>
                </c:pt>
                <c:pt idx="499">
                  <c:v>6.1982908210650299E-2</c:v>
                </c:pt>
                <c:pt idx="500">
                  <c:v>6.4865310989762504E-2</c:v>
                </c:pt>
                <c:pt idx="501">
                  <c:v>6.7747713768874701E-2</c:v>
                </c:pt>
                <c:pt idx="502">
                  <c:v>7.0630116547986899E-2</c:v>
                </c:pt>
                <c:pt idx="503">
                  <c:v>7.3512519327098805E-2</c:v>
                </c:pt>
                <c:pt idx="504">
                  <c:v>7.6394922106211002E-2</c:v>
                </c:pt>
                <c:pt idx="505">
                  <c:v>7.92773248853232E-2</c:v>
                </c:pt>
                <c:pt idx="506">
                  <c:v>8.3449692842348405E-2</c:v>
                </c:pt>
                <c:pt idx="507">
                  <c:v>8.7654191168391404E-2</c:v>
                </c:pt>
                <c:pt idx="508">
                  <c:v>9.1858689494434806E-2</c:v>
                </c:pt>
                <c:pt idx="509">
                  <c:v>9.6063187820478305E-2</c:v>
                </c:pt>
                <c:pt idx="510">
                  <c:v>0.100267686146521</c:v>
                </c:pt>
                <c:pt idx="511">
                  <c:v>0.104472184472564</c:v>
                </c:pt>
                <c:pt idx="512">
                  <c:v>0.108676682798608</c:v>
                </c:pt>
                <c:pt idx="513">
                  <c:v>0.11288118112465099</c:v>
                </c:pt>
                <c:pt idx="514">
                  <c:v>0.11708567945069399</c:v>
                </c:pt>
                <c:pt idx="515">
                  <c:v>0.12129017777673801</c:v>
                </c:pt>
                <c:pt idx="516">
                  <c:v>0.12549467610278101</c:v>
                </c:pt>
                <c:pt idx="517">
                  <c:v>0.129699174428824</c:v>
                </c:pt>
                <c:pt idx="518">
                  <c:v>0.133903672754867</c:v>
                </c:pt>
                <c:pt idx="519">
                  <c:v>0.138108171080911</c:v>
                </c:pt>
                <c:pt idx="520">
                  <c:v>0.142948071048036</c:v>
                </c:pt>
                <c:pt idx="521">
                  <c:v>0.14840787761912</c:v>
                </c:pt>
                <c:pt idx="522">
                  <c:v>0.153867684190204</c:v>
                </c:pt>
                <c:pt idx="523">
                  <c:v>0.15932749076128899</c:v>
                </c:pt>
                <c:pt idx="524">
                  <c:v>0.16478729733237399</c:v>
                </c:pt>
                <c:pt idx="525">
                  <c:v>0.17024710390345801</c:v>
                </c:pt>
                <c:pt idx="526">
                  <c:v>0.17570691047454201</c:v>
                </c:pt>
                <c:pt idx="527">
                  <c:v>0.18116671704562701</c:v>
                </c:pt>
                <c:pt idx="528">
                  <c:v>0.186626523616711</c:v>
                </c:pt>
                <c:pt idx="529">
                  <c:v>0.192086330187796</c:v>
                </c:pt>
                <c:pt idx="530">
                  <c:v>0.19754613675888</c:v>
                </c:pt>
                <c:pt idx="531">
                  <c:v>0.20300594332996399</c:v>
                </c:pt>
                <c:pt idx="532">
                  <c:v>0.20846574990104899</c:v>
                </c:pt>
                <c:pt idx="533">
                  <c:v>0.21468654643917001</c:v>
                </c:pt>
                <c:pt idx="534">
                  <c:v>0.221798795486777</c:v>
                </c:pt>
                <c:pt idx="535">
                  <c:v>0.22891104453438399</c:v>
                </c:pt>
                <c:pt idx="536">
                  <c:v>0.23602329358199101</c:v>
                </c:pt>
                <c:pt idx="537">
                  <c:v>0.243135542629597</c:v>
                </c:pt>
                <c:pt idx="538">
                  <c:v>0.25024779167720401</c:v>
                </c:pt>
                <c:pt idx="539">
                  <c:v>0.257360040724811</c:v>
                </c:pt>
                <c:pt idx="540">
                  <c:v>0.26447228977241799</c:v>
                </c:pt>
                <c:pt idx="541">
                  <c:v>0.27158453882002398</c:v>
                </c:pt>
                <c:pt idx="542">
                  <c:v>0.278916021382972</c:v>
                </c:pt>
                <c:pt idx="543">
                  <c:v>0.28670326370812199</c:v>
                </c:pt>
                <c:pt idx="544">
                  <c:v>0.29449050603327298</c:v>
                </c:pt>
                <c:pt idx="545">
                  <c:v>0.30227774835842303</c:v>
                </c:pt>
                <c:pt idx="546">
                  <c:v>0.31006499068357302</c:v>
                </c:pt>
                <c:pt idx="547">
                  <c:v>0.31785223300872401</c:v>
                </c:pt>
                <c:pt idx="548">
                  <c:v>0.32563947533387499</c:v>
                </c:pt>
                <c:pt idx="549">
                  <c:v>0.33342671765902498</c:v>
                </c:pt>
                <c:pt idx="550">
                  <c:v>0.34121406001522198</c:v>
                </c:pt>
                <c:pt idx="551">
                  <c:v>0.34900756858045501</c:v>
                </c:pt>
                <c:pt idx="552">
                  <c:v>0.35680107714568698</c:v>
                </c:pt>
                <c:pt idx="553">
                  <c:v>0.36459458571092002</c:v>
                </c:pt>
                <c:pt idx="554">
                  <c:v>0.37238809427615299</c:v>
                </c:pt>
                <c:pt idx="555">
                  <c:v>0.38018160284138602</c:v>
                </c:pt>
                <c:pt idx="556">
                  <c:v>0.387975111406619</c:v>
                </c:pt>
                <c:pt idx="557">
                  <c:v>0.39576861997185198</c:v>
                </c:pt>
                <c:pt idx="558">
                  <c:v>0.40353468779373303</c:v>
                </c:pt>
                <c:pt idx="559">
                  <c:v>0.41127875119667801</c:v>
                </c:pt>
                <c:pt idx="560">
                  <c:v>0.41902281459962198</c:v>
                </c:pt>
                <c:pt idx="561">
                  <c:v>0.42676687800256602</c:v>
                </c:pt>
                <c:pt idx="562">
                  <c:v>0.434510941405511</c:v>
                </c:pt>
                <c:pt idx="563">
                  <c:v>0.44225500480845498</c:v>
                </c:pt>
                <c:pt idx="564">
                  <c:v>0.44999906821139901</c:v>
                </c:pt>
                <c:pt idx="565">
                  <c:v>0.45774313161434299</c:v>
                </c:pt>
                <c:pt idx="566">
                  <c:v>0.46548719501728802</c:v>
                </c:pt>
                <c:pt idx="567">
                  <c:v>0.47323651018545898</c:v>
                </c:pt>
                <c:pt idx="568">
                  <c:v>0.48106933489805298</c:v>
                </c:pt>
                <c:pt idx="569">
                  <c:v>0.48890215961064798</c:v>
                </c:pt>
                <c:pt idx="570">
                  <c:v>0.49673498432324298</c:v>
                </c:pt>
                <c:pt idx="571">
                  <c:v>0.50456780903583698</c:v>
                </c:pt>
                <c:pt idx="572">
                  <c:v>0.51240063374843103</c:v>
                </c:pt>
                <c:pt idx="573">
                  <c:v>0.52023345846102598</c:v>
                </c:pt>
                <c:pt idx="574">
                  <c:v>0.52693670205392795</c:v>
                </c:pt>
                <c:pt idx="575">
                  <c:v>0.53314093594897405</c:v>
                </c:pt>
                <c:pt idx="576">
                  <c:v>0.53934516984402003</c:v>
                </c:pt>
                <c:pt idx="577">
                  <c:v>0.54554940373906702</c:v>
                </c:pt>
                <c:pt idx="578">
                  <c:v>0.551753637634114</c:v>
                </c:pt>
                <c:pt idx="579">
                  <c:v>0.55795787152915999</c:v>
                </c:pt>
                <c:pt idx="580">
                  <c:v>0.56416210542420597</c:v>
                </c:pt>
                <c:pt idx="581">
                  <c:v>0.57036633931925296</c:v>
                </c:pt>
                <c:pt idx="582">
                  <c:v>0.57698985542396697</c:v>
                </c:pt>
                <c:pt idx="583">
                  <c:v>0.58370825676128602</c:v>
                </c:pt>
                <c:pt idx="584">
                  <c:v>0.59042665809860595</c:v>
                </c:pt>
                <c:pt idx="585">
                  <c:v>0.597145059435925</c:v>
                </c:pt>
                <c:pt idx="586">
                  <c:v>0.60386346077324504</c:v>
                </c:pt>
                <c:pt idx="587">
                  <c:v>0.61052594610261501</c:v>
                </c:pt>
                <c:pt idx="588">
                  <c:v>0.617008329600649</c:v>
                </c:pt>
                <c:pt idx="589">
                  <c:v>0.62349071309868298</c:v>
                </c:pt>
                <c:pt idx="590">
                  <c:v>0.62997309659671696</c:v>
                </c:pt>
                <c:pt idx="591">
                  <c:v>0.63645548009475095</c:v>
                </c:pt>
                <c:pt idx="592">
                  <c:v>0.64293786359278504</c:v>
                </c:pt>
                <c:pt idx="593">
                  <c:v>0.64942024709081903</c:v>
                </c:pt>
                <c:pt idx="594">
                  <c:v>0.65435928443098801</c:v>
                </c:pt>
                <c:pt idx="595">
                  <c:v>0.65829726553757795</c:v>
                </c:pt>
                <c:pt idx="596">
                  <c:v>0.662235246644169</c:v>
                </c:pt>
                <c:pt idx="597">
                  <c:v>0.66617322775075904</c:v>
                </c:pt>
                <c:pt idx="598">
                  <c:v>0.67011120885734898</c:v>
                </c:pt>
                <c:pt idx="599">
                  <c:v>0.67404918996394003</c:v>
                </c:pt>
                <c:pt idx="600">
                  <c:v>0.67798717107052997</c:v>
                </c:pt>
                <c:pt idx="601">
                  <c:v>0.68192515217712102</c:v>
                </c:pt>
                <c:pt idx="602">
                  <c:v>0.68586313328371096</c:v>
                </c:pt>
                <c:pt idx="603">
                  <c:v>0.68980111439030201</c:v>
                </c:pt>
                <c:pt idx="604">
                  <c:v>0.69373909549689206</c:v>
                </c:pt>
                <c:pt idx="605">
                  <c:v>0.69767707660348199</c:v>
                </c:pt>
                <c:pt idx="606">
                  <c:v>0.70161505771007304</c:v>
                </c:pt>
                <c:pt idx="607">
                  <c:v>0.70555303881666298</c:v>
                </c:pt>
                <c:pt idx="608">
                  <c:v>0.70949101992325403</c:v>
                </c:pt>
                <c:pt idx="609">
                  <c:v>0.71164809417952302</c:v>
                </c:pt>
                <c:pt idx="610">
                  <c:v>0.71328819258950804</c:v>
                </c:pt>
                <c:pt idx="611">
                  <c:v>0.71492829099949395</c:v>
                </c:pt>
                <c:pt idx="612">
                  <c:v>0.71656838940947898</c:v>
                </c:pt>
                <c:pt idx="613">
                  <c:v>0.718208487819465</c:v>
                </c:pt>
                <c:pt idx="614">
                  <c:v>0.71984858622945003</c:v>
                </c:pt>
                <c:pt idx="615">
                  <c:v>0.72148868463943605</c:v>
                </c:pt>
                <c:pt idx="616">
                  <c:v>0.72312878304942196</c:v>
                </c:pt>
                <c:pt idx="617">
                  <c:v>0.72476888145940699</c:v>
                </c:pt>
                <c:pt idx="618">
                  <c:v>0.72640897986939301</c:v>
                </c:pt>
                <c:pt idx="619">
                  <c:v>0.72804907827937804</c:v>
                </c:pt>
                <c:pt idx="620">
                  <c:v>0.72968917668936395</c:v>
                </c:pt>
                <c:pt idx="621">
                  <c:v>0.73132927509934897</c:v>
                </c:pt>
                <c:pt idx="622">
                  <c:v>0.732969373509335</c:v>
                </c:pt>
                <c:pt idx="623">
                  <c:v>0.73429564952926796</c:v>
                </c:pt>
                <c:pt idx="624">
                  <c:v>0.73384621448241805</c:v>
                </c:pt>
                <c:pt idx="625">
                  <c:v>0.73339677943556802</c:v>
                </c:pt>
                <c:pt idx="626">
                  <c:v>0.732947344388717</c:v>
                </c:pt>
                <c:pt idx="627">
                  <c:v>0.73249790934186698</c:v>
                </c:pt>
                <c:pt idx="628">
                  <c:v>0.73204847429501696</c:v>
                </c:pt>
                <c:pt idx="629">
                  <c:v>0.73159903924816705</c:v>
                </c:pt>
                <c:pt idx="630">
                  <c:v>0.73114960420131703</c:v>
                </c:pt>
                <c:pt idx="631">
                  <c:v>0.73070016915446601</c:v>
                </c:pt>
                <c:pt idx="632">
                  <c:v>0.73025073410761598</c:v>
                </c:pt>
                <c:pt idx="633">
                  <c:v>0.72980129906076596</c:v>
                </c:pt>
                <c:pt idx="634">
                  <c:v>0.72935186401391605</c:v>
                </c:pt>
                <c:pt idx="635">
                  <c:v>0.72890242896706503</c:v>
                </c:pt>
                <c:pt idx="636">
                  <c:v>0.72845299392021501</c:v>
                </c:pt>
                <c:pt idx="637">
                  <c:v>0.72800355887336499</c:v>
                </c:pt>
                <c:pt idx="638">
                  <c:v>0.72755412382651496</c:v>
                </c:pt>
                <c:pt idx="639">
                  <c:v>0.72710468877966505</c:v>
                </c:pt>
                <c:pt idx="640">
                  <c:v>0.72665525373281403</c:v>
                </c:pt>
                <c:pt idx="641">
                  <c:v>0.72620581868596401</c:v>
                </c:pt>
                <c:pt idx="642">
                  <c:v>0.72575638363911399</c:v>
                </c:pt>
                <c:pt idx="643">
                  <c:v>0.72530694859226397</c:v>
                </c:pt>
                <c:pt idx="644">
                  <c:v>0.72485751354541395</c:v>
                </c:pt>
                <c:pt idx="645">
                  <c:v>0.72440807849856304</c:v>
                </c:pt>
                <c:pt idx="646">
                  <c:v>0.72395864345171301</c:v>
                </c:pt>
                <c:pt idx="647">
                  <c:v>0.72350920840486299</c:v>
                </c:pt>
                <c:pt idx="648">
                  <c:v>0.72305977335801297</c:v>
                </c:pt>
                <c:pt idx="649">
                  <c:v>0.72261033831116295</c:v>
                </c:pt>
                <c:pt idx="650">
                  <c:v>0.72216090326431204</c:v>
                </c:pt>
                <c:pt idx="651">
                  <c:v>0.72171146821746202</c:v>
                </c:pt>
                <c:pt idx="652">
                  <c:v>0.72126203317061199</c:v>
                </c:pt>
                <c:pt idx="653">
                  <c:v>0.72035000032368102</c:v>
                </c:pt>
                <c:pt idx="654">
                  <c:v>0.71779877275667503</c:v>
                </c:pt>
                <c:pt idx="655">
                  <c:v>0.71524754518967004</c:v>
                </c:pt>
                <c:pt idx="656">
                  <c:v>0.71269631762266505</c:v>
                </c:pt>
                <c:pt idx="657">
                  <c:v>0.71014509005565996</c:v>
                </c:pt>
                <c:pt idx="658">
                  <c:v>0.70759386248865397</c:v>
                </c:pt>
                <c:pt idx="659">
                  <c:v>0.70504263492164898</c:v>
                </c:pt>
                <c:pt idx="660">
                  <c:v>0.70249140735464399</c:v>
                </c:pt>
                <c:pt idx="661">
                  <c:v>0.69994017978763801</c:v>
                </c:pt>
                <c:pt idx="662">
                  <c:v>0.69738895222063302</c:v>
                </c:pt>
                <c:pt idx="663">
                  <c:v>0.69483772465362803</c:v>
                </c:pt>
                <c:pt idx="664">
                  <c:v>0.69228649708662304</c:v>
                </c:pt>
                <c:pt idx="665">
                  <c:v>0.68968706780551703</c:v>
                </c:pt>
                <c:pt idx="666">
                  <c:v>0.68651324181434503</c:v>
                </c:pt>
                <c:pt idx="667">
                  <c:v>0.68333941582317204</c:v>
                </c:pt>
                <c:pt idx="668">
                  <c:v>0.68016558983199904</c:v>
                </c:pt>
                <c:pt idx="669">
                  <c:v>0.67699176384082604</c:v>
                </c:pt>
                <c:pt idx="670">
                  <c:v>0.67381793784965405</c:v>
                </c:pt>
                <c:pt idx="671">
                  <c:v>0.67064411185848105</c:v>
                </c:pt>
                <c:pt idx="672">
                  <c:v>0.66747028586730806</c:v>
                </c:pt>
                <c:pt idx="673">
                  <c:v>0.66429645987613595</c:v>
                </c:pt>
                <c:pt idx="674">
                  <c:v>0.66112263388496295</c:v>
                </c:pt>
                <c:pt idx="675">
                  <c:v>0.65739661814748696</c:v>
                </c:pt>
                <c:pt idx="676">
                  <c:v>0.65237431879096797</c:v>
                </c:pt>
                <c:pt idx="677">
                  <c:v>0.64735201943444898</c:v>
                </c:pt>
                <c:pt idx="678">
                  <c:v>0.64232972007792999</c:v>
                </c:pt>
                <c:pt idx="679">
                  <c:v>0.637307420721411</c:v>
                </c:pt>
                <c:pt idx="680">
                  <c:v>0.63228512136489101</c:v>
                </c:pt>
                <c:pt idx="681">
                  <c:v>0.62726282200837202</c:v>
                </c:pt>
                <c:pt idx="682">
                  <c:v>0.62224052265185303</c:v>
                </c:pt>
                <c:pt idx="683">
                  <c:v>0.61721822329533405</c:v>
                </c:pt>
                <c:pt idx="684">
                  <c:v>0.61219592393881395</c:v>
                </c:pt>
                <c:pt idx="685">
                  <c:v>0.60808092059271501</c:v>
                </c:pt>
                <c:pt idx="686">
                  <c:v>0.60514119431117097</c:v>
                </c:pt>
                <c:pt idx="687">
                  <c:v>0.60220146802962704</c:v>
                </c:pt>
                <c:pt idx="688">
                  <c:v>0.599261741748083</c:v>
                </c:pt>
                <c:pt idx="689">
                  <c:v>0.59632201546653896</c:v>
                </c:pt>
                <c:pt idx="690">
                  <c:v>0.59338228918499503</c:v>
                </c:pt>
                <c:pt idx="691">
                  <c:v>0.59044256290345098</c:v>
                </c:pt>
                <c:pt idx="692">
                  <c:v>0.58750283662190705</c:v>
                </c:pt>
                <c:pt idx="693">
                  <c:v>0.58456311034036301</c:v>
                </c:pt>
                <c:pt idx="694">
                  <c:v>0.58162338405881897</c:v>
                </c:pt>
                <c:pt idx="695">
                  <c:v>0.57868365777727504</c:v>
                </c:pt>
                <c:pt idx="696">
                  <c:v>0.575743931495731</c:v>
                </c:pt>
                <c:pt idx="697">
                  <c:v>0.57280420521418696</c:v>
                </c:pt>
                <c:pt idx="698">
                  <c:v>0.56986447893264303</c:v>
                </c:pt>
                <c:pt idx="699">
                  <c:v>0.56692475265109898</c:v>
                </c:pt>
                <c:pt idx="700">
                  <c:v>0.56398502636955505</c:v>
                </c:pt>
                <c:pt idx="701">
                  <c:v>0.56104530008801101</c:v>
                </c:pt>
                <c:pt idx="702">
                  <c:v>0.55795688404851096</c:v>
                </c:pt>
                <c:pt idx="703">
                  <c:v>0.55478988884063596</c:v>
                </c:pt>
                <c:pt idx="704">
                  <c:v>0.55162289363276096</c:v>
                </c:pt>
                <c:pt idx="705">
                  <c:v>0.54845589842488596</c:v>
                </c:pt>
                <c:pt idx="706">
                  <c:v>0.54528890321701196</c:v>
                </c:pt>
                <c:pt idx="707">
                  <c:v>0.54212190800913695</c:v>
                </c:pt>
                <c:pt idx="708">
                  <c:v>0.53895491280126195</c:v>
                </c:pt>
                <c:pt idx="709">
                  <c:v>0.53578791759338695</c:v>
                </c:pt>
                <c:pt idx="710">
                  <c:v>0.53262092238551195</c:v>
                </c:pt>
                <c:pt idx="711">
                  <c:v>0.52945392717763695</c:v>
                </c:pt>
                <c:pt idx="712">
                  <c:v>0.52628693196976195</c:v>
                </c:pt>
                <c:pt idx="713">
                  <c:v>0.52311993676188695</c:v>
                </c:pt>
                <c:pt idx="714">
                  <c:v>0.51995294155401195</c:v>
                </c:pt>
                <c:pt idx="715">
                  <c:v>0.51678594634613795</c:v>
                </c:pt>
                <c:pt idx="716">
                  <c:v>0.51359502883623698</c:v>
                </c:pt>
                <c:pt idx="717">
                  <c:v>0.51038181879452305</c:v>
                </c:pt>
                <c:pt idx="718">
                  <c:v>0.507168608752809</c:v>
                </c:pt>
                <c:pt idx="719">
                  <c:v>0.50395539871109496</c:v>
                </c:pt>
                <c:pt idx="720">
                  <c:v>0.50074218866938003</c:v>
                </c:pt>
                <c:pt idx="721">
                  <c:v>0.49752897862766599</c:v>
                </c:pt>
                <c:pt idx="722">
                  <c:v>0.494315768585952</c:v>
                </c:pt>
                <c:pt idx="723">
                  <c:v>0.49110255854423801</c:v>
                </c:pt>
                <c:pt idx="724">
                  <c:v>0.48788934850252302</c:v>
                </c:pt>
                <c:pt idx="725">
                  <c:v>0.48467613846080898</c:v>
                </c:pt>
                <c:pt idx="726">
                  <c:v>0.48146292841909499</c:v>
                </c:pt>
                <c:pt idx="727">
                  <c:v>0.47824971837738101</c:v>
                </c:pt>
                <c:pt idx="728">
                  <c:v>0.47503650833566702</c:v>
                </c:pt>
                <c:pt idx="729">
                  <c:v>0.47182329829395198</c:v>
                </c:pt>
                <c:pt idx="730">
                  <c:v>0.46861008825223799</c:v>
                </c:pt>
                <c:pt idx="731">
                  <c:v>0.46573228542381201</c:v>
                </c:pt>
                <c:pt idx="732">
                  <c:v>0.46308216803789998</c:v>
                </c:pt>
                <c:pt idx="733">
                  <c:v>0.460432050651987</c:v>
                </c:pt>
                <c:pt idx="734">
                  <c:v>0.45778193326607503</c:v>
                </c:pt>
                <c:pt idx="735">
                  <c:v>0.45513181588016299</c:v>
                </c:pt>
                <c:pt idx="736">
                  <c:v>0.45248169849425002</c:v>
                </c:pt>
                <c:pt idx="737">
                  <c:v>0.44983158110833799</c:v>
                </c:pt>
                <c:pt idx="738">
                  <c:v>0.44718146372242601</c:v>
                </c:pt>
                <c:pt idx="739">
                  <c:v>0.44453134633651398</c:v>
                </c:pt>
                <c:pt idx="740">
                  <c:v>0.441881228950602</c:v>
                </c:pt>
                <c:pt idx="741">
                  <c:v>0.43923111156468903</c:v>
                </c:pt>
                <c:pt idx="742">
                  <c:v>0.43658099417877699</c:v>
                </c:pt>
                <c:pt idx="743">
                  <c:v>0.43393087679286502</c:v>
                </c:pt>
                <c:pt idx="744">
                  <c:v>0.43128075940695298</c:v>
                </c:pt>
                <c:pt idx="745">
                  <c:v>0.42863064202104001</c:v>
                </c:pt>
                <c:pt idx="746">
                  <c:v>0.42620836393622202</c:v>
                </c:pt>
                <c:pt idx="747">
                  <c:v>0.42389645201119303</c:v>
                </c:pt>
                <c:pt idx="748">
                  <c:v>0.42158454008616297</c:v>
                </c:pt>
                <c:pt idx="749">
                  <c:v>0.41927262816113398</c:v>
                </c:pt>
                <c:pt idx="750">
                  <c:v>0.41696071623610498</c:v>
                </c:pt>
                <c:pt idx="751">
                  <c:v>0.41464880431107598</c:v>
                </c:pt>
                <c:pt idx="752">
                  <c:v>0.41233689238604598</c:v>
                </c:pt>
                <c:pt idx="753">
                  <c:v>0.41002498046101699</c:v>
                </c:pt>
                <c:pt idx="754">
                  <c:v>0.40771306853598799</c:v>
                </c:pt>
                <c:pt idx="755">
                  <c:v>0.40540115661095899</c:v>
                </c:pt>
                <c:pt idx="756">
                  <c:v>0.40308924468592899</c:v>
                </c:pt>
                <c:pt idx="757">
                  <c:v>0.4007773327609</c:v>
                </c:pt>
                <c:pt idx="758">
                  <c:v>0.398465420835871</c:v>
                </c:pt>
                <c:pt idx="759">
                  <c:v>0.396153508910842</c:v>
                </c:pt>
                <c:pt idx="760">
                  <c:v>0.393841596985812</c:v>
                </c:pt>
                <c:pt idx="761">
                  <c:v>0.39224361164592397</c:v>
                </c:pt>
                <c:pt idx="762">
                  <c:v>0.39088146091154802</c:v>
                </c:pt>
                <c:pt idx="763">
                  <c:v>0.38951931017717201</c:v>
                </c:pt>
                <c:pt idx="764">
                  <c:v>0.388157159442796</c:v>
                </c:pt>
                <c:pt idx="765">
                  <c:v>0.38679500870842098</c:v>
                </c:pt>
                <c:pt idx="766">
                  <c:v>0.38543285797404497</c:v>
                </c:pt>
                <c:pt idx="767">
                  <c:v>0.38407070723966902</c:v>
                </c:pt>
                <c:pt idx="768">
                  <c:v>0.38270855650529401</c:v>
                </c:pt>
                <c:pt idx="769">
                  <c:v>0.381346405770918</c:v>
                </c:pt>
                <c:pt idx="770">
                  <c:v>0.37998425503654198</c:v>
                </c:pt>
                <c:pt idx="771">
                  <c:v>0.37862210430216597</c:v>
                </c:pt>
                <c:pt idx="772">
                  <c:v>0.37725995356779102</c:v>
                </c:pt>
                <c:pt idx="773">
                  <c:v>0.37589780283341501</c:v>
                </c:pt>
                <c:pt idx="774">
                  <c:v>0.374535652099039</c:v>
                </c:pt>
                <c:pt idx="775">
                  <c:v>0.37316594800159397</c:v>
                </c:pt>
                <c:pt idx="776">
                  <c:v>0.37174106058321599</c:v>
                </c:pt>
                <c:pt idx="777">
                  <c:v>0.370316173164838</c:v>
                </c:pt>
                <c:pt idx="778">
                  <c:v>0.36889128574645902</c:v>
                </c:pt>
                <c:pt idx="779">
                  <c:v>0.36746639832808098</c:v>
                </c:pt>
                <c:pt idx="780">
                  <c:v>0.36604151090970299</c:v>
                </c:pt>
                <c:pt idx="781">
                  <c:v>0.36461662349132501</c:v>
                </c:pt>
                <c:pt idx="782">
                  <c:v>0.36319173607294702</c:v>
                </c:pt>
                <c:pt idx="783">
                  <c:v>0.36176684865456898</c:v>
                </c:pt>
                <c:pt idx="784">
                  <c:v>0.360341961236191</c:v>
                </c:pt>
                <c:pt idx="785">
                  <c:v>0.35891707381781202</c:v>
                </c:pt>
                <c:pt idx="786">
                  <c:v>0.35749218639943398</c:v>
                </c:pt>
                <c:pt idx="787">
                  <c:v>0.35606729898105599</c:v>
                </c:pt>
                <c:pt idx="788">
                  <c:v>0.35464241156267801</c:v>
                </c:pt>
                <c:pt idx="789">
                  <c:v>0.35321752414430002</c:v>
                </c:pt>
                <c:pt idx="790">
                  <c:v>0.35179263672592198</c:v>
                </c:pt>
                <c:pt idx="791">
                  <c:v>0.35067432249720798</c:v>
                </c:pt>
                <c:pt idx="792">
                  <c:v>0.34958717149548801</c:v>
                </c:pt>
                <c:pt idx="793">
                  <c:v>0.34850002049376799</c:v>
                </c:pt>
                <c:pt idx="794">
                  <c:v>0.34741286949204803</c:v>
                </c:pt>
                <c:pt idx="795">
                  <c:v>0.346325718490329</c:v>
                </c:pt>
                <c:pt idx="796">
                  <c:v>0.34523856748860898</c:v>
                </c:pt>
                <c:pt idx="797">
                  <c:v>0.34415141648688902</c:v>
                </c:pt>
                <c:pt idx="798">
                  <c:v>0.343064265485169</c:v>
                </c:pt>
                <c:pt idx="799">
                  <c:v>0.34197711448344997</c:v>
                </c:pt>
                <c:pt idx="800">
                  <c:v>0.34088996348173001</c:v>
                </c:pt>
                <c:pt idx="801">
                  <c:v>0.33980281248000999</c:v>
                </c:pt>
                <c:pt idx="802">
                  <c:v>0.33871566147829002</c:v>
                </c:pt>
                <c:pt idx="803">
                  <c:v>0.337628510476571</c:v>
                </c:pt>
                <c:pt idx="804">
                  <c:v>0.33654135947485098</c:v>
                </c:pt>
                <c:pt idx="805">
                  <c:v>0.33545420847313101</c:v>
                </c:pt>
                <c:pt idx="806">
                  <c:v>0.334417613899963</c:v>
                </c:pt>
                <c:pt idx="807">
                  <c:v>0.33372242150528197</c:v>
                </c:pt>
                <c:pt idx="808">
                  <c:v>0.33302722911060201</c:v>
                </c:pt>
                <c:pt idx="809">
                  <c:v>0.33233203671592199</c:v>
                </c:pt>
                <c:pt idx="810">
                  <c:v>0.33163684432124102</c:v>
                </c:pt>
                <c:pt idx="811">
                  <c:v>0.330941651926561</c:v>
                </c:pt>
                <c:pt idx="812">
                  <c:v>0.33024645953188098</c:v>
                </c:pt>
                <c:pt idx="813">
                  <c:v>0.32955126713720101</c:v>
                </c:pt>
                <c:pt idx="814">
                  <c:v>0.32885607474251999</c:v>
                </c:pt>
                <c:pt idx="815">
                  <c:v>0.32816088234784002</c:v>
                </c:pt>
                <c:pt idx="816">
                  <c:v>0.32746568995316</c:v>
                </c:pt>
                <c:pt idx="817">
                  <c:v>0.32677049755847898</c:v>
                </c:pt>
                <c:pt idx="818">
                  <c:v>0.32607530516379901</c:v>
                </c:pt>
                <c:pt idx="819">
                  <c:v>0.32538011276911899</c:v>
                </c:pt>
                <c:pt idx="820">
                  <c:v>0.32468492037443902</c:v>
                </c:pt>
                <c:pt idx="821">
                  <c:v>0.32402700472769502</c:v>
                </c:pt>
                <c:pt idx="822">
                  <c:v>0.32341404226980702</c:v>
                </c:pt>
                <c:pt idx="823">
                  <c:v>0.32280107981192002</c:v>
                </c:pt>
                <c:pt idx="824">
                  <c:v>0.32218811735403202</c:v>
                </c:pt>
                <c:pt idx="825">
                  <c:v>0.32157515489614402</c:v>
                </c:pt>
                <c:pt idx="826">
                  <c:v>0.32096219243825702</c:v>
                </c:pt>
                <c:pt idx="827">
                  <c:v>0.32034922998036902</c:v>
                </c:pt>
                <c:pt idx="828">
                  <c:v>0.31973626752248202</c:v>
                </c:pt>
                <c:pt idx="829">
                  <c:v>0.31912330506459402</c:v>
                </c:pt>
                <c:pt idx="830">
                  <c:v>0.31851034260670602</c:v>
                </c:pt>
                <c:pt idx="831">
                  <c:v>0.31789738014881902</c:v>
                </c:pt>
                <c:pt idx="832">
                  <c:v>0.31728441769093102</c:v>
                </c:pt>
                <c:pt idx="833">
                  <c:v>0.31667145523304402</c:v>
                </c:pt>
                <c:pt idx="834">
                  <c:v>0.31605849277515602</c:v>
                </c:pt>
                <c:pt idx="835">
                  <c:v>0.31532990997498</c:v>
                </c:pt>
                <c:pt idx="836">
                  <c:v>0.31457595725906101</c:v>
                </c:pt>
                <c:pt idx="837">
                  <c:v>0.31382200454314202</c:v>
                </c:pt>
                <c:pt idx="838">
                  <c:v>0.31306805182722303</c:v>
                </c:pt>
                <c:pt idx="839">
                  <c:v>0.31231409911130498</c:v>
                </c:pt>
                <c:pt idx="840">
                  <c:v>0.31156014639538598</c:v>
                </c:pt>
                <c:pt idx="841">
                  <c:v>0.31080619367946699</c:v>
                </c:pt>
                <c:pt idx="842">
                  <c:v>0.310052240963548</c:v>
                </c:pt>
                <c:pt idx="843">
                  <c:v>0.30929828824762901</c:v>
                </c:pt>
                <c:pt idx="844">
                  <c:v>0.30854433553171101</c:v>
                </c:pt>
                <c:pt idx="845">
                  <c:v>0.30779038281579202</c:v>
                </c:pt>
                <c:pt idx="846">
                  <c:v>0.30703643009987303</c:v>
                </c:pt>
                <c:pt idx="847">
                  <c:v>0.30628247738395398</c:v>
                </c:pt>
                <c:pt idx="848">
                  <c:v>0.30564730415971098</c:v>
                </c:pt>
                <c:pt idx="849">
                  <c:v>0.30513960056081502</c:v>
                </c:pt>
                <c:pt idx="850">
                  <c:v>0.304631896961918</c:v>
                </c:pt>
                <c:pt idx="851">
                  <c:v>0.30412419336302199</c:v>
                </c:pt>
                <c:pt idx="852">
                  <c:v>0.30361648976412597</c:v>
                </c:pt>
                <c:pt idx="853">
                  <c:v>0.30310878616522902</c:v>
                </c:pt>
                <c:pt idx="854">
                  <c:v>0.302601082566333</c:v>
                </c:pt>
                <c:pt idx="855">
                  <c:v>0.30209337896743699</c:v>
                </c:pt>
                <c:pt idx="856">
                  <c:v>0.30161130630543198</c:v>
                </c:pt>
                <c:pt idx="857">
                  <c:v>0.30174443433241999</c:v>
                </c:pt>
                <c:pt idx="858">
                  <c:v>0.30187756235940699</c:v>
                </c:pt>
                <c:pt idx="859">
                  <c:v>0.302010690386395</c:v>
                </c:pt>
                <c:pt idx="860">
                  <c:v>0.302143818413382</c:v>
                </c:pt>
                <c:pt idx="861">
                  <c:v>0.30227694644037001</c:v>
                </c:pt>
                <c:pt idx="862">
                  <c:v>0.30241007446735702</c:v>
                </c:pt>
                <c:pt idx="863">
                  <c:v>0.30254320249434502</c:v>
                </c:pt>
                <c:pt idx="864">
                  <c:v>0.30267633052133303</c:v>
                </c:pt>
                <c:pt idx="865">
                  <c:v>0.30280945854831998</c:v>
                </c:pt>
                <c:pt idx="866">
                  <c:v>0.30294258657530798</c:v>
                </c:pt>
                <c:pt idx="867">
                  <c:v>0.30307571460229499</c:v>
                </c:pt>
                <c:pt idx="868">
                  <c:v>0.30320884262928299</c:v>
                </c:pt>
                <c:pt idx="869">
                  <c:v>0.30317594321581698</c:v>
                </c:pt>
                <c:pt idx="870">
                  <c:v>0.30296786110099799</c:v>
                </c:pt>
                <c:pt idx="871">
                  <c:v>0.30275977898617801</c:v>
                </c:pt>
                <c:pt idx="872">
                  <c:v>0.30255169687135902</c:v>
                </c:pt>
                <c:pt idx="873">
                  <c:v>0.30234361475653998</c:v>
                </c:pt>
                <c:pt idx="874">
                  <c:v>0.30213553264171999</c:v>
                </c:pt>
                <c:pt idx="875">
                  <c:v>0.30192745052690101</c:v>
                </c:pt>
                <c:pt idx="876">
                  <c:v>0.30171936841208102</c:v>
                </c:pt>
                <c:pt idx="877">
                  <c:v>0.30151128629726198</c:v>
                </c:pt>
                <c:pt idx="878">
                  <c:v>0.301303204182443</c:v>
                </c:pt>
                <c:pt idx="879">
                  <c:v>0.30109512206762301</c:v>
                </c:pt>
                <c:pt idx="880">
                  <c:v>0.30088703995280403</c:v>
                </c:pt>
                <c:pt idx="881">
                  <c:v>0.30067895783798498</c:v>
                </c:pt>
                <c:pt idx="882">
                  <c:v>0.300470875723165</c:v>
                </c:pt>
                <c:pt idx="883">
                  <c:v>0.300246570391138</c:v>
                </c:pt>
                <c:pt idx="884">
                  <c:v>0.29993317956471699</c:v>
                </c:pt>
                <c:pt idx="885">
                  <c:v>0.29961978873829698</c:v>
                </c:pt>
                <c:pt idx="886">
                  <c:v>0.29930639791187702</c:v>
                </c:pt>
                <c:pt idx="887">
                  <c:v>0.29899300708545701</c:v>
                </c:pt>
                <c:pt idx="888">
                  <c:v>0.298679616259036</c:v>
                </c:pt>
                <c:pt idx="889">
                  <c:v>0.29836622543261598</c:v>
                </c:pt>
                <c:pt idx="890">
                  <c:v>0.29805283460619603</c:v>
                </c:pt>
                <c:pt idx="891">
                  <c:v>0.29773944377977601</c:v>
                </c:pt>
                <c:pt idx="892">
                  <c:v>0.297426052953356</c:v>
                </c:pt>
                <c:pt idx="893">
                  <c:v>0.29718243188723797</c:v>
                </c:pt>
                <c:pt idx="894">
                  <c:v>0.29696680220071198</c:v>
                </c:pt>
                <c:pt idx="895">
                  <c:v>0.29675117251418698</c:v>
                </c:pt>
                <c:pt idx="896">
                  <c:v>0.29653554282766098</c:v>
                </c:pt>
                <c:pt idx="897">
                  <c:v>0.29631991314113498</c:v>
                </c:pt>
                <c:pt idx="898">
                  <c:v>0.29610428345460998</c:v>
                </c:pt>
                <c:pt idx="899">
                  <c:v>0.29588865376808399</c:v>
                </c:pt>
                <c:pt idx="900">
                  <c:v>0.29567302408155899</c:v>
                </c:pt>
                <c:pt idx="901">
                  <c:v>0.29545739439503299</c:v>
                </c:pt>
                <c:pt idx="902">
                  <c:v>0.29524176470850799</c:v>
                </c:pt>
                <c:pt idx="903">
                  <c:v>0.29502613502198199</c:v>
                </c:pt>
                <c:pt idx="904">
                  <c:v>0.294828184386352</c:v>
                </c:pt>
                <c:pt idx="905">
                  <c:v>0.29464198878119402</c:v>
                </c:pt>
                <c:pt idx="906">
                  <c:v>0.29445579317603499</c:v>
                </c:pt>
                <c:pt idx="907">
                  <c:v>0.29426959757087601</c:v>
                </c:pt>
                <c:pt idx="908">
                  <c:v>0.29408340196571697</c:v>
                </c:pt>
                <c:pt idx="909">
                  <c:v>0.29389720636055899</c:v>
                </c:pt>
                <c:pt idx="910">
                  <c:v>0.29371101075540001</c:v>
                </c:pt>
                <c:pt idx="911">
                  <c:v>0.29352481515024098</c:v>
                </c:pt>
                <c:pt idx="912">
                  <c:v>0.293338619545082</c:v>
                </c:pt>
                <c:pt idx="913">
                  <c:v>0.29315242393992402</c:v>
                </c:pt>
                <c:pt idx="914">
                  <c:v>0.29296622833476499</c:v>
                </c:pt>
                <c:pt idx="915">
                  <c:v>0.29281182407905398</c:v>
                </c:pt>
                <c:pt idx="916">
                  <c:v>0.29279700501816402</c:v>
                </c:pt>
                <c:pt idx="917">
                  <c:v>0.29278218595727501</c:v>
                </c:pt>
                <c:pt idx="918">
                  <c:v>0.292767366896385</c:v>
                </c:pt>
                <c:pt idx="919">
                  <c:v>0.29275254783549598</c:v>
                </c:pt>
                <c:pt idx="920">
                  <c:v>0.29273772877460602</c:v>
                </c:pt>
                <c:pt idx="921">
                  <c:v>0.29272290971371601</c:v>
                </c:pt>
                <c:pt idx="922">
                  <c:v>0.29270809065282699</c:v>
                </c:pt>
                <c:pt idx="923">
                  <c:v>0.29269327159193698</c:v>
                </c:pt>
                <c:pt idx="924">
                  <c:v>0.29267845253104802</c:v>
                </c:pt>
                <c:pt idx="925">
                  <c:v>0.292663633470158</c:v>
                </c:pt>
                <c:pt idx="926">
                  <c:v>0.29264881440926799</c:v>
                </c:pt>
                <c:pt idx="927">
                  <c:v>0.29263399534837897</c:v>
                </c:pt>
                <c:pt idx="928">
                  <c:v>0.29270392655753202</c:v>
                </c:pt>
                <c:pt idx="929">
                  <c:v>0.293251422152143</c:v>
                </c:pt>
                <c:pt idx="930">
                  <c:v>0.29379891774675398</c:v>
                </c:pt>
                <c:pt idx="931">
                  <c:v>0.29434641334136402</c:v>
                </c:pt>
                <c:pt idx="932">
                  <c:v>0.294893908935975</c:v>
                </c:pt>
                <c:pt idx="933">
                  <c:v>0.29544140453058598</c:v>
                </c:pt>
                <c:pt idx="934">
                  <c:v>0.29598890012519602</c:v>
                </c:pt>
                <c:pt idx="935">
                  <c:v>0.296536395719807</c:v>
                </c:pt>
                <c:pt idx="936">
                  <c:v>0.29708389131441798</c:v>
                </c:pt>
                <c:pt idx="937">
                  <c:v>0.29763138690902802</c:v>
                </c:pt>
                <c:pt idx="938">
                  <c:v>0.298178882503639</c:v>
                </c:pt>
                <c:pt idx="939">
                  <c:v>0.29872978920599402</c:v>
                </c:pt>
                <c:pt idx="940">
                  <c:v>0.29939963563344002</c:v>
                </c:pt>
                <c:pt idx="941">
                  <c:v>0.30006948206088602</c:v>
                </c:pt>
                <c:pt idx="942">
                  <c:v>0.30073932848833301</c:v>
                </c:pt>
                <c:pt idx="943">
                  <c:v>0.30140917491577901</c:v>
                </c:pt>
                <c:pt idx="944">
                  <c:v>0.30207902134322501</c:v>
                </c:pt>
                <c:pt idx="945">
                  <c:v>0.302748867770671</c:v>
                </c:pt>
                <c:pt idx="946">
                  <c:v>0.30331628722036302</c:v>
                </c:pt>
                <c:pt idx="947">
                  <c:v>0.30375741094004599</c:v>
                </c:pt>
                <c:pt idx="948">
                  <c:v>0.30419853465972901</c:v>
                </c:pt>
                <c:pt idx="949">
                  <c:v>0.30463965837941198</c:v>
                </c:pt>
                <c:pt idx="950">
                  <c:v>0.305080782099095</c:v>
                </c:pt>
                <c:pt idx="951">
                  <c:v>0.30552190581877797</c:v>
                </c:pt>
                <c:pt idx="952">
                  <c:v>0.305963029538461</c:v>
                </c:pt>
                <c:pt idx="953">
                  <c:v>0.30640415325814402</c:v>
                </c:pt>
                <c:pt idx="954">
                  <c:v>0.30684527697782699</c:v>
                </c:pt>
                <c:pt idx="955">
                  <c:v>0.30728640069751001</c:v>
                </c:pt>
                <c:pt idx="956">
                  <c:v>0.30772752441719298</c:v>
                </c:pt>
                <c:pt idx="957">
                  <c:v>0.308168648136876</c:v>
                </c:pt>
                <c:pt idx="958">
                  <c:v>0.30860977185655902</c:v>
                </c:pt>
                <c:pt idx="959">
                  <c:v>0.30905089557624199</c:v>
                </c:pt>
                <c:pt idx="960">
                  <c:v>0.30949201929592501</c:v>
                </c:pt>
                <c:pt idx="961">
                  <c:v>0.30999570968839801</c:v>
                </c:pt>
                <c:pt idx="962">
                  <c:v>0.31051761248397203</c:v>
                </c:pt>
                <c:pt idx="963">
                  <c:v>0.31103951527954699</c:v>
                </c:pt>
                <c:pt idx="964">
                  <c:v>0.311561418075121</c:v>
                </c:pt>
                <c:pt idx="965">
                  <c:v>0.31208332087069601</c:v>
                </c:pt>
                <c:pt idx="966">
                  <c:v>0.31260522366627003</c:v>
                </c:pt>
                <c:pt idx="967">
                  <c:v>0.31312712646184498</c:v>
                </c:pt>
                <c:pt idx="968">
                  <c:v>0.313649029257419</c:v>
                </c:pt>
                <c:pt idx="969">
                  <c:v>0.31417093205299401</c:v>
                </c:pt>
                <c:pt idx="970">
                  <c:v>0.31469283484856803</c:v>
                </c:pt>
                <c:pt idx="971">
                  <c:v>0.31521473764414298</c:v>
                </c:pt>
                <c:pt idx="972">
                  <c:v>0.315736640439718</c:v>
                </c:pt>
                <c:pt idx="973">
                  <c:v>0.31625854323529201</c:v>
                </c:pt>
                <c:pt idx="974">
                  <c:v>0.31678044603086702</c:v>
                </c:pt>
                <c:pt idx="975">
                  <c:v>0.31732546139048301</c:v>
                </c:pt>
                <c:pt idx="976">
                  <c:v>0.31792110331268802</c:v>
                </c:pt>
                <c:pt idx="977">
                  <c:v>0.31851674523489298</c:v>
                </c:pt>
                <c:pt idx="978">
                  <c:v>0.319112387157098</c:v>
                </c:pt>
                <c:pt idx="979">
                  <c:v>0.31970802907930301</c:v>
                </c:pt>
                <c:pt idx="980">
                  <c:v>0.32030367100150797</c:v>
                </c:pt>
                <c:pt idx="981">
                  <c:v>0.32089931292371299</c:v>
                </c:pt>
                <c:pt idx="982">
                  <c:v>0.321494954845918</c:v>
                </c:pt>
                <c:pt idx="983">
                  <c:v>0.32209059676812302</c:v>
                </c:pt>
                <c:pt idx="984">
                  <c:v>0.32268623869032798</c:v>
                </c:pt>
                <c:pt idx="985">
                  <c:v>0.32328188061253299</c:v>
                </c:pt>
                <c:pt idx="986">
                  <c:v>0.32387752253473701</c:v>
                </c:pt>
                <c:pt idx="987">
                  <c:v>0.32447316445694202</c:v>
                </c:pt>
                <c:pt idx="988">
                  <c:v>0.32506880637914698</c:v>
                </c:pt>
                <c:pt idx="989">
                  <c:v>0.32566444830135199</c:v>
                </c:pt>
                <c:pt idx="990">
                  <c:v>0.32626009022355701</c:v>
                </c:pt>
                <c:pt idx="991">
                  <c:v>0.326831041046312</c:v>
                </c:pt>
                <c:pt idx="992">
                  <c:v>0.327319189413253</c:v>
                </c:pt>
                <c:pt idx="993">
                  <c:v>0.327807337780193</c:v>
                </c:pt>
                <c:pt idx="994">
                  <c:v>0.328295486147133</c:v>
                </c:pt>
                <c:pt idx="995">
                  <c:v>0.328783634514073</c:v>
                </c:pt>
                <c:pt idx="996">
                  <c:v>0.329271782881013</c:v>
                </c:pt>
                <c:pt idx="997">
                  <c:v>0.329759931247953</c:v>
                </c:pt>
                <c:pt idx="998">
                  <c:v>0.330248079614893</c:v>
                </c:pt>
                <c:pt idx="999">
                  <c:v>0.330736227981834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37-4F0D-B132-E88432712E8F}"/>
            </c:ext>
          </c:extLst>
        </c:ser>
        <c:ser>
          <c:idx val="0"/>
          <c:order val="2"/>
          <c:tx>
            <c:strRef>
              <c:f>FLiNaK_plot_data!$C$1</c:f>
              <c:strCache>
                <c:ptCount val="1"/>
                <c:pt idx="0">
                  <c:v>Na-F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2.8629886757576199E-3</c:v>
                </c:pt>
                <c:pt idx="367">
                  <c:v>3.23091631364725E-3</c:v>
                </c:pt>
                <c:pt idx="368">
                  <c:v>3.5988439515369001E-3</c:v>
                </c:pt>
                <c:pt idx="369">
                  <c:v>3.9667715894265302E-3</c:v>
                </c:pt>
                <c:pt idx="370">
                  <c:v>4.3346992273161798E-3</c:v>
                </c:pt>
                <c:pt idx="371">
                  <c:v>4.7026268652058103E-3</c:v>
                </c:pt>
                <c:pt idx="372">
                  <c:v>5.0705545030954599E-3</c:v>
                </c:pt>
                <c:pt idx="373">
                  <c:v>5.4384821409851E-3</c:v>
                </c:pt>
                <c:pt idx="374">
                  <c:v>5.8064097788747496E-3</c:v>
                </c:pt>
                <c:pt idx="375">
                  <c:v>6.1743374167643802E-3</c:v>
                </c:pt>
                <c:pt idx="376">
                  <c:v>6.5422650546540298E-3</c:v>
                </c:pt>
                <c:pt idx="377">
                  <c:v>6.9101926925436603E-3</c:v>
                </c:pt>
                <c:pt idx="378">
                  <c:v>7.4274923469338098E-3</c:v>
                </c:pt>
                <c:pt idx="379">
                  <c:v>8.2983340625433204E-3</c:v>
                </c:pt>
                <c:pt idx="380">
                  <c:v>9.1691757781528702E-3</c:v>
                </c:pt>
                <c:pt idx="381">
                  <c:v>1.00400174937623E-2</c:v>
                </c:pt>
                <c:pt idx="382">
                  <c:v>1.09108592093719E-2</c:v>
                </c:pt>
                <c:pt idx="383">
                  <c:v>1.17817009249814E-2</c:v>
                </c:pt>
                <c:pt idx="384">
                  <c:v>1.2652542640590901E-2</c:v>
                </c:pt>
                <c:pt idx="385">
                  <c:v>1.35233843562004E-2</c:v>
                </c:pt>
                <c:pt idx="386">
                  <c:v>1.43942260718099E-2</c:v>
                </c:pt>
                <c:pt idx="387">
                  <c:v>1.52650677874195E-2</c:v>
                </c:pt>
                <c:pt idx="388">
                  <c:v>1.6347550638443498E-2</c:v>
                </c:pt>
                <c:pt idx="389">
                  <c:v>1.7482545164369701E-2</c:v>
                </c:pt>
                <c:pt idx="390">
                  <c:v>1.8617539690295899E-2</c:v>
                </c:pt>
                <c:pt idx="391">
                  <c:v>1.9752534216222199E-2</c:v>
                </c:pt>
                <c:pt idx="392">
                  <c:v>2.0887528742148401E-2</c:v>
                </c:pt>
                <c:pt idx="393">
                  <c:v>2.2022523268074599E-2</c:v>
                </c:pt>
                <c:pt idx="394">
                  <c:v>2.3157517794000802E-2</c:v>
                </c:pt>
                <c:pt idx="395">
                  <c:v>2.5657851972259098E-2</c:v>
                </c:pt>
                <c:pt idx="396">
                  <c:v>2.9471112923109201E-2</c:v>
                </c:pt>
                <c:pt idx="397">
                  <c:v>3.2907251996951499E-2</c:v>
                </c:pt>
                <c:pt idx="398">
                  <c:v>3.5485672170922203E-2</c:v>
                </c:pt>
                <c:pt idx="399">
                  <c:v>3.8064092344893101E-2</c:v>
                </c:pt>
                <c:pt idx="400">
                  <c:v>4.0642512518863798E-2</c:v>
                </c:pt>
                <c:pt idx="401">
                  <c:v>4.3769658072895498E-2</c:v>
                </c:pt>
                <c:pt idx="402">
                  <c:v>4.7019592702537097E-2</c:v>
                </c:pt>
                <c:pt idx="403">
                  <c:v>5.03304318018052E-2</c:v>
                </c:pt>
                <c:pt idx="404">
                  <c:v>5.3883442030415001E-2</c:v>
                </c:pt>
                <c:pt idx="405">
                  <c:v>5.7338980029320898E-2</c:v>
                </c:pt>
                <c:pt idx="406">
                  <c:v>6.0305299920023703E-2</c:v>
                </c:pt>
                <c:pt idx="407">
                  <c:v>6.3271619810726598E-2</c:v>
                </c:pt>
                <c:pt idx="408">
                  <c:v>6.6316959513940593E-2</c:v>
                </c:pt>
                <c:pt idx="409">
                  <c:v>6.9631444177696497E-2</c:v>
                </c:pt>
                <c:pt idx="410">
                  <c:v>7.2945928841452498E-2</c:v>
                </c:pt>
                <c:pt idx="411">
                  <c:v>7.6260413378752501E-2</c:v>
                </c:pt>
                <c:pt idx="412">
                  <c:v>7.9574897796424404E-2</c:v>
                </c:pt>
                <c:pt idx="413">
                  <c:v>8.2889382214096696E-2</c:v>
                </c:pt>
                <c:pt idx="414">
                  <c:v>8.6186289188896606E-2</c:v>
                </c:pt>
                <c:pt idx="415">
                  <c:v>8.9478823377702604E-2</c:v>
                </c:pt>
                <c:pt idx="416">
                  <c:v>9.2786757651949797E-2</c:v>
                </c:pt>
                <c:pt idx="417">
                  <c:v>9.6254893671686104E-2</c:v>
                </c:pt>
                <c:pt idx="418">
                  <c:v>9.9723029691422396E-2</c:v>
                </c:pt>
                <c:pt idx="419">
                  <c:v>0.103182942903804</c:v>
                </c:pt>
                <c:pt idx="420">
                  <c:v>0.106629128694674</c:v>
                </c:pt>
                <c:pt idx="421">
                  <c:v>0.110075314485544</c:v>
                </c:pt>
                <c:pt idx="422">
                  <c:v>0.113419856048215</c:v>
                </c:pt>
                <c:pt idx="423">
                  <c:v>0.116712390237021</c:v>
                </c:pt>
                <c:pt idx="424">
                  <c:v>0.120004924425827</c:v>
                </c:pt>
                <c:pt idx="425">
                  <c:v>0.123276640444234</c:v>
                </c:pt>
                <c:pt idx="426">
                  <c:v>0.126547224646998</c:v>
                </c:pt>
                <c:pt idx="427">
                  <c:v>0.129869468518239</c:v>
                </c:pt>
                <c:pt idx="428">
                  <c:v>0.13335955475115999</c:v>
                </c:pt>
                <c:pt idx="429">
                  <c:v>0.13684964098408001</c:v>
                </c:pt>
                <c:pt idx="430">
                  <c:v>0.14041997360424099</c:v>
                </c:pt>
                <c:pt idx="431">
                  <c:v>0.144063711439225</c:v>
                </c:pt>
                <c:pt idx="432">
                  <c:v>0.14770744927421001</c:v>
                </c:pt>
                <c:pt idx="433">
                  <c:v>0.149790949454948</c:v>
                </c:pt>
                <c:pt idx="434">
                  <c:v>0.15150650297009</c:v>
                </c:pt>
                <c:pt idx="435">
                  <c:v>0.15322205648523199</c:v>
                </c:pt>
                <c:pt idx="436">
                  <c:v>0.15493761000037401</c:v>
                </c:pt>
                <c:pt idx="437">
                  <c:v>0.156653163515517</c:v>
                </c:pt>
                <c:pt idx="438">
                  <c:v>0.15805401706832201</c:v>
                </c:pt>
                <c:pt idx="439">
                  <c:v>0.15925289860474801</c:v>
                </c:pt>
                <c:pt idx="440">
                  <c:v>0.16045178014117301</c:v>
                </c:pt>
                <c:pt idx="441">
                  <c:v>0.16165066167759901</c:v>
                </c:pt>
                <c:pt idx="442">
                  <c:v>0.16284954321402401</c:v>
                </c:pt>
                <c:pt idx="443">
                  <c:v>0.16404842475044901</c:v>
                </c:pt>
                <c:pt idx="444">
                  <c:v>0.16524730628687501</c:v>
                </c:pt>
                <c:pt idx="445">
                  <c:v>0.16637541826009999</c:v>
                </c:pt>
                <c:pt idx="446">
                  <c:v>0.16709645000429699</c:v>
                </c:pt>
                <c:pt idx="447">
                  <c:v>0.16781748174849501</c:v>
                </c:pt>
                <c:pt idx="448">
                  <c:v>0.168538513492692</c:v>
                </c:pt>
                <c:pt idx="449">
                  <c:v>0.16925954523688899</c:v>
                </c:pt>
                <c:pt idx="450">
                  <c:v>0.16998057698108601</c:v>
                </c:pt>
                <c:pt idx="451">
                  <c:v>0.170701608725283</c:v>
                </c:pt>
                <c:pt idx="452">
                  <c:v>0.17142264046948</c:v>
                </c:pt>
                <c:pt idx="453">
                  <c:v>0.17214367221367699</c:v>
                </c:pt>
                <c:pt idx="454">
                  <c:v>0.17286470395787401</c:v>
                </c:pt>
                <c:pt idx="455">
                  <c:v>0.173585735702071</c:v>
                </c:pt>
                <c:pt idx="456">
                  <c:v>0.17300360472614901</c:v>
                </c:pt>
                <c:pt idx="457">
                  <c:v>0.172386717799978</c:v>
                </c:pt>
                <c:pt idx="458">
                  <c:v>0.17176983087380801</c:v>
                </c:pt>
                <c:pt idx="459">
                  <c:v>0.171152943947638</c:v>
                </c:pt>
                <c:pt idx="460">
                  <c:v>0.17053605702146701</c:v>
                </c:pt>
                <c:pt idx="461">
                  <c:v>0.169919170095297</c:v>
                </c:pt>
                <c:pt idx="462">
                  <c:v>0.16930228316912699</c:v>
                </c:pt>
                <c:pt idx="463">
                  <c:v>0.168685396242956</c:v>
                </c:pt>
                <c:pt idx="464">
                  <c:v>0.16806850931678599</c:v>
                </c:pt>
                <c:pt idx="465">
                  <c:v>0.16745162239061601</c:v>
                </c:pt>
                <c:pt idx="466">
                  <c:v>0.16683473546444499</c:v>
                </c:pt>
                <c:pt idx="467">
                  <c:v>0.16621784853827501</c:v>
                </c:pt>
                <c:pt idx="468">
                  <c:v>0.165182083583821</c:v>
                </c:pt>
                <c:pt idx="469">
                  <c:v>0.16401773596743599</c:v>
                </c:pt>
                <c:pt idx="470">
                  <c:v>0.16285338835105001</c:v>
                </c:pt>
                <c:pt idx="471">
                  <c:v>0.161689040734664</c:v>
                </c:pt>
                <c:pt idx="472">
                  <c:v>0.16052469311827899</c:v>
                </c:pt>
                <c:pt idx="473">
                  <c:v>0.15936034550189301</c:v>
                </c:pt>
                <c:pt idx="474">
                  <c:v>0.15819599788550701</c:v>
                </c:pt>
                <c:pt idx="475">
                  <c:v>0.157031650269122</c:v>
                </c:pt>
                <c:pt idx="476">
                  <c:v>0.154798176792213</c:v>
                </c:pt>
                <c:pt idx="477">
                  <c:v>0.15237892392427699</c:v>
                </c:pt>
                <c:pt idx="478">
                  <c:v>0.149959671056341</c:v>
                </c:pt>
                <c:pt idx="479">
                  <c:v>0.148127486762928</c:v>
                </c:pt>
                <c:pt idx="480">
                  <c:v>0.146351399742844</c:v>
                </c:pt>
                <c:pt idx="481">
                  <c:v>0.144575312722759</c:v>
                </c:pt>
                <c:pt idx="482">
                  <c:v>0.142799225702675</c:v>
                </c:pt>
                <c:pt idx="483">
                  <c:v>0.14099542688936501</c:v>
                </c:pt>
                <c:pt idx="484">
                  <c:v>0.13905126376833701</c:v>
                </c:pt>
                <c:pt idx="485">
                  <c:v>0.13710710064730899</c:v>
                </c:pt>
                <c:pt idx="486">
                  <c:v>0.13516293752628</c:v>
                </c:pt>
                <c:pt idx="487">
                  <c:v>0.13321877440525201</c:v>
                </c:pt>
                <c:pt idx="488">
                  <c:v>0.131283655037639</c:v>
                </c:pt>
                <c:pt idx="489">
                  <c:v>0.129361180944113</c:v>
                </c:pt>
                <c:pt idx="490">
                  <c:v>0.127438706850588</c:v>
                </c:pt>
                <c:pt idx="491">
                  <c:v>0.125516232757062</c:v>
                </c:pt>
                <c:pt idx="492">
                  <c:v>0.123593758663537</c:v>
                </c:pt>
                <c:pt idx="493">
                  <c:v>0.121787836070511</c:v>
                </c:pt>
                <c:pt idx="494">
                  <c:v>0.120017524623724</c:v>
                </c:pt>
                <c:pt idx="495">
                  <c:v>0.118247213176936</c:v>
                </c:pt>
                <c:pt idx="496">
                  <c:v>0.11647690173014801</c:v>
                </c:pt>
                <c:pt idx="497">
                  <c:v>0.114651248716232</c:v>
                </c:pt>
                <c:pt idx="498">
                  <c:v>0.112788615085747</c:v>
                </c:pt>
                <c:pt idx="499">
                  <c:v>0.110925981455263</c:v>
                </c:pt>
                <c:pt idx="500">
                  <c:v>0.109063347824779</c:v>
                </c:pt>
                <c:pt idx="501">
                  <c:v>0.107200714194295</c:v>
                </c:pt>
                <c:pt idx="502">
                  <c:v>0.105648851094321</c:v>
                </c:pt>
                <c:pt idx="503">
                  <c:v>0.104151170128528</c:v>
                </c:pt>
                <c:pt idx="504">
                  <c:v>0.10265348916273501</c:v>
                </c:pt>
                <c:pt idx="505">
                  <c:v>0.101155808196942</c:v>
                </c:pt>
                <c:pt idx="506">
                  <c:v>9.9658127231149404E-2</c:v>
                </c:pt>
                <c:pt idx="507">
                  <c:v>9.8160446265356596E-2</c:v>
                </c:pt>
                <c:pt idx="508">
                  <c:v>9.6483131221132196E-2</c:v>
                </c:pt>
                <c:pt idx="509">
                  <c:v>9.4800865728581901E-2</c:v>
                </c:pt>
                <c:pt idx="510">
                  <c:v>9.3118600236031496E-2</c:v>
                </c:pt>
                <c:pt idx="511">
                  <c:v>9.1436334743481201E-2</c:v>
                </c:pt>
                <c:pt idx="512">
                  <c:v>8.9754069250930796E-2</c:v>
                </c:pt>
                <c:pt idx="513">
                  <c:v>8.8244400289947303E-2</c:v>
                </c:pt>
                <c:pt idx="514">
                  <c:v>8.70999607995986E-2</c:v>
                </c:pt>
                <c:pt idx="515">
                  <c:v>8.5955521309249897E-2</c:v>
                </c:pt>
                <c:pt idx="516">
                  <c:v>8.4811081818901096E-2</c:v>
                </c:pt>
                <c:pt idx="517">
                  <c:v>8.3666642328552296E-2</c:v>
                </c:pt>
                <c:pt idx="518">
                  <c:v>8.2522202838203704E-2</c:v>
                </c:pt>
                <c:pt idx="519">
                  <c:v>8.1377763347854903E-2</c:v>
                </c:pt>
                <c:pt idx="520">
                  <c:v>8.0422554941697602E-2</c:v>
                </c:pt>
                <c:pt idx="521">
                  <c:v>7.9525706986033298E-2</c:v>
                </c:pt>
                <c:pt idx="522">
                  <c:v>7.8628859030369105E-2</c:v>
                </c:pt>
                <c:pt idx="523">
                  <c:v>7.7732011074704899E-2</c:v>
                </c:pt>
                <c:pt idx="524">
                  <c:v>7.6835163119040595E-2</c:v>
                </c:pt>
                <c:pt idx="525">
                  <c:v>7.5938315163376305E-2</c:v>
                </c:pt>
                <c:pt idx="526">
                  <c:v>7.5041467207712098E-2</c:v>
                </c:pt>
                <c:pt idx="527">
                  <c:v>7.4144619252047794E-2</c:v>
                </c:pt>
                <c:pt idx="528">
                  <c:v>7.3247771296383601E-2</c:v>
                </c:pt>
                <c:pt idx="529">
                  <c:v>7.2281319232935404E-2</c:v>
                </c:pt>
                <c:pt idx="530">
                  <c:v>7.1229573071617494E-2</c:v>
                </c:pt>
                <c:pt idx="531">
                  <c:v>7.0177826910299501E-2</c:v>
                </c:pt>
                <c:pt idx="532">
                  <c:v>6.9126080748981397E-2</c:v>
                </c:pt>
                <c:pt idx="533">
                  <c:v>6.8074334587663501E-2</c:v>
                </c:pt>
                <c:pt idx="534">
                  <c:v>6.7022588426345397E-2</c:v>
                </c:pt>
                <c:pt idx="535">
                  <c:v>6.5970842265027405E-2</c:v>
                </c:pt>
                <c:pt idx="536">
                  <c:v>6.4919096103709398E-2</c:v>
                </c:pt>
                <c:pt idx="537">
                  <c:v>6.3867349942391405E-2</c:v>
                </c:pt>
                <c:pt idx="538">
                  <c:v>6.2815603781073398E-2</c:v>
                </c:pt>
                <c:pt idx="539">
                  <c:v>6.1763857619755301E-2</c:v>
                </c:pt>
                <c:pt idx="540">
                  <c:v>6.0712111458437301E-2</c:v>
                </c:pt>
                <c:pt idx="541">
                  <c:v>5.9660365297119398E-2</c:v>
                </c:pt>
                <c:pt idx="542">
                  <c:v>5.8608619135801301E-2</c:v>
                </c:pt>
                <c:pt idx="543">
                  <c:v>5.7556872974483302E-2</c:v>
                </c:pt>
                <c:pt idx="544">
                  <c:v>5.6535108345384999E-2</c:v>
                </c:pt>
                <c:pt idx="545">
                  <c:v>5.5732357147973997E-2</c:v>
                </c:pt>
                <c:pt idx="546">
                  <c:v>5.4929605950562899E-2</c:v>
                </c:pt>
                <c:pt idx="547">
                  <c:v>5.4126854753151897E-2</c:v>
                </c:pt>
                <c:pt idx="548">
                  <c:v>5.3324103555740798E-2</c:v>
                </c:pt>
                <c:pt idx="549">
                  <c:v>5.2521352358329797E-2</c:v>
                </c:pt>
                <c:pt idx="550">
                  <c:v>5.1718601160918698E-2</c:v>
                </c:pt>
                <c:pt idx="551">
                  <c:v>5.0915849963507703E-2</c:v>
                </c:pt>
                <c:pt idx="552">
                  <c:v>5.0113098766096702E-2</c:v>
                </c:pt>
                <c:pt idx="553">
                  <c:v>4.9310347568685603E-2</c:v>
                </c:pt>
                <c:pt idx="554">
                  <c:v>4.8507596371274497E-2</c:v>
                </c:pt>
                <c:pt idx="555">
                  <c:v>4.7718175412879003E-2</c:v>
                </c:pt>
                <c:pt idx="556">
                  <c:v>4.7233038168599202E-2</c:v>
                </c:pt>
                <c:pt idx="557">
                  <c:v>4.6747900924319401E-2</c:v>
                </c:pt>
                <c:pt idx="558">
                  <c:v>4.6262763680039599E-2</c:v>
                </c:pt>
                <c:pt idx="559">
                  <c:v>4.5777626435759701E-2</c:v>
                </c:pt>
                <c:pt idx="560">
                  <c:v>4.52924891914799E-2</c:v>
                </c:pt>
                <c:pt idx="561">
                  <c:v>4.4807351947200098E-2</c:v>
                </c:pt>
                <c:pt idx="562">
                  <c:v>4.43222147029202E-2</c:v>
                </c:pt>
                <c:pt idx="563">
                  <c:v>4.3837077458640399E-2</c:v>
                </c:pt>
                <c:pt idx="564">
                  <c:v>4.3351940214360597E-2</c:v>
                </c:pt>
                <c:pt idx="565">
                  <c:v>4.2866802970080803E-2</c:v>
                </c:pt>
                <c:pt idx="566">
                  <c:v>4.2381665725800897E-2</c:v>
                </c:pt>
                <c:pt idx="567">
                  <c:v>4.1896528481521103E-2</c:v>
                </c:pt>
                <c:pt idx="568">
                  <c:v>4.1411391237241302E-2</c:v>
                </c:pt>
                <c:pt idx="569">
                  <c:v>4.0958892232166297E-2</c:v>
                </c:pt>
                <c:pt idx="570">
                  <c:v>4.0520206944161703E-2</c:v>
                </c:pt>
                <c:pt idx="571">
                  <c:v>4.00815216561572E-2</c:v>
                </c:pt>
                <c:pt idx="572">
                  <c:v>3.9642836368152599E-2</c:v>
                </c:pt>
                <c:pt idx="573">
                  <c:v>3.9204151080147999E-2</c:v>
                </c:pt>
                <c:pt idx="574">
                  <c:v>3.8765465792143398E-2</c:v>
                </c:pt>
                <c:pt idx="575">
                  <c:v>3.8326780504138798E-2</c:v>
                </c:pt>
                <c:pt idx="576">
                  <c:v>3.7888095216134197E-2</c:v>
                </c:pt>
                <c:pt idx="577">
                  <c:v>3.7449409928129597E-2</c:v>
                </c:pt>
                <c:pt idx="578">
                  <c:v>3.7010724640125003E-2</c:v>
                </c:pt>
                <c:pt idx="579">
                  <c:v>3.6572039352120403E-2</c:v>
                </c:pt>
                <c:pt idx="580">
                  <c:v>3.6133354064115802E-2</c:v>
                </c:pt>
                <c:pt idx="581">
                  <c:v>3.5694668776111202E-2</c:v>
                </c:pt>
                <c:pt idx="582">
                  <c:v>3.5255983488106601E-2</c:v>
                </c:pt>
                <c:pt idx="583">
                  <c:v>3.4817298200102001E-2</c:v>
                </c:pt>
                <c:pt idx="584">
                  <c:v>3.43786129120974E-2</c:v>
                </c:pt>
                <c:pt idx="585">
                  <c:v>3.39399276240928E-2</c:v>
                </c:pt>
                <c:pt idx="586">
                  <c:v>3.35520837869491E-2</c:v>
                </c:pt>
                <c:pt idx="587">
                  <c:v>3.3181566353435499E-2</c:v>
                </c:pt>
                <c:pt idx="588">
                  <c:v>3.2811048919921898E-2</c:v>
                </c:pt>
                <c:pt idx="589">
                  <c:v>3.24405314864082E-2</c:v>
                </c:pt>
                <c:pt idx="590">
                  <c:v>3.2070014052894599E-2</c:v>
                </c:pt>
                <c:pt idx="591">
                  <c:v>3.1699496619380998E-2</c:v>
                </c:pt>
                <c:pt idx="592">
                  <c:v>3.1328979185867398E-2</c:v>
                </c:pt>
                <c:pt idx="593">
                  <c:v>3.09584617523538E-2</c:v>
                </c:pt>
                <c:pt idx="594">
                  <c:v>3.05879443188402E-2</c:v>
                </c:pt>
                <c:pt idx="595">
                  <c:v>3.0217426885326599E-2</c:v>
                </c:pt>
                <c:pt idx="596">
                  <c:v>2.9846909451812901E-2</c:v>
                </c:pt>
                <c:pt idx="597">
                  <c:v>2.94763920182993E-2</c:v>
                </c:pt>
                <c:pt idx="598">
                  <c:v>2.9105874584785699E-2</c:v>
                </c:pt>
                <c:pt idx="599">
                  <c:v>2.8735357151272099E-2</c:v>
                </c:pt>
                <c:pt idx="600">
                  <c:v>2.8364839717758501E-2</c:v>
                </c:pt>
                <c:pt idx="601">
                  <c:v>2.8176480903661E-2</c:v>
                </c:pt>
                <c:pt idx="602">
                  <c:v>2.80270708862158E-2</c:v>
                </c:pt>
                <c:pt idx="603">
                  <c:v>2.7877660868770599E-2</c:v>
                </c:pt>
                <c:pt idx="604">
                  <c:v>2.7728250851325301E-2</c:v>
                </c:pt>
                <c:pt idx="605">
                  <c:v>2.7578840833880101E-2</c:v>
                </c:pt>
                <c:pt idx="606">
                  <c:v>2.7429430816434799E-2</c:v>
                </c:pt>
                <c:pt idx="607">
                  <c:v>2.7280020798989599E-2</c:v>
                </c:pt>
                <c:pt idx="608">
                  <c:v>2.7130610781544301E-2</c:v>
                </c:pt>
                <c:pt idx="609">
                  <c:v>2.69812007640991E-2</c:v>
                </c:pt>
                <c:pt idx="610">
                  <c:v>2.68317907466539E-2</c:v>
                </c:pt>
                <c:pt idx="611">
                  <c:v>2.6682380729208598E-2</c:v>
                </c:pt>
                <c:pt idx="612">
                  <c:v>2.6532970711763401E-2</c:v>
                </c:pt>
                <c:pt idx="613">
                  <c:v>2.6383560694318201E-2</c:v>
                </c:pt>
                <c:pt idx="614">
                  <c:v>2.6234150676872899E-2</c:v>
                </c:pt>
                <c:pt idx="615">
                  <c:v>2.6084740659427699E-2</c:v>
                </c:pt>
                <c:pt idx="616">
                  <c:v>2.5935330641982401E-2</c:v>
                </c:pt>
                <c:pt idx="617">
                  <c:v>2.57859206245372E-2</c:v>
                </c:pt>
                <c:pt idx="618">
                  <c:v>2.5636510607091999E-2</c:v>
                </c:pt>
                <c:pt idx="619">
                  <c:v>2.5487100589646702E-2</c:v>
                </c:pt>
                <c:pt idx="620">
                  <c:v>2.5337690572201501E-2</c:v>
                </c:pt>
                <c:pt idx="621">
                  <c:v>2.51882805547562E-2</c:v>
                </c:pt>
                <c:pt idx="622">
                  <c:v>2.5038870537310999E-2</c:v>
                </c:pt>
                <c:pt idx="623">
                  <c:v>2.4889460519865798E-2</c:v>
                </c:pt>
                <c:pt idx="624">
                  <c:v>2.4740050502420501E-2</c:v>
                </c:pt>
                <c:pt idx="625">
                  <c:v>2.45906404849753E-2</c:v>
                </c:pt>
                <c:pt idx="626">
                  <c:v>2.4441230467529999E-2</c:v>
                </c:pt>
                <c:pt idx="627">
                  <c:v>2.4291820450084801E-2</c:v>
                </c:pt>
                <c:pt idx="628">
                  <c:v>2.4142410432639601E-2</c:v>
                </c:pt>
                <c:pt idx="629">
                  <c:v>2.39930004151943E-2</c:v>
                </c:pt>
                <c:pt idx="630">
                  <c:v>2.3843590397749099E-2</c:v>
                </c:pt>
                <c:pt idx="631">
                  <c:v>2.3700948894554801E-2</c:v>
                </c:pt>
                <c:pt idx="632">
                  <c:v>2.3602797823499298E-2</c:v>
                </c:pt>
                <c:pt idx="633">
                  <c:v>2.3504646752443799E-2</c:v>
                </c:pt>
                <c:pt idx="634">
                  <c:v>2.3406495681388199E-2</c:v>
                </c:pt>
                <c:pt idx="635">
                  <c:v>2.3308344610332699E-2</c:v>
                </c:pt>
                <c:pt idx="636">
                  <c:v>2.32101935392772E-2</c:v>
                </c:pt>
                <c:pt idx="637">
                  <c:v>2.31120424682217E-2</c:v>
                </c:pt>
                <c:pt idx="638">
                  <c:v>2.3013891397166201E-2</c:v>
                </c:pt>
                <c:pt idx="639">
                  <c:v>2.2915740326110601E-2</c:v>
                </c:pt>
                <c:pt idx="640">
                  <c:v>2.2817589255055101E-2</c:v>
                </c:pt>
                <c:pt idx="641">
                  <c:v>2.2719438183999598E-2</c:v>
                </c:pt>
                <c:pt idx="642">
                  <c:v>2.2621287112944099E-2</c:v>
                </c:pt>
                <c:pt idx="643">
                  <c:v>2.2523136041888599E-2</c:v>
                </c:pt>
                <c:pt idx="644">
                  <c:v>2.2424984970832999E-2</c:v>
                </c:pt>
                <c:pt idx="645">
                  <c:v>2.23268338997775E-2</c:v>
                </c:pt>
                <c:pt idx="646">
                  <c:v>2.2228682828722E-2</c:v>
                </c:pt>
                <c:pt idx="647">
                  <c:v>2.21566212478157E-2</c:v>
                </c:pt>
                <c:pt idx="648">
                  <c:v>2.20956685479398E-2</c:v>
                </c:pt>
                <c:pt idx="649">
                  <c:v>2.20347158480638E-2</c:v>
                </c:pt>
                <c:pt idx="650">
                  <c:v>2.1973763148187799E-2</c:v>
                </c:pt>
                <c:pt idx="651">
                  <c:v>2.1912810448311799E-2</c:v>
                </c:pt>
                <c:pt idx="652">
                  <c:v>2.1851857748435798E-2</c:v>
                </c:pt>
                <c:pt idx="653">
                  <c:v>2.1790905048559801E-2</c:v>
                </c:pt>
                <c:pt idx="654">
                  <c:v>2.1729952348683901E-2</c:v>
                </c:pt>
                <c:pt idx="655">
                  <c:v>2.1668999648807901E-2</c:v>
                </c:pt>
                <c:pt idx="656">
                  <c:v>2.1608046948931901E-2</c:v>
                </c:pt>
                <c:pt idx="657">
                  <c:v>2.15470942490559E-2</c:v>
                </c:pt>
                <c:pt idx="658">
                  <c:v>2.14861415491799E-2</c:v>
                </c:pt>
                <c:pt idx="659">
                  <c:v>2.1425188849304E-2</c:v>
                </c:pt>
                <c:pt idx="660">
                  <c:v>2.1364236149427999E-2</c:v>
                </c:pt>
                <c:pt idx="661">
                  <c:v>2.1303283449551999E-2</c:v>
                </c:pt>
                <c:pt idx="662">
                  <c:v>2.1271173278381999E-2</c:v>
                </c:pt>
                <c:pt idx="663">
                  <c:v>2.1247227573840999E-2</c:v>
                </c:pt>
                <c:pt idx="664">
                  <c:v>2.12232818693E-2</c:v>
                </c:pt>
                <c:pt idx="665">
                  <c:v>2.1199336164759001E-2</c:v>
                </c:pt>
                <c:pt idx="666">
                  <c:v>2.1175390460218001E-2</c:v>
                </c:pt>
                <c:pt idx="667">
                  <c:v>2.1151444755676999E-2</c:v>
                </c:pt>
                <c:pt idx="668">
                  <c:v>2.1127499051135899E-2</c:v>
                </c:pt>
                <c:pt idx="669">
                  <c:v>2.1103553346594899E-2</c:v>
                </c:pt>
                <c:pt idx="670">
                  <c:v>2.10796076420539E-2</c:v>
                </c:pt>
                <c:pt idx="671">
                  <c:v>2.10556619375129E-2</c:v>
                </c:pt>
                <c:pt idx="672">
                  <c:v>2.1031716232971901E-2</c:v>
                </c:pt>
                <c:pt idx="673">
                  <c:v>2.1007770528430902E-2</c:v>
                </c:pt>
                <c:pt idx="674">
                  <c:v>2.0983824823889798E-2</c:v>
                </c:pt>
                <c:pt idx="675">
                  <c:v>2.0959879119348799E-2</c:v>
                </c:pt>
                <c:pt idx="676">
                  <c:v>2.09359334148078E-2</c:v>
                </c:pt>
                <c:pt idx="677">
                  <c:v>2.0930652293973E-2</c:v>
                </c:pt>
                <c:pt idx="678">
                  <c:v>2.0928475411223599E-2</c:v>
                </c:pt>
                <c:pt idx="679">
                  <c:v>2.0926298528474201E-2</c:v>
                </c:pt>
                <c:pt idx="680">
                  <c:v>2.09241216457247E-2</c:v>
                </c:pt>
                <c:pt idx="681">
                  <c:v>2.0921944762975299E-2</c:v>
                </c:pt>
                <c:pt idx="682">
                  <c:v>2.0919767880225901E-2</c:v>
                </c:pt>
                <c:pt idx="683">
                  <c:v>2.09175909974765E-2</c:v>
                </c:pt>
                <c:pt idx="684">
                  <c:v>2.09154141147271E-2</c:v>
                </c:pt>
                <c:pt idx="685">
                  <c:v>2.0913237231977699E-2</c:v>
                </c:pt>
                <c:pt idx="686">
                  <c:v>2.0911060349228301E-2</c:v>
                </c:pt>
                <c:pt idx="687">
                  <c:v>2.09088834664788E-2</c:v>
                </c:pt>
                <c:pt idx="688">
                  <c:v>2.0906706583729399E-2</c:v>
                </c:pt>
                <c:pt idx="689">
                  <c:v>2.0904529700980001E-2</c:v>
                </c:pt>
                <c:pt idx="690">
                  <c:v>2.09023528182306E-2</c:v>
                </c:pt>
                <c:pt idx="691">
                  <c:v>2.0900175935481199E-2</c:v>
                </c:pt>
                <c:pt idx="692">
                  <c:v>2.0948906485250999E-2</c:v>
                </c:pt>
                <c:pt idx="693">
                  <c:v>2.1001151656275301E-2</c:v>
                </c:pt>
                <c:pt idx="694">
                  <c:v>2.1053396827299599E-2</c:v>
                </c:pt>
                <c:pt idx="695">
                  <c:v>2.1105641998324001E-2</c:v>
                </c:pt>
                <c:pt idx="696">
                  <c:v>2.1157887169348299E-2</c:v>
                </c:pt>
                <c:pt idx="697">
                  <c:v>2.1210132340372601E-2</c:v>
                </c:pt>
                <c:pt idx="698">
                  <c:v>2.1262377511397E-2</c:v>
                </c:pt>
                <c:pt idx="699">
                  <c:v>2.1314622682421298E-2</c:v>
                </c:pt>
                <c:pt idx="700">
                  <c:v>2.13668678534456E-2</c:v>
                </c:pt>
                <c:pt idx="701">
                  <c:v>2.1419113024469999E-2</c:v>
                </c:pt>
                <c:pt idx="702">
                  <c:v>2.1471358195494301E-2</c:v>
                </c:pt>
                <c:pt idx="703">
                  <c:v>2.1523603366518599E-2</c:v>
                </c:pt>
                <c:pt idx="704">
                  <c:v>2.1575848537542901E-2</c:v>
                </c:pt>
                <c:pt idx="705">
                  <c:v>2.16280937085673E-2</c:v>
                </c:pt>
                <c:pt idx="706">
                  <c:v>2.1680572908914099E-2</c:v>
                </c:pt>
                <c:pt idx="707">
                  <c:v>2.17502331369364E-2</c:v>
                </c:pt>
                <c:pt idx="708">
                  <c:v>2.1819893364958799E-2</c:v>
                </c:pt>
                <c:pt idx="709">
                  <c:v>2.1889553592981201E-2</c:v>
                </c:pt>
                <c:pt idx="710">
                  <c:v>2.19592138210035E-2</c:v>
                </c:pt>
                <c:pt idx="711">
                  <c:v>2.2028874049025898E-2</c:v>
                </c:pt>
                <c:pt idx="712">
                  <c:v>2.2098534277048301E-2</c:v>
                </c:pt>
                <c:pt idx="713">
                  <c:v>2.2168194505070699E-2</c:v>
                </c:pt>
                <c:pt idx="714">
                  <c:v>2.2237854733093001E-2</c:v>
                </c:pt>
                <c:pt idx="715">
                  <c:v>2.23075149611154E-2</c:v>
                </c:pt>
                <c:pt idx="716">
                  <c:v>2.2377175189137798E-2</c:v>
                </c:pt>
                <c:pt idx="717">
                  <c:v>2.24468354171601E-2</c:v>
                </c:pt>
                <c:pt idx="718">
                  <c:v>2.2516495645182499E-2</c:v>
                </c:pt>
                <c:pt idx="719">
                  <c:v>2.2586155873204901E-2</c:v>
                </c:pt>
                <c:pt idx="720">
                  <c:v>2.2655816101227199E-2</c:v>
                </c:pt>
                <c:pt idx="721">
                  <c:v>2.2723286310609901E-2</c:v>
                </c:pt>
                <c:pt idx="722">
                  <c:v>2.2769000836942499E-2</c:v>
                </c:pt>
                <c:pt idx="723">
                  <c:v>2.28147153632751E-2</c:v>
                </c:pt>
                <c:pt idx="724">
                  <c:v>2.2860429889607702E-2</c:v>
                </c:pt>
                <c:pt idx="725">
                  <c:v>2.29061444159404E-2</c:v>
                </c:pt>
                <c:pt idx="726">
                  <c:v>2.2951858942273001E-2</c:v>
                </c:pt>
                <c:pt idx="727">
                  <c:v>2.2997573468605599E-2</c:v>
                </c:pt>
                <c:pt idx="728">
                  <c:v>2.30432879949382E-2</c:v>
                </c:pt>
                <c:pt idx="729">
                  <c:v>2.3089002521270802E-2</c:v>
                </c:pt>
                <c:pt idx="730">
                  <c:v>2.31347170476035E-2</c:v>
                </c:pt>
                <c:pt idx="731">
                  <c:v>2.3180431573936101E-2</c:v>
                </c:pt>
                <c:pt idx="732">
                  <c:v>2.3226146100268699E-2</c:v>
                </c:pt>
                <c:pt idx="733">
                  <c:v>2.32718606266013E-2</c:v>
                </c:pt>
                <c:pt idx="734">
                  <c:v>2.3317575152933898E-2</c:v>
                </c:pt>
                <c:pt idx="735">
                  <c:v>2.33632896792665E-2</c:v>
                </c:pt>
                <c:pt idx="736">
                  <c:v>2.3403839163105001E-2</c:v>
                </c:pt>
                <c:pt idx="737">
                  <c:v>2.3419077336648299E-2</c:v>
                </c:pt>
                <c:pt idx="738">
                  <c:v>2.3434315510191699E-2</c:v>
                </c:pt>
                <c:pt idx="739">
                  <c:v>2.3449553683735101E-2</c:v>
                </c:pt>
                <c:pt idx="740">
                  <c:v>2.34647918572784E-2</c:v>
                </c:pt>
                <c:pt idx="741">
                  <c:v>2.3480030030821799E-2</c:v>
                </c:pt>
                <c:pt idx="742">
                  <c:v>2.3495268204365202E-2</c:v>
                </c:pt>
                <c:pt idx="743">
                  <c:v>2.35105063779085E-2</c:v>
                </c:pt>
                <c:pt idx="744">
                  <c:v>2.3525744551451899E-2</c:v>
                </c:pt>
                <c:pt idx="745">
                  <c:v>2.3540982724995298E-2</c:v>
                </c:pt>
                <c:pt idx="746">
                  <c:v>2.35562208985386E-2</c:v>
                </c:pt>
                <c:pt idx="747">
                  <c:v>2.3571459072082E-2</c:v>
                </c:pt>
                <c:pt idx="748">
                  <c:v>2.3586697245625302E-2</c:v>
                </c:pt>
                <c:pt idx="749">
                  <c:v>2.3601935419168701E-2</c:v>
                </c:pt>
                <c:pt idx="750">
                  <c:v>2.36171735927121E-2</c:v>
                </c:pt>
                <c:pt idx="751">
                  <c:v>2.3629204798984602E-2</c:v>
                </c:pt>
                <c:pt idx="752">
                  <c:v>2.3631485341330701E-2</c:v>
                </c:pt>
                <c:pt idx="753">
                  <c:v>2.3633765883676699E-2</c:v>
                </c:pt>
                <c:pt idx="754">
                  <c:v>2.3636046426022801E-2</c:v>
                </c:pt>
                <c:pt idx="755">
                  <c:v>2.36383269683688E-2</c:v>
                </c:pt>
                <c:pt idx="756">
                  <c:v>2.3640607510714801E-2</c:v>
                </c:pt>
                <c:pt idx="757">
                  <c:v>2.36428880530609E-2</c:v>
                </c:pt>
                <c:pt idx="758">
                  <c:v>2.3645168595406899E-2</c:v>
                </c:pt>
                <c:pt idx="759">
                  <c:v>2.3647449137753001E-2</c:v>
                </c:pt>
                <c:pt idx="760">
                  <c:v>2.3649729680098999E-2</c:v>
                </c:pt>
                <c:pt idx="761">
                  <c:v>2.3652010222445001E-2</c:v>
                </c:pt>
                <c:pt idx="762">
                  <c:v>2.36542907647911E-2</c:v>
                </c:pt>
                <c:pt idx="763">
                  <c:v>2.3662416611843901E-2</c:v>
                </c:pt>
                <c:pt idx="764">
                  <c:v>2.3816117358927E-2</c:v>
                </c:pt>
                <c:pt idx="765">
                  <c:v>2.39698181060101E-2</c:v>
                </c:pt>
                <c:pt idx="766">
                  <c:v>2.41235188530932E-2</c:v>
                </c:pt>
                <c:pt idx="767">
                  <c:v>2.42772196001763E-2</c:v>
                </c:pt>
                <c:pt idx="768">
                  <c:v>2.44309203472594E-2</c:v>
                </c:pt>
                <c:pt idx="769">
                  <c:v>2.45846210943425E-2</c:v>
                </c:pt>
                <c:pt idx="770">
                  <c:v>2.47383218414256E-2</c:v>
                </c:pt>
                <c:pt idx="771">
                  <c:v>2.48920225885087E-2</c:v>
                </c:pt>
                <c:pt idx="772">
                  <c:v>2.50457233355918E-2</c:v>
                </c:pt>
                <c:pt idx="773">
                  <c:v>2.51994240826749E-2</c:v>
                </c:pt>
                <c:pt idx="774">
                  <c:v>2.5353124829758E-2</c:v>
                </c:pt>
                <c:pt idx="775">
                  <c:v>2.55068255768412E-2</c:v>
                </c:pt>
                <c:pt idx="776">
                  <c:v>2.5660526323924199E-2</c:v>
                </c:pt>
                <c:pt idx="777">
                  <c:v>2.58142270710074E-2</c:v>
                </c:pt>
                <c:pt idx="778">
                  <c:v>2.59679278180905E-2</c:v>
                </c:pt>
                <c:pt idx="779">
                  <c:v>2.61216285651736E-2</c:v>
                </c:pt>
                <c:pt idx="780">
                  <c:v>2.62753293122567E-2</c:v>
                </c:pt>
                <c:pt idx="781">
                  <c:v>2.64290300593398E-2</c:v>
                </c:pt>
                <c:pt idx="782">
                  <c:v>2.65827308064229E-2</c:v>
                </c:pt>
                <c:pt idx="783">
                  <c:v>2.6736431553505999E-2</c:v>
                </c:pt>
                <c:pt idx="784">
                  <c:v>2.6890132300589099E-2</c:v>
                </c:pt>
                <c:pt idx="785">
                  <c:v>2.7043833047672199E-2</c:v>
                </c:pt>
                <c:pt idx="786">
                  <c:v>2.7197533794755299E-2</c:v>
                </c:pt>
                <c:pt idx="787">
                  <c:v>2.7351234541838399E-2</c:v>
                </c:pt>
                <c:pt idx="788">
                  <c:v>2.7504935288921499E-2</c:v>
                </c:pt>
                <c:pt idx="789">
                  <c:v>2.7658636036004599E-2</c:v>
                </c:pt>
                <c:pt idx="790">
                  <c:v>2.7812336783087699E-2</c:v>
                </c:pt>
                <c:pt idx="791">
                  <c:v>2.7966037530170799E-2</c:v>
                </c:pt>
                <c:pt idx="792">
                  <c:v>2.8119738277253899E-2</c:v>
                </c:pt>
                <c:pt idx="793">
                  <c:v>2.8273439024336999E-2</c:v>
                </c:pt>
                <c:pt idx="794">
                  <c:v>2.8427139771420099E-2</c:v>
                </c:pt>
                <c:pt idx="795">
                  <c:v>2.8580840518503198E-2</c:v>
                </c:pt>
                <c:pt idx="796">
                  <c:v>2.8734541265586298E-2</c:v>
                </c:pt>
                <c:pt idx="797">
                  <c:v>2.8888242012669402E-2</c:v>
                </c:pt>
                <c:pt idx="798">
                  <c:v>2.9041942759752502E-2</c:v>
                </c:pt>
                <c:pt idx="799">
                  <c:v>2.9195643506835602E-2</c:v>
                </c:pt>
                <c:pt idx="800">
                  <c:v>2.9349344253918701E-2</c:v>
                </c:pt>
                <c:pt idx="801">
                  <c:v>2.9503045001001801E-2</c:v>
                </c:pt>
                <c:pt idx="802">
                  <c:v>2.9656745748084901E-2</c:v>
                </c:pt>
                <c:pt idx="803">
                  <c:v>2.9795189289562402E-2</c:v>
                </c:pt>
                <c:pt idx="804">
                  <c:v>2.99270577225683E-2</c:v>
                </c:pt>
                <c:pt idx="805">
                  <c:v>3.00589261555743E-2</c:v>
                </c:pt>
                <c:pt idx="806">
                  <c:v>3.0190794588580198E-2</c:v>
                </c:pt>
                <c:pt idx="807">
                  <c:v>3.0322663021586201E-2</c:v>
                </c:pt>
                <c:pt idx="808">
                  <c:v>3.04545314545921E-2</c:v>
                </c:pt>
                <c:pt idx="809">
                  <c:v>3.0586399887598099E-2</c:v>
                </c:pt>
                <c:pt idx="810">
                  <c:v>3.0718268320604002E-2</c:v>
                </c:pt>
                <c:pt idx="811">
                  <c:v>3.0850136753610001E-2</c:v>
                </c:pt>
                <c:pt idx="812">
                  <c:v>3.09820051866159E-2</c:v>
                </c:pt>
                <c:pt idx="813">
                  <c:v>3.1113873619621899E-2</c:v>
                </c:pt>
                <c:pt idx="814">
                  <c:v>3.1245742052627899E-2</c:v>
                </c:pt>
                <c:pt idx="815">
                  <c:v>3.1377610485633797E-2</c:v>
                </c:pt>
                <c:pt idx="816">
                  <c:v>3.1509478918639797E-2</c:v>
                </c:pt>
                <c:pt idx="817">
                  <c:v>3.1641347351645699E-2</c:v>
                </c:pt>
                <c:pt idx="818">
                  <c:v>3.1773215784651698E-2</c:v>
                </c:pt>
                <c:pt idx="819">
                  <c:v>3.19050842176576E-2</c:v>
                </c:pt>
                <c:pt idx="820">
                  <c:v>3.20369526506636E-2</c:v>
                </c:pt>
                <c:pt idx="821">
                  <c:v>3.2168821083669502E-2</c:v>
                </c:pt>
                <c:pt idx="822">
                  <c:v>3.2300689516675501E-2</c:v>
                </c:pt>
                <c:pt idx="823">
                  <c:v>3.2432557949681397E-2</c:v>
                </c:pt>
                <c:pt idx="824">
                  <c:v>3.2564426382687403E-2</c:v>
                </c:pt>
                <c:pt idx="825">
                  <c:v>3.2696294815693402E-2</c:v>
                </c:pt>
                <c:pt idx="826">
                  <c:v>3.2828163248699298E-2</c:v>
                </c:pt>
                <c:pt idx="827">
                  <c:v>3.29600316817052E-2</c:v>
                </c:pt>
                <c:pt idx="828">
                  <c:v>3.3091900114711199E-2</c:v>
                </c:pt>
                <c:pt idx="829">
                  <c:v>3.3223768547717199E-2</c:v>
                </c:pt>
                <c:pt idx="830">
                  <c:v>3.3355636980723101E-2</c:v>
                </c:pt>
                <c:pt idx="831">
                  <c:v>3.34875054137291E-2</c:v>
                </c:pt>
                <c:pt idx="832">
                  <c:v>3.3686281506813E-2</c:v>
                </c:pt>
                <c:pt idx="833">
                  <c:v>3.3943645762251298E-2</c:v>
                </c:pt>
                <c:pt idx="834">
                  <c:v>3.42010100176895E-2</c:v>
                </c:pt>
                <c:pt idx="835">
                  <c:v>3.4458374273127701E-2</c:v>
                </c:pt>
                <c:pt idx="836">
                  <c:v>3.4715738528565902E-2</c:v>
                </c:pt>
                <c:pt idx="837">
                  <c:v>3.4973102784004097E-2</c:v>
                </c:pt>
                <c:pt idx="838">
                  <c:v>3.5230467039442402E-2</c:v>
                </c:pt>
                <c:pt idx="839">
                  <c:v>3.5487831294880597E-2</c:v>
                </c:pt>
                <c:pt idx="840">
                  <c:v>3.5745195550318798E-2</c:v>
                </c:pt>
                <c:pt idx="841">
                  <c:v>3.6002559805756999E-2</c:v>
                </c:pt>
                <c:pt idx="842">
                  <c:v>3.6259924061195201E-2</c:v>
                </c:pt>
                <c:pt idx="843">
                  <c:v>3.6517288316633402E-2</c:v>
                </c:pt>
                <c:pt idx="844">
                  <c:v>3.67746525720717E-2</c:v>
                </c:pt>
                <c:pt idx="845">
                  <c:v>3.7032016827509902E-2</c:v>
                </c:pt>
                <c:pt idx="846">
                  <c:v>3.7289381082948103E-2</c:v>
                </c:pt>
                <c:pt idx="847">
                  <c:v>3.7546745338386298E-2</c:v>
                </c:pt>
                <c:pt idx="848">
                  <c:v>3.7782936293184001E-2</c:v>
                </c:pt>
                <c:pt idx="849">
                  <c:v>3.8017604186281001E-2</c:v>
                </c:pt>
                <c:pt idx="850">
                  <c:v>3.8252272079378001E-2</c:v>
                </c:pt>
                <c:pt idx="851">
                  <c:v>3.8486939972475001E-2</c:v>
                </c:pt>
                <c:pt idx="852">
                  <c:v>3.8721607865572098E-2</c:v>
                </c:pt>
                <c:pt idx="853">
                  <c:v>3.8956275758669098E-2</c:v>
                </c:pt>
                <c:pt idx="854">
                  <c:v>3.9190943651766098E-2</c:v>
                </c:pt>
                <c:pt idx="855">
                  <c:v>3.9425611544863098E-2</c:v>
                </c:pt>
                <c:pt idx="856">
                  <c:v>3.9660279437960098E-2</c:v>
                </c:pt>
                <c:pt idx="857">
                  <c:v>3.9894947331057203E-2</c:v>
                </c:pt>
                <c:pt idx="858">
                  <c:v>4.0129615224154203E-2</c:v>
                </c:pt>
                <c:pt idx="859">
                  <c:v>4.0364283117251203E-2</c:v>
                </c:pt>
                <c:pt idx="860">
                  <c:v>4.0598951010348203E-2</c:v>
                </c:pt>
                <c:pt idx="861">
                  <c:v>4.0833618903445203E-2</c:v>
                </c:pt>
                <c:pt idx="862">
                  <c:v>4.1068286796542203E-2</c:v>
                </c:pt>
                <c:pt idx="863">
                  <c:v>4.13029546896393E-2</c:v>
                </c:pt>
                <c:pt idx="864">
                  <c:v>4.15376225827363E-2</c:v>
                </c:pt>
                <c:pt idx="865">
                  <c:v>4.17722904758333E-2</c:v>
                </c:pt>
                <c:pt idx="866">
                  <c:v>4.20069583689303E-2</c:v>
                </c:pt>
                <c:pt idx="867">
                  <c:v>4.22416262620273E-2</c:v>
                </c:pt>
                <c:pt idx="868">
                  <c:v>4.2476294155124397E-2</c:v>
                </c:pt>
                <c:pt idx="869">
                  <c:v>4.2710962048221397E-2</c:v>
                </c:pt>
                <c:pt idx="870">
                  <c:v>4.2945629941318397E-2</c:v>
                </c:pt>
                <c:pt idx="871">
                  <c:v>4.3180297834415397E-2</c:v>
                </c:pt>
                <c:pt idx="872">
                  <c:v>4.3414965727512397E-2</c:v>
                </c:pt>
                <c:pt idx="873">
                  <c:v>4.3649633620609397E-2</c:v>
                </c:pt>
                <c:pt idx="874">
                  <c:v>4.3884301513706502E-2</c:v>
                </c:pt>
                <c:pt idx="875">
                  <c:v>4.4072761177212399E-2</c:v>
                </c:pt>
                <c:pt idx="876">
                  <c:v>4.4249814258076198E-2</c:v>
                </c:pt>
                <c:pt idx="877">
                  <c:v>4.4426867338939802E-2</c:v>
                </c:pt>
                <c:pt idx="878">
                  <c:v>4.4603920419803503E-2</c:v>
                </c:pt>
                <c:pt idx="879">
                  <c:v>4.4780973500667197E-2</c:v>
                </c:pt>
                <c:pt idx="880">
                  <c:v>4.4958026581530898E-2</c:v>
                </c:pt>
                <c:pt idx="881">
                  <c:v>4.5135079662394599E-2</c:v>
                </c:pt>
                <c:pt idx="882">
                  <c:v>4.53121327432583E-2</c:v>
                </c:pt>
                <c:pt idx="883">
                  <c:v>4.5489185824121897E-2</c:v>
                </c:pt>
                <c:pt idx="884">
                  <c:v>4.5666238904985598E-2</c:v>
                </c:pt>
                <c:pt idx="885">
                  <c:v>4.5843291985849299E-2</c:v>
                </c:pt>
                <c:pt idx="886">
                  <c:v>4.6020345066713E-2</c:v>
                </c:pt>
                <c:pt idx="887">
                  <c:v>4.6197398147576701E-2</c:v>
                </c:pt>
                <c:pt idx="888">
                  <c:v>4.6374451228440403E-2</c:v>
                </c:pt>
                <c:pt idx="889">
                  <c:v>4.6551504309304097E-2</c:v>
                </c:pt>
                <c:pt idx="890">
                  <c:v>4.6728557390167798E-2</c:v>
                </c:pt>
                <c:pt idx="891">
                  <c:v>4.6905610471031402E-2</c:v>
                </c:pt>
                <c:pt idx="892">
                  <c:v>4.7082663551895103E-2</c:v>
                </c:pt>
                <c:pt idx="893">
                  <c:v>4.7259716632758797E-2</c:v>
                </c:pt>
                <c:pt idx="894">
                  <c:v>4.7436769713622498E-2</c:v>
                </c:pt>
                <c:pt idx="895">
                  <c:v>4.7613822794486199E-2</c:v>
                </c:pt>
                <c:pt idx="896">
                  <c:v>4.77908758753499E-2</c:v>
                </c:pt>
                <c:pt idx="897">
                  <c:v>4.7967928956213497E-2</c:v>
                </c:pt>
                <c:pt idx="898">
                  <c:v>4.8144982037077198E-2</c:v>
                </c:pt>
                <c:pt idx="899">
                  <c:v>4.8322035117940899E-2</c:v>
                </c:pt>
                <c:pt idx="900">
                  <c:v>4.84990881988046E-2</c:v>
                </c:pt>
                <c:pt idx="901">
                  <c:v>4.8676141279668302E-2</c:v>
                </c:pt>
                <c:pt idx="902">
                  <c:v>4.8853194360532003E-2</c:v>
                </c:pt>
                <c:pt idx="903">
                  <c:v>4.90302474413956E-2</c:v>
                </c:pt>
                <c:pt idx="904">
                  <c:v>4.9207300522259301E-2</c:v>
                </c:pt>
                <c:pt idx="905">
                  <c:v>4.9384353603123002E-2</c:v>
                </c:pt>
                <c:pt idx="906">
                  <c:v>4.9561406683986703E-2</c:v>
                </c:pt>
                <c:pt idx="907">
                  <c:v>4.9738459764850397E-2</c:v>
                </c:pt>
                <c:pt idx="908">
                  <c:v>4.9915512845714098E-2</c:v>
                </c:pt>
                <c:pt idx="909">
                  <c:v>5.0092565926577799E-2</c:v>
                </c:pt>
                <c:pt idx="910">
                  <c:v>5.02696190074415E-2</c:v>
                </c:pt>
                <c:pt idx="911">
                  <c:v>5.0446672088305097E-2</c:v>
                </c:pt>
                <c:pt idx="912">
                  <c:v>5.0623725169168798E-2</c:v>
                </c:pt>
                <c:pt idx="913">
                  <c:v>5.0800778250032499E-2</c:v>
                </c:pt>
                <c:pt idx="914">
                  <c:v>5.0977831330896201E-2</c:v>
                </c:pt>
                <c:pt idx="915">
                  <c:v>5.1154884411759902E-2</c:v>
                </c:pt>
                <c:pt idx="916">
                  <c:v>5.1331937492623603E-2</c:v>
                </c:pt>
                <c:pt idx="917">
                  <c:v>5.1508990573487297E-2</c:v>
                </c:pt>
                <c:pt idx="918">
                  <c:v>5.1686043654350901E-2</c:v>
                </c:pt>
                <c:pt idx="919">
                  <c:v>5.1861028576951497E-2</c:v>
                </c:pt>
                <c:pt idx="920">
                  <c:v>5.1980757093954097E-2</c:v>
                </c:pt>
                <c:pt idx="921">
                  <c:v>5.21004856109566E-2</c:v>
                </c:pt>
                <c:pt idx="922">
                  <c:v>5.22202141279592E-2</c:v>
                </c:pt>
                <c:pt idx="923">
                  <c:v>5.2339942644961703E-2</c:v>
                </c:pt>
                <c:pt idx="924">
                  <c:v>5.2459671161964302E-2</c:v>
                </c:pt>
                <c:pt idx="925">
                  <c:v>5.2579399678966798E-2</c:v>
                </c:pt>
                <c:pt idx="926">
                  <c:v>5.2699128195969398E-2</c:v>
                </c:pt>
                <c:pt idx="927">
                  <c:v>5.2818856712971901E-2</c:v>
                </c:pt>
                <c:pt idx="928">
                  <c:v>5.2938585229974501E-2</c:v>
                </c:pt>
                <c:pt idx="929">
                  <c:v>5.3058313746976997E-2</c:v>
                </c:pt>
                <c:pt idx="930">
                  <c:v>5.3178042263979597E-2</c:v>
                </c:pt>
                <c:pt idx="931">
                  <c:v>5.32977707809821E-2</c:v>
                </c:pt>
                <c:pt idx="932">
                  <c:v>5.34174992979847E-2</c:v>
                </c:pt>
                <c:pt idx="933">
                  <c:v>5.3537227814987202E-2</c:v>
                </c:pt>
                <c:pt idx="934">
                  <c:v>5.3649008280589501E-2</c:v>
                </c:pt>
                <c:pt idx="935">
                  <c:v>5.3699076569569598E-2</c:v>
                </c:pt>
                <c:pt idx="936">
                  <c:v>5.3749144858549799E-2</c:v>
                </c:pt>
                <c:pt idx="937">
                  <c:v>5.3799213147530001E-2</c:v>
                </c:pt>
                <c:pt idx="938">
                  <c:v>5.3849281436510202E-2</c:v>
                </c:pt>
                <c:pt idx="939">
                  <c:v>5.3899349725490403E-2</c:v>
                </c:pt>
                <c:pt idx="940">
                  <c:v>5.39494180144705E-2</c:v>
                </c:pt>
                <c:pt idx="941">
                  <c:v>5.3999486303450701E-2</c:v>
                </c:pt>
                <c:pt idx="942">
                  <c:v>5.4049554592430903E-2</c:v>
                </c:pt>
                <c:pt idx="943">
                  <c:v>5.4099622881411097E-2</c:v>
                </c:pt>
                <c:pt idx="944">
                  <c:v>5.4149691170391298E-2</c:v>
                </c:pt>
                <c:pt idx="945">
                  <c:v>5.4199759459371402E-2</c:v>
                </c:pt>
                <c:pt idx="946">
                  <c:v>5.4249827748351603E-2</c:v>
                </c:pt>
                <c:pt idx="947">
                  <c:v>5.4299896037331798E-2</c:v>
                </c:pt>
                <c:pt idx="948">
                  <c:v>5.4349964326311999E-2</c:v>
                </c:pt>
                <c:pt idx="949">
                  <c:v>5.4391668303914197E-2</c:v>
                </c:pt>
                <c:pt idx="950">
                  <c:v>5.4398198949311201E-2</c:v>
                </c:pt>
                <c:pt idx="951">
                  <c:v>5.4404729594708198E-2</c:v>
                </c:pt>
                <c:pt idx="952">
                  <c:v>5.4411260240105098E-2</c:v>
                </c:pt>
                <c:pt idx="953">
                  <c:v>5.4417790885502103E-2</c:v>
                </c:pt>
                <c:pt idx="954">
                  <c:v>5.44243215308991E-2</c:v>
                </c:pt>
                <c:pt idx="955">
                  <c:v>5.4430852176296098E-2</c:v>
                </c:pt>
                <c:pt idx="956">
                  <c:v>5.4437382821692998E-2</c:v>
                </c:pt>
                <c:pt idx="957">
                  <c:v>5.4443913467090002E-2</c:v>
                </c:pt>
                <c:pt idx="958">
                  <c:v>5.4450444112487E-2</c:v>
                </c:pt>
                <c:pt idx="959">
                  <c:v>5.4456974757883997E-2</c:v>
                </c:pt>
                <c:pt idx="960">
                  <c:v>5.4463505403280897E-2</c:v>
                </c:pt>
                <c:pt idx="961">
                  <c:v>5.4470036048677901E-2</c:v>
                </c:pt>
                <c:pt idx="962">
                  <c:v>5.4476566694074899E-2</c:v>
                </c:pt>
                <c:pt idx="963">
                  <c:v>5.4483097339471903E-2</c:v>
                </c:pt>
                <c:pt idx="964">
                  <c:v>5.4487863821600598E-2</c:v>
                </c:pt>
                <c:pt idx="965">
                  <c:v>5.4487863821600598E-2</c:v>
                </c:pt>
                <c:pt idx="966">
                  <c:v>5.4487863821600598E-2</c:v>
                </c:pt>
                <c:pt idx="967">
                  <c:v>5.4487863821600598E-2</c:v>
                </c:pt>
                <c:pt idx="968">
                  <c:v>5.4487863821600598E-2</c:v>
                </c:pt>
                <c:pt idx="969">
                  <c:v>5.4487863821600598E-2</c:v>
                </c:pt>
                <c:pt idx="970">
                  <c:v>5.4487863821600598E-2</c:v>
                </c:pt>
                <c:pt idx="971">
                  <c:v>5.4487863821600598E-2</c:v>
                </c:pt>
                <c:pt idx="972">
                  <c:v>5.4487863821600598E-2</c:v>
                </c:pt>
                <c:pt idx="973">
                  <c:v>5.4487863821600598E-2</c:v>
                </c:pt>
                <c:pt idx="974">
                  <c:v>5.4487863821600598E-2</c:v>
                </c:pt>
                <c:pt idx="975">
                  <c:v>5.4487863821600598E-2</c:v>
                </c:pt>
                <c:pt idx="976">
                  <c:v>5.4487863821600598E-2</c:v>
                </c:pt>
                <c:pt idx="977">
                  <c:v>5.4487863821600598E-2</c:v>
                </c:pt>
                <c:pt idx="978">
                  <c:v>5.4487863821600598E-2</c:v>
                </c:pt>
                <c:pt idx="979">
                  <c:v>5.4486348035252798E-2</c:v>
                </c:pt>
                <c:pt idx="980">
                  <c:v>5.4481994272664001E-2</c:v>
                </c:pt>
                <c:pt idx="981">
                  <c:v>5.4477640510075198E-2</c:v>
                </c:pt>
                <c:pt idx="982">
                  <c:v>5.4473286747486402E-2</c:v>
                </c:pt>
                <c:pt idx="983">
                  <c:v>5.4468932984897599E-2</c:v>
                </c:pt>
                <c:pt idx="984">
                  <c:v>5.4464579222308802E-2</c:v>
                </c:pt>
                <c:pt idx="985">
                  <c:v>5.4460225459719999E-2</c:v>
                </c:pt>
                <c:pt idx="986">
                  <c:v>5.4455871697131203E-2</c:v>
                </c:pt>
                <c:pt idx="987">
                  <c:v>5.44515179345424E-2</c:v>
                </c:pt>
                <c:pt idx="988">
                  <c:v>5.4447164171953603E-2</c:v>
                </c:pt>
                <c:pt idx="989">
                  <c:v>5.44428104093648E-2</c:v>
                </c:pt>
                <c:pt idx="990">
                  <c:v>5.4438456646776101E-2</c:v>
                </c:pt>
                <c:pt idx="991">
                  <c:v>5.4434102884187298E-2</c:v>
                </c:pt>
                <c:pt idx="992">
                  <c:v>5.4429749121598502E-2</c:v>
                </c:pt>
                <c:pt idx="993">
                  <c:v>5.4425395359009698E-2</c:v>
                </c:pt>
                <c:pt idx="994">
                  <c:v>5.4399425440898701E-2</c:v>
                </c:pt>
                <c:pt idx="995">
                  <c:v>5.43443503237191E-2</c:v>
                </c:pt>
                <c:pt idx="996">
                  <c:v>5.4289275206539402E-2</c:v>
                </c:pt>
                <c:pt idx="997">
                  <c:v>5.4234200089359703E-2</c:v>
                </c:pt>
                <c:pt idx="998">
                  <c:v>5.4179124972179998E-2</c:v>
                </c:pt>
                <c:pt idx="999">
                  <c:v>5.41240498550003E-2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37-4F0D-B132-E88432712E8F}"/>
            </c:ext>
          </c:extLst>
        </c:ser>
        <c:ser>
          <c:idx val="11"/>
          <c:order val="3"/>
          <c:tx>
            <c:strRef>
              <c:f>FLiNaK_plot_data!$I$1</c:f>
              <c:strCache>
                <c:ptCount val="1"/>
                <c:pt idx="0">
                  <c:v>Na-Na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FLiNaK_plot_data!$I$2:$I$1001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1.3695845915003401E-4</c:v>
                </c:pt>
                <c:pt idx="476">
                  <c:v>1.4230164955583499E-4</c:v>
                </c:pt>
                <c:pt idx="477">
                  <c:v>1.47644839961636E-4</c:v>
                </c:pt>
                <c:pt idx="478">
                  <c:v>1.5298803036743701E-4</c:v>
                </c:pt>
                <c:pt idx="479">
                  <c:v>1.5833122077323701E-4</c:v>
                </c:pt>
                <c:pt idx="480">
                  <c:v>1.6367441117903799E-4</c:v>
                </c:pt>
                <c:pt idx="481">
                  <c:v>1.69017601584839E-4</c:v>
                </c:pt>
                <c:pt idx="482">
                  <c:v>1.7436079199064001E-4</c:v>
                </c:pt>
                <c:pt idx="483">
                  <c:v>1.7970398239643999E-4</c:v>
                </c:pt>
                <c:pt idx="484">
                  <c:v>1.85047172802241E-4</c:v>
                </c:pt>
                <c:pt idx="485">
                  <c:v>1.9039036320804201E-4</c:v>
                </c:pt>
                <c:pt idx="486">
                  <c:v>1.9573355361384299E-4</c:v>
                </c:pt>
                <c:pt idx="487">
                  <c:v>2.01076744019643E-4</c:v>
                </c:pt>
                <c:pt idx="488">
                  <c:v>2.0641993442544401E-4</c:v>
                </c:pt>
                <c:pt idx="489">
                  <c:v>2.1176312483124499E-4</c:v>
                </c:pt>
                <c:pt idx="490">
                  <c:v>2.2180520369192199E-4</c:v>
                </c:pt>
                <c:pt idx="491">
                  <c:v>2.34873669655642E-4</c:v>
                </c:pt>
                <c:pt idx="492">
                  <c:v>2.4794213561936098E-4</c:v>
                </c:pt>
                <c:pt idx="493">
                  <c:v>2.6101060158308098E-4</c:v>
                </c:pt>
                <c:pt idx="494">
                  <c:v>2.7407906754680099E-4</c:v>
                </c:pt>
                <c:pt idx="495">
                  <c:v>2.8714753351052002E-4</c:v>
                </c:pt>
                <c:pt idx="496">
                  <c:v>3.00215999474241E-4</c:v>
                </c:pt>
                <c:pt idx="497">
                  <c:v>3.13284465437961E-4</c:v>
                </c:pt>
                <c:pt idx="498">
                  <c:v>3.2635293140168101E-4</c:v>
                </c:pt>
                <c:pt idx="499">
                  <c:v>3.3942139736539999E-4</c:v>
                </c:pt>
                <c:pt idx="500">
                  <c:v>3.5248986332911999E-4</c:v>
                </c:pt>
                <c:pt idx="501">
                  <c:v>3.6555832929284E-4</c:v>
                </c:pt>
                <c:pt idx="502">
                  <c:v>3.7862679525656E-4</c:v>
                </c:pt>
                <c:pt idx="503">
                  <c:v>3.9169526122027898E-4</c:v>
                </c:pt>
                <c:pt idx="504">
                  <c:v>4.0771016174482E-4</c:v>
                </c:pt>
                <c:pt idx="505">
                  <c:v>4.4206034196777699E-4</c:v>
                </c:pt>
                <c:pt idx="506">
                  <c:v>4.7641052219073301E-4</c:v>
                </c:pt>
                <c:pt idx="507">
                  <c:v>5.1076070241368697E-4</c:v>
                </c:pt>
                <c:pt idx="508">
                  <c:v>5.4511088263664304E-4</c:v>
                </c:pt>
                <c:pt idx="509">
                  <c:v>5.7946106285959999E-4</c:v>
                </c:pt>
                <c:pt idx="510">
                  <c:v>6.1381124308255595E-4</c:v>
                </c:pt>
                <c:pt idx="511">
                  <c:v>6.4816142330550996E-4</c:v>
                </c:pt>
                <c:pt idx="512">
                  <c:v>6.8251160352846701E-4</c:v>
                </c:pt>
                <c:pt idx="513">
                  <c:v>7.1686178375142298E-4</c:v>
                </c:pt>
                <c:pt idx="514">
                  <c:v>7.5121196397437699E-4</c:v>
                </c:pt>
                <c:pt idx="515">
                  <c:v>7.8556214419733404E-4</c:v>
                </c:pt>
                <c:pt idx="516">
                  <c:v>8.1991232442029001E-4</c:v>
                </c:pt>
                <c:pt idx="517">
                  <c:v>8.5426250464324695E-4</c:v>
                </c:pt>
                <c:pt idx="518">
                  <c:v>8.8861268486619999E-4</c:v>
                </c:pt>
                <c:pt idx="519">
                  <c:v>9.2594939446924299E-4</c:v>
                </c:pt>
                <c:pt idx="520">
                  <c:v>9.7409617639298695E-4</c:v>
                </c:pt>
                <c:pt idx="521">
                  <c:v>1.02224295831673E-3</c:v>
                </c:pt>
                <c:pt idx="522">
                  <c:v>1.07038974024047E-3</c:v>
                </c:pt>
                <c:pt idx="523">
                  <c:v>1.1185365221642099E-3</c:v>
                </c:pt>
                <c:pt idx="524">
                  <c:v>1.1666833040879501E-3</c:v>
                </c:pt>
                <c:pt idx="525">
                  <c:v>1.2148300860117E-3</c:v>
                </c:pt>
                <c:pt idx="526">
                  <c:v>1.26297686793544E-3</c:v>
                </c:pt>
                <c:pt idx="527">
                  <c:v>1.3111236498591799E-3</c:v>
                </c:pt>
                <c:pt idx="528">
                  <c:v>1.3592704317829201E-3</c:v>
                </c:pt>
                <c:pt idx="529">
                  <c:v>1.40741721370667E-3</c:v>
                </c:pt>
                <c:pt idx="530">
                  <c:v>1.4555639956304099E-3</c:v>
                </c:pt>
                <c:pt idx="531">
                  <c:v>1.5037107775541501E-3</c:v>
                </c:pt>
                <c:pt idx="532">
                  <c:v>1.55185755947789E-3</c:v>
                </c:pt>
                <c:pt idx="533">
                  <c:v>1.60000434140163E-3</c:v>
                </c:pt>
                <c:pt idx="534">
                  <c:v>1.65107610428624E-3</c:v>
                </c:pt>
                <c:pt idx="535">
                  <c:v>1.7091553199737001E-3</c:v>
                </c:pt>
                <c:pt idx="536">
                  <c:v>1.7672345356611701E-3</c:v>
                </c:pt>
                <c:pt idx="537">
                  <c:v>1.8253137513486401E-3</c:v>
                </c:pt>
                <c:pt idx="538">
                  <c:v>1.8833929670361101E-3</c:v>
                </c:pt>
                <c:pt idx="539">
                  <c:v>1.94147218272358E-3</c:v>
                </c:pt>
                <c:pt idx="540">
                  <c:v>1.9995513984110399E-3</c:v>
                </c:pt>
                <c:pt idx="541">
                  <c:v>2.0576306140985099E-3</c:v>
                </c:pt>
                <c:pt idx="542">
                  <c:v>2.1157098297859799E-3</c:v>
                </c:pt>
                <c:pt idx="543">
                  <c:v>2.1737890454734498E-3</c:v>
                </c:pt>
                <c:pt idx="544">
                  <c:v>2.2318682611609198E-3</c:v>
                </c:pt>
                <c:pt idx="545">
                  <c:v>2.2899474768483799E-3</c:v>
                </c:pt>
                <c:pt idx="546">
                  <c:v>2.3480266925358499E-3</c:v>
                </c:pt>
                <c:pt idx="547">
                  <c:v>2.4061059082233199E-3</c:v>
                </c:pt>
                <c:pt idx="548">
                  <c:v>2.4641851239107899E-3</c:v>
                </c:pt>
                <c:pt idx="549">
                  <c:v>2.5259209320587098E-3</c:v>
                </c:pt>
                <c:pt idx="550">
                  <c:v>2.59381631359478E-3</c:v>
                </c:pt>
                <c:pt idx="551">
                  <c:v>2.6617116951308602E-3</c:v>
                </c:pt>
                <c:pt idx="552">
                  <c:v>2.72960707666692E-3</c:v>
                </c:pt>
                <c:pt idx="553">
                  <c:v>2.7975024582029902E-3</c:v>
                </c:pt>
                <c:pt idx="554">
                  <c:v>2.86539783973906E-3</c:v>
                </c:pt>
                <c:pt idx="555">
                  <c:v>2.9332932212751302E-3</c:v>
                </c:pt>
                <c:pt idx="556">
                  <c:v>3.0011886028111999E-3</c:v>
                </c:pt>
                <c:pt idx="557">
                  <c:v>3.0690839843472702E-3</c:v>
                </c:pt>
                <c:pt idx="558">
                  <c:v>3.1369793658833399E-3</c:v>
                </c:pt>
                <c:pt idx="559">
                  <c:v>3.2048747474194101E-3</c:v>
                </c:pt>
                <c:pt idx="560">
                  <c:v>3.2727701289554799E-3</c:v>
                </c:pt>
                <c:pt idx="561">
                  <c:v>3.3406655104915501E-3</c:v>
                </c:pt>
                <c:pt idx="562">
                  <c:v>3.4085608920276199E-3</c:v>
                </c:pt>
                <c:pt idx="563">
                  <c:v>3.4848551941703198E-3</c:v>
                </c:pt>
                <c:pt idx="564">
                  <c:v>3.5631572538781298E-3</c:v>
                </c:pt>
                <c:pt idx="565">
                  <c:v>3.6414593135859399E-3</c:v>
                </c:pt>
                <c:pt idx="566">
                  <c:v>3.7197613732937499E-3</c:v>
                </c:pt>
                <c:pt idx="567">
                  <c:v>3.7980634330015499E-3</c:v>
                </c:pt>
                <c:pt idx="568">
                  <c:v>3.87636549270936E-3</c:v>
                </c:pt>
                <c:pt idx="569">
                  <c:v>3.95466755241718E-3</c:v>
                </c:pt>
                <c:pt idx="570">
                  <c:v>4.0329696121249904E-3</c:v>
                </c:pt>
                <c:pt idx="571">
                  <c:v>4.1112716718327896E-3</c:v>
                </c:pt>
                <c:pt idx="572">
                  <c:v>4.1895737315406001E-3</c:v>
                </c:pt>
                <c:pt idx="573">
                  <c:v>4.2678757912484096E-3</c:v>
                </c:pt>
                <c:pt idx="574">
                  <c:v>4.3467747717875196E-3</c:v>
                </c:pt>
                <c:pt idx="575">
                  <c:v>4.4272360760940904E-3</c:v>
                </c:pt>
                <c:pt idx="576">
                  <c:v>4.5076973804006604E-3</c:v>
                </c:pt>
                <c:pt idx="577">
                  <c:v>4.5881586847072399E-3</c:v>
                </c:pt>
                <c:pt idx="578">
                  <c:v>4.6686199890138098E-3</c:v>
                </c:pt>
                <c:pt idx="579">
                  <c:v>4.7490812933203798E-3</c:v>
                </c:pt>
                <c:pt idx="580">
                  <c:v>4.8295425976269497E-3</c:v>
                </c:pt>
                <c:pt idx="581">
                  <c:v>4.9100039019335196E-3</c:v>
                </c:pt>
                <c:pt idx="582">
                  <c:v>4.9904652062401E-3</c:v>
                </c:pt>
                <c:pt idx="583">
                  <c:v>5.07092651054667E-3</c:v>
                </c:pt>
                <c:pt idx="584">
                  <c:v>5.1513878148532399E-3</c:v>
                </c:pt>
                <c:pt idx="585">
                  <c:v>5.23565337288348E-3</c:v>
                </c:pt>
                <c:pt idx="586">
                  <c:v>5.3250848747020199E-3</c:v>
                </c:pt>
                <c:pt idx="587">
                  <c:v>5.4145163765205598E-3</c:v>
                </c:pt>
                <c:pt idx="588">
                  <c:v>5.5039478783391101E-3</c:v>
                </c:pt>
                <c:pt idx="589">
                  <c:v>5.59337938015765E-3</c:v>
                </c:pt>
                <c:pt idx="590">
                  <c:v>5.6828108819761899E-3</c:v>
                </c:pt>
                <c:pt idx="591">
                  <c:v>5.7722423837947403E-3</c:v>
                </c:pt>
                <c:pt idx="592">
                  <c:v>5.8616738856132802E-3</c:v>
                </c:pt>
                <c:pt idx="593">
                  <c:v>5.9511053874318296E-3</c:v>
                </c:pt>
                <c:pt idx="594">
                  <c:v>6.0405368892503704E-3</c:v>
                </c:pt>
                <c:pt idx="595">
                  <c:v>6.1366706889160998E-3</c:v>
                </c:pt>
                <c:pt idx="596">
                  <c:v>6.2529090691491301E-3</c:v>
                </c:pt>
                <c:pt idx="597">
                  <c:v>6.3691474493821698E-3</c:v>
                </c:pt>
                <c:pt idx="598">
                  <c:v>6.4853858296152001E-3</c:v>
                </c:pt>
                <c:pt idx="599">
                  <c:v>6.6016242098482399E-3</c:v>
                </c:pt>
                <c:pt idx="600">
                  <c:v>6.7178625900812701E-3</c:v>
                </c:pt>
                <c:pt idx="601">
                  <c:v>6.8341009703143099E-3</c:v>
                </c:pt>
                <c:pt idx="602">
                  <c:v>6.9503393505473401E-3</c:v>
                </c:pt>
                <c:pt idx="603">
                  <c:v>7.0665777307803799E-3</c:v>
                </c:pt>
                <c:pt idx="604">
                  <c:v>7.1828161110134101E-3</c:v>
                </c:pt>
                <c:pt idx="605">
                  <c:v>7.30094485154367E-3</c:v>
                </c:pt>
                <c:pt idx="606">
                  <c:v>7.4196859907347699E-3</c:v>
                </c:pt>
                <c:pt idx="607">
                  <c:v>7.5384271299258699E-3</c:v>
                </c:pt>
                <c:pt idx="608">
                  <c:v>7.6571682691169698E-3</c:v>
                </c:pt>
                <c:pt idx="609">
                  <c:v>7.7759094083080602E-3</c:v>
                </c:pt>
                <c:pt idx="610">
                  <c:v>7.8946505474991602E-3</c:v>
                </c:pt>
                <c:pt idx="611">
                  <c:v>8.0133916866902601E-3</c:v>
                </c:pt>
                <c:pt idx="612">
                  <c:v>8.1321328258813601E-3</c:v>
                </c:pt>
                <c:pt idx="613">
                  <c:v>8.2084429779466592E-3</c:v>
                </c:pt>
                <c:pt idx="614">
                  <c:v>8.2581854258527206E-3</c:v>
                </c:pt>
                <c:pt idx="615">
                  <c:v>8.3079278737587803E-3</c:v>
                </c:pt>
                <c:pt idx="616">
                  <c:v>8.3576703216648399E-3</c:v>
                </c:pt>
                <c:pt idx="617">
                  <c:v>8.4074127695708892E-3</c:v>
                </c:pt>
                <c:pt idx="618">
                  <c:v>8.4571552174769506E-3</c:v>
                </c:pt>
                <c:pt idx="619">
                  <c:v>8.5068976653829998E-3</c:v>
                </c:pt>
                <c:pt idx="620">
                  <c:v>8.5566401132890595E-3</c:v>
                </c:pt>
                <c:pt idx="621">
                  <c:v>8.6063825611951104E-3</c:v>
                </c:pt>
                <c:pt idx="622">
                  <c:v>8.6561250091011701E-3</c:v>
                </c:pt>
                <c:pt idx="623">
                  <c:v>8.7058674570072297E-3</c:v>
                </c:pt>
                <c:pt idx="624">
                  <c:v>8.7556099049132807E-3</c:v>
                </c:pt>
                <c:pt idx="625">
                  <c:v>8.7955555813065307E-3</c:v>
                </c:pt>
                <c:pt idx="626">
                  <c:v>8.8211716329859701E-3</c:v>
                </c:pt>
                <c:pt idx="627">
                  <c:v>8.8467876846654008E-3</c:v>
                </c:pt>
                <c:pt idx="628">
                  <c:v>8.8724037363448298E-3</c:v>
                </c:pt>
                <c:pt idx="629">
                  <c:v>8.8980197880242605E-3</c:v>
                </c:pt>
                <c:pt idx="630">
                  <c:v>8.9236358397036895E-3</c:v>
                </c:pt>
                <c:pt idx="631">
                  <c:v>8.9492518913831306E-3</c:v>
                </c:pt>
                <c:pt idx="632">
                  <c:v>8.9748679430625596E-3</c:v>
                </c:pt>
                <c:pt idx="633">
                  <c:v>9.0004839947419903E-3</c:v>
                </c:pt>
                <c:pt idx="634">
                  <c:v>9.0261000464214192E-3</c:v>
                </c:pt>
                <c:pt idx="635">
                  <c:v>9.0517160981008499E-3</c:v>
                </c:pt>
                <c:pt idx="636">
                  <c:v>9.0773321497802893E-3</c:v>
                </c:pt>
                <c:pt idx="637">
                  <c:v>9.10294820145972E-3</c:v>
                </c:pt>
                <c:pt idx="638">
                  <c:v>9.1285642531391507E-3</c:v>
                </c:pt>
                <c:pt idx="639">
                  <c:v>9.1541803048185797E-3</c:v>
                </c:pt>
                <c:pt idx="640">
                  <c:v>9.1807990653422402E-3</c:v>
                </c:pt>
                <c:pt idx="641">
                  <c:v>9.2084864894784908E-3</c:v>
                </c:pt>
                <c:pt idx="642">
                  <c:v>9.2361739136147501E-3</c:v>
                </c:pt>
                <c:pt idx="643">
                  <c:v>9.2638613377510007E-3</c:v>
                </c:pt>
                <c:pt idx="644">
                  <c:v>9.29154876188726E-3</c:v>
                </c:pt>
                <c:pt idx="645">
                  <c:v>9.3192361860235107E-3</c:v>
                </c:pt>
                <c:pt idx="646">
                  <c:v>9.34692361015977E-3</c:v>
                </c:pt>
                <c:pt idx="647">
                  <c:v>9.3746110342960206E-3</c:v>
                </c:pt>
                <c:pt idx="648">
                  <c:v>9.4022984584322799E-3</c:v>
                </c:pt>
                <c:pt idx="649">
                  <c:v>9.4299858825685305E-3</c:v>
                </c:pt>
                <c:pt idx="650">
                  <c:v>9.4576733067047898E-3</c:v>
                </c:pt>
                <c:pt idx="651">
                  <c:v>9.4853607308410404E-3</c:v>
                </c:pt>
                <c:pt idx="652">
                  <c:v>9.5130481549772997E-3</c:v>
                </c:pt>
                <c:pt idx="653">
                  <c:v>9.5407355791135504E-3</c:v>
                </c:pt>
                <c:pt idx="654">
                  <c:v>9.5684230032498097E-3</c:v>
                </c:pt>
                <c:pt idx="655">
                  <c:v>9.5961643784768808E-3</c:v>
                </c:pt>
                <c:pt idx="656">
                  <c:v>9.6391699495918803E-3</c:v>
                </c:pt>
                <c:pt idx="657">
                  <c:v>9.6821755207068694E-3</c:v>
                </c:pt>
                <c:pt idx="658">
                  <c:v>9.7251810918218707E-3</c:v>
                </c:pt>
                <c:pt idx="659">
                  <c:v>9.7681866629368598E-3</c:v>
                </c:pt>
                <c:pt idx="660">
                  <c:v>9.8111922340518593E-3</c:v>
                </c:pt>
                <c:pt idx="661">
                  <c:v>9.8541978051668606E-3</c:v>
                </c:pt>
                <c:pt idx="662">
                  <c:v>9.8972033762818497E-3</c:v>
                </c:pt>
                <c:pt idx="663">
                  <c:v>9.9402089473968492E-3</c:v>
                </c:pt>
                <c:pt idx="664">
                  <c:v>9.98321451851184E-3</c:v>
                </c:pt>
                <c:pt idx="665">
                  <c:v>1.00262200896268E-2</c:v>
                </c:pt>
                <c:pt idx="666">
                  <c:v>1.0069225660741799E-2</c:v>
                </c:pt>
                <c:pt idx="667">
                  <c:v>1.01122312318568E-2</c:v>
                </c:pt>
                <c:pt idx="668">
                  <c:v>1.01552368029718E-2</c:v>
                </c:pt>
                <c:pt idx="669">
                  <c:v>1.0198242374086799E-2</c:v>
                </c:pt>
                <c:pt idx="670">
                  <c:v>1.0241247945201801E-2</c:v>
                </c:pt>
                <c:pt idx="671">
                  <c:v>1.02842535163168E-2</c:v>
                </c:pt>
                <c:pt idx="672">
                  <c:v>1.03272590874318E-2</c:v>
                </c:pt>
                <c:pt idx="673">
                  <c:v>1.0347679560438401E-2</c:v>
                </c:pt>
                <c:pt idx="674">
                  <c:v>1.0339203007704899E-2</c:v>
                </c:pt>
                <c:pt idx="675">
                  <c:v>1.0330726454971399E-2</c:v>
                </c:pt>
                <c:pt idx="676">
                  <c:v>1.0322249902237899E-2</c:v>
                </c:pt>
                <c:pt idx="677">
                  <c:v>1.0313773349504399E-2</c:v>
                </c:pt>
                <c:pt idx="678">
                  <c:v>1.03052967967709E-2</c:v>
                </c:pt>
                <c:pt idx="679">
                  <c:v>1.02968202440374E-2</c:v>
                </c:pt>
                <c:pt idx="680">
                  <c:v>1.0288343691303801E-2</c:v>
                </c:pt>
                <c:pt idx="681">
                  <c:v>1.0279867138570299E-2</c:v>
                </c:pt>
                <c:pt idx="682">
                  <c:v>1.0271390585836799E-2</c:v>
                </c:pt>
                <c:pt idx="683">
                  <c:v>1.0262914033103299E-2</c:v>
                </c:pt>
                <c:pt idx="684">
                  <c:v>1.02524842597013E-2</c:v>
                </c:pt>
                <c:pt idx="685">
                  <c:v>1.0237114733388701E-2</c:v>
                </c:pt>
                <c:pt idx="686">
                  <c:v>1.02217452070761E-2</c:v>
                </c:pt>
                <c:pt idx="687">
                  <c:v>1.02063756807635E-2</c:v>
                </c:pt>
                <c:pt idx="688">
                  <c:v>1.0191006154450901E-2</c:v>
                </c:pt>
                <c:pt idx="689">
                  <c:v>1.01756366281383E-2</c:v>
                </c:pt>
                <c:pt idx="690">
                  <c:v>1.01602671018257E-2</c:v>
                </c:pt>
                <c:pt idx="691">
                  <c:v>1.0144897575513101E-2</c:v>
                </c:pt>
                <c:pt idx="692">
                  <c:v>1.0129528049200601E-2</c:v>
                </c:pt>
                <c:pt idx="693">
                  <c:v>1.0114158522888E-2</c:v>
                </c:pt>
                <c:pt idx="694">
                  <c:v>1.0098788996575399E-2</c:v>
                </c:pt>
                <c:pt idx="695">
                  <c:v>1.0083419470262801E-2</c:v>
                </c:pt>
                <c:pt idx="696">
                  <c:v>1.00680499439502E-2</c:v>
                </c:pt>
                <c:pt idx="697">
                  <c:v>1.0052680417637599E-2</c:v>
                </c:pt>
                <c:pt idx="698">
                  <c:v>1.0037310891325099E-2</c:v>
                </c:pt>
                <c:pt idx="699">
                  <c:v>1.0021941365012501E-2</c:v>
                </c:pt>
                <c:pt idx="700">
                  <c:v>1.00065718386999E-2</c:v>
                </c:pt>
                <c:pt idx="701">
                  <c:v>9.9949875170079992E-3</c:v>
                </c:pt>
                <c:pt idx="702">
                  <c:v>9.9882282980384395E-3</c:v>
                </c:pt>
                <c:pt idx="703">
                  <c:v>9.9814690790688797E-3</c:v>
                </c:pt>
                <c:pt idx="704">
                  <c:v>9.9747098600993303E-3</c:v>
                </c:pt>
                <c:pt idx="705">
                  <c:v>9.9679506411297792E-3</c:v>
                </c:pt>
                <c:pt idx="706">
                  <c:v>9.9611914221602194E-3</c:v>
                </c:pt>
                <c:pt idx="707">
                  <c:v>9.9544322031906596E-3</c:v>
                </c:pt>
                <c:pt idx="708">
                  <c:v>9.9476729842211103E-3</c:v>
                </c:pt>
                <c:pt idx="709">
                  <c:v>9.9409137652515505E-3</c:v>
                </c:pt>
                <c:pt idx="710">
                  <c:v>9.9341545462819994E-3</c:v>
                </c:pt>
                <c:pt idx="711">
                  <c:v>9.9273953273124396E-3</c:v>
                </c:pt>
                <c:pt idx="712">
                  <c:v>9.9206361083428903E-3</c:v>
                </c:pt>
                <c:pt idx="713">
                  <c:v>9.9138768893733305E-3</c:v>
                </c:pt>
                <c:pt idx="714">
                  <c:v>9.9071176704037794E-3</c:v>
                </c:pt>
                <c:pt idx="715">
                  <c:v>9.9003584514342196E-3</c:v>
                </c:pt>
                <c:pt idx="716">
                  <c:v>9.8891933465097594E-3</c:v>
                </c:pt>
                <c:pt idx="717">
                  <c:v>9.8739225182852604E-3</c:v>
                </c:pt>
                <c:pt idx="718">
                  <c:v>9.8586516900607702E-3</c:v>
                </c:pt>
                <c:pt idx="719">
                  <c:v>9.84338086183628E-3</c:v>
                </c:pt>
                <c:pt idx="720">
                  <c:v>9.8281100336117897E-3</c:v>
                </c:pt>
                <c:pt idx="721">
                  <c:v>9.8128392053872908E-3</c:v>
                </c:pt>
                <c:pt idx="722">
                  <c:v>9.7975683771628005E-3</c:v>
                </c:pt>
                <c:pt idx="723">
                  <c:v>9.7822975489383103E-3</c:v>
                </c:pt>
                <c:pt idx="724">
                  <c:v>9.7670267207138096E-3</c:v>
                </c:pt>
                <c:pt idx="725">
                  <c:v>9.7517558924893194E-3</c:v>
                </c:pt>
                <c:pt idx="726">
                  <c:v>9.7364850642648292E-3</c:v>
                </c:pt>
                <c:pt idx="727">
                  <c:v>9.7212142360403302E-3</c:v>
                </c:pt>
                <c:pt idx="728">
                  <c:v>9.70594340781584E-3</c:v>
                </c:pt>
                <c:pt idx="729">
                  <c:v>9.6906725795913497E-3</c:v>
                </c:pt>
                <c:pt idx="730">
                  <c:v>9.6754017513668595E-3</c:v>
                </c:pt>
                <c:pt idx="731">
                  <c:v>9.6567012468938701E-3</c:v>
                </c:pt>
                <c:pt idx="732">
                  <c:v>9.6356725654366503E-3</c:v>
                </c:pt>
                <c:pt idx="733">
                  <c:v>9.6146438839794408E-3</c:v>
                </c:pt>
                <c:pt idx="734">
                  <c:v>9.5936152025222297E-3</c:v>
                </c:pt>
                <c:pt idx="735">
                  <c:v>9.5725865210650098E-3</c:v>
                </c:pt>
                <c:pt idx="736">
                  <c:v>9.5515578396078004E-3</c:v>
                </c:pt>
                <c:pt idx="737">
                  <c:v>9.5305291581505806E-3</c:v>
                </c:pt>
                <c:pt idx="738">
                  <c:v>9.5095004766933694E-3</c:v>
                </c:pt>
                <c:pt idx="739">
                  <c:v>9.48847179523616E-3</c:v>
                </c:pt>
                <c:pt idx="740">
                  <c:v>9.4674431137789401E-3</c:v>
                </c:pt>
                <c:pt idx="741">
                  <c:v>9.4464144323217307E-3</c:v>
                </c:pt>
                <c:pt idx="742">
                  <c:v>9.4253857508645195E-3</c:v>
                </c:pt>
                <c:pt idx="743">
                  <c:v>9.4043570694072997E-3</c:v>
                </c:pt>
                <c:pt idx="744">
                  <c:v>9.3833283879500903E-3</c:v>
                </c:pt>
                <c:pt idx="745">
                  <c:v>9.3622997064928704E-3</c:v>
                </c:pt>
                <c:pt idx="746">
                  <c:v>9.3330351273075707E-3</c:v>
                </c:pt>
                <c:pt idx="747">
                  <c:v>9.2997810502599507E-3</c:v>
                </c:pt>
                <c:pt idx="748">
                  <c:v>9.2665269732123308E-3</c:v>
                </c:pt>
                <c:pt idx="749">
                  <c:v>9.2332728961647108E-3</c:v>
                </c:pt>
                <c:pt idx="750">
                  <c:v>9.2000188191170892E-3</c:v>
                </c:pt>
                <c:pt idx="751">
                  <c:v>9.1667647420694692E-3</c:v>
                </c:pt>
                <c:pt idx="752">
                  <c:v>9.1335106650218493E-3</c:v>
                </c:pt>
                <c:pt idx="753">
                  <c:v>9.1002565879742293E-3</c:v>
                </c:pt>
                <c:pt idx="754">
                  <c:v>9.0670025109266094E-3</c:v>
                </c:pt>
                <c:pt idx="755">
                  <c:v>9.0337484338789895E-3</c:v>
                </c:pt>
                <c:pt idx="756">
                  <c:v>9.0004943568313608E-3</c:v>
                </c:pt>
                <c:pt idx="757">
                  <c:v>8.9672402797837496E-3</c:v>
                </c:pt>
                <c:pt idx="758">
                  <c:v>8.8942364846038794E-3</c:v>
                </c:pt>
                <c:pt idx="759">
                  <c:v>8.8176329106148602E-3</c:v>
                </c:pt>
                <c:pt idx="760">
                  <c:v>8.7410293366258496E-3</c:v>
                </c:pt>
                <c:pt idx="761">
                  <c:v>8.6644257626368494E-3</c:v>
                </c:pt>
                <c:pt idx="762">
                  <c:v>8.5878221886478302E-3</c:v>
                </c:pt>
                <c:pt idx="763">
                  <c:v>8.5112186146588196E-3</c:v>
                </c:pt>
                <c:pt idx="764">
                  <c:v>8.4346150406698107E-3</c:v>
                </c:pt>
                <c:pt idx="765">
                  <c:v>8.3580114666808002E-3</c:v>
                </c:pt>
                <c:pt idx="766">
                  <c:v>8.2814078926917896E-3</c:v>
                </c:pt>
                <c:pt idx="767">
                  <c:v>8.2048043187027807E-3</c:v>
                </c:pt>
                <c:pt idx="768">
                  <c:v>8.1282007447137702E-3</c:v>
                </c:pt>
                <c:pt idx="769">
                  <c:v>8.0515971707247596E-3</c:v>
                </c:pt>
                <c:pt idx="770">
                  <c:v>7.9749935967357508E-3</c:v>
                </c:pt>
                <c:pt idx="771">
                  <c:v>7.9125977637445402E-3</c:v>
                </c:pt>
                <c:pt idx="772">
                  <c:v>7.8605915349896707E-3</c:v>
                </c:pt>
                <c:pt idx="773">
                  <c:v>7.80858530623479E-3</c:v>
                </c:pt>
                <c:pt idx="774">
                  <c:v>7.7565790774799101E-3</c:v>
                </c:pt>
                <c:pt idx="775">
                  <c:v>7.7045728487250302E-3</c:v>
                </c:pt>
                <c:pt idx="776">
                  <c:v>7.6525666199701503E-3</c:v>
                </c:pt>
                <c:pt idx="777">
                  <c:v>7.6005603912152704E-3</c:v>
                </c:pt>
                <c:pt idx="778">
                  <c:v>7.5485541624603896E-3</c:v>
                </c:pt>
                <c:pt idx="779">
                  <c:v>7.4965479337055097E-3</c:v>
                </c:pt>
                <c:pt idx="780">
                  <c:v>7.4445417049506298E-3</c:v>
                </c:pt>
                <c:pt idx="781">
                  <c:v>7.3925354761957499E-3</c:v>
                </c:pt>
                <c:pt idx="782">
                  <c:v>7.34052924744087E-3</c:v>
                </c:pt>
                <c:pt idx="783">
                  <c:v>7.2885230186859901E-3</c:v>
                </c:pt>
                <c:pt idx="784">
                  <c:v>7.2365167899311198E-3</c:v>
                </c:pt>
                <c:pt idx="785">
                  <c:v>7.1845105611762399E-3</c:v>
                </c:pt>
                <c:pt idx="786">
                  <c:v>7.13250433242136E-3</c:v>
                </c:pt>
                <c:pt idx="787">
                  <c:v>7.0804981036664801E-3</c:v>
                </c:pt>
                <c:pt idx="788">
                  <c:v>7.0284918749116002E-3</c:v>
                </c:pt>
                <c:pt idx="789">
                  <c:v>6.9646975332224199E-3</c:v>
                </c:pt>
                <c:pt idx="790">
                  <c:v>6.8984801900062401E-3</c:v>
                </c:pt>
                <c:pt idx="791">
                  <c:v>6.8322628467900604E-3</c:v>
                </c:pt>
                <c:pt idx="792">
                  <c:v>6.7660455035738901E-3</c:v>
                </c:pt>
                <c:pt idx="793">
                  <c:v>6.6998281603577103E-3</c:v>
                </c:pt>
                <c:pt idx="794">
                  <c:v>6.6336108171415296E-3</c:v>
                </c:pt>
                <c:pt idx="795">
                  <c:v>6.5673934739253603E-3</c:v>
                </c:pt>
                <c:pt idx="796">
                  <c:v>6.5011761307091796E-3</c:v>
                </c:pt>
                <c:pt idx="797">
                  <c:v>6.4305097616313396E-3</c:v>
                </c:pt>
                <c:pt idx="798">
                  <c:v>6.3550692728256896E-3</c:v>
                </c:pt>
                <c:pt idx="799">
                  <c:v>6.27962878402005E-3</c:v>
                </c:pt>
                <c:pt idx="800">
                  <c:v>6.2041882952144096E-3</c:v>
                </c:pt>
                <c:pt idx="801">
                  <c:v>6.1287478064087596E-3</c:v>
                </c:pt>
                <c:pt idx="802">
                  <c:v>6.0533073176031096E-3</c:v>
                </c:pt>
                <c:pt idx="803">
                  <c:v>5.97786682879747E-3</c:v>
                </c:pt>
                <c:pt idx="804">
                  <c:v>5.9024263399918304E-3</c:v>
                </c:pt>
                <c:pt idx="805">
                  <c:v>5.8269858511861804E-3</c:v>
                </c:pt>
                <c:pt idx="806">
                  <c:v>5.7660192651411103E-3</c:v>
                </c:pt>
                <c:pt idx="807">
                  <c:v>5.7052619360178497E-3</c:v>
                </c:pt>
                <c:pt idx="808">
                  <c:v>5.64450460689459E-3</c:v>
                </c:pt>
                <c:pt idx="809">
                  <c:v>5.5837472777713199E-3</c:v>
                </c:pt>
                <c:pt idx="810">
                  <c:v>5.5229899486480601E-3</c:v>
                </c:pt>
                <c:pt idx="811">
                  <c:v>5.4622326195247796E-3</c:v>
                </c:pt>
                <c:pt idx="812">
                  <c:v>5.4014752904015199E-3</c:v>
                </c:pt>
                <c:pt idx="813">
                  <c:v>5.3407179612782602E-3</c:v>
                </c:pt>
                <c:pt idx="814">
                  <c:v>5.27996063215499E-3</c:v>
                </c:pt>
                <c:pt idx="815">
                  <c:v>5.2192033030317303E-3</c:v>
                </c:pt>
                <c:pt idx="816">
                  <c:v>5.1584459739084697E-3</c:v>
                </c:pt>
                <c:pt idx="817">
                  <c:v>5.0976886447851996E-3</c:v>
                </c:pt>
                <c:pt idx="818">
                  <c:v>5.0369313156619399E-3</c:v>
                </c:pt>
                <c:pt idx="819">
                  <c:v>4.9761739865386697E-3</c:v>
                </c:pt>
                <c:pt idx="820">
                  <c:v>4.9500354872037897E-3</c:v>
                </c:pt>
                <c:pt idx="821">
                  <c:v>4.9328669246835096E-3</c:v>
                </c:pt>
                <c:pt idx="822">
                  <c:v>4.9156983621632304E-3</c:v>
                </c:pt>
                <c:pt idx="823">
                  <c:v>4.8985297996429599E-3</c:v>
                </c:pt>
                <c:pt idx="824">
                  <c:v>4.8813612371226799E-3</c:v>
                </c:pt>
                <c:pt idx="825">
                  <c:v>4.8641926746023998E-3</c:v>
                </c:pt>
                <c:pt idx="826">
                  <c:v>4.8470241120821198E-3</c:v>
                </c:pt>
                <c:pt idx="827">
                  <c:v>4.8298555495618397E-3</c:v>
                </c:pt>
                <c:pt idx="828">
                  <c:v>4.8126869870415596E-3</c:v>
                </c:pt>
                <c:pt idx="829">
                  <c:v>4.7955184245212796E-3</c:v>
                </c:pt>
                <c:pt idx="830">
                  <c:v>4.7783498620010004E-3</c:v>
                </c:pt>
                <c:pt idx="831">
                  <c:v>4.7611812994807299E-3</c:v>
                </c:pt>
                <c:pt idx="832">
                  <c:v>4.7440127369604498E-3</c:v>
                </c:pt>
                <c:pt idx="833">
                  <c:v>4.7268441744401698E-3</c:v>
                </c:pt>
                <c:pt idx="834">
                  <c:v>4.7096756119198897E-3</c:v>
                </c:pt>
                <c:pt idx="835">
                  <c:v>4.6946158754346198E-3</c:v>
                </c:pt>
                <c:pt idx="836">
                  <c:v>4.6923204860812402E-3</c:v>
                </c:pt>
                <c:pt idx="837">
                  <c:v>4.6900250967278597E-3</c:v>
                </c:pt>
                <c:pt idx="838">
                  <c:v>4.6877297073744696E-3</c:v>
                </c:pt>
                <c:pt idx="839">
                  <c:v>4.68543431802109E-3</c:v>
                </c:pt>
                <c:pt idx="840">
                  <c:v>4.6831389286677103E-3</c:v>
                </c:pt>
                <c:pt idx="841">
                  <c:v>4.6808435393143298E-3</c:v>
                </c:pt>
                <c:pt idx="842">
                  <c:v>4.6785481499609398E-3</c:v>
                </c:pt>
                <c:pt idx="843">
                  <c:v>4.6762527606075601E-3</c:v>
                </c:pt>
                <c:pt idx="844">
                  <c:v>4.6739573712541796E-3</c:v>
                </c:pt>
                <c:pt idx="845">
                  <c:v>4.6716619819007904E-3</c:v>
                </c:pt>
                <c:pt idx="846">
                  <c:v>4.6693665925474099E-3</c:v>
                </c:pt>
                <c:pt idx="847">
                  <c:v>4.6670712031940302E-3</c:v>
                </c:pt>
                <c:pt idx="848">
                  <c:v>4.6647758138406497E-3</c:v>
                </c:pt>
                <c:pt idx="849">
                  <c:v>4.6624804244872597E-3</c:v>
                </c:pt>
                <c:pt idx="850">
                  <c:v>4.66018503513388E-3</c:v>
                </c:pt>
                <c:pt idx="851">
                  <c:v>4.6578896457805004E-3</c:v>
                </c:pt>
                <c:pt idx="852">
                  <c:v>4.6553757935588799E-3</c:v>
                </c:pt>
                <c:pt idx="853">
                  <c:v>4.6528273377600699E-3</c:v>
                </c:pt>
                <c:pt idx="854">
                  <c:v>4.65027888196126E-3</c:v>
                </c:pt>
                <c:pt idx="855">
                  <c:v>4.64773042616245E-3</c:v>
                </c:pt>
                <c:pt idx="856">
                  <c:v>4.6451819703636401E-3</c:v>
                </c:pt>
                <c:pt idx="857">
                  <c:v>4.6426335145648302E-3</c:v>
                </c:pt>
                <c:pt idx="858">
                  <c:v>4.6400850587660202E-3</c:v>
                </c:pt>
                <c:pt idx="859">
                  <c:v>4.6375366029672103E-3</c:v>
                </c:pt>
                <c:pt idx="860">
                  <c:v>4.6349881471684003E-3</c:v>
                </c:pt>
                <c:pt idx="861">
                  <c:v>4.6324396913695904E-3</c:v>
                </c:pt>
                <c:pt idx="862">
                  <c:v>4.6298912355707796E-3</c:v>
                </c:pt>
                <c:pt idx="863">
                  <c:v>4.6273427797719697E-3</c:v>
                </c:pt>
                <c:pt idx="864">
                  <c:v>4.6247943239731597E-3</c:v>
                </c:pt>
                <c:pt idx="865">
                  <c:v>4.6222458681743498E-3</c:v>
                </c:pt>
                <c:pt idx="866">
                  <c:v>4.6196974123755398E-3</c:v>
                </c:pt>
                <c:pt idx="867">
                  <c:v>4.6169881274162796E-3</c:v>
                </c:pt>
                <c:pt idx="868">
                  <c:v>4.61008349900216E-3</c:v>
                </c:pt>
                <c:pt idx="869">
                  <c:v>4.6031788705880499E-3</c:v>
                </c:pt>
                <c:pt idx="870">
                  <c:v>4.5962742421739398E-3</c:v>
                </c:pt>
                <c:pt idx="871">
                  <c:v>4.5893696137598201E-3</c:v>
                </c:pt>
                <c:pt idx="872">
                  <c:v>4.58246498534571E-3</c:v>
                </c:pt>
                <c:pt idx="873">
                  <c:v>4.5755603569315999E-3</c:v>
                </c:pt>
                <c:pt idx="874">
                  <c:v>4.5686557285174803E-3</c:v>
                </c:pt>
                <c:pt idx="875">
                  <c:v>4.5617511001033702E-3</c:v>
                </c:pt>
                <c:pt idx="876">
                  <c:v>4.5548464716892497E-3</c:v>
                </c:pt>
                <c:pt idx="877">
                  <c:v>4.5479418432751396E-3</c:v>
                </c:pt>
                <c:pt idx="878">
                  <c:v>4.54103721486102E-3</c:v>
                </c:pt>
                <c:pt idx="879">
                  <c:v>4.5341325864469099E-3</c:v>
                </c:pt>
                <c:pt idx="880">
                  <c:v>4.5272279580327998E-3</c:v>
                </c:pt>
                <c:pt idx="881">
                  <c:v>4.5101125135072299E-3</c:v>
                </c:pt>
                <c:pt idx="882">
                  <c:v>4.4925543868113002E-3</c:v>
                </c:pt>
                <c:pt idx="883">
                  <c:v>4.4749962601153799E-3</c:v>
                </c:pt>
                <c:pt idx="884">
                  <c:v>4.4574381334194502E-3</c:v>
                </c:pt>
                <c:pt idx="885">
                  <c:v>4.4398800067235299E-3</c:v>
                </c:pt>
                <c:pt idx="886">
                  <c:v>4.4223218800276002E-3</c:v>
                </c:pt>
                <c:pt idx="887">
                  <c:v>4.4047637533316704E-3</c:v>
                </c:pt>
                <c:pt idx="888">
                  <c:v>4.3872056266357502E-3</c:v>
                </c:pt>
                <c:pt idx="889">
                  <c:v>4.3696474999398299E-3</c:v>
                </c:pt>
                <c:pt idx="890">
                  <c:v>4.3520893732439002E-3</c:v>
                </c:pt>
                <c:pt idx="891">
                  <c:v>4.3345312465479704E-3</c:v>
                </c:pt>
                <c:pt idx="892">
                  <c:v>4.3169731198520502E-3</c:v>
                </c:pt>
                <c:pt idx="893">
                  <c:v>4.2994149931561204E-3</c:v>
                </c:pt>
                <c:pt idx="894">
                  <c:v>4.2818568664602001E-3</c:v>
                </c:pt>
                <c:pt idx="895">
                  <c:v>4.2642987397642704E-3</c:v>
                </c:pt>
                <c:pt idx="896">
                  <c:v>4.2466331410458396E-3</c:v>
                </c:pt>
                <c:pt idx="897">
                  <c:v>4.2289166637659702E-3</c:v>
                </c:pt>
                <c:pt idx="898">
                  <c:v>4.2112001864861E-3</c:v>
                </c:pt>
                <c:pt idx="899">
                  <c:v>4.1934837092062298E-3</c:v>
                </c:pt>
                <c:pt idx="900">
                  <c:v>4.1757672319263604E-3</c:v>
                </c:pt>
                <c:pt idx="901">
                  <c:v>4.1580507546464902E-3</c:v>
                </c:pt>
                <c:pt idx="902">
                  <c:v>4.14033427736662E-3</c:v>
                </c:pt>
                <c:pt idx="903">
                  <c:v>4.1226178000867498E-3</c:v>
                </c:pt>
                <c:pt idx="904">
                  <c:v>4.1049013228068804E-3</c:v>
                </c:pt>
                <c:pt idx="905">
                  <c:v>4.0871848455270102E-3</c:v>
                </c:pt>
                <c:pt idx="906">
                  <c:v>4.0694683682471399E-3</c:v>
                </c:pt>
                <c:pt idx="907">
                  <c:v>4.0517518909672697E-3</c:v>
                </c:pt>
                <c:pt idx="908">
                  <c:v>4.0340354136874004E-3</c:v>
                </c:pt>
                <c:pt idx="909">
                  <c:v>4.0163189364075301E-3</c:v>
                </c:pt>
                <c:pt idx="910">
                  <c:v>4.0018251092884399E-3</c:v>
                </c:pt>
                <c:pt idx="911">
                  <c:v>3.9882869787153602E-3</c:v>
                </c:pt>
                <c:pt idx="912">
                  <c:v>3.9747488481422701E-3</c:v>
                </c:pt>
                <c:pt idx="913">
                  <c:v>3.9612107175691904E-3</c:v>
                </c:pt>
                <c:pt idx="914">
                  <c:v>3.9476725869961099E-3</c:v>
                </c:pt>
                <c:pt idx="915">
                  <c:v>3.9341344564230198E-3</c:v>
                </c:pt>
                <c:pt idx="916">
                  <c:v>3.9205963258499401E-3</c:v>
                </c:pt>
                <c:pt idx="917">
                  <c:v>3.9070581952768604E-3</c:v>
                </c:pt>
                <c:pt idx="918">
                  <c:v>3.8935200647037798E-3</c:v>
                </c:pt>
                <c:pt idx="919">
                  <c:v>3.8799819341306901E-3</c:v>
                </c:pt>
                <c:pt idx="920">
                  <c:v>3.86644380355761E-3</c:v>
                </c:pt>
                <c:pt idx="921">
                  <c:v>3.8529056729845299E-3</c:v>
                </c:pt>
                <c:pt idx="922">
                  <c:v>3.8393675424114502E-3</c:v>
                </c:pt>
                <c:pt idx="923">
                  <c:v>3.8258294118383601E-3</c:v>
                </c:pt>
                <c:pt idx="924">
                  <c:v>3.8146685616581E-3</c:v>
                </c:pt>
                <c:pt idx="925">
                  <c:v>3.8093798627426502E-3</c:v>
                </c:pt>
                <c:pt idx="926">
                  <c:v>3.8040911638272E-3</c:v>
                </c:pt>
                <c:pt idx="927">
                  <c:v>3.7988024649117502E-3</c:v>
                </c:pt>
                <c:pt idx="928">
                  <c:v>3.7935137659962999E-3</c:v>
                </c:pt>
                <c:pt idx="929">
                  <c:v>3.7882250670808501E-3</c:v>
                </c:pt>
                <c:pt idx="930">
                  <c:v>3.7829363681653998E-3</c:v>
                </c:pt>
                <c:pt idx="931">
                  <c:v>3.77764766924995E-3</c:v>
                </c:pt>
                <c:pt idx="932">
                  <c:v>3.7723589703345002E-3</c:v>
                </c:pt>
                <c:pt idx="933">
                  <c:v>3.76707027141905E-3</c:v>
                </c:pt>
                <c:pt idx="934">
                  <c:v>3.7617815725036001E-3</c:v>
                </c:pt>
                <c:pt idx="935">
                  <c:v>3.7564928735881499E-3</c:v>
                </c:pt>
                <c:pt idx="936">
                  <c:v>3.7512041746727001E-3</c:v>
                </c:pt>
                <c:pt idx="937">
                  <c:v>3.7459154757572498E-3</c:v>
                </c:pt>
                <c:pt idx="938">
                  <c:v>3.7416633821318601E-3</c:v>
                </c:pt>
                <c:pt idx="939">
                  <c:v>3.75968685481345E-3</c:v>
                </c:pt>
                <c:pt idx="940">
                  <c:v>3.7777103274950399E-3</c:v>
                </c:pt>
                <c:pt idx="941">
                  <c:v>3.7957338001766202E-3</c:v>
                </c:pt>
                <c:pt idx="942">
                  <c:v>3.8137572728582101E-3</c:v>
                </c:pt>
                <c:pt idx="943">
                  <c:v>3.8317807455397999E-3</c:v>
                </c:pt>
                <c:pt idx="944">
                  <c:v>3.8498042182213898E-3</c:v>
                </c:pt>
                <c:pt idx="945">
                  <c:v>3.8678276909029701E-3</c:v>
                </c:pt>
                <c:pt idx="946">
                  <c:v>3.88585116358456E-3</c:v>
                </c:pt>
                <c:pt idx="947">
                  <c:v>3.9038746362661499E-3</c:v>
                </c:pt>
                <c:pt idx="948">
                  <c:v>3.9218981089477302E-3</c:v>
                </c:pt>
                <c:pt idx="949">
                  <c:v>3.9399215816293201E-3</c:v>
                </c:pt>
                <c:pt idx="950">
                  <c:v>3.95794505431091E-3</c:v>
                </c:pt>
                <c:pt idx="951">
                  <c:v>3.9759685269924903E-3</c:v>
                </c:pt>
                <c:pt idx="952">
                  <c:v>3.9939919996740802E-3</c:v>
                </c:pt>
                <c:pt idx="953">
                  <c:v>4.0093715619851896E-3</c:v>
                </c:pt>
                <c:pt idx="954">
                  <c:v>4.0058095607306502E-3</c:v>
                </c:pt>
                <c:pt idx="955">
                  <c:v>4.00224755947611E-3</c:v>
                </c:pt>
                <c:pt idx="956">
                  <c:v>3.9986855582215697E-3</c:v>
                </c:pt>
                <c:pt idx="957">
                  <c:v>3.9951235569670399E-3</c:v>
                </c:pt>
                <c:pt idx="958">
                  <c:v>3.9915615557124997E-3</c:v>
                </c:pt>
                <c:pt idx="959">
                  <c:v>3.9879995544579603E-3</c:v>
                </c:pt>
                <c:pt idx="960">
                  <c:v>3.9844375532034201E-3</c:v>
                </c:pt>
                <c:pt idx="961">
                  <c:v>3.9808755519488799E-3</c:v>
                </c:pt>
                <c:pt idx="962">
                  <c:v>3.97731355069435E-3</c:v>
                </c:pt>
                <c:pt idx="963">
                  <c:v>3.9737515494398098E-3</c:v>
                </c:pt>
                <c:pt idx="964">
                  <c:v>3.9701895481852696E-3</c:v>
                </c:pt>
                <c:pt idx="965">
                  <c:v>3.9666275469307302E-3</c:v>
                </c:pt>
                <c:pt idx="966">
                  <c:v>3.96306554567619E-3</c:v>
                </c:pt>
                <c:pt idx="967">
                  <c:v>3.9595035444216602E-3</c:v>
                </c:pt>
                <c:pt idx="968">
                  <c:v>3.9512442714825799E-3</c:v>
                </c:pt>
                <c:pt idx="969">
                  <c:v>3.9242550644243198E-3</c:v>
                </c:pt>
                <c:pt idx="970">
                  <c:v>3.8972658573660601E-3</c:v>
                </c:pt>
                <c:pt idx="971">
                  <c:v>3.8702766503078E-3</c:v>
                </c:pt>
                <c:pt idx="972">
                  <c:v>3.8432874432495299E-3</c:v>
                </c:pt>
                <c:pt idx="973">
                  <c:v>3.8162982361912802E-3</c:v>
                </c:pt>
                <c:pt idx="974">
                  <c:v>3.7893090291330101E-3</c:v>
                </c:pt>
                <c:pt idx="975">
                  <c:v>3.7623198220747499E-3</c:v>
                </c:pt>
                <c:pt idx="976">
                  <c:v>3.7353306150164898E-3</c:v>
                </c:pt>
                <c:pt idx="977">
                  <c:v>3.7083414079582301E-3</c:v>
                </c:pt>
                <c:pt idx="978">
                  <c:v>3.68135220089997E-3</c:v>
                </c:pt>
                <c:pt idx="979">
                  <c:v>3.6543629938417099E-3</c:v>
                </c:pt>
                <c:pt idx="980">
                  <c:v>3.6273737867834502E-3</c:v>
                </c:pt>
                <c:pt idx="981">
                  <c:v>3.60038457972519E-3</c:v>
                </c:pt>
                <c:pt idx="982">
                  <c:v>3.58960639897985E-3</c:v>
                </c:pt>
                <c:pt idx="983">
                  <c:v>3.57992700845905E-3</c:v>
                </c:pt>
                <c:pt idx="984">
                  <c:v>3.57024761793825E-3</c:v>
                </c:pt>
                <c:pt idx="985">
                  <c:v>3.56056822741745E-3</c:v>
                </c:pt>
                <c:pt idx="986">
                  <c:v>3.5508888368966599E-3</c:v>
                </c:pt>
                <c:pt idx="987">
                  <c:v>3.5412094463758599E-3</c:v>
                </c:pt>
                <c:pt idx="988">
                  <c:v>3.5315300558550599E-3</c:v>
                </c:pt>
                <c:pt idx="989">
                  <c:v>3.5218506653342599E-3</c:v>
                </c:pt>
                <c:pt idx="990">
                  <c:v>3.5121712748134599E-3</c:v>
                </c:pt>
                <c:pt idx="991">
                  <c:v>3.5024918842926599E-3</c:v>
                </c:pt>
                <c:pt idx="992">
                  <c:v>3.4928124937718599E-3</c:v>
                </c:pt>
                <c:pt idx="993">
                  <c:v>3.4831331032510598E-3</c:v>
                </c:pt>
                <c:pt idx="994">
                  <c:v>3.4734537127302598E-3</c:v>
                </c:pt>
                <c:pt idx="995">
                  <c:v>3.4711038832643398E-3</c:v>
                </c:pt>
                <c:pt idx="996">
                  <c:v>3.4729696972828602E-3</c:v>
                </c:pt>
                <c:pt idx="997">
                  <c:v>3.47483551130138E-3</c:v>
                </c:pt>
                <c:pt idx="998">
                  <c:v>3.4767013253198999E-3</c:v>
                </c:pt>
                <c:pt idx="999">
                  <c:v>3.4785671393384198E-3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937-4F0D-B132-E88432712E8F}"/>
            </c:ext>
          </c:extLst>
        </c:ser>
        <c:ser>
          <c:idx val="4"/>
          <c:order val="4"/>
          <c:tx>
            <c:strRef>
              <c:f>FLiNaK_plot_data!$D$1</c:f>
              <c:strCache>
                <c:ptCount val="1"/>
                <c:pt idx="0">
                  <c:v>K-F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8.9823355038092505E-3</c:v>
                </c:pt>
                <c:pt idx="427">
                  <c:v>1.04772335376604E-2</c:v>
                </c:pt>
                <c:pt idx="428">
                  <c:v>1.19721315715117E-2</c:v>
                </c:pt>
                <c:pt idx="429">
                  <c:v>1.3467029605362999E-2</c:v>
                </c:pt>
                <c:pt idx="430">
                  <c:v>1.49619276392144E-2</c:v>
                </c:pt>
                <c:pt idx="431">
                  <c:v>1.64568256730655E-2</c:v>
                </c:pt>
                <c:pt idx="432">
                  <c:v>1.7951723706916899E-2</c:v>
                </c:pt>
                <c:pt idx="433">
                  <c:v>1.9446621740768201E-2</c:v>
                </c:pt>
                <c:pt idx="434">
                  <c:v>2.0941519774619499E-2</c:v>
                </c:pt>
                <c:pt idx="435">
                  <c:v>2.24364178084707E-2</c:v>
                </c:pt>
                <c:pt idx="436">
                  <c:v>2.4443946506218499E-2</c:v>
                </c:pt>
                <c:pt idx="437">
                  <c:v>2.7731989711943E-2</c:v>
                </c:pt>
                <c:pt idx="438">
                  <c:v>3.10200329176675E-2</c:v>
                </c:pt>
                <c:pt idx="439">
                  <c:v>3.4308076123391797E-2</c:v>
                </c:pt>
                <c:pt idx="440">
                  <c:v>3.7596119329116301E-2</c:v>
                </c:pt>
                <c:pt idx="441">
                  <c:v>4.0884162534840798E-2</c:v>
                </c:pt>
                <c:pt idx="442">
                  <c:v>4.4172205740564997E-2</c:v>
                </c:pt>
                <c:pt idx="443">
                  <c:v>4.7460248946289502E-2</c:v>
                </c:pt>
                <c:pt idx="444">
                  <c:v>5.0532677875427201E-2</c:v>
                </c:pt>
                <c:pt idx="445">
                  <c:v>5.3393460693060002E-2</c:v>
                </c:pt>
                <c:pt idx="446">
                  <c:v>5.6254243510692602E-2</c:v>
                </c:pt>
                <c:pt idx="447">
                  <c:v>5.9115026328325403E-2</c:v>
                </c:pt>
                <c:pt idx="448">
                  <c:v>6.1975809145958197E-2</c:v>
                </c:pt>
                <c:pt idx="449">
                  <c:v>6.4836591963590998E-2</c:v>
                </c:pt>
                <c:pt idx="450">
                  <c:v>6.7697374781223604E-2</c:v>
                </c:pt>
                <c:pt idx="451">
                  <c:v>7.0558157598856405E-2</c:v>
                </c:pt>
                <c:pt idx="452">
                  <c:v>7.3418940416489206E-2</c:v>
                </c:pt>
                <c:pt idx="453">
                  <c:v>7.6279723234121993E-2</c:v>
                </c:pt>
                <c:pt idx="454">
                  <c:v>8.0333014005939896E-2</c:v>
                </c:pt>
                <c:pt idx="455">
                  <c:v>8.68012689761265E-2</c:v>
                </c:pt>
                <c:pt idx="456">
                  <c:v>9.3269523946313104E-2</c:v>
                </c:pt>
                <c:pt idx="457">
                  <c:v>9.9737778916499695E-2</c:v>
                </c:pt>
                <c:pt idx="458">
                  <c:v>0.106220975379171</c:v>
                </c:pt>
                <c:pt idx="459">
                  <c:v>0.112746491718707</c:v>
                </c:pt>
                <c:pt idx="460">
                  <c:v>0.11927200805824401</c:v>
                </c:pt>
                <c:pt idx="461">
                  <c:v>0.12579752439778</c:v>
                </c:pt>
                <c:pt idx="462">
                  <c:v>0.13232304073731699</c:v>
                </c:pt>
                <c:pt idx="463">
                  <c:v>0.13908236674119101</c:v>
                </c:pt>
                <c:pt idx="464">
                  <c:v>0.14599122295502301</c:v>
                </c:pt>
                <c:pt idx="465">
                  <c:v>0.15290007916885301</c:v>
                </c:pt>
                <c:pt idx="466">
                  <c:v>0.15980893538268401</c:v>
                </c:pt>
                <c:pt idx="467">
                  <c:v>0.16659931447516399</c:v>
                </c:pt>
                <c:pt idx="468">
                  <c:v>0.17316625023253701</c:v>
                </c:pt>
                <c:pt idx="469">
                  <c:v>0.17973318598991</c:v>
                </c:pt>
                <c:pt idx="470">
                  <c:v>0.186300121747284</c:v>
                </c:pt>
                <c:pt idx="471">
                  <c:v>0.19286705750465699</c:v>
                </c:pt>
                <c:pt idx="472">
                  <c:v>0.20021921401478501</c:v>
                </c:pt>
                <c:pt idx="473">
                  <c:v>0.20791515478322201</c:v>
                </c:pt>
                <c:pt idx="474">
                  <c:v>0.215611095551659</c:v>
                </c:pt>
                <c:pt idx="475">
                  <c:v>0.22330703632009599</c:v>
                </c:pt>
                <c:pt idx="476">
                  <c:v>0.23123711905243099</c:v>
                </c:pt>
                <c:pt idx="477">
                  <c:v>0.23930716806937199</c:v>
                </c:pt>
                <c:pt idx="478">
                  <c:v>0.24737721708631299</c:v>
                </c:pt>
                <c:pt idx="479">
                  <c:v>0.25544726610325502</c:v>
                </c:pt>
                <c:pt idx="480">
                  <c:v>0.263160585345941</c:v>
                </c:pt>
                <c:pt idx="481">
                  <c:v>0.27058930597505698</c:v>
                </c:pt>
                <c:pt idx="482">
                  <c:v>0.27801802660417402</c:v>
                </c:pt>
                <c:pt idx="483">
                  <c:v>0.285446747233291</c:v>
                </c:pt>
                <c:pt idx="484">
                  <c:v>0.29313552917492403</c:v>
                </c:pt>
                <c:pt idx="485">
                  <c:v>0.30109869051501398</c:v>
                </c:pt>
                <c:pt idx="486">
                  <c:v>0.30906185185510399</c:v>
                </c:pt>
                <c:pt idx="487">
                  <c:v>0.317025013195193</c:v>
                </c:pt>
                <c:pt idx="488">
                  <c:v>0.32476735268672402</c:v>
                </c:pt>
                <c:pt idx="489">
                  <c:v>0.332200931791787</c:v>
                </c:pt>
                <c:pt idx="490">
                  <c:v>0.33963451089684998</c:v>
                </c:pt>
                <c:pt idx="491">
                  <c:v>0.34706809000191402</c:v>
                </c:pt>
                <c:pt idx="492">
                  <c:v>0.35431436516349701</c:v>
                </c:pt>
                <c:pt idx="493">
                  <c:v>0.36052812480313601</c:v>
                </c:pt>
                <c:pt idx="494">
                  <c:v>0.366741884442775</c:v>
                </c:pt>
                <c:pt idx="495">
                  <c:v>0.372955644082414</c:v>
                </c:pt>
                <c:pt idx="496">
                  <c:v>0.37916940372205299</c:v>
                </c:pt>
                <c:pt idx="497">
                  <c:v>0.38538316336169198</c:v>
                </c:pt>
                <c:pt idx="498">
                  <c:v>0.38980754324755201</c:v>
                </c:pt>
                <c:pt idx="499">
                  <c:v>0.39407879036773402</c:v>
                </c:pt>
                <c:pt idx="500">
                  <c:v>0.39835003748791697</c:v>
                </c:pt>
                <c:pt idx="501">
                  <c:v>0.40262128460809998</c:v>
                </c:pt>
                <c:pt idx="502">
                  <c:v>0.40689253172828299</c:v>
                </c:pt>
                <c:pt idx="503">
                  <c:v>0.411163778848465</c:v>
                </c:pt>
                <c:pt idx="504">
                  <c:v>0.41530468431270001</c:v>
                </c:pt>
                <c:pt idx="505">
                  <c:v>0.41863449057590602</c:v>
                </c:pt>
                <c:pt idx="506">
                  <c:v>0.42196429683911302</c:v>
                </c:pt>
                <c:pt idx="507">
                  <c:v>0.42529410310231902</c:v>
                </c:pt>
                <c:pt idx="508">
                  <c:v>0.42862390936552502</c:v>
                </c:pt>
                <c:pt idx="509">
                  <c:v>0.43195371562873203</c:v>
                </c:pt>
                <c:pt idx="510">
                  <c:v>0.43528352189193897</c:v>
                </c:pt>
                <c:pt idx="511">
                  <c:v>0.43861332815514498</c:v>
                </c:pt>
                <c:pt idx="512">
                  <c:v>0.44194313441835098</c:v>
                </c:pt>
                <c:pt idx="513">
                  <c:v>0.44527294068155798</c:v>
                </c:pt>
                <c:pt idx="514">
                  <c:v>0.44860274694476399</c:v>
                </c:pt>
                <c:pt idx="515">
                  <c:v>0.45104131091411898</c:v>
                </c:pt>
                <c:pt idx="516">
                  <c:v>0.45125597042014698</c:v>
                </c:pt>
                <c:pt idx="517">
                  <c:v>0.45147062992617398</c:v>
                </c:pt>
                <c:pt idx="518">
                  <c:v>0.45168528943220199</c:v>
                </c:pt>
                <c:pt idx="519">
                  <c:v>0.45189994893822899</c:v>
                </c:pt>
                <c:pt idx="520">
                  <c:v>0.45211460844425699</c:v>
                </c:pt>
                <c:pt idx="521">
                  <c:v>0.452329267950284</c:v>
                </c:pt>
                <c:pt idx="522">
                  <c:v>0.452543927456312</c:v>
                </c:pt>
                <c:pt idx="523">
                  <c:v>0.452758586962339</c:v>
                </c:pt>
                <c:pt idx="524">
                  <c:v>0.45297324646836701</c:v>
                </c:pt>
                <c:pt idx="525">
                  <c:v>0.45318790597439401</c:v>
                </c:pt>
                <c:pt idx="526">
                  <c:v>0.45340256548042102</c:v>
                </c:pt>
                <c:pt idx="527">
                  <c:v>0.45361722498644902</c:v>
                </c:pt>
                <c:pt idx="528">
                  <c:v>0.45383188449247602</c:v>
                </c:pt>
                <c:pt idx="529">
                  <c:v>0.45404654399850403</c:v>
                </c:pt>
                <c:pt idx="530">
                  <c:v>0.45352954015896302</c:v>
                </c:pt>
                <c:pt idx="531">
                  <c:v>0.45173479232837199</c:v>
                </c:pt>
                <c:pt idx="532">
                  <c:v>0.44994004449778202</c:v>
                </c:pt>
                <c:pt idx="533">
                  <c:v>0.44814529666719199</c:v>
                </c:pt>
                <c:pt idx="534">
                  <c:v>0.44635054883660102</c:v>
                </c:pt>
                <c:pt idx="535">
                  <c:v>0.44455580100601</c:v>
                </c:pt>
                <c:pt idx="536">
                  <c:v>0.44276105317542003</c:v>
                </c:pt>
                <c:pt idx="537">
                  <c:v>0.44096630534483</c:v>
                </c:pt>
                <c:pt idx="538">
                  <c:v>0.43917155751423897</c:v>
                </c:pt>
                <c:pt idx="539">
                  <c:v>0.437376809683648</c:v>
                </c:pt>
                <c:pt idx="540">
                  <c:v>0.43558206185305798</c:v>
                </c:pt>
                <c:pt idx="541">
                  <c:v>0.43378731402246801</c:v>
                </c:pt>
                <c:pt idx="542">
                  <c:v>0.43199256619187698</c:v>
                </c:pt>
                <c:pt idx="543">
                  <c:v>0.43019781836128601</c:v>
                </c:pt>
                <c:pt idx="544">
                  <c:v>0.42762451660605699</c:v>
                </c:pt>
                <c:pt idx="545">
                  <c:v>0.42485497045234399</c:v>
                </c:pt>
                <c:pt idx="546">
                  <c:v>0.42208542429863</c:v>
                </c:pt>
                <c:pt idx="547">
                  <c:v>0.419315878144917</c:v>
                </c:pt>
                <c:pt idx="548">
                  <c:v>0.416546331991204</c:v>
                </c:pt>
                <c:pt idx="549">
                  <c:v>0.41377678583749</c:v>
                </c:pt>
                <c:pt idx="550">
                  <c:v>0.411007239683777</c:v>
                </c:pt>
                <c:pt idx="551">
                  <c:v>0.40823769353006401</c:v>
                </c:pt>
                <c:pt idx="552">
                  <c:v>0.40546814737635101</c:v>
                </c:pt>
                <c:pt idx="553">
                  <c:v>0.40269860122263701</c:v>
                </c:pt>
                <c:pt idx="554">
                  <c:v>0.39992905506892401</c:v>
                </c:pt>
                <c:pt idx="555">
                  <c:v>0.396485766712316</c:v>
                </c:pt>
                <c:pt idx="556">
                  <c:v>0.39300426962163698</c:v>
                </c:pt>
                <c:pt idx="557">
                  <c:v>0.38952277253095702</c:v>
                </c:pt>
                <c:pt idx="558">
                  <c:v>0.386041275440277</c:v>
                </c:pt>
                <c:pt idx="559">
                  <c:v>0.38255977834959798</c:v>
                </c:pt>
                <c:pt idx="560">
                  <c:v>0.37907828125891802</c:v>
                </c:pt>
                <c:pt idx="561">
                  <c:v>0.375596784168239</c:v>
                </c:pt>
                <c:pt idx="562">
                  <c:v>0.37211528707755898</c:v>
                </c:pt>
                <c:pt idx="563">
                  <c:v>0.36861068107927197</c:v>
                </c:pt>
                <c:pt idx="564">
                  <c:v>0.36494976480021502</c:v>
                </c:pt>
                <c:pt idx="565">
                  <c:v>0.361288848521157</c:v>
                </c:pt>
                <c:pt idx="566">
                  <c:v>0.35762793224209899</c:v>
                </c:pt>
                <c:pt idx="567">
                  <c:v>0.35396701596304098</c:v>
                </c:pt>
                <c:pt idx="568">
                  <c:v>0.35030609968398302</c:v>
                </c:pt>
                <c:pt idx="569">
                  <c:v>0.34664518340492501</c:v>
                </c:pt>
                <c:pt idx="570">
                  <c:v>0.34298426712586699</c:v>
                </c:pt>
                <c:pt idx="571">
                  <c:v>0.33932335084680998</c:v>
                </c:pt>
                <c:pt idx="572">
                  <c:v>0.33587000732369698</c:v>
                </c:pt>
                <c:pt idx="573">
                  <c:v>0.33241885878053201</c:v>
                </c:pt>
                <c:pt idx="574">
                  <c:v>0.32896771023736698</c:v>
                </c:pt>
                <c:pt idx="575">
                  <c:v>0.32551656169420301</c:v>
                </c:pt>
                <c:pt idx="576">
                  <c:v>0.32206541315103798</c:v>
                </c:pt>
                <c:pt idx="577">
                  <c:v>0.31861426460787301</c:v>
                </c:pt>
                <c:pt idx="578">
                  <c:v>0.315316313099545</c:v>
                </c:pt>
                <c:pt idx="579">
                  <c:v>0.31260589891518498</c:v>
                </c:pt>
                <c:pt idx="580">
                  <c:v>0.30989548473082401</c:v>
                </c:pt>
                <c:pt idx="581">
                  <c:v>0.30718507054646399</c:v>
                </c:pt>
                <c:pt idx="582">
                  <c:v>0.30447465636210302</c:v>
                </c:pt>
                <c:pt idx="583">
                  <c:v>0.301764242177743</c:v>
                </c:pt>
                <c:pt idx="584">
                  <c:v>0.29905382799338198</c:v>
                </c:pt>
                <c:pt idx="585">
                  <c:v>0.29634341380902102</c:v>
                </c:pt>
                <c:pt idx="586">
                  <c:v>0.293632999624661</c:v>
                </c:pt>
                <c:pt idx="587">
                  <c:v>0.29092258544029997</c:v>
                </c:pt>
                <c:pt idx="588">
                  <c:v>0.28821217125594001</c:v>
                </c:pt>
                <c:pt idx="589">
                  <c:v>0.28550175707157899</c:v>
                </c:pt>
                <c:pt idx="590">
                  <c:v>0.28244092345438898</c:v>
                </c:pt>
                <c:pt idx="591">
                  <c:v>0.27934214121957002</c:v>
                </c:pt>
                <c:pt idx="592">
                  <c:v>0.276243358984751</c:v>
                </c:pt>
                <c:pt idx="593">
                  <c:v>0.27314457674993198</c:v>
                </c:pt>
                <c:pt idx="594">
                  <c:v>0.27004579451511301</c:v>
                </c:pt>
                <c:pt idx="595">
                  <c:v>0.26694701228029399</c:v>
                </c:pt>
                <c:pt idx="596">
                  <c:v>0.26384823004547497</c:v>
                </c:pt>
                <c:pt idx="597">
                  <c:v>0.26074944781065601</c:v>
                </c:pt>
                <c:pt idx="598">
                  <c:v>0.25765066557583699</c:v>
                </c:pt>
                <c:pt idx="599">
                  <c:v>0.25455188334101803</c:v>
                </c:pt>
                <c:pt idx="600">
                  <c:v>0.25145310110619901</c:v>
                </c:pt>
                <c:pt idx="601">
                  <c:v>0.24835431887137999</c:v>
                </c:pt>
                <c:pt idx="602">
                  <c:v>0.24567613509053199</c:v>
                </c:pt>
                <c:pt idx="603">
                  <c:v>0.243477407954409</c:v>
                </c:pt>
                <c:pt idx="604">
                  <c:v>0.24127868081828699</c:v>
                </c:pt>
                <c:pt idx="605">
                  <c:v>0.239079953682164</c:v>
                </c:pt>
                <c:pt idx="606">
                  <c:v>0.23688122654604199</c:v>
                </c:pt>
                <c:pt idx="607">
                  <c:v>0.234682499409919</c:v>
                </c:pt>
                <c:pt idx="608">
                  <c:v>0.23248377227379599</c:v>
                </c:pt>
                <c:pt idx="609">
                  <c:v>0.230285045137674</c:v>
                </c:pt>
                <c:pt idx="610">
                  <c:v>0.22808631800155099</c:v>
                </c:pt>
                <c:pt idx="611">
                  <c:v>0.22588759086542901</c:v>
                </c:pt>
                <c:pt idx="612">
                  <c:v>0.22368886372930599</c:v>
                </c:pt>
                <c:pt idx="613">
                  <c:v>0.22149013659318401</c:v>
                </c:pt>
                <c:pt idx="614">
                  <c:v>0.21929140945706099</c:v>
                </c:pt>
                <c:pt idx="615">
                  <c:v>0.21709268232093801</c:v>
                </c:pt>
                <c:pt idx="616">
                  <c:v>0.21489395518481599</c:v>
                </c:pt>
                <c:pt idx="617">
                  <c:v>0.21269522804869301</c:v>
                </c:pt>
                <c:pt idx="618">
                  <c:v>0.21049650091257099</c:v>
                </c:pt>
                <c:pt idx="619">
                  <c:v>0.20829777377644801</c:v>
                </c:pt>
                <c:pt idx="620">
                  <c:v>0.20612653561858801</c:v>
                </c:pt>
                <c:pt idx="621">
                  <c:v>0.204106351138308</c:v>
                </c:pt>
                <c:pt idx="622">
                  <c:v>0.20208616665802701</c:v>
                </c:pt>
                <c:pt idx="623">
                  <c:v>0.20006598217774599</c:v>
                </c:pt>
                <c:pt idx="624">
                  <c:v>0.198045797697466</c:v>
                </c:pt>
                <c:pt idx="625">
                  <c:v>0.19602561321718501</c:v>
                </c:pt>
                <c:pt idx="626">
                  <c:v>0.19400542873690499</c:v>
                </c:pt>
                <c:pt idx="627">
                  <c:v>0.191985244256624</c:v>
                </c:pt>
                <c:pt idx="628">
                  <c:v>0.18996505977634301</c:v>
                </c:pt>
                <c:pt idx="629">
                  <c:v>0.18794487529606299</c:v>
                </c:pt>
                <c:pt idx="630">
                  <c:v>0.185924690815782</c:v>
                </c:pt>
                <c:pt idx="631">
                  <c:v>0.18390450633550101</c:v>
                </c:pt>
                <c:pt idx="632">
                  <c:v>0.18188432185522099</c:v>
                </c:pt>
                <c:pt idx="633">
                  <c:v>0.17986413737494</c:v>
                </c:pt>
                <c:pt idx="634">
                  <c:v>0.17808093357315899</c:v>
                </c:pt>
                <c:pt idx="635">
                  <c:v>0.17646341713847999</c:v>
                </c:pt>
                <c:pt idx="636">
                  <c:v>0.17484590070380099</c:v>
                </c:pt>
                <c:pt idx="637">
                  <c:v>0.17322838426912099</c:v>
                </c:pt>
                <c:pt idx="638">
                  <c:v>0.17161086783444199</c:v>
                </c:pt>
                <c:pt idx="639">
                  <c:v>0.16999335139976199</c:v>
                </c:pt>
                <c:pt idx="640">
                  <c:v>0.16837583496508299</c:v>
                </c:pt>
                <c:pt idx="641">
                  <c:v>0.16675831853040399</c:v>
                </c:pt>
                <c:pt idx="642">
                  <c:v>0.16514080209572399</c:v>
                </c:pt>
                <c:pt idx="643">
                  <c:v>0.16352328566104499</c:v>
                </c:pt>
                <c:pt idx="644">
                  <c:v>0.16190576922636599</c:v>
                </c:pt>
                <c:pt idx="645">
                  <c:v>0.16028825279168599</c:v>
                </c:pt>
                <c:pt idx="646">
                  <c:v>0.15867073635700699</c:v>
                </c:pt>
                <c:pt idx="647">
                  <c:v>0.15705321992232801</c:v>
                </c:pt>
                <c:pt idx="648">
                  <c:v>0.15543570348764801</c:v>
                </c:pt>
                <c:pt idx="649">
                  <c:v>0.15381818705296901</c:v>
                </c:pt>
                <c:pt idx="650">
                  <c:v>0.152648743895828</c:v>
                </c:pt>
                <c:pt idx="651">
                  <c:v>0.15148461734063301</c:v>
                </c:pt>
                <c:pt idx="652">
                  <c:v>0.15032049078543899</c:v>
                </c:pt>
                <c:pt idx="653">
                  <c:v>0.149156364230245</c:v>
                </c:pt>
                <c:pt idx="654">
                  <c:v>0.14799223767504999</c:v>
                </c:pt>
                <c:pt idx="655">
                  <c:v>0.146828111119856</c:v>
                </c:pt>
                <c:pt idx="656">
                  <c:v>0.14566398456466201</c:v>
                </c:pt>
                <c:pt idx="657">
                  <c:v>0.14449985800946699</c:v>
                </c:pt>
                <c:pt idx="658">
                  <c:v>0.143335731454273</c:v>
                </c:pt>
                <c:pt idx="659">
                  <c:v>0.14217160489907901</c:v>
                </c:pt>
                <c:pt idx="660">
                  <c:v>0.141007478343884</c:v>
                </c:pt>
                <c:pt idx="661">
                  <c:v>0.13984335178869001</c:v>
                </c:pt>
                <c:pt idx="662">
                  <c:v>0.13867922523349599</c:v>
                </c:pt>
                <c:pt idx="663">
                  <c:v>0.137515098678301</c:v>
                </c:pt>
                <c:pt idx="664">
                  <c:v>0.13635097212310701</c:v>
                </c:pt>
                <c:pt idx="665">
                  <c:v>0.13518980238668399</c:v>
                </c:pt>
                <c:pt idx="666">
                  <c:v>0.13428959782818101</c:v>
                </c:pt>
                <c:pt idx="667">
                  <c:v>0.133389393269677</c:v>
                </c:pt>
                <c:pt idx="668">
                  <c:v>0.13248918871117299</c:v>
                </c:pt>
                <c:pt idx="669">
                  <c:v>0.13158898415266901</c:v>
                </c:pt>
                <c:pt idx="670">
                  <c:v>0.130688779594166</c:v>
                </c:pt>
                <c:pt idx="671">
                  <c:v>0.12978857503566199</c:v>
                </c:pt>
                <c:pt idx="672">
                  <c:v>0.12888837047715801</c:v>
                </c:pt>
                <c:pt idx="673">
                  <c:v>0.127988165918654</c:v>
                </c:pt>
                <c:pt idx="674">
                  <c:v>0.12708796136014999</c:v>
                </c:pt>
                <c:pt idx="675">
                  <c:v>0.12618775680164701</c:v>
                </c:pt>
                <c:pt idx="676">
                  <c:v>0.125287552243143</c:v>
                </c:pt>
                <c:pt idx="677">
                  <c:v>0.12438734768463899</c:v>
                </c:pt>
                <c:pt idx="678">
                  <c:v>0.123487143126135</c:v>
                </c:pt>
                <c:pt idx="679">
                  <c:v>0.122617031152759</c:v>
                </c:pt>
                <c:pt idx="680">
                  <c:v>0.121925350518755</c:v>
                </c:pt>
                <c:pt idx="681">
                  <c:v>0.121233669884751</c:v>
                </c:pt>
                <c:pt idx="682">
                  <c:v>0.120541989250746</c:v>
                </c:pt>
                <c:pt idx="683">
                  <c:v>0.11985030861674199</c:v>
                </c:pt>
                <c:pt idx="684">
                  <c:v>0.11915862798273801</c:v>
                </c:pt>
                <c:pt idx="685">
                  <c:v>0.118466947348734</c:v>
                </c:pt>
                <c:pt idx="686">
                  <c:v>0.11777526671473</c:v>
                </c:pt>
                <c:pt idx="687">
                  <c:v>0.117083586080726</c:v>
                </c:pt>
                <c:pt idx="688">
                  <c:v>0.116391905446722</c:v>
                </c:pt>
                <c:pt idx="689">
                  <c:v>0.11570022481271799</c:v>
                </c:pt>
                <c:pt idx="690">
                  <c:v>0.11500854417871401</c:v>
                </c:pt>
                <c:pt idx="691">
                  <c:v>0.11431686354471</c:v>
                </c:pt>
                <c:pt idx="692">
                  <c:v>0.113625182910706</c:v>
                </c:pt>
                <c:pt idx="693">
                  <c:v>0.112933502276702</c:v>
                </c:pt>
                <c:pt idx="694">
                  <c:v>0.11229626420490101</c:v>
                </c:pt>
                <c:pt idx="695">
                  <c:v>0.11184945441319</c:v>
                </c:pt>
                <c:pt idx="696">
                  <c:v>0.111402644621479</c:v>
                </c:pt>
                <c:pt idx="697">
                  <c:v>0.11095583482976699</c:v>
                </c:pt>
                <c:pt idx="698">
                  <c:v>0.110509025038056</c:v>
                </c:pt>
                <c:pt idx="699">
                  <c:v>0.110062215246345</c:v>
                </c:pt>
                <c:pt idx="700">
                  <c:v>0.109615405454634</c:v>
                </c:pt>
                <c:pt idx="701">
                  <c:v>0.109168595662923</c:v>
                </c:pt>
                <c:pt idx="702">
                  <c:v>0.10872178587121201</c:v>
                </c:pt>
                <c:pt idx="703">
                  <c:v>0.108274976079501</c:v>
                </c:pt>
                <c:pt idx="704">
                  <c:v>0.10782816628779</c:v>
                </c:pt>
                <c:pt idx="705">
                  <c:v>0.10738135649607899</c:v>
                </c:pt>
                <c:pt idx="706">
                  <c:v>0.106934546704368</c:v>
                </c:pt>
                <c:pt idx="707">
                  <c:v>0.10648773691265701</c:v>
                </c:pt>
                <c:pt idx="708">
                  <c:v>0.106040927120945</c:v>
                </c:pt>
                <c:pt idx="709">
                  <c:v>0.105609081484871</c:v>
                </c:pt>
                <c:pt idx="710">
                  <c:v>0.10521209390200301</c:v>
                </c:pt>
                <c:pt idx="711">
                  <c:v>0.104815106319134</c:v>
                </c:pt>
                <c:pt idx="712">
                  <c:v>0.104418118736265</c:v>
                </c:pt>
                <c:pt idx="713">
                  <c:v>0.10402113115339599</c:v>
                </c:pt>
                <c:pt idx="714">
                  <c:v>0.103624143570527</c:v>
                </c:pt>
                <c:pt idx="715">
                  <c:v>0.103227155987658</c:v>
                </c:pt>
                <c:pt idx="716">
                  <c:v>0.10283016840478899</c:v>
                </c:pt>
                <c:pt idx="717">
                  <c:v>0.10243318082192</c:v>
                </c:pt>
                <c:pt idx="718">
                  <c:v>0.102036193239051</c:v>
                </c:pt>
                <c:pt idx="719">
                  <c:v>0.10163920565618199</c:v>
                </c:pt>
                <c:pt idx="720">
                  <c:v>0.101242218073314</c:v>
                </c:pt>
                <c:pt idx="721">
                  <c:v>0.100845230490445</c:v>
                </c:pt>
                <c:pt idx="722">
                  <c:v>0.10044824290757599</c:v>
                </c:pt>
                <c:pt idx="723">
                  <c:v>0.100051255324707</c:v>
                </c:pt>
                <c:pt idx="724">
                  <c:v>9.9765770834313205E-2</c:v>
                </c:pt>
                <c:pt idx="725">
                  <c:v>9.9663476312688196E-2</c:v>
                </c:pt>
                <c:pt idx="726">
                  <c:v>9.9561181791063103E-2</c:v>
                </c:pt>
                <c:pt idx="727">
                  <c:v>9.9458887269437996E-2</c:v>
                </c:pt>
                <c:pt idx="728">
                  <c:v>9.9356592747813E-2</c:v>
                </c:pt>
                <c:pt idx="729">
                  <c:v>9.9254298226187906E-2</c:v>
                </c:pt>
                <c:pt idx="730">
                  <c:v>9.9152003704562897E-2</c:v>
                </c:pt>
                <c:pt idx="731">
                  <c:v>9.9049709182937803E-2</c:v>
                </c:pt>
                <c:pt idx="732">
                  <c:v>9.8947414661312794E-2</c:v>
                </c:pt>
                <c:pt idx="733">
                  <c:v>9.8845120139687701E-2</c:v>
                </c:pt>
                <c:pt idx="734">
                  <c:v>9.8742825618062594E-2</c:v>
                </c:pt>
                <c:pt idx="735">
                  <c:v>9.8640531096437598E-2</c:v>
                </c:pt>
                <c:pt idx="736">
                  <c:v>9.8538236574812504E-2</c:v>
                </c:pt>
                <c:pt idx="737">
                  <c:v>9.8435942053187495E-2</c:v>
                </c:pt>
                <c:pt idx="738">
                  <c:v>9.8333647531562401E-2</c:v>
                </c:pt>
                <c:pt idx="739">
                  <c:v>9.8212726915759399E-2</c:v>
                </c:pt>
                <c:pt idx="740">
                  <c:v>9.8069620567994495E-2</c:v>
                </c:pt>
                <c:pt idx="741">
                  <c:v>9.7926514220229494E-2</c:v>
                </c:pt>
                <c:pt idx="742">
                  <c:v>9.7783407872464506E-2</c:v>
                </c:pt>
                <c:pt idx="743">
                  <c:v>9.7640301524699602E-2</c:v>
                </c:pt>
                <c:pt idx="744">
                  <c:v>9.7497195176934601E-2</c:v>
                </c:pt>
                <c:pt idx="745">
                  <c:v>9.7354088829169697E-2</c:v>
                </c:pt>
                <c:pt idx="746">
                  <c:v>9.7210982481404695E-2</c:v>
                </c:pt>
                <c:pt idx="747">
                  <c:v>9.7067876133639694E-2</c:v>
                </c:pt>
                <c:pt idx="748">
                  <c:v>9.6924769785874804E-2</c:v>
                </c:pt>
                <c:pt idx="749">
                  <c:v>9.6781663438109802E-2</c:v>
                </c:pt>
                <c:pt idx="750">
                  <c:v>9.6638557090344898E-2</c:v>
                </c:pt>
                <c:pt idx="751">
                  <c:v>9.6495450742579897E-2</c:v>
                </c:pt>
                <c:pt idx="752">
                  <c:v>9.6352344394815007E-2</c:v>
                </c:pt>
                <c:pt idx="753">
                  <c:v>9.6209238047050005E-2</c:v>
                </c:pt>
                <c:pt idx="754">
                  <c:v>9.6057634228701894E-2</c:v>
                </c:pt>
                <c:pt idx="755">
                  <c:v>9.5898627192985197E-2</c:v>
                </c:pt>
                <c:pt idx="756">
                  <c:v>9.5739620157268598E-2</c:v>
                </c:pt>
                <c:pt idx="757">
                  <c:v>9.5580613121551902E-2</c:v>
                </c:pt>
                <c:pt idx="758">
                  <c:v>9.5421606085835303E-2</c:v>
                </c:pt>
                <c:pt idx="759">
                  <c:v>9.5262599050118593E-2</c:v>
                </c:pt>
                <c:pt idx="760">
                  <c:v>9.5103592014401897E-2</c:v>
                </c:pt>
                <c:pt idx="761">
                  <c:v>9.4944584978685298E-2</c:v>
                </c:pt>
                <c:pt idx="762">
                  <c:v>9.4785577942968602E-2</c:v>
                </c:pt>
                <c:pt idx="763">
                  <c:v>9.4626570907252003E-2</c:v>
                </c:pt>
                <c:pt idx="764">
                  <c:v>9.4467563871535307E-2</c:v>
                </c:pt>
                <c:pt idx="765">
                  <c:v>9.4308556835818694E-2</c:v>
                </c:pt>
                <c:pt idx="766">
                  <c:v>9.4149549800101998E-2</c:v>
                </c:pt>
                <c:pt idx="767">
                  <c:v>9.3990542764385399E-2</c:v>
                </c:pt>
                <c:pt idx="768">
                  <c:v>9.3831535728668702E-2</c:v>
                </c:pt>
                <c:pt idx="769">
                  <c:v>9.3750433026250996E-2</c:v>
                </c:pt>
                <c:pt idx="770">
                  <c:v>9.3718631619107595E-2</c:v>
                </c:pt>
                <c:pt idx="771">
                  <c:v>9.3686830211964306E-2</c:v>
                </c:pt>
                <c:pt idx="772">
                  <c:v>9.3655028804821003E-2</c:v>
                </c:pt>
                <c:pt idx="773">
                  <c:v>9.36232273976777E-2</c:v>
                </c:pt>
                <c:pt idx="774">
                  <c:v>9.3591425990534299E-2</c:v>
                </c:pt>
                <c:pt idx="775">
                  <c:v>9.3559624583390996E-2</c:v>
                </c:pt>
                <c:pt idx="776">
                  <c:v>9.3527823176247707E-2</c:v>
                </c:pt>
                <c:pt idx="777">
                  <c:v>9.3496021769104307E-2</c:v>
                </c:pt>
                <c:pt idx="778">
                  <c:v>9.3464220361961003E-2</c:v>
                </c:pt>
                <c:pt idx="779">
                  <c:v>9.34324189548177E-2</c:v>
                </c:pt>
                <c:pt idx="780">
                  <c:v>9.34006175476743E-2</c:v>
                </c:pt>
                <c:pt idx="781">
                  <c:v>9.3368816140530997E-2</c:v>
                </c:pt>
                <c:pt idx="782">
                  <c:v>9.3337014733387694E-2</c:v>
                </c:pt>
                <c:pt idx="783">
                  <c:v>9.3305213326244293E-2</c:v>
                </c:pt>
                <c:pt idx="784">
                  <c:v>9.3344772849460106E-2</c:v>
                </c:pt>
                <c:pt idx="785">
                  <c:v>9.3416326018135903E-2</c:v>
                </c:pt>
                <c:pt idx="786">
                  <c:v>9.3487879186811701E-2</c:v>
                </c:pt>
                <c:pt idx="787">
                  <c:v>9.3559432355487596E-2</c:v>
                </c:pt>
                <c:pt idx="788">
                  <c:v>9.3630985524163393E-2</c:v>
                </c:pt>
                <c:pt idx="789">
                  <c:v>9.3702538692839205E-2</c:v>
                </c:pt>
                <c:pt idx="790">
                  <c:v>9.3774091861515002E-2</c:v>
                </c:pt>
                <c:pt idx="791">
                  <c:v>9.3845645030190897E-2</c:v>
                </c:pt>
                <c:pt idx="792">
                  <c:v>9.3917198198866694E-2</c:v>
                </c:pt>
                <c:pt idx="793">
                  <c:v>9.3988751367542506E-2</c:v>
                </c:pt>
                <c:pt idx="794">
                  <c:v>9.4060304536218303E-2</c:v>
                </c:pt>
                <c:pt idx="795">
                  <c:v>9.4131857704894101E-2</c:v>
                </c:pt>
                <c:pt idx="796">
                  <c:v>9.4203410873569995E-2</c:v>
                </c:pt>
                <c:pt idx="797">
                  <c:v>9.4274964042245807E-2</c:v>
                </c:pt>
                <c:pt idx="798">
                  <c:v>9.4346517210921604E-2</c:v>
                </c:pt>
                <c:pt idx="799">
                  <c:v>9.4335411296691998E-2</c:v>
                </c:pt>
                <c:pt idx="800">
                  <c:v>9.4299400867845204E-2</c:v>
                </c:pt>
                <c:pt idx="801">
                  <c:v>9.4263390438998396E-2</c:v>
                </c:pt>
                <c:pt idx="802">
                  <c:v>9.4227380010151601E-2</c:v>
                </c:pt>
                <c:pt idx="803">
                  <c:v>9.4191369581304807E-2</c:v>
                </c:pt>
                <c:pt idx="804">
                  <c:v>9.4155359152457999E-2</c:v>
                </c:pt>
                <c:pt idx="805">
                  <c:v>9.4119348723611093E-2</c:v>
                </c:pt>
                <c:pt idx="806">
                  <c:v>9.4083338294764299E-2</c:v>
                </c:pt>
                <c:pt idx="807">
                  <c:v>9.4047327865917504E-2</c:v>
                </c:pt>
                <c:pt idx="808">
                  <c:v>9.4011317437070696E-2</c:v>
                </c:pt>
                <c:pt idx="809">
                  <c:v>9.3975307008223902E-2</c:v>
                </c:pt>
                <c:pt idx="810">
                  <c:v>9.40395379132202E-2</c:v>
                </c:pt>
                <c:pt idx="811">
                  <c:v>9.4424982769527002E-2</c:v>
                </c:pt>
                <c:pt idx="812">
                  <c:v>9.4810427625833693E-2</c:v>
                </c:pt>
                <c:pt idx="813">
                  <c:v>9.5195872482140301E-2</c:v>
                </c:pt>
                <c:pt idx="814">
                  <c:v>9.5581317338447103E-2</c:v>
                </c:pt>
                <c:pt idx="815">
                  <c:v>9.5966762194753794E-2</c:v>
                </c:pt>
                <c:pt idx="816">
                  <c:v>9.6352207051060498E-2</c:v>
                </c:pt>
                <c:pt idx="817">
                  <c:v>9.6737651907367203E-2</c:v>
                </c:pt>
                <c:pt idx="818">
                  <c:v>9.7123096763673894E-2</c:v>
                </c:pt>
                <c:pt idx="819">
                  <c:v>9.7508541619980696E-2</c:v>
                </c:pt>
                <c:pt idx="820">
                  <c:v>9.7893986476287401E-2</c:v>
                </c:pt>
                <c:pt idx="821">
                  <c:v>9.8279431332594105E-2</c:v>
                </c:pt>
                <c:pt idx="822">
                  <c:v>9.8664876188900796E-2</c:v>
                </c:pt>
                <c:pt idx="823">
                  <c:v>9.9050321045207501E-2</c:v>
                </c:pt>
                <c:pt idx="824">
                  <c:v>9.9435765901514206E-2</c:v>
                </c:pt>
                <c:pt idx="825">
                  <c:v>9.9821210757820994E-2</c:v>
                </c:pt>
                <c:pt idx="826">
                  <c:v>0.100206655614127</c:v>
                </c:pt>
                <c:pt idx="827">
                  <c:v>0.100592100470434</c:v>
                </c:pt>
                <c:pt idx="828">
                  <c:v>0.100977545326741</c:v>
                </c:pt>
                <c:pt idx="829">
                  <c:v>0.10119774798839</c:v>
                </c:pt>
                <c:pt idx="830">
                  <c:v>0.10140445714002801</c:v>
                </c:pt>
                <c:pt idx="831">
                  <c:v>0.101611166291667</c:v>
                </c:pt>
                <c:pt idx="832">
                  <c:v>0.10181787544330501</c:v>
                </c:pt>
                <c:pt idx="833">
                  <c:v>0.102024584594943</c:v>
                </c:pt>
                <c:pt idx="834">
                  <c:v>0.10223129374658201</c:v>
                </c:pt>
                <c:pt idx="835">
                  <c:v>0.10243800289822</c:v>
                </c:pt>
                <c:pt idx="836">
                  <c:v>0.10264471204985801</c:v>
                </c:pt>
                <c:pt idx="837">
                  <c:v>0.102851421201496</c:v>
                </c:pt>
                <c:pt idx="838">
                  <c:v>0.10305813035313501</c:v>
                </c:pt>
                <c:pt idx="839">
                  <c:v>0.103264839504773</c:v>
                </c:pt>
                <c:pt idx="840">
                  <c:v>0.10347154865641101</c:v>
                </c:pt>
                <c:pt idx="841">
                  <c:v>0.10367825780805</c:v>
                </c:pt>
                <c:pt idx="842">
                  <c:v>0.103884966959688</c:v>
                </c:pt>
                <c:pt idx="843">
                  <c:v>0.104092057552953</c:v>
                </c:pt>
                <c:pt idx="844">
                  <c:v>0.10444982339150199</c:v>
                </c:pt>
                <c:pt idx="845">
                  <c:v>0.104807589230052</c:v>
                </c:pt>
                <c:pt idx="846">
                  <c:v>0.105165355068601</c:v>
                </c:pt>
                <c:pt idx="847">
                  <c:v>0.10552312090715101</c:v>
                </c:pt>
                <c:pt idx="848">
                  <c:v>0.10588088674570099</c:v>
                </c:pt>
                <c:pt idx="849">
                  <c:v>0.10623865258425</c:v>
                </c:pt>
                <c:pt idx="850">
                  <c:v>0.1065964184228</c:v>
                </c:pt>
                <c:pt idx="851">
                  <c:v>0.10695418426135</c:v>
                </c:pt>
                <c:pt idx="852">
                  <c:v>0.107311950099899</c:v>
                </c:pt>
                <c:pt idx="853">
                  <c:v>0.107669715938449</c:v>
                </c:pt>
                <c:pt idx="854">
                  <c:v>0.108027481776998</c:v>
                </c:pt>
                <c:pt idx="855">
                  <c:v>0.10838524761554801</c:v>
                </c:pt>
                <c:pt idx="856">
                  <c:v>0.10874301345409799</c:v>
                </c:pt>
                <c:pt idx="857">
                  <c:v>0.109100779292647</c:v>
                </c:pt>
                <c:pt idx="858">
                  <c:v>0.109467115530688</c:v>
                </c:pt>
                <c:pt idx="859">
                  <c:v>0.109931287382925</c:v>
                </c:pt>
                <c:pt idx="860">
                  <c:v>0.110395459235162</c:v>
                </c:pt>
                <c:pt idx="861">
                  <c:v>0.110859631087399</c:v>
                </c:pt>
                <c:pt idx="862">
                  <c:v>0.11132380293963599</c:v>
                </c:pt>
                <c:pt idx="863">
                  <c:v>0.111787974791874</c:v>
                </c:pt>
                <c:pt idx="864">
                  <c:v>0.112252146644111</c:v>
                </c:pt>
                <c:pt idx="865">
                  <c:v>0.112716318496348</c:v>
                </c:pt>
                <c:pt idx="866">
                  <c:v>0.113180490348585</c:v>
                </c:pt>
                <c:pt idx="867">
                  <c:v>0.11364466220082201</c:v>
                </c:pt>
                <c:pt idx="868">
                  <c:v>0.11410883405305999</c:v>
                </c:pt>
                <c:pt idx="869">
                  <c:v>0.114573005905297</c:v>
                </c:pt>
                <c:pt idx="870">
                  <c:v>0.115037177757534</c:v>
                </c:pt>
                <c:pt idx="871">
                  <c:v>0.115501349609771</c:v>
                </c:pt>
                <c:pt idx="872">
                  <c:v>0.115965521462009</c:v>
                </c:pt>
                <c:pt idx="873">
                  <c:v>0.116773518516052</c:v>
                </c:pt>
                <c:pt idx="874">
                  <c:v>0.117648553899397</c:v>
                </c:pt>
                <c:pt idx="875">
                  <c:v>0.118523589282741</c:v>
                </c:pt>
                <c:pt idx="876">
                  <c:v>0.119398624666086</c:v>
                </c:pt>
                <c:pt idx="877">
                  <c:v>0.12027366004943001</c:v>
                </c:pt>
                <c:pt idx="878">
                  <c:v>0.121148695432775</c:v>
                </c:pt>
                <c:pt idx="879">
                  <c:v>0.122023730816119</c:v>
                </c:pt>
                <c:pt idx="880">
                  <c:v>0.12289876619946399</c:v>
                </c:pt>
                <c:pt idx="881">
                  <c:v>0.123773801582808</c:v>
                </c:pt>
                <c:pt idx="882">
                  <c:v>0.124648836966153</c:v>
                </c:pt>
                <c:pt idx="883">
                  <c:v>0.125523872349497</c:v>
                </c:pt>
                <c:pt idx="884">
                  <c:v>0.12639890773284199</c:v>
                </c:pt>
                <c:pt idx="885">
                  <c:v>0.12727394311618601</c:v>
                </c:pt>
                <c:pt idx="886">
                  <c:v>0.128148978499531</c:v>
                </c:pt>
                <c:pt idx="887">
                  <c:v>0.12902401388287499</c:v>
                </c:pt>
                <c:pt idx="888">
                  <c:v>0.129693964838967</c:v>
                </c:pt>
                <c:pt idx="889">
                  <c:v>0.12996746063560999</c:v>
                </c:pt>
                <c:pt idx="890">
                  <c:v>0.130240956432252</c:v>
                </c:pt>
                <c:pt idx="891">
                  <c:v>0.13051445222889499</c:v>
                </c:pt>
                <c:pt idx="892">
                  <c:v>0.130787948025537</c:v>
                </c:pt>
                <c:pt idx="893">
                  <c:v>0.13106144382217999</c:v>
                </c:pt>
                <c:pt idx="894">
                  <c:v>0.131334939618823</c:v>
                </c:pt>
                <c:pt idx="895">
                  <c:v>0.13160843541546499</c:v>
                </c:pt>
                <c:pt idx="896">
                  <c:v>0.13188193121210801</c:v>
                </c:pt>
                <c:pt idx="897">
                  <c:v>0.13215542700874999</c:v>
                </c:pt>
                <c:pt idx="898">
                  <c:v>0.13242892280539301</c:v>
                </c:pt>
                <c:pt idx="899">
                  <c:v>0.13270241860203599</c:v>
                </c:pt>
                <c:pt idx="900">
                  <c:v>0.13297591439867801</c:v>
                </c:pt>
                <c:pt idx="901">
                  <c:v>0.13324941019532099</c:v>
                </c:pt>
                <c:pt idx="902">
                  <c:v>0.13352290599196301</c:v>
                </c:pt>
                <c:pt idx="903">
                  <c:v>0.13386073629735601</c:v>
                </c:pt>
                <c:pt idx="904">
                  <c:v>0.134338726748718</c:v>
                </c:pt>
                <c:pt idx="905">
                  <c:v>0.13481671720007901</c:v>
                </c:pt>
                <c:pt idx="906">
                  <c:v>0.135294707651441</c:v>
                </c:pt>
                <c:pt idx="907">
                  <c:v>0.13577269810280301</c:v>
                </c:pt>
                <c:pt idx="908">
                  <c:v>0.136250688554164</c:v>
                </c:pt>
                <c:pt idx="909">
                  <c:v>0.13672867900552599</c:v>
                </c:pt>
                <c:pt idx="910">
                  <c:v>0.137206669456887</c:v>
                </c:pt>
                <c:pt idx="911">
                  <c:v>0.13768465990824899</c:v>
                </c:pt>
                <c:pt idx="912">
                  <c:v>0.13816265035961001</c:v>
                </c:pt>
                <c:pt idx="913">
                  <c:v>0.13864064081097199</c:v>
                </c:pt>
                <c:pt idx="914">
                  <c:v>0.13911863126233301</c:v>
                </c:pt>
                <c:pt idx="915">
                  <c:v>0.139596621713695</c:v>
                </c:pt>
                <c:pt idx="916">
                  <c:v>0.14007461216505601</c:v>
                </c:pt>
                <c:pt idx="917">
                  <c:v>0.140552602616418</c:v>
                </c:pt>
                <c:pt idx="918">
                  <c:v>0.14103059306778001</c:v>
                </c:pt>
                <c:pt idx="919">
                  <c:v>0.141508583519141</c:v>
                </c:pt>
                <c:pt idx="920">
                  <c:v>0.14198657397050299</c:v>
                </c:pt>
                <c:pt idx="921">
                  <c:v>0.142464564421864</c:v>
                </c:pt>
                <c:pt idx="922">
                  <c:v>0.14294255487322599</c:v>
                </c:pt>
                <c:pt idx="923">
                  <c:v>0.14342054532458701</c:v>
                </c:pt>
                <c:pt idx="924">
                  <c:v>0.14389853577594899</c:v>
                </c:pt>
                <c:pt idx="925">
                  <c:v>0.14437652622731001</c:v>
                </c:pt>
                <c:pt idx="926">
                  <c:v>0.144792663593758</c:v>
                </c:pt>
                <c:pt idx="927">
                  <c:v>0.145185880584876</c:v>
                </c:pt>
                <c:pt idx="928">
                  <c:v>0.14557909757599299</c:v>
                </c:pt>
                <c:pt idx="929">
                  <c:v>0.14597231456711099</c:v>
                </c:pt>
                <c:pt idx="930">
                  <c:v>0.14636553155822901</c:v>
                </c:pt>
                <c:pt idx="931">
                  <c:v>0.14675874854934601</c:v>
                </c:pt>
                <c:pt idx="932">
                  <c:v>0.147151965540464</c:v>
                </c:pt>
                <c:pt idx="933">
                  <c:v>0.147545182531582</c:v>
                </c:pt>
                <c:pt idx="934">
                  <c:v>0.14793839952269999</c:v>
                </c:pt>
                <c:pt idx="935">
                  <c:v>0.14833161651381699</c:v>
                </c:pt>
                <c:pt idx="936">
                  <c:v>0.14872483350493501</c:v>
                </c:pt>
                <c:pt idx="937">
                  <c:v>0.14911805049605301</c:v>
                </c:pt>
                <c:pt idx="938">
                  <c:v>0.14951126748717</c:v>
                </c:pt>
                <c:pt idx="939">
                  <c:v>0.149904484478288</c:v>
                </c:pt>
                <c:pt idx="940">
                  <c:v>0.15029770146940599</c:v>
                </c:pt>
                <c:pt idx="941">
                  <c:v>0.15069091846052299</c:v>
                </c:pt>
                <c:pt idx="942">
                  <c:v>0.15108413545164101</c:v>
                </c:pt>
                <c:pt idx="943">
                  <c:v>0.15147735244275901</c:v>
                </c:pt>
                <c:pt idx="944">
                  <c:v>0.151870569433877</c:v>
                </c:pt>
                <c:pt idx="945">
                  <c:v>0.152263786424994</c:v>
                </c:pt>
                <c:pt idx="946">
                  <c:v>0.15265700341611199</c:v>
                </c:pt>
                <c:pt idx="947">
                  <c:v>0.15305022040722999</c:v>
                </c:pt>
                <c:pt idx="948">
                  <c:v>0.15352750761525699</c:v>
                </c:pt>
                <c:pt idx="949">
                  <c:v>0.154199087954736</c:v>
                </c:pt>
                <c:pt idx="950">
                  <c:v>0.154870668294214</c:v>
                </c:pt>
                <c:pt idx="951">
                  <c:v>0.15554224863369201</c:v>
                </c:pt>
                <c:pt idx="952">
                  <c:v>0.15621382897317099</c:v>
                </c:pt>
                <c:pt idx="953">
                  <c:v>0.15688540931264899</c:v>
                </c:pt>
                <c:pt idx="954">
                  <c:v>0.157556989652128</c:v>
                </c:pt>
                <c:pt idx="955">
                  <c:v>0.15822856999160601</c:v>
                </c:pt>
                <c:pt idx="956">
                  <c:v>0.15890015033108501</c:v>
                </c:pt>
                <c:pt idx="957">
                  <c:v>0.15957173067056299</c:v>
                </c:pt>
                <c:pt idx="958">
                  <c:v>0.160243311010041</c:v>
                </c:pt>
                <c:pt idx="959">
                  <c:v>0.16091489134952</c:v>
                </c:pt>
                <c:pt idx="960">
                  <c:v>0.16158647168899801</c:v>
                </c:pt>
                <c:pt idx="961">
                  <c:v>0.16225805202847701</c:v>
                </c:pt>
                <c:pt idx="962">
                  <c:v>0.16292963236795499</c:v>
                </c:pt>
                <c:pt idx="963">
                  <c:v>0.163534235910648</c:v>
                </c:pt>
                <c:pt idx="964">
                  <c:v>0.16409894062989899</c:v>
                </c:pt>
                <c:pt idx="965">
                  <c:v>0.16466364534915001</c:v>
                </c:pt>
                <c:pt idx="966">
                  <c:v>0.165228350068402</c:v>
                </c:pt>
                <c:pt idx="967">
                  <c:v>0.16579305478765299</c:v>
                </c:pt>
                <c:pt idx="968">
                  <c:v>0.16635775950690501</c:v>
                </c:pt>
                <c:pt idx="969">
                  <c:v>0.166922464226156</c:v>
                </c:pt>
                <c:pt idx="970">
                  <c:v>0.16748716894540799</c:v>
                </c:pt>
                <c:pt idx="971">
                  <c:v>0.16805187366465901</c:v>
                </c:pt>
                <c:pt idx="972">
                  <c:v>0.16861657838391</c:v>
                </c:pt>
                <c:pt idx="973">
                  <c:v>0.16918128310316199</c:v>
                </c:pt>
                <c:pt idx="974">
                  <c:v>0.16974598782241301</c:v>
                </c:pt>
                <c:pt idx="975">
                  <c:v>0.170310692541665</c:v>
                </c:pt>
                <c:pt idx="976">
                  <c:v>0.170875397260916</c:v>
                </c:pt>
                <c:pt idx="977">
                  <c:v>0.17144010198016801</c:v>
                </c:pt>
                <c:pt idx="978">
                  <c:v>0.17200480669941901</c:v>
                </c:pt>
                <c:pt idx="979">
                  <c:v>0.17256951141867</c:v>
                </c:pt>
                <c:pt idx="980">
                  <c:v>0.17313421613792199</c:v>
                </c:pt>
                <c:pt idx="981">
                  <c:v>0.17369892085717301</c:v>
                </c:pt>
                <c:pt idx="982">
                  <c:v>0.174263625576425</c:v>
                </c:pt>
                <c:pt idx="983">
                  <c:v>0.17482833029567599</c:v>
                </c:pt>
                <c:pt idx="984">
                  <c:v>0.17539303501492701</c:v>
                </c:pt>
                <c:pt idx="985">
                  <c:v>0.175957739734179</c:v>
                </c:pt>
                <c:pt idx="986">
                  <c:v>0.17652244445342999</c:v>
                </c:pt>
                <c:pt idx="987">
                  <c:v>0.17708714917268201</c:v>
                </c:pt>
                <c:pt idx="988">
                  <c:v>0.177651853891933</c:v>
                </c:pt>
                <c:pt idx="989">
                  <c:v>0.17821655861118499</c:v>
                </c:pt>
                <c:pt idx="990">
                  <c:v>0.17878126333043601</c:v>
                </c:pt>
                <c:pt idx="991">
                  <c:v>0.179345968049687</c:v>
                </c:pt>
                <c:pt idx="992">
                  <c:v>0.17991067276893899</c:v>
                </c:pt>
                <c:pt idx="993">
                  <c:v>0.18030946147570501</c:v>
                </c:pt>
                <c:pt idx="994">
                  <c:v>0.18066219210510101</c:v>
                </c:pt>
                <c:pt idx="995">
                  <c:v>0.18101492273449701</c:v>
                </c:pt>
                <c:pt idx="996">
                  <c:v>0.18136765336389299</c:v>
                </c:pt>
                <c:pt idx="997">
                  <c:v>0.18172038399328899</c:v>
                </c:pt>
                <c:pt idx="998">
                  <c:v>0.182073114622685</c:v>
                </c:pt>
                <c:pt idx="999">
                  <c:v>0.182425845252081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937-4F0D-B132-E88432712E8F}"/>
            </c:ext>
          </c:extLst>
        </c:ser>
        <c:ser>
          <c:idx val="8"/>
          <c:order val="5"/>
          <c:tx>
            <c:strRef>
              <c:f>FLiNaK_plot_data!$L$1</c:f>
              <c:strCache>
                <c:ptCount val="1"/>
                <c:pt idx="0">
                  <c:v>S(r): Li-F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FLiNaK_plot_data!$L$2:$L$1001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0.21542877658398699</c:v>
                </c:pt>
                <c:pt idx="375">
                  <c:v>0.21542877658398699</c:v>
                </c:pt>
                <c:pt idx="376">
                  <c:v>0.21542877658398699</c:v>
                </c:pt>
                <c:pt idx="377">
                  <c:v>0.21542877658398699</c:v>
                </c:pt>
                <c:pt idx="378">
                  <c:v>0.21542877658398699</c:v>
                </c:pt>
                <c:pt idx="379">
                  <c:v>0.21542877658398699</c:v>
                </c:pt>
                <c:pt idx="380">
                  <c:v>0.21542877658398699</c:v>
                </c:pt>
                <c:pt idx="381">
                  <c:v>0.21542877658398699</c:v>
                </c:pt>
                <c:pt idx="382">
                  <c:v>0.21542877658398699</c:v>
                </c:pt>
                <c:pt idx="383">
                  <c:v>0.21542877658398699</c:v>
                </c:pt>
                <c:pt idx="384">
                  <c:v>0.21542877658398699</c:v>
                </c:pt>
                <c:pt idx="385">
                  <c:v>0.21542877658398699</c:v>
                </c:pt>
                <c:pt idx="386">
                  <c:v>0.21542877658398699</c:v>
                </c:pt>
                <c:pt idx="387">
                  <c:v>0.21542877658398699</c:v>
                </c:pt>
                <c:pt idx="388">
                  <c:v>0.21542877658398699</c:v>
                </c:pt>
                <c:pt idx="389">
                  <c:v>0.21542877658398699</c:v>
                </c:pt>
                <c:pt idx="390">
                  <c:v>0.21542877658398699</c:v>
                </c:pt>
                <c:pt idx="391">
                  <c:v>0.21542877658398699</c:v>
                </c:pt>
                <c:pt idx="392">
                  <c:v>0.21542877658398699</c:v>
                </c:pt>
                <c:pt idx="393">
                  <c:v>0.21542877658398699</c:v>
                </c:pt>
                <c:pt idx="394">
                  <c:v>0.21542877658398699</c:v>
                </c:pt>
                <c:pt idx="395">
                  <c:v>0.21542877658398699</c:v>
                </c:pt>
                <c:pt idx="396">
                  <c:v>0.21542877658398699</c:v>
                </c:pt>
                <c:pt idx="397">
                  <c:v>0.21542877658398699</c:v>
                </c:pt>
                <c:pt idx="398">
                  <c:v>0.21542877658398699</c:v>
                </c:pt>
                <c:pt idx="399">
                  <c:v>0.21542877658398699</c:v>
                </c:pt>
                <c:pt idx="400">
                  <c:v>0.21542877658398699</c:v>
                </c:pt>
                <c:pt idx="401">
                  <c:v>0.21542877658398699</c:v>
                </c:pt>
                <c:pt idx="402">
                  <c:v>0.21542877658398699</c:v>
                </c:pt>
                <c:pt idx="403">
                  <c:v>0.21542877658398699</c:v>
                </c:pt>
                <c:pt idx="404">
                  <c:v>0.21542877658398699</c:v>
                </c:pt>
                <c:pt idx="405">
                  <c:v>0.21542877658398699</c:v>
                </c:pt>
                <c:pt idx="406">
                  <c:v>0.21542877658398699</c:v>
                </c:pt>
                <c:pt idx="407">
                  <c:v>0.21542877658398699</c:v>
                </c:pt>
                <c:pt idx="408">
                  <c:v>0.21542877658398699</c:v>
                </c:pt>
                <c:pt idx="409">
                  <c:v>0.21542877658398699</c:v>
                </c:pt>
                <c:pt idx="410">
                  <c:v>0.21542877658398699</c:v>
                </c:pt>
                <c:pt idx="411">
                  <c:v>0.21542877658398699</c:v>
                </c:pt>
                <c:pt idx="412">
                  <c:v>0.21542877658398699</c:v>
                </c:pt>
                <c:pt idx="413">
                  <c:v>0.21542877658398699</c:v>
                </c:pt>
                <c:pt idx="414">
                  <c:v>0.21542877658398699</c:v>
                </c:pt>
                <c:pt idx="415">
                  <c:v>0.21542877658398699</c:v>
                </c:pt>
                <c:pt idx="416">
                  <c:v>0.21542877658398699</c:v>
                </c:pt>
                <c:pt idx="417">
                  <c:v>0.21542877658398699</c:v>
                </c:pt>
                <c:pt idx="418">
                  <c:v>0.21542877658398699</c:v>
                </c:pt>
                <c:pt idx="419">
                  <c:v>0.21542877658398699</c:v>
                </c:pt>
                <c:pt idx="420">
                  <c:v>0.21542877658398699</c:v>
                </c:pt>
                <c:pt idx="421">
                  <c:v>0.21542877658398699</c:v>
                </c:pt>
                <c:pt idx="422">
                  <c:v>0.21542877658398699</c:v>
                </c:pt>
                <c:pt idx="423">
                  <c:v>0.21542877658398699</c:v>
                </c:pt>
                <c:pt idx="424">
                  <c:v>0.21542877658398699</c:v>
                </c:pt>
                <c:pt idx="425">
                  <c:v>0.21542877658398699</c:v>
                </c:pt>
                <c:pt idx="426">
                  <c:v>0.21542877658398699</c:v>
                </c:pt>
                <c:pt idx="427">
                  <c:v>0.21542877658398699</c:v>
                </c:pt>
                <c:pt idx="428">
                  <c:v>0.21542877658398699</c:v>
                </c:pt>
                <c:pt idx="429">
                  <c:v>0.21542877658398699</c:v>
                </c:pt>
                <c:pt idx="430">
                  <c:v>0.21542877658398699</c:v>
                </c:pt>
                <c:pt idx="431">
                  <c:v>0.21542877658398699</c:v>
                </c:pt>
                <c:pt idx="432">
                  <c:v>0.21542877658398699</c:v>
                </c:pt>
                <c:pt idx="433">
                  <c:v>0.21542877658398699</c:v>
                </c:pt>
                <c:pt idx="434">
                  <c:v>0.21542877658398699</c:v>
                </c:pt>
                <c:pt idx="435">
                  <c:v>0.21542877658398699</c:v>
                </c:pt>
                <c:pt idx="436">
                  <c:v>0.21542877658398699</c:v>
                </c:pt>
                <c:pt idx="437">
                  <c:v>0.21542877658398699</c:v>
                </c:pt>
                <c:pt idx="438">
                  <c:v>0.21542877658398699</c:v>
                </c:pt>
                <c:pt idx="439">
                  <c:v>0.21542877658398699</c:v>
                </c:pt>
                <c:pt idx="440">
                  <c:v>0.21542877658398699</c:v>
                </c:pt>
                <c:pt idx="441">
                  <c:v>0.21542877658398699</c:v>
                </c:pt>
                <c:pt idx="442">
                  <c:v>0.21542877658398699</c:v>
                </c:pt>
                <c:pt idx="443">
                  <c:v>0.21542877658398699</c:v>
                </c:pt>
                <c:pt idx="444">
                  <c:v>0.21542877658398699</c:v>
                </c:pt>
                <c:pt idx="445">
                  <c:v>0.21542877658398699</c:v>
                </c:pt>
                <c:pt idx="446">
                  <c:v>0.21542877658398699</c:v>
                </c:pt>
                <c:pt idx="447">
                  <c:v>0.21542877658398699</c:v>
                </c:pt>
                <c:pt idx="448">
                  <c:v>0.21542877658398699</c:v>
                </c:pt>
                <c:pt idx="449">
                  <c:v>0.21542877658398699</c:v>
                </c:pt>
                <c:pt idx="450">
                  <c:v>0.21542877658398699</c:v>
                </c:pt>
                <c:pt idx="451">
                  <c:v>0.21542877658398699</c:v>
                </c:pt>
                <c:pt idx="452">
                  <c:v>0.21542877658398699</c:v>
                </c:pt>
                <c:pt idx="453">
                  <c:v>0.21542877658398699</c:v>
                </c:pt>
                <c:pt idx="454">
                  <c:v>0.21542877658398699</c:v>
                </c:pt>
                <c:pt idx="455">
                  <c:v>0.21542877658398699</c:v>
                </c:pt>
                <c:pt idx="456">
                  <c:v>0.21542877658398699</c:v>
                </c:pt>
                <c:pt idx="457">
                  <c:v>0.21542877658398699</c:v>
                </c:pt>
                <c:pt idx="458">
                  <c:v>0.21542877658398699</c:v>
                </c:pt>
                <c:pt idx="459">
                  <c:v>0.21542877658398699</c:v>
                </c:pt>
                <c:pt idx="460">
                  <c:v>0.21542877658398699</c:v>
                </c:pt>
                <c:pt idx="461">
                  <c:v>0.21542877658398699</c:v>
                </c:pt>
                <c:pt idx="462">
                  <c:v>0.21542877658398699</c:v>
                </c:pt>
                <c:pt idx="463">
                  <c:v>0.21542877658398699</c:v>
                </c:pt>
                <c:pt idx="464">
                  <c:v>0.21542877658398699</c:v>
                </c:pt>
                <c:pt idx="465">
                  <c:v>0.21542877658398699</c:v>
                </c:pt>
                <c:pt idx="466">
                  <c:v>0.21542877658398699</c:v>
                </c:pt>
                <c:pt idx="467">
                  <c:v>0.21542877658398699</c:v>
                </c:pt>
                <c:pt idx="468">
                  <c:v>0.21542877658398699</c:v>
                </c:pt>
                <c:pt idx="469">
                  <c:v>0.21542877658398699</c:v>
                </c:pt>
                <c:pt idx="470">
                  <c:v>0.21542877658398699</c:v>
                </c:pt>
                <c:pt idx="471">
                  <c:v>0.21542877658398699</c:v>
                </c:pt>
                <c:pt idx="472">
                  <c:v>0.21542877658398699</c:v>
                </c:pt>
                <c:pt idx="473">
                  <c:v>0.21542877658398699</c:v>
                </c:pt>
                <c:pt idx="474">
                  <c:v>0.21542877658398699</c:v>
                </c:pt>
                <c:pt idx="475">
                  <c:v>0.21542877658398699</c:v>
                </c:pt>
                <c:pt idx="476">
                  <c:v>0.21542877658398699</c:v>
                </c:pt>
                <c:pt idx="477">
                  <c:v>0.21542877658398699</c:v>
                </c:pt>
                <c:pt idx="478">
                  <c:v>0.21542877658398699</c:v>
                </c:pt>
                <c:pt idx="479">
                  <c:v>0.21542877658398699</c:v>
                </c:pt>
                <c:pt idx="480">
                  <c:v>0.21542877658398699</c:v>
                </c:pt>
                <c:pt idx="481">
                  <c:v>0.21542877658398699</c:v>
                </c:pt>
                <c:pt idx="482">
                  <c:v>0.21542877658398699</c:v>
                </c:pt>
                <c:pt idx="483">
                  <c:v>0.21542877658398699</c:v>
                </c:pt>
                <c:pt idx="484">
                  <c:v>0.21542877658398699</c:v>
                </c:pt>
                <c:pt idx="485">
                  <c:v>0.21542877658398699</c:v>
                </c:pt>
                <c:pt idx="486">
                  <c:v>0.21542877658398699</c:v>
                </c:pt>
                <c:pt idx="487">
                  <c:v>0.21542877658398699</c:v>
                </c:pt>
                <c:pt idx="488">
                  <c:v>0.21542877658398699</c:v>
                </c:pt>
                <c:pt idx="489">
                  <c:v>0.21542877658398699</c:v>
                </c:pt>
                <c:pt idx="490">
                  <c:v>0.21542877658398699</c:v>
                </c:pt>
                <c:pt idx="491">
                  <c:v>0.21542877658398699</c:v>
                </c:pt>
                <c:pt idx="492">
                  <c:v>0.21542877658398699</c:v>
                </c:pt>
                <c:pt idx="493">
                  <c:v>0.21542877658398699</c:v>
                </c:pt>
                <c:pt idx="494">
                  <c:v>0.21542877658398699</c:v>
                </c:pt>
                <c:pt idx="495">
                  <c:v>0.21542877658398699</c:v>
                </c:pt>
                <c:pt idx="496">
                  <c:v>0.21542877658398699</c:v>
                </c:pt>
                <c:pt idx="497">
                  <c:v>0.21542877658398699</c:v>
                </c:pt>
                <c:pt idx="498">
                  <c:v>0.21542877658398699</c:v>
                </c:pt>
                <c:pt idx="499">
                  <c:v>0.21542877658398699</c:v>
                </c:pt>
                <c:pt idx="500">
                  <c:v>0.21542877658398699</c:v>
                </c:pt>
                <c:pt idx="501">
                  <c:v>0.21542877658398699</c:v>
                </c:pt>
                <c:pt idx="502">
                  <c:v>0.21542877658398699</c:v>
                </c:pt>
                <c:pt idx="503">
                  <c:v>0.21542877658398699</c:v>
                </c:pt>
                <c:pt idx="504">
                  <c:v>0.21542877658398699</c:v>
                </c:pt>
                <c:pt idx="505">
                  <c:v>0.21542877658398699</c:v>
                </c:pt>
                <c:pt idx="506">
                  <c:v>0.21542877658398699</c:v>
                </c:pt>
                <c:pt idx="507">
                  <c:v>0.21542877658398699</c:v>
                </c:pt>
                <c:pt idx="508">
                  <c:v>0.21542877658398699</c:v>
                </c:pt>
                <c:pt idx="509">
                  <c:v>0.21542877658398699</c:v>
                </c:pt>
                <c:pt idx="510">
                  <c:v>0.21542877658398699</c:v>
                </c:pt>
                <c:pt idx="511">
                  <c:v>0.21542877658398699</c:v>
                </c:pt>
                <c:pt idx="512">
                  <c:v>0.21542877658398699</c:v>
                </c:pt>
                <c:pt idx="513">
                  <c:v>0.21542877658398699</c:v>
                </c:pt>
                <c:pt idx="514">
                  <c:v>0.21542877658398699</c:v>
                </c:pt>
                <c:pt idx="515">
                  <c:v>0.21542877658398699</c:v>
                </c:pt>
                <c:pt idx="516">
                  <c:v>0.21542877658398699</c:v>
                </c:pt>
                <c:pt idx="517">
                  <c:v>0.21542877658398699</c:v>
                </c:pt>
                <c:pt idx="518">
                  <c:v>0.21542877658398699</c:v>
                </c:pt>
                <c:pt idx="519">
                  <c:v>0.21542877658398699</c:v>
                </c:pt>
                <c:pt idx="520">
                  <c:v>0.21542877658398699</c:v>
                </c:pt>
                <c:pt idx="521">
                  <c:v>0.21542877658398699</c:v>
                </c:pt>
                <c:pt idx="522">
                  <c:v>0.21542877658398699</c:v>
                </c:pt>
                <c:pt idx="523">
                  <c:v>0.21542877658398699</c:v>
                </c:pt>
                <c:pt idx="524">
                  <c:v>0.21542877658398699</c:v>
                </c:pt>
                <c:pt idx="525">
                  <c:v>0.21542877658398699</c:v>
                </c:pt>
                <c:pt idx="526">
                  <c:v>0.21542877658398699</c:v>
                </c:pt>
                <c:pt idx="527">
                  <c:v>0.21542877658398699</c:v>
                </c:pt>
                <c:pt idx="528">
                  <c:v>0.21542877658398699</c:v>
                </c:pt>
                <c:pt idx="529">
                  <c:v>0.21542877658398699</c:v>
                </c:pt>
                <c:pt idx="530">
                  <c:v>0.21542877658398699</c:v>
                </c:pt>
                <c:pt idx="531">
                  <c:v>0.21542877658398699</c:v>
                </c:pt>
                <c:pt idx="532">
                  <c:v>0.21542877658398699</c:v>
                </c:pt>
                <c:pt idx="533">
                  <c:v>0.21542877658398699</c:v>
                </c:pt>
                <c:pt idx="534">
                  <c:v>0.21542877658398699</c:v>
                </c:pt>
                <c:pt idx="535">
                  <c:v>0.21542877658398699</c:v>
                </c:pt>
                <c:pt idx="536">
                  <c:v>0.21542877658398699</c:v>
                </c:pt>
                <c:pt idx="537">
                  <c:v>0.21542877658398699</c:v>
                </c:pt>
                <c:pt idx="538">
                  <c:v>0.21542877658398699</c:v>
                </c:pt>
                <c:pt idx="539">
                  <c:v>0.21542877658398699</c:v>
                </c:pt>
                <c:pt idx="540">
                  <c:v>0.21542877658398699</c:v>
                </c:pt>
                <c:pt idx="541">
                  <c:v>0.21542877658398699</c:v>
                </c:pt>
                <c:pt idx="542">
                  <c:v>0.21542877658398699</c:v>
                </c:pt>
                <c:pt idx="543">
                  <c:v>0.21542877658398699</c:v>
                </c:pt>
                <c:pt idx="544">
                  <c:v>0.21542877658398699</c:v>
                </c:pt>
                <c:pt idx="545">
                  <c:v>0.21542877658398699</c:v>
                </c:pt>
                <c:pt idx="546">
                  <c:v>0.21542877658398699</c:v>
                </c:pt>
                <c:pt idx="547">
                  <c:v>0.21542877658398699</c:v>
                </c:pt>
                <c:pt idx="548">
                  <c:v>0.21542877658398699</c:v>
                </c:pt>
                <c:pt idx="549">
                  <c:v>0.21542877658398699</c:v>
                </c:pt>
                <c:pt idx="550">
                  <c:v>0.21542877658398699</c:v>
                </c:pt>
                <c:pt idx="551">
                  <c:v>0.21542877658398699</c:v>
                </c:pt>
                <c:pt idx="552">
                  <c:v>0.21542877658398699</c:v>
                </c:pt>
                <c:pt idx="553">
                  <c:v>0.21542877658398699</c:v>
                </c:pt>
                <c:pt idx="554">
                  <c:v>0.21542877658398699</c:v>
                </c:pt>
                <c:pt idx="555">
                  <c:v>0.21542877658398699</c:v>
                </c:pt>
                <c:pt idx="556">
                  <c:v>0.21542877658398699</c:v>
                </c:pt>
                <c:pt idx="557">
                  <c:v>0.21542877658398699</c:v>
                </c:pt>
                <c:pt idx="558">
                  <c:v>0.21542877658398699</c:v>
                </c:pt>
                <c:pt idx="559">
                  <c:v>0.21542877658398699</c:v>
                </c:pt>
                <c:pt idx="560">
                  <c:v>0.21542877658398699</c:v>
                </c:pt>
                <c:pt idx="561">
                  <c:v>0.21542877658398699</c:v>
                </c:pt>
                <c:pt idx="562">
                  <c:v>0.21542877658398699</c:v>
                </c:pt>
                <c:pt idx="563">
                  <c:v>0.21542877658398699</c:v>
                </c:pt>
                <c:pt idx="564">
                  <c:v>0.21542877658398699</c:v>
                </c:pt>
                <c:pt idx="565">
                  <c:v>0.21542877658398699</c:v>
                </c:pt>
                <c:pt idx="566">
                  <c:v>0.21542877658398699</c:v>
                </c:pt>
                <c:pt idx="567">
                  <c:v>0.21542877658398699</c:v>
                </c:pt>
                <c:pt idx="568">
                  <c:v>0.21542877658398699</c:v>
                </c:pt>
                <c:pt idx="569">
                  <c:v>0.21542877658398699</c:v>
                </c:pt>
                <c:pt idx="570">
                  <c:v>0.21542877658398699</c:v>
                </c:pt>
                <c:pt idx="571">
                  <c:v>0.21542877658398699</c:v>
                </c:pt>
                <c:pt idx="572">
                  <c:v>0.21542877658398699</c:v>
                </c:pt>
                <c:pt idx="573">
                  <c:v>0.21542877658398699</c:v>
                </c:pt>
                <c:pt idx="574">
                  <c:v>0.21542877658398699</c:v>
                </c:pt>
                <c:pt idx="575">
                  <c:v>0.21542877658398699</c:v>
                </c:pt>
                <c:pt idx="576">
                  <c:v>0.21542877658398699</c:v>
                </c:pt>
                <c:pt idx="577">
                  <c:v>0.21542877658398699</c:v>
                </c:pt>
                <c:pt idx="578">
                  <c:v>0.21542877658398699</c:v>
                </c:pt>
                <c:pt idx="579">
                  <c:v>0.21542877658398699</c:v>
                </c:pt>
                <c:pt idx="580">
                  <c:v>0.21542877658398699</c:v>
                </c:pt>
                <c:pt idx="581">
                  <c:v>0.21542877658398699</c:v>
                </c:pt>
                <c:pt idx="582">
                  <c:v>0.21542877658398699</c:v>
                </c:pt>
                <c:pt idx="583">
                  <c:v>0.21542877658398699</c:v>
                </c:pt>
                <c:pt idx="584">
                  <c:v>0.21542877658398699</c:v>
                </c:pt>
                <c:pt idx="585">
                  <c:v>0.21542877658398699</c:v>
                </c:pt>
                <c:pt idx="586">
                  <c:v>0.21542877658398699</c:v>
                </c:pt>
                <c:pt idx="587">
                  <c:v>0.21542877658398699</c:v>
                </c:pt>
                <c:pt idx="588">
                  <c:v>0.21542877658398699</c:v>
                </c:pt>
                <c:pt idx="589">
                  <c:v>0.21542877658398699</c:v>
                </c:pt>
                <c:pt idx="590">
                  <c:v>0.21542877658398699</c:v>
                </c:pt>
                <c:pt idx="591">
                  <c:v>0.21542877658398699</c:v>
                </c:pt>
                <c:pt idx="592">
                  <c:v>0.21542877658398699</c:v>
                </c:pt>
                <c:pt idx="593">
                  <c:v>0.21542877658398699</c:v>
                </c:pt>
                <c:pt idx="594">
                  <c:v>0.21542877658398699</c:v>
                </c:pt>
                <c:pt idx="595">
                  <c:v>0.21542877658398699</c:v>
                </c:pt>
                <c:pt idx="596">
                  <c:v>0.21542877658398699</c:v>
                </c:pt>
                <c:pt idx="597">
                  <c:v>0.21542877658398699</c:v>
                </c:pt>
                <c:pt idx="598">
                  <c:v>0.21542877658398699</c:v>
                </c:pt>
                <c:pt idx="599">
                  <c:v>0.21542877658398699</c:v>
                </c:pt>
                <c:pt idx="600">
                  <c:v>0.21542877658398699</c:v>
                </c:pt>
                <c:pt idx="601">
                  <c:v>0.21542877658398699</c:v>
                </c:pt>
                <c:pt idx="602">
                  <c:v>0.21542877658398699</c:v>
                </c:pt>
                <c:pt idx="603">
                  <c:v>0.21542877658398699</c:v>
                </c:pt>
                <c:pt idx="604">
                  <c:v>0.21542877658398699</c:v>
                </c:pt>
                <c:pt idx="605">
                  <c:v>0.21542877658398699</c:v>
                </c:pt>
                <c:pt idx="606">
                  <c:v>0.21542877658398699</c:v>
                </c:pt>
                <c:pt idx="607">
                  <c:v>0.21542877658398699</c:v>
                </c:pt>
                <c:pt idx="608">
                  <c:v>0.21542877658398699</c:v>
                </c:pt>
                <c:pt idx="609">
                  <c:v>0.21542877658398699</c:v>
                </c:pt>
                <c:pt idx="610">
                  <c:v>0.21542877658398699</c:v>
                </c:pt>
                <c:pt idx="611">
                  <c:v>0.21542877658398699</c:v>
                </c:pt>
                <c:pt idx="612">
                  <c:v>0.21542877658398699</c:v>
                </c:pt>
                <c:pt idx="613">
                  <c:v>0.21542877658398699</c:v>
                </c:pt>
                <c:pt idx="614">
                  <c:v>0.21542877658398699</c:v>
                </c:pt>
                <c:pt idx="615">
                  <c:v>0.21542877658398699</c:v>
                </c:pt>
                <c:pt idx="616">
                  <c:v>0.21542877658398699</c:v>
                </c:pt>
                <c:pt idx="617">
                  <c:v>0.21542877658398699</c:v>
                </c:pt>
                <c:pt idx="618">
                  <c:v>0.21542877658398699</c:v>
                </c:pt>
                <c:pt idx="619">
                  <c:v>0.21542877658398699</c:v>
                </c:pt>
                <c:pt idx="620">
                  <c:v>0.21542877658398699</c:v>
                </c:pt>
                <c:pt idx="621">
                  <c:v>0.21542877658398699</c:v>
                </c:pt>
                <c:pt idx="622">
                  <c:v>0.21542877658398699</c:v>
                </c:pt>
                <c:pt idx="623">
                  <c:v>0.21542877658398699</c:v>
                </c:pt>
                <c:pt idx="624">
                  <c:v>0.21542877658398699</c:v>
                </c:pt>
                <c:pt idx="625">
                  <c:v>0.21542877658398699</c:v>
                </c:pt>
                <c:pt idx="626">
                  <c:v>0.21542877658398699</c:v>
                </c:pt>
                <c:pt idx="627">
                  <c:v>0.21542877658398699</c:v>
                </c:pt>
                <c:pt idx="628">
                  <c:v>0.21542877658398699</c:v>
                </c:pt>
                <c:pt idx="629">
                  <c:v>0.21542877658398699</c:v>
                </c:pt>
                <c:pt idx="630">
                  <c:v>0.21542877658398699</c:v>
                </c:pt>
                <c:pt idx="631">
                  <c:v>0.21542877658398699</c:v>
                </c:pt>
                <c:pt idx="632">
                  <c:v>0.21542877658398699</c:v>
                </c:pt>
                <c:pt idx="633">
                  <c:v>0.21542877658398699</c:v>
                </c:pt>
                <c:pt idx="634">
                  <c:v>0.21542877658398699</c:v>
                </c:pt>
                <c:pt idx="635">
                  <c:v>0.21542877658398699</c:v>
                </c:pt>
                <c:pt idx="636">
                  <c:v>0.21542877658398699</c:v>
                </c:pt>
                <c:pt idx="637">
                  <c:v>0.21542877658398699</c:v>
                </c:pt>
                <c:pt idx="638">
                  <c:v>0.21542877658398699</c:v>
                </c:pt>
                <c:pt idx="639">
                  <c:v>0.21542877658398699</c:v>
                </c:pt>
                <c:pt idx="640">
                  <c:v>0.21542877658398699</c:v>
                </c:pt>
                <c:pt idx="641">
                  <c:v>0.21542877658398699</c:v>
                </c:pt>
                <c:pt idx="642">
                  <c:v>0.21542877658398699</c:v>
                </c:pt>
                <c:pt idx="643">
                  <c:v>0.21542877658398699</c:v>
                </c:pt>
                <c:pt idx="644">
                  <c:v>0.21542877658398699</c:v>
                </c:pt>
                <c:pt idx="645">
                  <c:v>0.21542877658398699</c:v>
                </c:pt>
                <c:pt idx="646">
                  <c:v>0.21542877658398699</c:v>
                </c:pt>
                <c:pt idx="647">
                  <c:v>0.21542877658398699</c:v>
                </c:pt>
                <c:pt idx="648">
                  <c:v>0.21542877658398699</c:v>
                </c:pt>
                <c:pt idx="649">
                  <c:v>0.21542877658398699</c:v>
                </c:pt>
                <c:pt idx="650">
                  <c:v>0.21542877658398699</c:v>
                </c:pt>
                <c:pt idx="651">
                  <c:v>0.21542877658398699</c:v>
                </c:pt>
                <c:pt idx="652">
                  <c:v>0.21542877658398699</c:v>
                </c:pt>
                <c:pt idx="653">
                  <c:v>0.21542877658398699</c:v>
                </c:pt>
                <c:pt idx="654">
                  <c:v>0.21542877658398699</c:v>
                </c:pt>
                <c:pt idx="655">
                  <c:v>0.21542877658398699</c:v>
                </c:pt>
                <c:pt idx="656">
                  <c:v>0.21542877658398699</c:v>
                </c:pt>
                <c:pt idx="657">
                  <c:v>0.21542877658398699</c:v>
                </c:pt>
                <c:pt idx="658">
                  <c:v>0.21542877658398699</c:v>
                </c:pt>
                <c:pt idx="659">
                  <c:v>0.21542877658398699</c:v>
                </c:pt>
                <c:pt idx="660">
                  <c:v>0.21542877658398699</c:v>
                </c:pt>
                <c:pt idx="661">
                  <c:v>0.21542877658398699</c:v>
                </c:pt>
                <c:pt idx="662">
                  <c:v>0.21542877658398699</c:v>
                </c:pt>
                <c:pt idx="663">
                  <c:v>0.21542877658398699</c:v>
                </c:pt>
                <c:pt idx="664">
                  <c:v>0.21542877658398699</c:v>
                </c:pt>
                <c:pt idx="665">
                  <c:v>0.21542877658398699</c:v>
                </c:pt>
                <c:pt idx="666">
                  <c:v>0.21542877658398699</c:v>
                </c:pt>
                <c:pt idx="667">
                  <c:v>0.21542877658398699</c:v>
                </c:pt>
                <c:pt idx="668">
                  <c:v>0.21542877658398699</c:v>
                </c:pt>
                <c:pt idx="669">
                  <c:v>0.21542877658398699</c:v>
                </c:pt>
                <c:pt idx="670">
                  <c:v>0.21542877658398699</c:v>
                </c:pt>
                <c:pt idx="671">
                  <c:v>0.21542877658398699</c:v>
                </c:pt>
                <c:pt idx="672">
                  <c:v>0.21542877658398699</c:v>
                </c:pt>
                <c:pt idx="673">
                  <c:v>0.21542877658398699</c:v>
                </c:pt>
                <c:pt idx="674">
                  <c:v>0.21542877658398699</c:v>
                </c:pt>
                <c:pt idx="675">
                  <c:v>0.21542877658398699</c:v>
                </c:pt>
                <c:pt idx="676">
                  <c:v>0.21542877658398699</c:v>
                </c:pt>
                <c:pt idx="677">
                  <c:v>0.21542877658398699</c:v>
                </c:pt>
                <c:pt idx="678">
                  <c:v>0.21542877658398699</c:v>
                </c:pt>
                <c:pt idx="679">
                  <c:v>0.21542877658398699</c:v>
                </c:pt>
                <c:pt idx="680">
                  <c:v>0.21542877658398699</c:v>
                </c:pt>
                <c:pt idx="681">
                  <c:v>0.21542877658398699</c:v>
                </c:pt>
                <c:pt idx="682">
                  <c:v>0.21542877658398699</c:v>
                </c:pt>
                <c:pt idx="683">
                  <c:v>0.21542877658398699</c:v>
                </c:pt>
                <c:pt idx="684">
                  <c:v>0.21542877658398699</c:v>
                </c:pt>
                <c:pt idx="685">
                  <c:v>0.21542877658398699</c:v>
                </c:pt>
                <c:pt idx="686">
                  <c:v>0.21542877658398699</c:v>
                </c:pt>
                <c:pt idx="687">
                  <c:v>0.21542877658398699</c:v>
                </c:pt>
                <c:pt idx="688">
                  <c:v>0.21542877658398699</c:v>
                </c:pt>
                <c:pt idx="689">
                  <c:v>0.21542877658398699</c:v>
                </c:pt>
                <c:pt idx="690">
                  <c:v>0.21542877658398699</c:v>
                </c:pt>
                <c:pt idx="691">
                  <c:v>0.21542877658398699</c:v>
                </c:pt>
                <c:pt idx="692">
                  <c:v>0.21542877658398699</c:v>
                </c:pt>
                <c:pt idx="693">
                  <c:v>0.21542877658398699</c:v>
                </c:pt>
                <c:pt idx="694">
                  <c:v>0.21542877658398699</c:v>
                </c:pt>
                <c:pt idx="695">
                  <c:v>0.21542877658398699</c:v>
                </c:pt>
                <c:pt idx="696">
                  <c:v>0.21542877658398699</c:v>
                </c:pt>
                <c:pt idx="697">
                  <c:v>0.21542877658398699</c:v>
                </c:pt>
                <c:pt idx="698">
                  <c:v>0.21542877658398699</c:v>
                </c:pt>
                <c:pt idx="699">
                  <c:v>0.21542877658398699</c:v>
                </c:pt>
                <c:pt idx="700">
                  <c:v>0.21542877658398699</c:v>
                </c:pt>
                <c:pt idx="701">
                  <c:v>0.21542877658398699</c:v>
                </c:pt>
                <c:pt idx="702">
                  <c:v>0.21542877658398699</c:v>
                </c:pt>
                <c:pt idx="703">
                  <c:v>0.21542877658398699</c:v>
                </c:pt>
                <c:pt idx="704">
                  <c:v>0.21542877658398699</c:v>
                </c:pt>
                <c:pt idx="705">
                  <c:v>0.21542877658398699</c:v>
                </c:pt>
                <c:pt idx="706">
                  <c:v>0.21542877658398699</c:v>
                </c:pt>
                <c:pt idx="707">
                  <c:v>0.21542877658398699</c:v>
                </c:pt>
                <c:pt idx="708">
                  <c:v>0.21542877658398699</c:v>
                </c:pt>
                <c:pt idx="709">
                  <c:v>0.21542877658398699</c:v>
                </c:pt>
                <c:pt idx="710">
                  <c:v>0.21542877658398699</c:v>
                </c:pt>
                <c:pt idx="711">
                  <c:v>0.21542877658398699</c:v>
                </c:pt>
                <c:pt idx="712">
                  <c:v>0.21542877658398699</c:v>
                </c:pt>
                <c:pt idx="713">
                  <c:v>0.21542877658398699</c:v>
                </c:pt>
                <c:pt idx="714">
                  <c:v>0.21542877658398699</c:v>
                </c:pt>
                <c:pt idx="715">
                  <c:v>0.21542877658398699</c:v>
                </c:pt>
                <c:pt idx="716">
                  <c:v>0.21542877658398699</c:v>
                </c:pt>
                <c:pt idx="717">
                  <c:v>0.21542877658398699</c:v>
                </c:pt>
                <c:pt idx="718">
                  <c:v>0.21542877658398699</c:v>
                </c:pt>
                <c:pt idx="719">
                  <c:v>0.21542877658398699</c:v>
                </c:pt>
                <c:pt idx="720">
                  <c:v>0.21542877658398699</c:v>
                </c:pt>
                <c:pt idx="721">
                  <c:v>0.21542877658398699</c:v>
                </c:pt>
                <c:pt idx="722">
                  <c:v>0.21542877658398699</c:v>
                </c:pt>
                <c:pt idx="723">
                  <c:v>0.21542877658398699</c:v>
                </c:pt>
                <c:pt idx="724">
                  <c:v>0.21542877658398699</c:v>
                </c:pt>
                <c:pt idx="725">
                  <c:v>0.21542877658398699</c:v>
                </c:pt>
                <c:pt idx="726">
                  <c:v>0.21542877658398699</c:v>
                </c:pt>
                <c:pt idx="727">
                  <c:v>0.21542877658398699</c:v>
                </c:pt>
                <c:pt idx="728">
                  <c:v>0.21542877658398699</c:v>
                </c:pt>
                <c:pt idx="729">
                  <c:v>0.21542877658398699</c:v>
                </c:pt>
                <c:pt idx="730">
                  <c:v>0.21542877658398699</c:v>
                </c:pt>
                <c:pt idx="731">
                  <c:v>0.21542877658398699</c:v>
                </c:pt>
                <c:pt idx="732">
                  <c:v>0.21542877658398699</c:v>
                </c:pt>
                <c:pt idx="733">
                  <c:v>0.21542877658398699</c:v>
                </c:pt>
                <c:pt idx="734">
                  <c:v>0.21542877658398699</c:v>
                </c:pt>
                <c:pt idx="735">
                  <c:v>0.21542877658398699</c:v>
                </c:pt>
                <c:pt idx="736">
                  <c:v>0.21542877658398699</c:v>
                </c:pt>
                <c:pt idx="737">
                  <c:v>0.21542877658398699</c:v>
                </c:pt>
                <c:pt idx="738">
                  <c:v>0.21542877658398699</c:v>
                </c:pt>
                <c:pt idx="739">
                  <c:v>0.21542877658398699</c:v>
                </c:pt>
                <c:pt idx="740">
                  <c:v>0.21542877658398699</c:v>
                </c:pt>
                <c:pt idx="741">
                  <c:v>0.21542877658398699</c:v>
                </c:pt>
                <c:pt idx="742">
                  <c:v>0.21542877658398699</c:v>
                </c:pt>
                <c:pt idx="743">
                  <c:v>0.21542877658398699</c:v>
                </c:pt>
                <c:pt idx="744">
                  <c:v>0.21542877658398699</c:v>
                </c:pt>
                <c:pt idx="745">
                  <c:v>0.21542877658398699</c:v>
                </c:pt>
                <c:pt idx="746">
                  <c:v>0.21542877658398699</c:v>
                </c:pt>
                <c:pt idx="747">
                  <c:v>0.21542877658398699</c:v>
                </c:pt>
                <c:pt idx="748">
                  <c:v>1.8661711281271101E-3</c:v>
                </c:pt>
                <c:pt idx="749">
                  <c:v>1.8661711281271101E-3</c:v>
                </c:pt>
                <c:pt idx="750">
                  <c:v>1.8661711281271101E-3</c:v>
                </c:pt>
                <c:pt idx="751">
                  <c:v>1.8661711281271101E-3</c:v>
                </c:pt>
                <c:pt idx="752">
                  <c:v>1.8661711281271101E-3</c:v>
                </c:pt>
                <c:pt idx="753">
                  <c:v>1.8661711281271101E-3</c:v>
                </c:pt>
                <c:pt idx="754">
                  <c:v>1.8661711281271101E-3</c:v>
                </c:pt>
                <c:pt idx="755">
                  <c:v>1.8661711281271101E-3</c:v>
                </c:pt>
                <c:pt idx="756">
                  <c:v>1.8661711281271101E-3</c:v>
                </c:pt>
                <c:pt idx="757">
                  <c:v>1.8661711281271101E-3</c:v>
                </c:pt>
                <c:pt idx="758">
                  <c:v>1.8661711281271101E-3</c:v>
                </c:pt>
                <c:pt idx="759">
                  <c:v>1.8661711281271101E-3</c:v>
                </c:pt>
                <c:pt idx="760">
                  <c:v>1.8661711281271101E-3</c:v>
                </c:pt>
                <c:pt idx="761">
                  <c:v>1.8661711281271101E-3</c:v>
                </c:pt>
                <c:pt idx="762">
                  <c:v>1.8661711281271101E-3</c:v>
                </c:pt>
                <c:pt idx="763">
                  <c:v>1.8661711281271101E-3</c:v>
                </c:pt>
                <c:pt idx="764">
                  <c:v>1.8661711281271101E-3</c:v>
                </c:pt>
                <c:pt idx="765">
                  <c:v>1.8661711281271101E-3</c:v>
                </c:pt>
                <c:pt idx="766">
                  <c:v>1.8661711281271101E-3</c:v>
                </c:pt>
                <c:pt idx="767">
                  <c:v>1.8661711281271101E-3</c:v>
                </c:pt>
                <c:pt idx="768">
                  <c:v>1.8661711281271101E-3</c:v>
                </c:pt>
                <c:pt idx="769">
                  <c:v>1.8661711281271101E-3</c:v>
                </c:pt>
                <c:pt idx="770">
                  <c:v>1.8661711281271101E-3</c:v>
                </c:pt>
                <c:pt idx="771">
                  <c:v>1.8661711281271101E-3</c:v>
                </c:pt>
                <c:pt idx="772">
                  <c:v>1.8661711281271101E-3</c:v>
                </c:pt>
                <c:pt idx="773">
                  <c:v>1.8661711281271101E-3</c:v>
                </c:pt>
                <c:pt idx="774">
                  <c:v>1.8661711281271101E-3</c:v>
                </c:pt>
                <c:pt idx="775">
                  <c:v>1.8661711281271101E-3</c:v>
                </c:pt>
                <c:pt idx="776">
                  <c:v>1.8661711281271101E-3</c:v>
                </c:pt>
                <c:pt idx="777">
                  <c:v>1.8661711281271101E-3</c:v>
                </c:pt>
                <c:pt idx="778">
                  <c:v>1.8661711281271101E-3</c:v>
                </c:pt>
                <c:pt idx="779">
                  <c:v>1.8661711281271101E-3</c:v>
                </c:pt>
                <c:pt idx="780">
                  <c:v>1.8661711281271101E-3</c:v>
                </c:pt>
                <c:pt idx="781">
                  <c:v>1.8661711281271101E-3</c:v>
                </c:pt>
                <c:pt idx="782">
                  <c:v>1.8661711281271101E-3</c:v>
                </c:pt>
                <c:pt idx="783">
                  <c:v>1.8661711281271101E-3</c:v>
                </c:pt>
                <c:pt idx="784">
                  <c:v>1.8661711281271101E-3</c:v>
                </c:pt>
                <c:pt idx="785">
                  <c:v>1.8661711281271101E-3</c:v>
                </c:pt>
                <c:pt idx="786">
                  <c:v>1.8661711281271101E-3</c:v>
                </c:pt>
                <c:pt idx="787">
                  <c:v>1.8661711281271101E-3</c:v>
                </c:pt>
                <c:pt idx="788">
                  <c:v>1.8661711281271101E-3</c:v>
                </c:pt>
                <c:pt idx="789">
                  <c:v>1.8661711281271101E-3</c:v>
                </c:pt>
                <c:pt idx="790">
                  <c:v>1.8661711281271101E-3</c:v>
                </c:pt>
                <c:pt idx="791">
                  <c:v>1.8661711281271101E-3</c:v>
                </c:pt>
                <c:pt idx="792">
                  <c:v>1.8661711281271101E-3</c:v>
                </c:pt>
                <c:pt idx="793">
                  <c:v>1.8661711281271101E-3</c:v>
                </c:pt>
                <c:pt idx="794">
                  <c:v>1.8661711281271101E-3</c:v>
                </c:pt>
                <c:pt idx="795">
                  <c:v>1.8661711281271101E-3</c:v>
                </c:pt>
                <c:pt idx="796">
                  <c:v>1.8661711281271101E-3</c:v>
                </c:pt>
                <c:pt idx="797">
                  <c:v>1.8661711281271101E-3</c:v>
                </c:pt>
                <c:pt idx="798">
                  <c:v>1.8661711281271101E-3</c:v>
                </c:pt>
                <c:pt idx="799">
                  <c:v>1.8661711281271101E-3</c:v>
                </c:pt>
                <c:pt idx="800">
                  <c:v>1.8661711281271101E-3</c:v>
                </c:pt>
                <c:pt idx="801">
                  <c:v>1.8661711281271101E-3</c:v>
                </c:pt>
                <c:pt idx="802">
                  <c:v>1.8661711281271101E-3</c:v>
                </c:pt>
                <c:pt idx="803">
                  <c:v>1.8661711281271101E-3</c:v>
                </c:pt>
                <c:pt idx="804">
                  <c:v>1.8661711281271101E-3</c:v>
                </c:pt>
                <c:pt idx="805">
                  <c:v>1.8661711281271101E-3</c:v>
                </c:pt>
                <c:pt idx="806">
                  <c:v>1.8661711281271101E-3</c:v>
                </c:pt>
                <c:pt idx="807">
                  <c:v>1.8661711281271101E-3</c:v>
                </c:pt>
                <c:pt idx="808">
                  <c:v>1.8661711281271101E-3</c:v>
                </c:pt>
                <c:pt idx="809">
                  <c:v>1.8661711281271101E-3</c:v>
                </c:pt>
                <c:pt idx="810">
                  <c:v>1.8661711281271101E-3</c:v>
                </c:pt>
                <c:pt idx="811">
                  <c:v>1.8661711281271101E-3</c:v>
                </c:pt>
                <c:pt idx="812">
                  <c:v>1.8661711281271101E-3</c:v>
                </c:pt>
                <c:pt idx="813">
                  <c:v>1.8661711281271101E-3</c:v>
                </c:pt>
                <c:pt idx="814">
                  <c:v>1.8661711281271101E-3</c:v>
                </c:pt>
                <c:pt idx="815">
                  <c:v>1.8661711281271101E-3</c:v>
                </c:pt>
                <c:pt idx="816">
                  <c:v>1.8661711281271101E-3</c:v>
                </c:pt>
                <c:pt idx="817">
                  <c:v>1.8661711281271101E-3</c:v>
                </c:pt>
                <c:pt idx="818">
                  <c:v>1.8661711281271101E-3</c:v>
                </c:pt>
                <c:pt idx="819">
                  <c:v>1.8661711281271101E-3</c:v>
                </c:pt>
                <c:pt idx="820">
                  <c:v>1.8661711281271101E-3</c:v>
                </c:pt>
                <c:pt idx="821">
                  <c:v>1.8661711281271101E-3</c:v>
                </c:pt>
                <c:pt idx="822">
                  <c:v>1.8661711281271101E-3</c:v>
                </c:pt>
                <c:pt idx="823">
                  <c:v>1.8661711281271101E-3</c:v>
                </c:pt>
                <c:pt idx="824">
                  <c:v>1.8661711281271101E-3</c:v>
                </c:pt>
                <c:pt idx="825">
                  <c:v>1.8661711281271101E-3</c:v>
                </c:pt>
                <c:pt idx="826">
                  <c:v>1.8661711281271101E-3</c:v>
                </c:pt>
                <c:pt idx="827">
                  <c:v>1.8661711281271101E-3</c:v>
                </c:pt>
                <c:pt idx="828">
                  <c:v>1.8661711281271101E-3</c:v>
                </c:pt>
                <c:pt idx="829">
                  <c:v>1.8661711281271101E-3</c:v>
                </c:pt>
                <c:pt idx="830">
                  <c:v>1.8661711281271101E-3</c:v>
                </c:pt>
                <c:pt idx="831">
                  <c:v>1.8661711281271101E-3</c:v>
                </c:pt>
                <c:pt idx="832">
                  <c:v>1.8661711281271101E-3</c:v>
                </c:pt>
                <c:pt idx="833">
                  <c:v>1.8661711281271101E-3</c:v>
                </c:pt>
                <c:pt idx="834">
                  <c:v>1.8661711281271101E-3</c:v>
                </c:pt>
                <c:pt idx="835">
                  <c:v>1.8661711281271101E-3</c:v>
                </c:pt>
                <c:pt idx="836">
                  <c:v>1.8661711281271101E-3</c:v>
                </c:pt>
                <c:pt idx="837">
                  <c:v>1.8661711281271101E-3</c:v>
                </c:pt>
                <c:pt idx="838">
                  <c:v>1.8661711281271101E-3</c:v>
                </c:pt>
                <c:pt idx="839">
                  <c:v>1.8661711281271101E-3</c:v>
                </c:pt>
                <c:pt idx="840">
                  <c:v>1.8661711281271101E-3</c:v>
                </c:pt>
                <c:pt idx="841">
                  <c:v>1.8661711281271101E-3</c:v>
                </c:pt>
                <c:pt idx="842">
                  <c:v>1.8661711281271101E-3</c:v>
                </c:pt>
                <c:pt idx="843">
                  <c:v>1.8661711281271101E-3</c:v>
                </c:pt>
                <c:pt idx="844">
                  <c:v>1.8661711281271101E-3</c:v>
                </c:pt>
                <c:pt idx="845">
                  <c:v>1.8661711281271101E-3</c:v>
                </c:pt>
                <c:pt idx="846">
                  <c:v>1.8661711281271101E-3</c:v>
                </c:pt>
                <c:pt idx="847">
                  <c:v>1.8661711281271101E-3</c:v>
                </c:pt>
                <c:pt idx="848">
                  <c:v>1.8661711281271101E-3</c:v>
                </c:pt>
                <c:pt idx="849">
                  <c:v>1.8661711281271101E-3</c:v>
                </c:pt>
                <c:pt idx="850">
                  <c:v>1.8661711281271101E-3</c:v>
                </c:pt>
                <c:pt idx="851">
                  <c:v>1.8661711281271101E-3</c:v>
                </c:pt>
                <c:pt idx="852">
                  <c:v>1.8661711281271101E-3</c:v>
                </c:pt>
                <c:pt idx="853">
                  <c:v>1.8661711281271101E-3</c:v>
                </c:pt>
                <c:pt idx="854">
                  <c:v>1.8661711281271101E-3</c:v>
                </c:pt>
                <c:pt idx="855">
                  <c:v>1.8661711281271101E-3</c:v>
                </c:pt>
                <c:pt idx="856">
                  <c:v>1.8661711281271101E-3</c:v>
                </c:pt>
                <c:pt idx="857">
                  <c:v>1.8661711281271101E-3</c:v>
                </c:pt>
                <c:pt idx="858">
                  <c:v>1.8661711281271101E-3</c:v>
                </c:pt>
                <c:pt idx="859">
                  <c:v>1.8661711281271101E-3</c:v>
                </c:pt>
                <c:pt idx="860">
                  <c:v>1.8661711281271101E-3</c:v>
                </c:pt>
                <c:pt idx="861">
                  <c:v>1.8661711281271101E-3</c:v>
                </c:pt>
                <c:pt idx="862">
                  <c:v>1.8661711281271101E-3</c:v>
                </c:pt>
                <c:pt idx="863">
                  <c:v>1.8661711281271101E-3</c:v>
                </c:pt>
                <c:pt idx="864">
                  <c:v>1.8661711281271101E-3</c:v>
                </c:pt>
                <c:pt idx="865">
                  <c:v>1.8661711281271101E-3</c:v>
                </c:pt>
                <c:pt idx="866">
                  <c:v>1.8661711281271101E-3</c:v>
                </c:pt>
                <c:pt idx="867">
                  <c:v>1.8661711281271101E-3</c:v>
                </c:pt>
                <c:pt idx="868">
                  <c:v>1.8661711281271101E-3</c:v>
                </c:pt>
                <c:pt idx="869">
                  <c:v>1.8661711281271101E-3</c:v>
                </c:pt>
                <c:pt idx="870">
                  <c:v>1.8661711281271101E-3</c:v>
                </c:pt>
                <c:pt idx="871">
                  <c:v>1.8661711281271101E-3</c:v>
                </c:pt>
                <c:pt idx="872">
                  <c:v>1.8661711281271101E-3</c:v>
                </c:pt>
                <c:pt idx="873">
                  <c:v>1.8661711281271101E-3</c:v>
                </c:pt>
                <c:pt idx="874">
                  <c:v>1.8661711281271101E-3</c:v>
                </c:pt>
                <c:pt idx="875">
                  <c:v>1.8661711281271101E-3</c:v>
                </c:pt>
                <c:pt idx="876">
                  <c:v>1.8661711281271101E-3</c:v>
                </c:pt>
                <c:pt idx="877">
                  <c:v>1.8661711281271101E-3</c:v>
                </c:pt>
                <c:pt idx="878">
                  <c:v>1.8661711281271101E-3</c:v>
                </c:pt>
                <c:pt idx="879">
                  <c:v>1.8661711281271101E-3</c:v>
                </c:pt>
                <c:pt idx="880">
                  <c:v>1.8661711281271101E-3</c:v>
                </c:pt>
                <c:pt idx="881">
                  <c:v>1.8661711281271101E-3</c:v>
                </c:pt>
                <c:pt idx="882">
                  <c:v>1.8661711281271101E-3</c:v>
                </c:pt>
                <c:pt idx="883">
                  <c:v>1.8661711281271101E-3</c:v>
                </c:pt>
                <c:pt idx="884">
                  <c:v>1.8661711281271101E-3</c:v>
                </c:pt>
                <c:pt idx="885">
                  <c:v>1.8661711281271101E-3</c:v>
                </c:pt>
                <c:pt idx="886">
                  <c:v>1.8661711281271101E-3</c:v>
                </c:pt>
                <c:pt idx="887">
                  <c:v>1.8661711281271101E-3</c:v>
                </c:pt>
                <c:pt idx="888">
                  <c:v>1.8661711281271101E-3</c:v>
                </c:pt>
                <c:pt idx="889">
                  <c:v>1.8661711281271101E-3</c:v>
                </c:pt>
                <c:pt idx="890">
                  <c:v>1.8661711281271101E-3</c:v>
                </c:pt>
                <c:pt idx="891">
                  <c:v>1.8661711281271101E-3</c:v>
                </c:pt>
                <c:pt idx="892">
                  <c:v>1.8661711281271101E-3</c:v>
                </c:pt>
                <c:pt idx="893">
                  <c:v>1.8661711281271101E-3</c:v>
                </c:pt>
                <c:pt idx="894">
                  <c:v>1.8661711281271101E-3</c:v>
                </c:pt>
                <c:pt idx="895">
                  <c:v>1.8661711281271101E-3</c:v>
                </c:pt>
                <c:pt idx="896">
                  <c:v>1.8661711281271101E-3</c:v>
                </c:pt>
                <c:pt idx="897">
                  <c:v>1.8661711281271101E-3</c:v>
                </c:pt>
                <c:pt idx="898">
                  <c:v>1.8661711281271101E-3</c:v>
                </c:pt>
                <c:pt idx="899">
                  <c:v>1.8661711281271101E-3</c:v>
                </c:pt>
                <c:pt idx="900">
                  <c:v>1.8661711281271101E-3</c:v>
                </c:pt>
                <c:pt idx="901">
                  <c:v>1.8661711281271101E-3</c:v>
                </c:pt>
                <c:pt idx="902">
                  <c:v>1.8661711281271101E-3</c:v>
                </c:pt>
                <c:pt idx="903">
                  <c:v>1.8661711281271101E-3</c:v>
                </c:pt>
                <c:pt idx="904">
                  <c:v>1.8661711281271101E-3</c:v>
                </c:pt>
                <c:pt idx="905">
                  <c:v>1.8661711281271101E-3</c:v>
                </c:pt>
                <c:pt idx="906">
                  <c:v>1.8661711281271101E-3</c:v>
                </c:pt>
                <c:pt idx="907">
                  <c:v>1.8661711281271101E-3</c:v>
                </c:pt>
                <c:pt idx="908">
                  <c:v>1.8661711281271101E-3</c:v>
                </c:pt>
                <c:pt idx="909">
                  <c:v>1.8661711281271101E-3</c:v>
                </c:pt>
                <c:pt idx="910">
                  <c:v>1.8661711281271101E-3</c:v>
                </c:pt>
                <c:pt idx="911">
                  <c:v>1.8661711281271101E-3</c:v>
                </c:pt>
                <c:pt idx="912">
                  <c:v>1.8661711281271101E-3</c:v>
                </c:pt>
                <c:pt idx="913">
                  <c:v>1.8661711281271101E-3</c:v>
                </c:pt>
                <c:pt idx="914">
                  <c:v>1.8661711281271101E-3</c:v>
                </c:pt>
                <c:pt idx="915">
                  <c:v>1.8661711281271101E-3</c:v>
                </c:pt>
                <c:pt idx="916">
                  <c:v>1.8661711281271101E-3</c:v>
                </c:pt>
                <c:pt idx="917">
                  <c:v>1.8661711281271101E-3</c:v>
                </c:pt>
                <c:pt idx="918">
                  <c:v>1.8661711281271101E-3</c:v>
                </c:pt>
                <c:pt idx="919">
                  <c:v>1.8661711281271101E-3</c:v>
                </c:pt>
                <c:pt idx="920">
                  <c:v>1.8661711281271101E-3</c:v>
                </c:pt>
                <c:pt idx="921">
                  <c:v>1.8661711281271101E-3</c:v>
                </c:pt>
                <c:pt idx="922">
                  <c:v>1.8661711281271101E-3</c:v>
                </c:pt>
                <c:pt idx="923">
                  <c:v>1.8661711281271101E-3</c:v>
                </c:pt>
                <c:pt idx="924">
                  <c:v>1.8661711281271101E-3</c:v>
                </c:pt>
                <c:pt idx="925">
                  <c:v>1.8661711281271101E-3</c:v>
                </c:pt>
                <c:pt idx="926">
                  <c:v>1.8661711281271101E-3</c:v>
                </c:pt>
                <c:pt idx="927">
                  <c:v>1.8661711281271101E-3</c:v>
                </c:pt>
                <c:pt idx="928">
                  <c:v>1.8661711281271101E-3</c:v>
                </c:pt>
                <c:pt idx="929">
                  <c:v>1.8661711281271101E-3</c:v>
                </c:pt>
                <c:pt idx="930">
                  <c:v>1.8661711281271101E-3</c:v>
                </c:pt>
                <c:pt idx="931">
                  <c:v>1.8661711281271101E-3</c:v>
                </c:pt>
                <c:pt idx="932">
                  <c:v>1.8661711281271101E-3</c:v>
                </c:pt>
                <c:pt idx="933">
                  <c:v>1.8661711281271101E-3</c:v>
                </c:pt>
                <c:pt idx="934">
                  <c:v>1.8661711281271101E-3</c:v>
                </c:pt>
                <c:pt idx="935">
                  <c:v>1.8661711281271101E-3</c:v>
                </c:pt>
                <c:pt idx="936">
                  <c:v>1.8661711281271101E-3</c:v>
                </c:pt>
                <c:pt idx="937">
                  <c:v>1.8661711281271101E-3</c:v>
                </c:pt>
                <c:pt idx="938">
                  <c:v>1.8661711281271101E-3</c:v>
                </c:pt>
                <c:pt idx="939">
                  <c:v>1.8661711281271101E-3</c:v>
                </c:pt>
                <c:pt idx="940">
                  <c:v>1.8661711281271101E-3</c:v>
                </c:pt>
                <c:pt idx="941">
                  <c:v>1.8661711281271101E-3</c:v>
                </c:pt>
                <c:pt idx="942">
                  <c:v>1.8661711281271101E-3</c:v>
                </c:pt>
                <c:pt idx="943">
                  <c:v>1.8661711281271101E-3</c:v>
                </c:pt>
                <c:pt idx="944">
                  <c:v>1.8661711281271101E-3</c:v>
                </c:pt>
                <c:pt idx="945">
                  <c:v>1.8661711281271101E-3</c:v>
                </c:pt>
                <c:pt idx="946">
                  <c:v>1.8661711281271101E-3</c:v>
                </c:pt>
                <c:pt idx="947">
                  <c:v>1.8661711281271101E-3</c:v>
                </c:pt>
                <c:pt idx="948">
                  <c:v>1.8661711281271101E-3</c:v>
                </c:pt>
                <c:pt idx="949">
                  <c:v>1.8661711281271101E-3</c:v>
                </c:pt>
                <c:pt idx="950">
                  <c:v>1.8661711281271101E-3</c:v>
                </c:pt>
                <c:pt idx="951">
                  <c:v>1.8661711281271101E-3</c:v>
                </c:pt>
                <c:pt idx="952">
                  <c:v>1.8661711281271101E-3</c:v>
                </c:pt>
                <c:pt idx="953">
                  <c:v>1.8661711281271101E-3</c:v>
                </c:pt>
                <c:pt idx="954">
                  <c:v>1.8661711281271101E-3</c:v>
                </c:pt>
                <c:pt idx="955">
                  <c:v>1.8661711281271101E-3</c:v>
                </c:pt>
                <c:pt idx="956">
                  <c:v>1.8661711281271101E-3</c:v>
                </c:pt>
                <c:pt idx="957">
                  <c:v>1.8661711281271101E-3</c:v>
                </c:pt>
                <c:pt idx="958">
                  <c:v>1.8661711281271101E-3</c:v>
                </c:pt>
                <c:pt idx="959">
                  <c:v>1.8661711281271101E-3</c:v>
                </c:pt>
                <c:pt idx="960">
                  <c:v>1.8661711281271101E-3</c:v>
                </c:pt>
                <c:pt idx="961">
                  <c:v>1.8661711281271101E-3</c:v>
                </c:pt>
                <c:pt idx="962">
                  <c:v>1.8661711281271101E-3</c:v>
                </c:pt>
                <c:pt idx="963">
                  <c:v>1.8661711281271101E-3</c:v>
                </c:pt>
                <c:pt idx="964">
                  <c:v>1.8661711281271101E-3</c:v>
                </c:pt>
                <c:pt idx="965">
                  <c:v>1.8661711281271101E-3</c:v>
                </c:pt>
                <c:pt idx="966">
                  <c:v>1.8661711281271101E-3</c:v>
                </c:pt>
                <c:pt idx="967">
                  <c:v>1.8661711281271101E-3</c:v>
                </c:pt>
                <c:pt idx="968">
                  <c:v>1.8661711281271101E-3</c:v>
                </c:pt>
                <c:pt idx="969">
                  <c:v>1.8661711281271101E-3</c:v>
                </c:pt>
                <c:pt idx="970">
                  <c:v>1.8661711281271101E-3</c:v>
                </c:pt>
                <c:pt idx="971">
                  <c:v>1.8661711281271101E-3</c:v>
                </c:pt>
                <c:pt idx="972">
                  <c:v>1.8661711281271101E-3</c:v>
                </c:pt>
                <c:pt idx="973">
                  <c:v>1.8661711281271101E-3</c:v>
                </c:pt>
                <c:pt idx="974">
                  <c:v>1.8661711281271101E-3</c:v>
                </c:pt>
                <c:pt idx="975">
                  <c:v>1.8661711281271101E-3</c:v>
                </c:pt>
                <c:pt idx="976">
                  <c:v>1.8661711281271101E-3</c:v>
                </c:pt>
                <c:pt idx="977">
                  <c:v>1.8661711281271101E-3</c:v>
                </c:pt>
                <c:pt idx="978">
                  <c:v>1.8661711281271101E-3</c:v>
                </c:pt>
                <c:pt idx="979">
                  <c:v>1.8661711281271101E-3</c:v>
                </c:pt>
                <c:pt idx="980">
                  <c:v>1.8661711281271101E-3</c:v>
                </c:pt>
                <c:pt idx="981">
                  <c:v>1.8661711281271101E-3</c:v>
                </c:pt>
                <c:pt idx="982">
                  <c:v>1.8661711281271101E-3</c:v>
                </c:pt>
                <c:pt idx="983">
                  <c:v>1.8661711281271101E-3</c:v>
                </c:pt>
                <c:pt idx="984">
                  <c:v>1.8661711281271101E-3</c:v>
                </c:pt>
                <c:pt idx="985" formatCode="0.00E+00">
                  <c:v>1.8661711281271101E-3</c:v>
                </c:pt>
                <c:pt idx="986" formatCode="0.00E+00">
                  <c:v>1.8661711281271101E-3</c:v>
                </c:pt>
                <c:pt idx="987" formatCode="0.00E+00">
                  <c:v>1.8661711281271101E-3</c:v>
                </c:pt>
                <c:pt idx="988" formatCode="0.00E+00">
                  <c:v>1.8661711281271101E-3</c:v>
                </c:pt>
                <c:pt idx="989" formatCode="0.00E+00">
                  <c:v>1.8661711281271101E-3</c:v>
                </c:pt>
                <c:pt idx="990" formatCode="0.00E+00">
                  <c:v>1.8661711281271101E-3</c:v>
                </c:pt>
                <c:pt idx="991" formatCode="0.00E+00">
                  <c:v>1.8661711281271101E-3</c:v>
                </c:pt>
                <c:pt idx="992" formatCode="0.00E+00">
                  <c:v>1.8661711281271101E-3</c:v>
                </c:pt>
                <c:pt idx="993" formatCode="0.00E+00">
                  <c:v>1.8661711281271101E-3</c:v>
                </c:pt>
                <c:pt idx="994" formatCode="0.00E+00">
                  <c:v>1.8661711281271101E-3</c:v>
                </c:pt>
                <c:pt idx="995" formatCode="0.00E+00">
                  <c:v>1.8661711281271101E-3</c:v>
                </c:pt>
                <c:pt idx="996" formatCode="0.00E+00">
                  <c:v>1.8661711281271101E-3</c:v>
                </c:pt>
                <c:pt idx="997" formatCode="0.00E+00">
                  <c:v>1.8661711281271101E-3</c:v>
                </c:pt>
                <c:pt idx="998" formatCode="0.00E+00">
                  <c:v>1.8661711281271101E-3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37-4F0D-B132-E88432712E8F}"/>
            </c:ext>
          </c:extLst>
        </c:ser>
        <c:ser>
          <c:idx val="3"/>
          <c:order val="6"/>
          <c:tx>
            <c:strRef>
              <c:f>FLiNaK_plot_data!$G$1</c:f>
              <c:strCache>
                <c:ptCount val="1"/>
                <c:pt idx="0">
                  <c:v>Li-Na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FLiNaK_plot_data!$G$2:$G$1001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3.6567064347354898E-4</c:v>
                </c:pt>
                <c:pt idx="440">
                  <c:v>4.1580542077032201E-4</c:v>
                </c:pt>
                <c:pt idx="441">
                  <c:v>4.6594019806709601E-4</c:v>
                </c:pt>
                <c:pt idx="442">
                  <c:v>5.16074975363866E-4</c:v>
                </c:pt>
                <c:pt idx="443">
                  <c:v>5.6620975266064E-4</c:v>
                </c:pt>
                <c:pt idx="444">
                  <c:v>6.1634452995741303E-4</c:v>
                </c:pt>
                <c:pt idx="445">
                  <c:v>6.6647930725418703E-4</c:v>
                </c:pt>
                <c:pt idx="446">
                  <c:v>7.1661408455095702E-4</c:v>
                </c:pt>
                <c:pt idx="447">
                  <c:v>7.6674886184773102E-4</c:v>
                </c:pt>
                <c:pt idx="448">
                  <c:v>8.1688363914450405E-4</c:v>
                </c:pt>
                <c:pt idx="449">
                  <c:v>8.6701841644127805E-4</c:v>
                </c:pt>
                <c:pt idx="450">
                  <c:v>9.1715319373804804E-4</c:v>
                </c:pt>
                <c:pt idx="451">
                  <c:v>9.6728797103482096E-4</c:v>
                </c:pt>
                <c:pt idx="452">
                  <c:v>1.0174227483315901E-3</c:v>
                </c:pt>
                <c:pt idx="453">
                  <c:v>1.0675575256283601E-3</c:v>
                </c:pt>
                <c:pt idx="454">
                  <c:v>1.1216021337736701E-3</c:v>
                </c:pt>
                <c:pt idx="455">
                  <c:v>1.1767319220982E-3</c:v>
                </c:pt>
                <c:pt idx="456">
                  <c:v>1.2318617104227301E-3</c:v>
                </c:pt>
                <c:pt idx="457">
                  <c:v>1.28699149874725E-3</c:v>
                </c:pt>
                <c:pt idx="458">
                  <c:v>1.3421212870717799E-3</c:v>
                </c:pt>
                <c:pt idx="459">
                  <c:v>1.3972510753963001E-3</c:v>
                </c:pt>
                <c:pt idx="460">
                  <c:v>1.45238086372083E-3</c:v>
                </c:pt>
                <c:pt idx="461">
                  <c:v>1.5075106520453501E-3</c:v>
                </c:pt>
                <c:pt idx="462">
                  <c:v>1.56264044036988E-3</c:v>
                </c:pt>
                <c:pt idx="463">
                  <c:v>1.6177702286944099E-3</c:v>
                </c:pt>
                <c:pt idx="464">
                  <c:v>1.6729000170189301E-3</c:v>
                </c:pt>
                <c:pt idx="465">
                  <c:v>1.72802980534345E-3</c:v>
                </c:pt>
                <c:pt idx="466">
                  <c:v>1.7831595936679801E-3</c:v>
                </c:pt>
                <c:pt idx="467">
                  <c:v>1.83828938199251E-3</c:v>
                </c:pt>
                <c:pt idx="468">
                  <c:v>1.8934191703170399E-3</c:v>
                </c:pt>
                <c:pt idx="469">
                  <c:v>1.9718123714249202E-3</c:v>
                </c:pt>
                <c:pt idx="470">
                  <c:v>2.0838786570123598E-3</c:v>
                </c:pt>
                <c:pt idx="471">
                  <c:v>2.1959449425997999E-3</c:v>
                </c:pt>
                <c:pt idx="472">
                  <c:v>2.3080112281872499E-3</c:v>
                </c:pt>
                <c:pt idx="473">
                  <c:v>2.42007751377468E-3</c:v>
                </c:pt>
                <c:pt idx="474">
                  <c:v>2.5321437993621201E-3</c:v>
                </c:pt>
                <c:pt idx="475">
                  <c:v>2.6442100849495601E-3</c:v>
                </c:pt>
                <c:pt idx="476">
                  <c:v>2.7562763705369902E-3</c:v>
                </c:pt>
                <c:pt idx="477">
                  <c:v>2.8683426561244298E-3</c:v>
                </c:pt>
                <c:pt idx="478">
                  <c:v>2.9804089417118699E-3</c:v>
                </c:pt>
                <c:pt idx="479">
                  <c:v>3.0924752272993099E-3</c:v>
                </c:pt>
                <c:pt idx="480">
                  <c:v>3.20454151288674E-3</c:v>
                </c:pt>
                <c:pt idx="481">
                  <c:v>3.3166077984741801E-3</c:v>
                </c:pt>
                <c:pt idx="482">
                  <c:v>3.4286740840616201E-3</c:v>
                </c:pt>
                <c:pt idx="483">
                  <c:v>3.5407403696490602E-3</c:v>
                </c:pt>
                <c:pt idx="484">
                  <c:v>3.6528066552364898E-3</c:v>
                </c:pt>
                <c:pt idx="485">
                  <c:v>3.7834761844207599E-3</c:v>
                </c:pt>
                <c:pt idx="486">
                  <c:v>3.9821315978223297E-3</c:v>
                </c:pt>
                <c:pt idx="487">
                  <c:v>4.1807870112239099E-3</c:v>
                </c:pt>
                <c:pt idx="488">
                  <c:v>4.3794424246254701E-3</c:v>
                </c:pt>
                <c:pt idx="489">
                  <c:v>4.5780978380270503E-3</c:v>
                </c:pt>
                <c:pt idx="490">
                  <c:v>4.7767532514286304E-3</c:v>
                </c:pt>
                <c:pt idx="491">
                  <c:v>4.9754086648302002E-3</c:v>
                </c:pt>
                <c:pt idx="492">
                  <c:v>5.1740640782317604E-3</c:v>
                </c:pt>
                <c:pt idx="493">
                  <c:v>5.3727194916333397E-3</c:v>
                </c:pt>
                <c:pt idx="494">
                  <c:v>5.5713749050349199E-3</c:v>
                </c:pt>
                <c:pt idx="495">
                  <c:v>5.7700303184364801E-3</c:v>
                </c:pt>
                <c:pt idx="496">
                  <c:v>5.9686857318380498E-3</c:v>
                </c:pt>
                <c:pt idx="497">
                  <c:v>6.16734114523963E-3</c:v>
                </c:pt>
                <c:pt idx="498">
                  <c:v>6.4102934593636201E-3</c:v>
                </c:pt>
                <c:pt idx="499">
                  <c:v>6.7140701888627101E-3</c:v>
                </c:pt>
                <c:pt idx="500">
                  <c:v>7.01784691836184E-3</c:v>
                </c:pt>
                <c:pt idx="501">
                  <c:v>7.3216236478609604E-3</c:v>
                </c:pt>
                <c:pt idx="502">
                  <c:v>7.6254003773600799E-3</c:v>
                </c:pt>
                <c:pt idx="503">
                  <c:v>7.9291771068591803E-3</c:v>
                </c:pt>
                <c:pt idx="504">
                  <c:v>8.2329538363582998E-3</c:v>
                </c:pt>
                <c:pt idx="505">
                  <c:v>8.5367305658574193E-3</c:v>
                </c:pt>
                <c:pt idx="506">
                  <c:v>8.8405072953565405E-3</c:v>
                </c:pt>
                <c:pt idx="507">
                  <c:v>9.1442840248556392E-3</c:v>
                </c:pt>
                <c:pt idx="508">
                  <c:v>9.4480607543547604E-3</c:v>
                </c:pt>
                <c:pt idx="509">
                  <c:v>9.8017642042608193E-3</c:v>
                </c:pt>
                <c:pt idx="510">
                  <c:v>1.0158613909867401E-2</c:v>
                </c:pt>
                <c:pt idx="511">
                  <c:v>1.05154636154741E-2</c:v>
                </c:pt>
                <c:pt idx="512">
                  <c:v>1.0872313321080801E-2</c:v>
                </c:pt>
                <c:pt idx="513">
                  <c:v>1.12291630266875E-2</c:v>
                </c:pt>
                <c:pt idx="514">
                  <c:v>1.15860127322941E-2</c:v>
                </c:pt>
                <c:pt idx="515">
                  <c:v>1.1942862437900799E-2</c:v>
                </c:pt>
                <c:pt idx="516">
                  <c:v>1.22997121435075E-2</c:v>
                </c:pt>
                <c:pt idx="517">
                  <c:v>1.26565618491141E-2</c:v>
                </c:pt>
                <c:pt idx="518">
                  <c:v>1.30224223263085E-2</c:v>
                </c:pt>
                <c:pt idx="519">
                  <c:v>1.3398757716165499E-2</c:v>
                </c:pt>
                <c:pt idx="520">
                  <c:v>1.37750931060225E-2</c:v>
                </c:pt>
                <c:pt idx="521">
                  <c:v>1.41514284958795E-2</c:v>
                </c:pt>
                <c:pt idx="522">
                  <c:v>1.45277638857364E-2</c:v>
                </c:pt>
                <c:pt idx="523">
                  <c:v>1.4904099275593399E-2</c:v>
                </c:pt>
                <c:pt idx="524">
                  <c:v>1.52804346654504E-2</c:v>
                </c:pt>
                <c:pt idx="525">
                  <c:v>1.5656770055307401E-2</c:v>
                </c:pt>
                <c:pt idx="526">
                  <c:v>1.60331054451643E-2</c:v>
                </c:pt>
                <c:pt idx="527">
                  <c:v>1.6409440835021299E-2</c:v>
                </c:pt>
                <c:pt idx="528">
                  <c:v>1.68134091661305E-2</c:v>
                </c:pt>
                <c:pt idx="529">
                  <c:v>1.7233820371053001E-2</c:v>
                </c:pt>
                <c:pt idx="530">
                  <c:v>1.7654231575975499E-2</c:v>
                </c:pt>
                <c:pt idx="531">
                  <c:v>1.8074642780898001E-2</c:v>
                </c:pt>
                <c:pt idx="532">
                  <c:v>1.8495053985820499E-2</c:v>
                </c:pt>
                <c:pt idx="533">
                  <c:v>1.8915465190743001E-2</c:v>
                </c:pt>
                <c:pt idx="534">
                  <c:v>1.9335876395665599E-2</c:v>
                </c:pt>
                <c:pt idx="535">
                  <c:v>1.9756287600588101E-2</c:v>
                </c:pt>
                <c:pt idx="536">
                  <c:v>2.0176698805510599E-2</c:v>
                </c:pt>
                <c:pt idx="537">
                  <c:v>2.0597110010433101E-2</c:v>
                </c:pt>
                <c:pt idx="538">
                  <c:v>2.10137347366917E-2</c:v>
                </c:pt>
                <c:pt idx="539">
                  <c:v>2.1426959042463899E-2</c:v>
                </c:pt>
                <c:pt idx="540">
                  <c:v>2.1840183348236099E-2</c:v>
                </c:pt>
                <c:pt idx="541">
                  <c:v>2.2253407654008201E-2</c:v>
                </c:pt>
                <c:pt idx="542">
                  <c:v>2.2666631959780401E-2</c:v>
                </c:pt>
                <c:pt idx="543">
                  <c:v>2.30798562655526E-2</c:v>
                </c:pt>
                <c:pt idx="544">
                  <c:v>2.3493080571324799E-2</c:v>
                </c:pt>
                <c:pt idx="545">
                  <c:v>2.3906304877096898E-2</c:v>
                </c:pt>
                <c:pt idx="546">
                  <c:v>2.4319529182869101E-2</c:v>
                </c:pt>
                <c:pt idx="547">
                  <c:v>2.4723988204602899E-2</c:v>
                </c:pt>
                <c:pt idx="548">
                  <c:v>2.5127538772157901E-2</c:v>
                </c:pt>
                <c:pt idx="549">
                  <c:v>2.55310893397129E-2</c:v>
                </c:pt>
                <c:pt idx="550">
                  <c:v>2.5934639907267899E-2</c:v>
                </c:pt>
                <c:pt idx="551">
                  <c:v>2.6338190474822901E-2</c:v>
                </c:pt>
                <c:pt idx="552">
                  <c:v>2.6741741042377899E-2</c:v>
                </c:pt>
                <c:pt idx="553">
                  <c:v>2.7145291609932901E-2</c:v>
                </c:pt>
                <c:pt idx="554">
                  <c:v>2.75488421774879E-2</c:v>
                </c:pt>
                <c:pt idx="555">
                  <c:v>2.7952392745042898E-2</c:v>
                </c:pt>
                <c:pt idx="556">
                  <c:v>2.83559433125979E-2</c:v>
                </c:pt>
                <c:pt idx="557">
                  <c:v>2.8772889884500899E-2</c:v>
                </c:pt>
                <c:pt idx="558">
                  <c:v>2.9202947510447701E-2</c:v>
                </c:pt>
                <c:pt idx="559">
                  <c:v>2.96330051363945E-2</c:v>
                </c:pt>
                <c:pt idx="560">
                  <c:v>3.0063062762341299E-2</c:v>
                </c:pt>
                <c:pt idx="561">
                  <c:v>3.0493120388288001E-2</c:v>
                </c:pt>
                <c:pt idx="562">
                  <c:v>3.09231780142348E-2</c:v>
                </c:pt>
                <c:pt idx="563">
                  <c:v>3.1353235640181602E-2</c:v>
                </c:pt>
                <c:pt idx="564">
                  <c:v>3.1783293266128401E-2</c:v>
                </c:pt>
                <c:pt idx="565">
                  <c:v>3.2181313903116598E-2</c:v>
                </c:pt>
                <c:pt idx="566">
                  <c:v>3.2558069325064103E-2</c:v>
                </c:pt>
                <c:pt idx="567">
                  <c:v>3.29348247470116E-2</c:v>
                </c:pt>
                <c:pt idx="568">
                  <c:v>3.3311580168959097E-2</c:v>
                </c:pt>
                <c:pt idx="569">
                  <c:v>3.3688335590906698E-2</c:v>
                </c:pt>
                <c:pt idx="570">
                  <c:v>3.4065091012854203E-2</c:v>
                </c:pt>
                <c:pt idx="571">
                  <c:v>3.44418464348017E-2</c:v>
                </c:pt>
                <c:pt idx="572">
                  <c:v>3.4818601856749197E-2</c:v>
                </c:pt>
                <c:pt idx="573">
                  <c:v>3.5195357278696701E-2</c:v>
                </c:pt>
                <c:pt idx="574">
                  <c:v>3.5578697861390701E-2</c:v>
                </c:pt>
                <c:pt idx="575">
                  <c:v>3.5969474040599997E-2</c:v>
                </c:pt>
                <c:pt idx="576">
                  <c:v>3.6360250219809397E-2</c:v>
                </c:pt>
                <c:pt idx="577">
                  <c:v>3.6751026399018699E-2</c:v>
                </c:pt>
                <c:pt idx="578">
                  <c:v>3.7141802578228099E-2</c:v>
                </c:pt>
                <c:pt idx="579">
                  <c:v>3.7532578757437401E-2</c:v>
                </c:pt>
                <c:pt idx="580">
                  <c:v>3.7923354936646697E-2</c:v>
                </c:pt>
                <c:pt idx="581">
                  <c:v>3.8314131115856097E-2</c:v>
                </c:pt>
                <c:pt idx="582">
                  <c:v>3.8704907295065399E-2</c:v>
                </c:pt>
                <c:pt idx="583">
                  <c:v>3.9057660461694801E-2</c:v>
                </c:pt>
                <c:pt idx="584">
                  <c:v>3.9365284882461701E-2</c:v>
                </c:pt>
                <c:pt idx="585">
                  <c:v>3.9672909303228601E-2</c:v>
                </c:pt>
                <c:pt idx="586">
                  <c:v>3.9980533723995501E-2</c:v>
                </c:pt>
                <c:pt idx="587">
                  <c:v>4.0288158144762401E-2</c:v>
                </c:pt>
                <c:pt idx="588">
                  <c:v>4.0595782565529301E-2</c:v>
                </c:pt>
                <c:pt idx="589">
                  <c:v>4.0903406986296201E-2</c:v>
                </c:pt>
                <c:pt idx="590">
                  <c:v>4.1211031407063101E-2</c:v>
                </c:pt>
                <c:pt idx="591">
                  <c:v>4.1518655827830001E-2</c:v>
                </c:pt>
                <c:pt idx="592">
                  <c:v>4.18262802485969E-2</c:v>
                </c:pt>
                <c:pt idx="593">
                  <c:v>4.21339046693638E-2</c:v>
                </c:pt>
                <c:pt idx="594">
                  <c:v>4.24415290901307E-2</c:v>
                </c:pt>
                <c:pt idx="595">
                  <c:v>4.2686748694509197E-2</c:v>
                </c:pt>
                <c:pt idx="596">
                  <c:v>4.2744775385729399E-2</c:v>
                </c:pt>
                <c:pt idx="597">
                  <c:v>4.28028020769496E-2</c:v>
                </c:pt>
                <c:pt idx="598">
                  <c:v>4.2860828768169802E-2</c:v>
                </c:pt>
                <c:pt idx="599">
                  <c:v>4.2918855459389997E-2</c:v>
                </c:pt>
                <c:pt idx="600">
                  <c:v>4.2976882150610199E-2</c:v>
                </c:pt>
                <c:pt idx="601">
                  <c:v>4.3034908841830498E-2</c:v>
                </c:pt>
                <c:pt idx="602">
                  <c:v>4.30929355330507E-2</c:v>
                </c:pt>
                <c:pt idx="603">
                  <c:v>4.3150962224270902E-2</c:v>
                </c:pt>
                <c:pt idx="604">
                  <c:v>4.3208988915491103E-2</c:v>
                </c:pt>
                <c:pt idx="605">
                  <c:v>4.3267015606711298E-2</c:v>
                </c:pt>
                <c:pt idx="606">
                  <c:v>4.33250422979315E-2</c:v>
                </c:pt>
                <c:pt idx="607">
                  <c:v>4.3383068989151702E-2</c:v>
                </c:pt>
                <c:pt idx="608">
                  <c:v>4.3441095680371897E-2</c:v>
                </c:pt>
                <c:pt idx="609">
                  <c:v>4.3499122371592099E-2</c:v>
                </c:pt>
                <c:pt idx="610">
                  <c:v>4.3555048967270603E-2</c:v>
                </c:pt>
                <c:pt idx="611">
                  <c:v>4.36066737270887E-2</c:v>
                </c:pt>
                <c:pt idx="612">
                  <c:v>4.3658298486906798E-2</c:v>
                </c:pt>
                <c:pt idx="613">
                  <c:v>4.3709923246724902E-2</c:v>
                </c:pt>
                <c:pt idx="614">
                  <c:v>4.3761548006543E-2</c:v>
                </c:pt>
                <c:pt idx="615">
                  <c:v>4.3813172766361201E-2</c:v>
                </c:pt>
                <c:pt idx="616">
                  <c:v>4.3864797526179299E-2</c:v>
                </c:pt>
                <c:pt idx="617">
                  <c:v>4.3916422285997403E-2</c:v>
                </c:pt>
                <c:pt idx="618">
                  <c:v>4.39680470458155E-2</c:v>
                </c:pt>
                <c:pt idx="619">
                  <c:v>4.4019671805633598E-2</c:v>
                </c:pt>
                <c:pt idx="620">
                  <c:v>4.4071296565451702E-2</c:v>
                </c:pt>
                <c:pt idx="621">
                  <c:v>4.41229213252698E-2</c:v>
                </c:pt>
                <c:pt idx="622">
                  <c:v>4.4174546085088001E-2</c:v>
                </c:pt>
                <c:pt idx="623">
                  <c:v>4.4226170844906099E-2</c:v>
                </c:pt>
                <c:pt idx="624">
                  <c:v>4.4277795604724203E-2</c:v>
                </c:pt>
                <c:pt idx="625">
                  <c:v>4.4335232741463199E-2</c:v>
                </c:pt>
                <c:pt idx="626">
                  <c:v>4.4401171574895301E-2</c:v>
                </c:pt>
                <c:pt idx="627">
                  <c:v>4.44671104083273E-2</c:v>
                </c:pt>
                <c:pt idx="628">
                  <c:v>4.4533049241759402E-2</c:v>
                </c:pt>
                <c:pt idx="629">
                  <c:v>4.4598988075191401E-2</c:v>
                </c:pt>
                <c:pt idx="630">
                  <c:v>4.4664926908623503E-2</c:v>
                </c:pt>
                <c:pt idx="631">
                  <c:v>4.4730865742055502E-2</c:v>
                </c:pt>
                <c:pt idx="632">
                  <c:v>4.4796804575487598E-2</c:v>
                </c:pt>
                <c:pt idx="633">
                  <c:v>4.4862743408919603E-2</c:v>
                </c:pt>
                <c:pt idx="634">
                  <c:v>4.4928682242351699E-2</c:v>
                </c:pt>
                <c:pt idx="635">
                  <c:v>4.4994621075783697E-2</c:v>
                </c:pt>
                <c:pt idx="636">
                  <c:v>4.4939289270253098E-2</c:v>
                </c:pt>
                <c:pt idx="637">
                  <c:v>4.47871837258529E-2</c:v>
                </c:pt>
                <c:pt idx="638">
                  <c:v>4.4635078181452702E-2</c:v>
                </c:pt>
                <c:pt idx="639">
                  <c:v>4.44829726370524E-2</c:v>
                </c:pt>
                <c:pt idx="640">
                  <c:v>4.4330867092652201E-2</c:v>
                </c:pt>
                <c:pt idx="641">
                  <c:v>4.4178761548252003E-2</c:v>
                </c:pt>
                <c:pt idx="642">
                  <c:v>4.4026656003851798E-2</c:v>
                </c:pt>
                <c:pt idx="643">
                  <c:v>4.38745504594516E-2</c:v>
                </c:pt>
                <c:pt idx="644">
                  <c:v>4.3722444915051298E-2</c:v>
                </c:pt>
                <c:pt idx="645">
                  <c:v>4.35703393706511E-2</c:v>
                </c:pt>
                <c:pt idx="646">
                  <c:v>4.3418233826250902E-2</c:v>
                </c:pt>
                <c:pt idx="647">
                  <c:v>4.3266128281850703E-2</c:v>
                </c:pt>
                <c:pt idx="648">
                  <c:v>4.3134819843098103E-2</c:v>
                </c:pt>
                <c:pt idx="649">
                  <c:v>4.3008665977842003E-2</c:v>
                </c:pt>
                <c:pt idx="650">
                  <c:v>4.2882512112585897E-2</c:v>
                </c:pt>
                <c:pt idx="651">
                  <c:v>4.2756358247329901E-2</c:v>
                </c:pt>
                <c:pt idx="652">
                  <c:v>4.2630204382073801E-2</c:v>
                </c:pt>
                <c:pt idx="653">
                  <c:v>4.2504050516817701E-2</c:v>
                </c:pt>
                <c:pt idx="654">
                  <c:v>4.2377896651561602E-2</c:v>
                </c:pt>
                <c:pt idx="655">
                  <c:v>4.2251742786305502E-2</c:v>
                </c:pt>
                <c:pt idx="656">
                  <c:v>4.2125588921049402E-2</c:v>
                </c:pt>
                <c:pt idx="657">
                  <c:v>4.1999435055793399E-2</c:v>
                </c:pt>
                <c:pt idx="658">
                  <c:v>4.18732811905373E-2</c:v>
                </c:pt>
                <c:pt idx="659">
                  <c:v>4.17471273252812E-2</c:v>
                </c:pt>
                <c:pt idx="660">
                  <c:v>4.16209734600251E-2</c:v>
                </c:pt>
                <c:pt idx="661">
                  <c:v>4.1494819594769E-2</c:v>
                </c:pt>
                <c:pt idx="662">
                  <c:v>4.1368665729512998E-2</c:v>
                </c:pt>
                <c:pt idx="663">
                  <c:v>4.1242511864256898E-2</c:v>
                </c:pt>
                <c:pt idx="664">
                  <c:v>4.1116357999000798E-2</c:v>
                </c:pt>
                <c:pt idx="665">
                  <c:v>4.0990204133744698E-2</c:v>
                </c:pt>
                <c:pt idx="666">
                  <c:v>4.0840723182967699E-2</c:v>
                </c:pt>
                <c:pt idx="667">
                  <c:v>4.0673365497661498E-2</c:v>
                </c:pt>
                <c:pt idx="668">
                  <c:v>4.0506007812355298E-2</c:v>
                </c:pt>
                <c:pt idx="669">
                  <c:v>4.0338650127049097E-2</c:v>
                </c:pt>
                <c:pt idx="670">
                  <c:v>4.0171292441743001E-2</c:v>
                </c:pt>
                <c:pt idx="671">
                  <c:v>4.00039347564368E-2</c:v>
                </c:pt>
                <c:pt idx="672">
                  <c:v>3.9836577071130697E-2</c:v>
                </c:pt>
                <c:pt idx="673">
                  <c:v>3.9669219385824503E-2</c:v>
                </c:pt>
                <c:pt idx="674">
                  <c:v>3.9501861700518302E-2</c:v>
                </c:pt>
                <c:pt idx="675">
                  <c:v>3.9334504015212199E-2</c:v>
                </c:pt>
                <c:pt idx="676">
                  <c:v>3.9167146329905998E-2</c:v>
                </c:pt>
                <c:pt idx="677">
                  <c:v>3.8999788644599798E-2</c:v>
                </c:pt>
                <c:pt idx="678">
                  <c:v>3.8832430959293701E-2</c:v>
                </c:pt>
                <c:pt idx="679">
                  <c:v>3.8665073273987501E-2</c:v>
                </c:pt>
                <c:pt idx="680">
                  <c:v>3.84912561405404E-2</c:v>
                </c:pt>
                <c:pt idx="681">
                  <c:v>3.8297724893214903E-2</c:v>
                </c:pt>
                <c:pt idx="682">
                  <c:v>3.8104193645889399E-2</c:v>
                </c:pt>
                <c:pt idx="683">
                  <c:v>3.7910662398563798E-2</c:v>
                </c:pt>
                <c:pt idx="684">
                  <c:v>3.7717131151238301E-2</c:v>
                </c:pt>
                <c:pt idx="685">
                  <c:v>3.7523599903912797E-2</c:v>
                </c:pt>
                <c:pt idx="686">
                  <c:v>3.7330068656587299E-2</c:v>
                </c:pt>
                <c:pt idx="687">
                  <c:v>3.7136537409261802E-2</c:v>
                </c:pt>
                <c:pt idx="688">
                  <c:v>3.6943006161936201E-2</c:v>
                </c:pt>
                <c:pt idx="689">
                  <c:v>3.6749474914610697E-2</c:v>
                </c:pt>
                <c:pt idx="690">
                  <c:v>3.65559436672852E-2</c:v>
                </c:pt>
                <c:pt idx="691">
                  <c:v>3.6362412419959703E-2</c:v>
                </c:pt>
                <c:pt idx="692">
                  <c:v>3.6168881172634199E-2</c:v>
                </c:pt>
                <c:pt idx="693">
                  <c:v>3.5975349925308701E-2</c:v>
                </c:pt>
                <c:pt idx="694">
                  <c:v>3.57818186779831E-2</c:v>
                </c:pt>
                <c:pt idx="695">
                  <c:v>3.5588287430657603E-2</c:v>
                </c:pt>
                <c:pt idx="696">
                  <c:v>3.5394756183332099E-2</c:v>
                </c:pt>
                <c:pt idx="697">
                  <c:v>3.5201224936006602E-2</c:v>
                </c:pt>
                <c:pt idx="698">
                  <c:v>3.50197930938227E-2</c:v>
                </c:pt>
                <c:pt idx="699">
                  <c:v>3.4903021348633899E-2</c:v>
                </c:pt>
                <c:pt idx="700">
                  <c:v>3.4786249603445098E-2</c:v>
                </c:pt>
                <c:pt idx="701">
                  <c:v>3.4669477858256303E-2</c:v>
                </c:pt>
                <c:pt idx="702">
                  <c:v>3.4552706113067599E-2</c:v>
                </c:pt>
                <c:pt idx="703">
                  <c:v>3.4435934367878798E-2</c:v>
                </c:pt>
                <c:pt idx="704">
                  <c:v>3.4319162622689997E-2</c:v>
                </c:pt>
                <c:pt idx="705">
                  <c:v>3.4202390877501203E-2</c:v>
                </c:pt>
                <c:pt idx="706">
                  <c:v>3.4085619132312402E-2</c:v>
                </c:pt>
                <c:pt idx="707">
                  <c:v>3.39688473871236E-2</c:v>
                </c:pt>
                <c:pt idx="708">
                  <c:v>3.3852075641934799E-2</c:v>
                </c:pt>
                <c:pt idx="709">
                  <c:v>3.3735303896745998E-2</c:v>
                </c:pt>
                <c:pt idx="710">
                  <c:v>3.3618532151557197E-2</c:v>
                </c:pt>
                <c:pt idx="711">
                  <c:v>3.3501760406368403E-2</c:v>
                </c:pt>
                <c:pt idx="712">
                  <c:v>3.3384988661179602E-2</c:v>
                </c:pt>
                <c:pt idx="713">
                  <c:v>3.32682169159908E-2</c:v>
                </c:pt>
                <c:pt idx="714">
                  <c:v>3.3151445170801999E-2</c:v>
                </c:pt>
                <c:pt idx="715">
                  <c:v>3.3034673425613302E-2</c:v>
                </c:pt>
                <c:pt idx="716">
                  <c:v>3.2917901680424501E-2</c:v>
                </c:pt>
                <c:pt idx="717">
                  <c:v>3.28011299352357E-2</c:v>
                </c:pt>
                <c:pt idx="718">
                  <c:v>3.2684358190046899E-2</c:v>
                </c:pt>
                <c:pt idx="719">
                  <c:v>3.2567586444858097E-2</c:v>
                </c:pt>
                <c:pt idx="720">
                  <c:v>3.2451883163769499E-2</c:v>
                </c:pt>
                <c:pt idx="721">
                  <c:v>3.23411584346164E-2</c:v>
                </c:pt>
                <c:pt idx="722">
                  <c:v>3.2230433705463302E-2</c:v>
                </c:pt>
                <c:pt idx="723">
                  <c:v>3.2119708976310203E-2</c:v>
                </c:pt>
                <c:pt idx="724">
                  <c:v>3.2008984247157098E-2</c:v>
                </c:pt>
                <c:pt idx="725">
                  <c:v>3.1898259518003902E-2</c:v>
                </c:pt>
                <c:pt idx="726">
                  <c:v>3.1787534788850803E-2</c:v>
                </c:pt>
                <c:pt idx="727">
                  <c:v>3.1676810059697698E-2</c:v>
                </c:pt>
                <c:pt idx="728">
                  <c:v>3.1566085330544599E-2</c:v>
                </c:pt>
                <c:pt idx="729">
                  <c:v>3.1455360601391501E-2</c:v>
                </c:pt>
                <c:pt idx="730">
                  <c:v>3.1344635872238402E-2</c:v>
                </c:pt>
                <c:pt idx="731">
                  <c:v>3.12339111430853E-2</c:v>
                </c:pt>
                <c:pt idx="732">
                  <c:v>3.1123186413932202E-2</c:v>
                </c:pt>
                <c:pt idx="733">
                  <c:v>3.10124616847791E-2</c:v>
                </c:pt>
                <c:pt idx="734">
                  <c:v>3.0901736955626001E-2</c:v>
                </c:pt>
                <c:pt idx="735">
                  <c:v>3.0791012226472899E-2</c:v>
                </c:pt>
                <c:pt idx="736">
                  <c:v>3.0682069033496101E-2</c:v>
                </c:pt>
                <c:pt idx="737">
                  <c:v>3.0581856265295301E-2</c:v>
                </c:pt>
                <c:pt idx="738">
                  <c:v>3.04816434970945E-2</c:v>
                </c:pt>
                <c:pt idx="739">
                  <c:v>3.03814307288937E-2</c:v>
                </c:pt>
                <c:pt idx="740">
                  <c:v>3.0281217960692899E-2</c:v>
                </c:pt>
                <c:pt idx="741">
                  <c:v>3.0181005192492099E-2</c:v>
                </c:pt>
                <c:pt idx="742">
                  <c:v>3.0080792424291299E-2</c:v>
                </c:pt>
                <c:pt idx="743">
                  <c:v>2.9980579656090502E-2</c:v>
                </c:pt>
                <c:pt idx="744">
                  <c:v>2.9880366887889701E-2</c:v>
                </c:pt>
                <c:pt idx="745">
                  <c:v>2.9780154119688901E-2</c:v>
                </c:pt>
                <c:pt idx="746">
                  <c:v>2.96799413514881E-2</c:v>
                </c:pt>
                <c:pt idx="747">
                  <c:v>2.95797285832873E-2</c:v>
                </c:pt>
                <c:pt idx="748">
                  <c:v>2.94795158150865E-2</c:v>
                </c:pt>
                <c:pt idx="749">
                  <c:v>2.9379303046885699E-2</c:v>
                </c:pt>
                <c:pt idx="750">
                  <c:v>2.9279090278684899E-2</c:v>
                </c:pt>
                <c:pt idx="751">
                  <c:v>2.9182885962678699E-2</c:v>
                </c:pt>
                <c:pt idx="752">
                  <c:v>2.90988691955044E-2</c:v>
                </c:pt>
                <c:pt idx="753">
                  <c:v>2.9014852428330001E-2</c:v>
                </c:pt>
                <c:pt idx="754">
                  <c:v>2.8930835661155702E-2</c:v>
                </c:pt>
                <c:pt idx="755">
                  <c:v>2.8846818893981298E-2</c:v>
                </c:pt>
                <c:pt idx="756">
                  <c:v>2.8762802126806899E-2</c:v>
                </c:pt>
                <c:pt idx="757">
                  <c:v>2.86787853596326E-2</c:v>
                </c:pt>
                <c:pt idx="758">
                  <c:v>2.85947685924582E-2</c:v>
                </c:pt>
                <c:pt idx="759">
                  <c:v>2.8510751825283901E-2</c:v>
                </c:pt>
                <c:pt idx="760">
                  <c:v>2.8426735058109501E-2</c:v>
                </c:pt>
                <c:pt idx="761">
                  <c:v>2.8342718290935199E-2</c:v>
                </c:pt>
                <c:pt idx="762">
                  <c:v>2.8258701523760799E-2</c:v>
                </c:pt>
                <c:pt idx="763">
                  <c:v>2.81746847565865E-2</c:v>
                </c:pt>
                <c:pt idx="764">
                  <c:v>2.8090667989412101E-2</c:v>
                </c:pt>
                <c:pt idx="765">
                  <c:v>2.8006651222237802E-2</c:v>
                </c:pt>
                <c:pt idx="766">
                  <c:v>2.7919086158163402E-2</c:v>
                </c:pt>
                <c:pt idx="767">
                  <c:v>2.7824168853565898E-2</c:v>
                </c:pt>
                <c:pt idx="768">
                  <c:v>2.7729251548968398E-2</c:v>
                </c:pt>
                <c:pt idx="769">
                  <c:v>2.7634334244370898E-2</c:v>
                </c:pt>
                <c:pt idx="770">
                  <c:v>2.7539416939773399E-2</c:v>
                </c:pt>
                <c:pt idx="771">
                  <c:v>2.7444499635175899E-2</c:v>
                </c:pt>
                <c:pt idx="772">
                  <c:v>2.7349582330578399E-2</c:v>
                </c:pt>
                <c:pt idx="773">
                  <c:v>2.7254665025980899E-2</c:v>
                </c:pt>
                <c:pt idx="774">
                  <c:v>2.7159747721383298E-2</c:v>
                </c:pt>
                <c:pt idx="775">
                  <c:v>2.7064830416785798E-2</c:v>
                </c:pt>
                <c:pt idx="776">
                  <c:v>2.6969913112188298E-2</c:v>
                </c:pt>
                <c:pt idx="777">
                  <c:v>2.6874995807590799E-2</c:v>
                </c:pt>
                <c:pt idx="778">
                  <c:v>2.6780078502993299E-2</c:v>
                </c:pt>
                <c:pt idx="779">
                  <c:v>2.6685161198395799E-2</c:v>
                </c:pt>
                <c:pt idx="780">
                  <c:v>2.6590243893798299E-2</c:v>
                </c:pt>
                <c:pt idx="781">
                  <c:v>2.6495326589200799E-2</c:v>
                </c:pt>
                <c:pt idx="782">
                  <c:v>2.63811323234996E-2</c:v>
                </c:pt>
                <c:pt idx="783">
                  <c:v>2.6261908885013702E-2</c:v>
                </c:pt>
                <c:pt idx="784">
                  <c:v>2.6142685446527699E-2</c:v>
                </c:pt>
                <c:pt idx="785">
                  <c:v>2.60234620080417E-2</c:v>
                </c:pt>
                <c:pt idx="786">
                  <c:v>2.5904238569555801E-2</c:v>
                </c:pt>
                <c:pt idx="787">
                  <c:v>2.5785015131069799E-2</c:v>
                </c:pt>
                <c:pt idx="788">
                  <c:v>2.56657916925838E-2</c:v>
                </c:pt>
                <c:pt idx="789">
                  <c:v>2.5546568254097901E-2</c:v>
                </c:pt>
                <c:pt idx="790">
                  <c:v>2.5427344815611898E-2</c:v>
                </c:pt>
                <c:pt idx="791">
                  <c:v>2.5308121377125899E-2</c:v>
                </c:pt>
                <c:pt idx="792">
                  <c:v>2.51888979386399E-2</c:v>
                </c:pt>
                <c:pt idx="793">
                  <c:v>2.5069674500154002E-2</c:v>
                </c:pt>
                <c:pt idx="794">
                  <c:v>2.4950451061667999E-2</c:v>
                </c:pt>
                <c:pt idx="795">
                  <c:v>2.4833110068241401E-2</c:v>
                </c:pt>
                <c:pt idx="796">
                  <c:v>2.4718361182663899E-2</c:v>
                </c:pt>
                <c:pt idx="797">
                  <c:v>2.4603612297086401E-2</c:v>
                </c:pt>
                <c:pt idx="798">
                  <c:v>2.4488863411508899E-2</c:v>
                </c:pt>
                <c:pt idx="799">
                  <c:v>2.4374114525931401E-2</c:v>
                </c:pt>
                <c:pt idx="800">
                  <c:v>2.42593656403539E-2</c:v>
                </c:pt>
                <c:pt idx="801">
                  <c:v>2.4144616754776398E-2</c:v>
                </c:pt>
                <c:pt idx="802">
                  <c:v>2.40298678691989E-2</c:v>
                </c:pt>
                <c:pt idx="803">
                  <c:v>2.3915118983621399E-2</c:v>
                </c:pt>
                <c:pt idx="804">
                  <c:v>2.3800370098043901E-2</c:v>
                </c:pt>
                <c:pt idx="805">
                  <c:v>2.3685621212466399E-2</c:v>
                </c:pt>
                <c:pt idx="806">
                  <c:v>2.3570872326888901E-2</c:v>
                </c:pt>
                <c:pt idx="807">
                  <c:v>2.3456123441311399E-2</c:v>
                </c:pt>
                <c:pt idx="808">
                  <c:v>2.3341374555733999E-2</c:v>
                </c:pt>
                <c:pt idx="809">
                  <c:v>2.32266256701564E-2</c:v>
                </c:pt>
                <c:pt idx="810">
                  <c:v>2.3111876784578999E-2</c:v>
                </c:pt>
                <c:pt idx="811">
                  <c:v>2.30116688593614E-2</c:v>
                </c:pt>
                <c:pt idx="812">
                  <c:v>2.2922905748714899E-2</c:v>
                </c:pt>
                <c:pt idx="813">
                  <c:v>2.2834142638068398E-2</c:v>
                </c:pt>
                <c:pt idx="814">
                  <c:v>2.27453795274218E-2</c:v>
                </c:pt>
                <c:pt idx="815">
                  <c:v>2.2656616416775299E-2</c:v>
                </c:pt>
                <c:pt idx="816">
                  <c:v>2.2567853306128802E-2</c:v>
                </c:pt>
                <c:pt idx="817">
                  <c:v>2.2479090195482301E-2</c:v>
                </c:pt>
                <c:pt idx="818">
                  <c:v>2.23903270848358E-2</c:v>
                </c:pt>
                <c:pt idx="819">
                  <c:v>2.2301563974189299E-2</c:v>
                </c:pt>
                <c:pt idx="820">
                  <c:v>2.2212800863542801E-2</c:v>
                </c:pt>
                <c:pt idx="821">
                  <c:v>2.21240377528963E-2</c:v>
                </c:pt>
                <c:pt idx="822">
                  <c:v>2.2035274642249799E-2</c:v>
                </c:pt>
                <c:pt idx="823">
                  <c:v>2.1926905251228999E-2</c:v>
                </c:pt>
                <c:pt idx="824">
                  <c:v>2.1814993820767199E-2</c:v>
                </c:pt>
                <c:pt idx="825">
                  <c:v>2.1703082390305498E-2</c:v>
                </c:pt>
                <c:pt idx="826">
                  <c:v>2.1591170959843701E-2</c:v>
                </c:pt>
                <c:pt idx="827">
                  <c:v>2.1479259529382001E-2</c:v>
                </c:pt>
                <c:pt idx="828">
                  <c:v>2.13673480989202E-2</c:v>
                </c:pt>
                <c:pt idx="829">
                  <c:v>2.1255436668458499E-2</c:v>
                </c:pt>
                <c:pt idx="830">
                  <c:v>2.1143525237996699E-2</c:v>
                </c:pt>
                <c:pt idx="831">
                  <c:v>2.1031613807534998E-2</c:v>
                </c:pt>
                <c:pt idx="832">
                  <c:v>2.0919702377073201E-2</c:v>
                </c:pt>
                <c:pt idx="833">
                  <c:v>2.0807790946611501E-2</c:v>
                </c:pt>
                <c:pt idx="834">
                  <c:v>2.06958795161497E-2</c:v>
                </c:pt>
                <c:pt idx="835">
                  <c:v>2.0583968085687999E-2</c:v>
                </c:pt>
                <c:pt idx="836">
                  <c:v>2.0473077777244102E-2</c:v>
                </c:pt>
                <c:pt idx="837">
                  <c:v>2.0363576831125399E-2</c:v>
                </c:pt>
                <c:pt idx="838">
                  <c:v>2.0254075885006599E-2</c:v>
                </c:pt>
                <c:pt idx="839">
                  <c:v>2.01445749388879E-2</c:v>
                </c:pt>
                <c:pt idx="840">
                  <c:v>2.0035073992769201E-2</c:v>
                </c:pt>
                <c:pt idx="841">
                  <c:v>1.9925573046650501E-2</c:v>
                </c:pt>
                <c:pt idx="842">
                  <c:v>1.9816072100531799E-2</c:v>
                </c:pt>
                <c:pt idx="843">
                  <c:v>1.9706571154413099E-2</c:v>
                </c:pt>
                <c:pt idx="844">
                  <c:v>1.95970702082943E-2</c:v>
                </c:pt>
                <c:pt idx="845">
                  <c:v>1.94875692621756E-2</c:v>
                </c:pt>
                <c:pt idx="846">
                  <c:v>1.9378068316056901E-2</c:v>
                </c:pt>
                <c:pt idx="847">
                  <c:v>1.9268567369938198E-2</c:v>
                </c:pt>
                <c:pt idx="848">
                  <c:v>1.9159066423819499E-2</c:v>
                </c:pt>
                <c:pt idx="849">
                  <c:v>1.9049565477700699E-2</c:v>
                </c:pt>
                <c:pt idx="850">
                  <c:v>1.8940064531582E-2</c:v>
                </c:pt>
                <c:pt idx="851">
                  <c:v>1.8830563585463301E-2</c:v>
                </c:pt>
                <c:pt idx="852">
                  <c:v>1.8721062639344602E-2</c:v>
                </c:pt>
                <c:pt idx="853">
                  <c:v>1.8611561693225899E-2</c:v>
                </c:pt>
                <c:pt idx="854">
                  <c:v>1.8496578599433999E-2</c:v>
                </c:pt>
                <c:pt idx="855">
                  <c:v>1.8350572701604902E-2</c:v>
                </c:pt>
                <c:pt idx="856">
                  <c:v>1.8204566803775999E-2</c:v>
                </c:pt>
                <c:pt idx="857">
                  <c:v>1.8058560905946899E-2</c:v>
                </c:pt>
                <c:pt idx="858">
                  <c:v>1.7912555008117999E-2</c:v>
                </c:pt>
                <c:pt idx="859">
                  <c:v>1.7766549110289E-2</c:v>
                </c:pt>
                <c:pt idx="860">
                  <c:v>1.762054321246E-2</c:v>
                </c:pt>
                <c:pt idx="861">
                  <c:v>1.7474537314631E-2</c:v>
                </c:pt>
                <c:pt idx="862">
                  <c:v>1.7328531416802E-2</c:v>
                </c:pt>
                <c:pt idx="863">
                  <c:v>1.7182525518973001E-2</c:v>
                </c:pt>
                <c:pt idx="864">
                  <c:v>1.7036519621144001E-2</c:v>
                </c:pt>
                <c:pt idx="865">
                  <c:v>1.6895277820612301E-2</c:v>
                </c:pt>
                <c:pt idx="866">
                  <c:v>1.67651369491967E-2</c:v>
                </c:pt>
                <c:pt idx="867">
                  <c:v>1.6634996077781201E-2</c:v>
                </c:pt>
                <c:pt idx="868">
                  <c:v>1.6504855206365701E-2</c:v>
                </c:pt>
                <c:pt idx="869">
                  <c:v>1.6374714334950101E-2</c:v>
                </c:pt>
                <c:pt idx="870">
                  <c:v>1.6244573463534601E-2</c:v>
                </c:pt>
                <c:pt idx="871">
                  <c:v>1.6114432592119102E-2</c:v>
                </c:pt>
                <c:pt idx="872">
                  <c:v>1.5984291720703599E-2</c:v>
                </c:pt>
                <c:pt idx="873">
                  <c:v>1.5854150849287998E-2</c:v>
                </c:pt>
                <c:pt idx="874">
                  <c:v>1.5724009977872499E-2</c:v>
                </c:pt>
                <c:pt idx="875">
                  <c:v>1.5593869106456999E-2</c:v>
                </c:pt>
                <c:pt idx="876">
                  <c:v>1.54854931527433E-2</c:v>
                </c:pt>
                <c:pt idx="877">
                  <c:v>1.53959650939879E-2</c:v>
                </c:pt>
                <c:pt idx="878">
                  <c:v>1.53064370352325E-2</c:v>
                </c:pt>
                <c:pt idx="879">
                  <c:v>1.52169089764771E-2</c:v>
                </c:pt>
                <c:pt idx="880">
                  <c:v>1.51273809177217E-2</c:v>
                </c:pt>
                <c:pt idx="881">
                  <c:v>1.50378528589663E-2</c:v>
                </c:pt>
                <c:pt idx="882">
                  <c:v>1.49483248002109E-2</c:v>
                </c:pt>
                <c:pt idx="883">
                  <c:v>1.48587967414555E-2</c:v>
                </c:pt>
                <c:pt idx="884">
                  <c:v>1.47692686827001E-2</c:v>
                </c:pt>
                <c:pt idx="885">
                  <c:v>1.46797406239447E-2</c:v>
                </c:pt>
                <c:pt idx="886">
                  <c:v>1.45902125651893E-2</c:v>
                </c:pt>
                <c:pt idx="887">
                  <c:v>1.45006845064339E-2</c:v>
                </c:pt>
                <c:pt idx="888">
                  <c:v>1.44111564476785E-2</c:v>
                </c:pt>
                <c:pt idx="889">
                  <c:v>1.43216283889231E-2</c:v>
                </c:pt>
                <c:pt idx="890">
                  <c:v>1.42606978642745E-2</c:v>
                </c:pt>
                <c:pt idx="891">
                  <c:v>1.42036655512422E-2</c:v>
                </c:pt>
                <c:pt idx="892">
                  <c:v>1.41466332382098E-2</c:v>
                </c:pt>
                <c:pt idx="893">
                  <c:v>1.40896009251775E-2</c:v>
                </c:pt>
                <c:pt idx="894">
                  <c:v>1.4032568612145101E-2</c:v>
                </c:pt>
                <c:pt idx="895">
                  <c:v>1.39755362991127E-2</c:v>
                </c:pt>
                <c:pt idx="896">
                  <c:v>1.39185039860804E-2</c:v>
                </c:pt>
                <c:pt idx="897">
                  <c:v>1.3861471673047999E-2</c:v>
                </c:pt>
                <c:pt idx="898">
                  <c:v>1.3804439360015601E-2</c:v>
                </c:pt>
                <c:pt idx="899">
                  <c:v>1.3747407046983301E-2</c:v>
                </c:pt>
                <c:pt idx="900">
                  <c:v>1.36903747339509E-2</c:v>
                </c:pt>
                <c:pt idx="901">
                  <c:v>1.36333424209186E-2</c:v>
                </c:pt>
                <c:pt idx="902">
                  <c:v>1.3576310107886199E-2</c:v>
                </c:pt>
                <c:pt idx="903">
                  <c:v>1.3519277794853801E-2</c:v>
                </c:pt>
                <c:pt idx="904">
                  <c:v>1.3462245481821501E-2</c:v>
                </c:pt>
                <c:pt idx="905">
                  <c:v>1.34229661913769E-2</c:v>
                </c:pt>
                <c:pt idx="906">
                  <c:v>1.3384464082038401E-2</c:v>
                </c:pt>
                <c:pt idx="907">
                  <c:v>1.3345961972699801E-2</c:v>
                </c:pt>
                <c:pt idx="908">
                  <c:v>1.33074598633613E-2</c:v>
                </c:pt>
                <c:pt idx="909">
                  <c:v>1.32689577540228E-2</c:v>
                </c:pt>
                <c:pt idx="910">
                  <c:v>1.3230455644684299E-2</c:v>
                </c:pt>
                <c:pt idx="911">
                  <c:v>1.31919535353458E-2</c:v>
                </c:pt>
                <c:pt idx="912">
                  <c:v>1.31534514260072E-2</c:v>
                </c:pt>
                <c:pt idx="913">
                  <c:v>1.3114949316668701E-2</c:v>
                </c:pt>
                <c:pt idx="914">
                  <c:v>1.30764472073302E-2</c:v>
                </c:pt>
                <c:pt idx="915">
                  <c:v>1.30379450979917E-2</c:v>
                </c:pt>
                <c:pt idx="916">
                  <c:v>1.2999442988653199E-2</c:v>
                </c:pt>
                <c:pt idx="917">
                  <c:v>1.2960940879314599E-2</c:v>
                </c:pt>
                <c:pt idx="918">
                  <c:v>1.29224387699761E-2</c:v>
                </c:pt>
                <c:pt idx="919">
                  <c:v>1.2883936660637601E-2</c:v>
                </c:pt>
                <c:pt idx="920">
                  <c:v>1.2845434551299099E-2</c:v>
                </c:pt>
                <c:pt idx="921">
                  <c:v>1.28069324419606E-2</c:v>
                </c:pt>
                <c:pt idx="922">
                  <c:v>1.2768430332622E-2</c:v>
                </c:pt>
                <c:pt idx="923">
                  <c:v>1.27386234279133E-2</c:v>
                </c:pt>
                <c:pt idx="924">
                  <c:v>1.27115961352908E-2</c:v>
                </c:pt>
                <c:pt idx="925">
                  <c:v>1.26845688426683E-2</c:v>
                </c:pt>
                <c:pt idx="926">
                  <c:v>1.26575415500458E-2</c:v>
                </c:pt>
                <c:pt idx="927">
                  <c:v>1.26305142574233E-2</c:v>
                </c:pt>
                <c:pt idx="928">
                  <c:v>1.2603486964800801E-2</c:v>
                </c:pt>
                <c:pt idx="929">
                  <c:v>1.2576459672178301E-2</c:v>
                </c:pt>
                <c:pt idx="930">
                  <c:v>1.25494323795557E-2</c:v>
                </c:pt>
                <c:pt idx="931">
                  <c:v>1.2522405086933201E-2</c:v>
                </c:pt>
                <c:pt idx="932">
                  <c:v>1.2495377794310701E-2</c:v>
                </c:pt>
                <c:pt idx="933">
                  <c:v>1.2468350501688199E-2</c:v>
                </c:pt>
                <c:pt idx="934">
                  <c:v>1.2441323209065699E-2</c:v>
                </c:pt>
                <c:pt idx="935">
                  <c:v>1.24142959164432E-2</c:v>
                </c:pt>
                <c:pt idx="936">
                  <c:v>1.238708025003E-2</c:v>
                </c:pt>
                <c:pt idx="937">
                  <c:v>1.23436078956681E-2</c:v>
                </c:pt>
                <c:pt idx="938">
                  <c:v>1.23001355413062E-2</c:v>
                </c:pt>
                <c:pt idx="939">
                  <c:v>1.22566631869443E-2</c:v>
                </c:pt>
                <c:pt idx="940">
                  <c:v>1.2213190832582399E-2</c:v>
                </c:pt>
                <c:pt idx="941">
                  <c:v>1.21697184782206E-2</c:v>
                </c:pt>
                <c:pt idx="942">
                  <c:v>1.21262461238587E-2</c:v>
                </c:pt>
                <c:pt idx="943">
                  <c:v>1.2082773769496799E-2</c:v>
                </c:pt>
                <c:pt idx="944">
                  <c:v>1.2039301415134899E-2</c:v>
                </c:pt>
                <c:pt idx="945">
                  <c:v>1.1995829060773001E-2</c:v>
                </c:pt>
                <c:pt idx="946">
                  <c:v>1.1952356706411101E-2</c:v>
                </c:pt>
                <c:pt idx="947">
                  <c:v>1.19088843520492E-2</c:v>
                </c:pt>
                <c:pt idx="948">
                  <c:v>1.18654119976873E-2</c:v>
                </c:pt>
                <c:pt idx="949">
                  <c:v>1.18219396433254E-2</c:v>
                </c:pt>
                <c:pt idx="950">
                  <c:v>1.17784672889635E-2</c:v>
                </c:pt>
                <c:pt idx="951">
                  <c:v>1.17349949346016E-2</c:v>
                </c:pt>
                <c:pt idx="952">
                  <c:v>1.17126142174729E-2</c:v>
                </c:pt>
                <c:pt idx="953">
                  <c:v>1.17131718115027E-2</c:v>
                </c:pt>
                <c:pt idx="954">
                  <c:v>1.1713729405532501E-2</c:v>
                </c:pt>
                <c:pt idx="955">
                  <c:v>1.17142869995623E-2</c:v>
                </c:pt>
                <c:pt idx="956">
                  <c:v>1.1714844593592001E-2</c:v>
                </c:pt>
                <c:pt idx="957">
                  <c:v>1.17154021876218E-2</c:v>
                </c:pt>
                <c:pt idx="958">
                  <c:v>1.1715959781651601E-2</c:v>
                </c:pt>
                <c:pt idx="959">
                  <c:v>1.17165173756814E-2</c:v>
                </c:pt>
                <c:pt idx="960">
                  <c:v>1.1717074969711199E-2</c:v>
                </c:pt>
                <c:pt idx="961">
                  <c:v>1.1717632563741E-2</c:v>
                </c:pt>
                <c:pt idx="962">
                  <c:v>1.17181901577708E-2</c:v>
                </c:pt>
                <c:pt idx="963">
                  <c:v>1.17187477518005E-2</c:v>
                </c:pt>
                <c:pt idx="964">
                  <c:v>1.1719305345830299E-2</c:v>
                </c:pt>
                <c:pt idx="965">
                  <c:v>1.17198629398601E-2</c:v>
                </c:pt>
                <c:pt idx="966">
                  <c:v>1.17204205338899E-2</c:v>
                </c:pt>
                <c:pt idx="967">
                  <c:v>1.1720978127919701E-2</c:v>
                </c:pt>
                <c:pt idx="968">
                  <c:v>1.1724962027944701E-2</c:v>
                </c:pt>
                <c:pt idx="969">
                  <c:v>1.1737529573027299E-2</c:v>
                </c:pt>
                <c:pt idx="970">
                  <c:v>1.17500971181099E-2</c:v>
                </c:pt>
                <c:pt idx="971">
                  <c:v>1.17626646631925E-2</c:v>
                </c:pt>
                <c:pt idx="972">
                  <c:v>1.1775232208275199E-2</c:v>
                </c:pt>
                <c:pt idx="973">
                  <c:v>1.17877997533578E-2</c:v>
                </c:pt>
                <c:pt idx="974">
                  <c:v>1.18003672984404E-2</c:v>
                </c:pt>
                <c:pt idx="975">
                  <c:v>1.1812934843523E-2</c:v>
                </c:pt>
                <c:pt idx="976">
                  <c:v>1.1825502388605601E-2</c:v>
                </c:pt>
                <c:pt idx="977">
                  <c:v>1.1838069933688199E-2</c:v>
                </c:pt>
                <c:pt idx="978">
                  <c:v>1.18506374787708E-2</c:v>
                </c:pt>
                <c:pt idx="979">
                  <c:v>1.1863205023853501E-2</c:v>
                </c:pt>
                <c:pt idx="980">
                  <c:v>1.1875772568936099E-2</c:v>
                </c:pt>
                <c:pt idx="981">
                  <c:v>1.1906449739182701E-2</c:v>
                </c:pt>
                <c:pt idx="982">
                  <c:v>1.19389875898462E-2</c:v>
                </c:pt>
                <c:pt idx="983">
                  <c:v>1.19715254405097E-2</c:v>
                </c:pt>
                <c:pt idx="984">
                  <c:v>1.2004063291173201E-2</c:v>
                </c:pt>
                <c:pt idx="985">
                  <c:v>1.20366011418367E-2</c:v>
                </c:pt>
                <c:pt idx="986">
                  <c:v>1.20691389925002E-2</c:v>
                </c:pt>
                <c:pt idx="987">
                  <c:v>1.2101676843163701E-2</c:v>
                </c:pt>
                <c:pt idx="988">
                  <c:v>1.21342146938273E-2</c:v>
                </c:pt>
                <c:pt idx="989">
                  <c:v>1.2166752544490801E-2</c:v>
                </c:pt>
                <c:pt idx="990">
                  <c:v>1.21992903951543E-2</c:v>
                </c:pt>
                <c:pt idx="991">
                  <c:v>1.22318282458178E-2</c:v>
                </c:pt>
                <c:pt idx="992">
                  <c:v>1.2264366096481299E-2</c:v>
                </c:pt>
                <c:pt idx="993">
                  <c:v>1.2299385171520599E-2</c:v>
                </c:pt>
                <c:pt idx="994">
                  <c:v>1.23393802637206E-2</c:v>
                </c:pt>
                <c:pt idx="995">
                  <c:v>1.23793753559206E-2</c:v>
                </c:pt>
                <c:pt idx="996">
                  <c:v>1.24193704481206E-2</c:v>
                </c:pt>
                <c:pt idx="997">
                  <c:v>1.2459365540320601E-2</c:v>
                </c:pt>
                <c:pt idx="998">
                  <c:v>1.2499360632520599E-2</c:v>
                </c:pt>
                <c:pt idx="999">
                  <c:v>1.25393557247207E-2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937-4F0D-B132-E88432712E8F}"/>
            </c:ext>
          </c:extLst>
        </c:ser>
        <c:ser>
          <c:idx val="9"/>
          <c:order val="7"/>
          <c:tx>
            <c:strRef>
              <c:f>FLiNaK_plot_data!$M$1</c:f>
              <c:strCache>
                <c:ptCount val="1"/>
                <c:pt idx="0">
                  <c:v>S(r): Na-F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FLiNaK_plot_data!$M$2:$M$1001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3.5279903783601898E-4</c:v>
                </c:pt>
                <c:pt idx="456">
                  <c:v>3.5279903783601898E-4</c:v>
                </c:pt>
                <c:pt idx="457">
                  <c:v>3.5279903783601898E-4</c:v>
                </c:pt>
                <c:pt idx="458">
                  <c:v>3.5279903783601898E-4</c:v>
                </c:pt>
                <c:pt idx="459">
                  <c:v>3.5279903783601898E-4</c:v>
                </c:pt>
                <c:pt idx="460">
                  <c:v>3.5279903783601898E-4</c:v>
                </c:pt>
                <c:pt idx="461">
                  <c:v>3.5279903783601898E-4</c:v>
                </c:pt>
                <c:pt idx="462">
                  <c:v>3.5279903783601898E-4</c:v>
                </c:pt>
                <c:pt idx="463">
                  <c:v>3.5279903783601898E-4</c:v>
                </c:pt>
                <c:pt idx="464">
                  <c:v>3.5279903783601898E-4</c:v>
                </c:pt>
                <c:pt idx="465">
                  <c:v>3.5279903783601898E-4</c:v>
                </c:pt>
                <c:pt idx="466">
                  <c:v>3.5279903783601898E-4</c:v>
                </c:pt>
                <c:pt idx="467">
                  <c:v>3.5279903783601898E-4</c:v>
                </c:pt>
                <c:pt idx="468">
                  <c:v>3.5279903783601898E-4</c:v>
                </c:pt>
                <c:pt idx="469">
                  <c:v>3.5279903783601898E-4</c:v>
                </c:pt>
                <c:pt idx="470">
                  <c:v>3.5279903783601898E-4</c:v>
                </c:pt>
                <c:pt idx="471">
                  <c:v>3.5279903783601898E-4</c:v>
                </c:pt>
                <c:pt idx="472">
                  <c:v>3.5279903783601898E-4</c:v>
                </c:pt>
                <c:pt idx="473">
                  <c:v>3.5279903783601898E-4</c:v>
                </c:pt>
                <c:pt idx="474">
                  <c:v>3.5279903783601898E-4</c:v>
                </c:pt>
                <c:pt idx="475">
                  <c:v>3.5279903783601898E-4</c:v>
                </c:pt>
                <c:pt idx="476">
                  <c:v>3.5279903783601898E-4</c:v>
                </c:pt>
                <c:pt idx="477">
                  <c:v>3.5279903783601898E-4</c:v>
                </c:pt>
                <c:pt idx="478">
                  <c:v>3.5279903783601898E-4</c:v>
                </c:pt>
                <c:pt idx="479">
                  <c:v>3.5279903783601898E-4</c:v>
                </c:pt>
                <c:pt idx="480">
                  <c:v>3.5279903783601898E-4</c:v>
                </c:pt>
                <c:pt idx="481">
                  <c:v>3.5279903783601898E-4</c:v>
                </c:pt>
                <c:pt idx="482">
                  <c:v>3.5279903783601898E-4</c:v>
                </c:pt>
                <c:pt idx="483">
                  <c:v>3.5279903783601898E-4</c:v>
                </c:pt>
                <c:pt idx="484">
                  <c:v>3.5279903783601898E-4</c:v>
                </c:pt>
                <c:pt idx="485">
                  <c:v>3.5279903783601898E-4</c:v>
                </c:pt>
                <c:pt idx="486">
                  <c:v>3.5279903783601898E-4</c:v>
                </c:pt>
                <c:pt idx="487">
                  <c:v>3.5279903783601898E-4</c:v>
                </c:pt>
                <c:pt idx="488">
                  <c:v>3.5279903783601898E-4</c:v>
                </c:pt>
                <c:pt idx="489">
                  <c:v>3.5279903783601898E-4</c:v>
                </c:pt>
                <c:pt idx="490">
                  <c:v>3.5279903783601898E-4</c:v>
                </c:pt>
                <c:pt idx="491">
                  <c:v>3.5279903783601898E-4</c:v>
                </c:pt>
                <c:pt idx="492">
                  <c:v>3.5279903783601898E-4</c:v>
                </c:pt>
                <c:pt idx="493">
                  <c:v>3.5279903783601898E-4</c:v>
                </c:pt>
                <c:pt idx="494">
                  <c:v>3.5279903783601898E-4</c:v>
                </c:pt>
                <c:pt idx="495">
                  <c:v>3.5279903783601898E-4</c:v>
                </c:pt>
                <c:pt idx="496">
                  <c:v>3.5279903783601898E-4</c:v>
                </c:pt>
                <c:pt idx="497">
                  <c:v>3.5279903783601898E-4</c:v>
                </c:pt>
                <c:pt idx="498">
                  <c:v>3.5279903783601898E-4</c:v>
                </c:pt>
                <c:pt idx="499">
                  <c:v>3.5279903783601898E-4</c:v>
                </c:pt>
                <c:pt idx="500">
                  <c:v>3.5279903783601898E-4</c:v>
                </c:pt>
                <c:pt idx="501">
                  <c:v>3.5279903783601898E-4</c:v>
                </c:pt>
                <c:pt idx="502">
                  <c:v>3.5279903783601898E-4</c:v>
                </c:pt>
                <c:pt idx="503">
                  <c:v>3.5279903783601898E-4</c:v>
                </c:pt>
                <c:pt idx="504">
                  <c:v>3.5279903783601898E-4</c:v>
                </c:pt>
                <c:pt idx="505">
                  <c:v>3.5279903783601898E-4</c:v>
                </c:pt>
                <c:pt idx="506">
                  <c:v>3.5279903783601898E-4</c:v>
                </c:pt>
                <c:pt idx="507">
                  <c:v>3.5279903783601898E-4</c:v>
                </c:pt>
                <c:pt idx="508">
                  <c:v>3.5279903783601898E-4</c:v>
                </c:pt>
                <c:pt idx="509">
                  <c:v>3.5279903783601898E-4</c:v>
                </c:pt>
                <c:pt idx="510">
                  <c:v>3.5279903783601898E-4</c:v>
                </c:pt>
                <c:pt idx="511">
                  <c:v>3.5279903783601898E-4</c:v>
                </c:pt>
                <c:pt idx="512">
                  <c:v>3.5279903783601898E-4</c:v>
                </c:pt>
                <c:pt idx="513">
                  <c:v>3.5279903783601898E-4</c:v>
                </c:pt>
                <c:pt idx="514">
                  <c:v>3.5279903783601898E-4</c:v>
                </c:pt>
                <c:pt idx="515">
                  <c:v>3.5279903783601898E-4</c:v>
                </c:pt>
                <c:pt idx="516">
                  <c:v>3.5279903783601898E-4</c:v>
                </c:pt>
                <c:pt idx="517">
                  <c:v>3.5279903783601898E-4</c:v>
                </c:pt>
                <c:pt idx="518">
                  <c:v>3.5279903783601898E-4</c:v>
                </c:pt>
                <c:pt idx="519">
                  <c:v>3.5279903783601898E-4</c:v>
                </c:pt>
                <c:pt idx="520">
                  <c:v>3.5279903783601898E-4</c:v>
                </c:pt>
                <c:pt idx="521">
                  <c:v>3.5279903783601898E-4</c:v>
                </c:pt>
                <c:pt idx="522">
                  <c:v>3.5279903783601898E-4</c:v>
                </c:pt>
                <c:pt idx="523">
                  <c:v>3.5279903783601898E-4</c:v>
                </c:pt>
                <c:pt idx="524">
                  <c:v>3.5279903783601898E-4</c:v>
                </c:pt>
                <c:pt idx="525">
                  <c:v>3.5279903783601898E-4</c:v>
                </c:pt>
                <c:pt idx="526">
                  <c:v>3.5279903783601898E-4</c:v>
                </c:pt>
                <c:pt idx="527">
                  <c:v>3.5279903783601898E-4</c:v>
                </c:pt>
                <c:pt idx="528">
                  <c:v>3.5279903783601898E-4</c:v>
                </c:pt>
                <c:pt idx="529">
                  <c:v>3.5279903783601898E-4</c:v>
                </c:pt>
                <c:pt idx="530">
                  <c:v>3.5279903783601898E-4</c:v>
                </c:pt>
                <c:pt idx="531">
                  <c:v>3.5279903783601898E-4</c:v>
                </c:pt>
                <c:pt idx="532">
                  <c:v>3.5279903783601898E-4</c:v>
                </c:pt>
                <c:pt idx="533">
                  <c:v>3.5279903783601898E-4</c:v>
                </c:pt>
                <c:pt idx="534">
                  <c:v>3.5279903783601898E-4</c:v>
                </c:pt>
                <c:pt idx="535">
                  <c:v>3.5279903783601898E-4</c:v>
                </c:pt>
                <c:pt idx="536">
                  <c:v>3.5279903783601898E-4</c:v>
                </c:pt>
                <c:pt idx="537">
                  <c:v>3.5279903783601898E-4</c:v>
                </c:pt>
                <c:pt idx="538">
                  <c:v>3.5279903783601898E-4</c:v>
                </c:pt>
                <c:pt idx="539">
                  <c:v>3.5279903783601898E-4</c:v>
                </c:pt>
                <c:pt idx="540">
                  <c:v>3.5279903783601898E-4</c:v>
                </c:pt>
                <c:pt idx="541">
                  <c:v>3.5279903783601898E-4</c:v>
                </c:pt>
                <c:pt idx="542">
                  <c:v>3.5279903783601898E-4</c:v>
                </c:pt>
                <c:pt idx="543">
                  <c:v>3.5279903783601898E-4</c:v>
                </c:pt>
                <c:pt idx="544">
                  <c:v>3.5279903783601898E-4</c:v>
                </c:pt>
                <c:pt idx="545">
                  <c:v>3.5279903783601898E-4</c:v>
                </c:pt>
                <c:pt idx="546">
                  <c:v>3.5279903783601898E-4</c:v>
                </c:pt>
                <c:pt idx="547">
                  <c:v>3.5279903783601898E-4</c:v>
                </c:pt>
                <c:pt idx="548">
                  <c:v>3.5279903783601898E-4</c:v>
                </c:pt>
                <c:pt idx="549">
                  <c:v>3.5279903783601898E-4</c:v>
                </c:pt>
                <c:pt idx="550">
                  <c:v>3.5279903783601898E-4</c:v>
                </c:pt>
                <c:pt idx="551">
                  <c:v>3.5279903783601898E-4</c:v>
                </c:pt>
                <c:pt idx="552">
                  <c:v>3.5279903783601898E-4</c:v>
                </c:pt>
                <c:pt idx="553">
                  <c:v>3.5279903783601898E-4</c:v>
                </c:pt>
                <c:pt idx="554">
                  <c:v>3.5279903783601898E-4</c:v>
                </c:pt>
                <c:pt idx="555">
                  <c:v>3.5279903783601898E-4</c:v>
                </c:pt>
                <c:pt idx="556">
                  <c:v>3.5279903783601898E-4</c:v>
                </c:pt>
                <c:pt idx="557">
                  <c:v>3.5279903783601898E-4</c:v>
                </c:pt>
                <c:pt idx="558">
                  <c:v>3.5279903783601898E-4</c:v>
                </c:pt>
                <c:pt idx="559">
                  <c:v>3.5279903783601898E-4</c:v>
                </c:pt>
                <c:pt idx="560">
                  <c:v>3.5279903783601898E-4</c:v>
                </c:pt>
                <c:pt idx="561">
                  <c:v>3.5279903783601898E-4</c:v>
                </c:pt>
                <c:pt idx="562">
                  <c:v>3.5279903783601898E-4</c:v>
                </c:pt>
                <c:pt idx="563">
                  <c:v>3.5279903783601898E-4</c:v>
                </c:pt>
                <c:pt idx="564">
                  <c:v>3.5279903783601898E-4</c:v>
                </c:pt>
                <c:pt idx="565">
                  <c:v>3.5279903783601898E-4</c:v>
                </c:pt>
                <c:pt idx="566">
                  <c:v>3.5279903783601898E-4</c:v>
                </c:pt>
                <c:pt idx="567">
                  <c:v>3.5279903783601898E-4</c:v>
                </c:pt>
                <c:pt idx="568">
                  <c:v>3.5279903783601898E-4</c:v>
                </c:pt>
                <c:pt idx="569">
                  <c:v>3.5279903783601898E-4</c:v>
                </c:pt>
                <c:pt idx="570">
                  <c:v>3.5279903783601898E-4</c:v>
                </c:pt>
                <c:pt idx="571">
                  <c:v>3.5279903783601898E-4</c:v>
                </c:pt>
                <c:pt idx="572">
                  <c:v>3.5279903783601898E-4</c:v>
                </c:pt>
                <c:pt idx="573">
                  <c:v>3.5279903783601898E-4</c:v>
                </c:pt>
                <c:pt idx="574">
                  <c:v>3.5279903783601898E-4</c:v>
                </c:pt>
                <c:pt idx="575">
                  <c:v>3.5279903783601898E-4</c:v>
                </c:pt>
                <c:pt idx="576">
                  <c:v>3.5279903783601898E-4</c:v>
                </c:pt>
                <c:pt idx="577">
                  <c:v>3.5279903783601898E-4</c:v>
                </c:pt>
                <c:pt idx="578">
                  <c:v>3.5279903783601898E-4</c:v>
                </c:pt>
                <c:pt idx="579">
                  <c:v>3.5279903783601898E-4</c:v>
                </c:pt>
                <c:pt idx="580">
                  <c:v>3.5279903783601898E-4</c:v>
                </c:pt>
                <c:pt idx="581">
                  <c:v>3.5279903783601898E-4</c:v>
                </c:pt>
                <c:pt idx="582">
                  <c:v>3.5279903783601898E-4</c:v>
                </c:pt>
                <c:pt idx="583">
                  <c:v>3.5279903783601898E-4</c:v>
                </c:pt>
                <c:pt idx="584">
                  <c:v>3.5279903783601898E-4</c:v>
                </c:pt>
                <c:pt idx="585">
                  <c:v>3.5279903783601898E-4</c:v>
                </c:pt>
                <c:pt idx="586">
                  <c:v>3.5279903783601898E-4</c:v>
                </c:pt>
                <c:pt idx="587">
                  <c:v>3.5279903783601898E-4</c:v>
                </c:pt>
                <c:pt idx="588">
                  <c:v>3.5279903783601898E-4</c:v>
                </c:pt>
                <c:pt idx="589">
                  <c:v>3.5279903783601898E-4</c:v>
                </c:pt>
                <c:pt idx="590">
                  <c:v>3.5279903783601898E-4</c:v>
                </c:pt>
                <c:pt idx="591">
                  <c:v>3.5279903783601898E-4</c:v>
                </c:pt>
                <c:pt idx="592">
                  <c:v>3.5279903783601898E-4</c:v>
                </c:pt>
                <c:pt idx="593">
                  <c:v>3.5279903783601898E-4</c:v>
                </c:pt>
                <c:pt idx="594">
                  <c:v>3.5279903783601898E-4</c:v>
                </c:pt>
                <c:pt idx="595">
                  <c:v>3.5279903783601898E-4</c:v>
                </c:pt>
                <c:pt idx="596">
                  <c:v>3.5279903783601898E-4</c:v>
                </c:pt>
                <c:pt idx="597">
                  <c:v>3.5279903783601898E-4</c:v>
                </c:pt>
                <c:pt idx="598">
                  <c:v>3.5279903783601898E-4</c:v>
                </c:pt>
                <c:pt idx="599">
                  <c:v>3.5279903783601898E-4</c:v>
                </c:pt>
                <c:pt idx="600">
                  <c:v>3.5279903783601898E-4</c:v>
                </c:pt>
                <c:pt idx="601">
                  <c:v>3.5279903783601898E-4</c:v>
                </c:pt>
                <c:pt idx="602">
                  <c:v>3.5279903783601898E-4</c:v>
                </c:pt>
                <c:pt idx="603">
                  <c:v>3.5279903783601898E-4</c:v>
                </c:pt>
                <c:pt idx="604">
                  <c:v>3.5279903783601898E-4</c:v>
                </c:pt>
                <c:pt idx="605">
                  <c:v>3.5279903783601898E-4</c:v>
                </c:pt>
                <c:pt idx="606">
                  <c:v>3.5279903783601898E-4</c:v>
                </c:pt>
                <c:pt idx="607">
                  <c:v>3.5279903783601898E-4</c:v>
                </c:pt>
                <c:pt idx="608">
                  <c:v>3.5279903783601898E-4</c:v>
                </c:pt>
                <c:pt idx="609">
                  <c:v>3.5279903783601898E-4</c:v>
                </c:pt>
                <c:pt idx="610">
                  <c:v>3.5279903783601898E-4</c:v>
                </c:pt>
                <c:pt idx="611">
                  <c:v>3.5279903783601898E-4</c:v>
                </c:pt>
                <c:pt idx="612">
                  <c:v>3.5279903783601898E-4</c:v>
                </c:pt>
                <c:pt idx="613">
                  <c:v>3.5279903783601898E-4</c:v>
                </c:pt>
                <c:pt idx="614">
                  <c:v>3.5279903783601898E-4</c:v>
                </c:pt>
                <c:pt idx="615">
                  <c:v>3.5279903783601898E-4</c:v>
                </c:pt>
                <c:pt idx="616">
                  <c:v>3.5279903783601898E-4</c:v>
                </c:pt>
                <c:pt idx="617">
                  <c:v>3.5279903783601898E-4</c:v>
                </c:pt>
                <c:pt idx="618">
                  <c:v>3.5279903783601898E-4</c:v>
                </c:pt>
                <c:pt idx="619">
                  <c:v>3.5279903783601898E-4</c:v>
                </c:pt>
                <c:pt idx="620">
                  <c:v>3.5279903783601898E-4</c:v>
                </c:pt>
                <c:pt idx="621">
                  <c:v>3.5279903783601898E-4</c:v>
                </c:pt>
                <c:pt idx="622">
                  <c:v>3.5279903783601898E-4</c:v>
                </c:pt>
                <c:pt idx="623">
                  <c:v>3.5279903783601898E-4</c:v>
                </c:pt>
                <c:pt idx="624">
                  <c:v>3.5279903783601898E-4</c:v>
                </c:pt>
                <c:pt idx="625">
                  <c:v>3.5279903783601898E-4</c:v>
                </c:pt>
                <c:pt idx="626">
                  <c:v>3.5279903783601898E-4</c:v>
                </c:pt>
                <c:pt idx="627">
                  <c:v>3.5279903783601898E-4</c:v>
                </c:pt>
                <c:pt idx="628">
                  <c:v>3.5279903783601898E-4</c:v>
                </c:pt>
                <c:pt idx="629">
                  <c:v>3.5279903783601898E-4</c:v>
                </c:pt>
                <c:pt idx="630">
                  <c:v>3.5279903783601898E-4</c:v>
                </c:pt>
                <c:pt idx="631">
                  <c:v>3.5279903783601898E-4</c:v>
                </c:pt>
                <c:pt idx="632">
                  <c:v>3.5279903783601898E-4</c:v>
                </c:pt>
                <c:pt idx="633">
                  <c:v>3.5279903783601898E-4</c:v>
                </c:pt>
                <c:pt idx="634">
                  <c:v>3.5279903783601898E-4</c:v>
                </c:pt>
                <c:pt idx="635">
                  <c:v>3.5279903783601898E-4</c:v>
                </c:pt>
                <c:pt idx="636">
                  <c:v>3.5279903783601898E-4</c:v>
                </c:pt>
                <c:pt idx="637">
                  <c:v>3.5279903783601898E-4</c:v>
                </c:pt>
                <c:pt idx="638">
                  <c:v>3.5279903783601898E-4</c:v>
                </c:pt>
                <c:pt idx="639">
                  <c:v>3.5279903783601898E-4</c:v>
                </c:pt>
                <c:pt idx="640">
                  <c:v>3.5279903783601898E-4</c:v>
                </c:pt>
                <c:pt idx="641">
                  <c:v>3.5279903783601898E-4</c:v>
                </c:pt>
                <c:pt idx="642">
                  <c:v>3.5279903783601898E-4</c:v>
                </c:pt>
                <c:pt idx="643">
                  <c:v>3.5279903783601898E-4</c:v>
                </c:pt>
                <c:pt idx="644">
                  <c:v>3.5279903783601898E-4</c:v>
                </c:pt>
                <c:pt idx="645">
                  <c:v>3.5279903783601898E-4</c:v>
                </c:pt>
                <c:pt idx="646">
                  <c:v>3.5279903783601898E-4</c:v>
                </c:pt>
                <c:pt idx="647">
                  <c:v>3.5279903783601898E-4</c:v>
                </c:pt>
                <c:pt idx="648">
                  <c:v>3.5279903783601898E-4</c:v>
                </c:pt>
                <c:pt idx="649">
                  <c:v>3.5279903783601898E-4</c:v>
                </c:pt>
                <c:pt idx="650">
                  <c:v>3.5279903783601898E-4</c:v>
                </c:pt>
                <c:pt idx="651">
                  <c:v>3.5279903783601898E-4</c:v>
                </c:pt>
                <c:pt idx="652">
                  <c:v>3.5279903783601898E-4</c:v>
                </c:pt>
                <c:pt idx="653">
                  <c:v>3.5279903783601898E-4</c:v>
                </c:pt>
                <c:pt idx="654">
                  <c:v>3.5279903783601898E-4</c:v>
                </c:pt>
                <c:pt idx="655">
                  <c:v>3.5279903783601898E-4</c:v>
                </c:pt>
                <c:pt idx="656">
                  <c:v>3.5279903783601898E-4</c:v>
                </c:pt>
                <c:pt idx="657">
                  <c:v>3.5279903783601898E-4</c:v>
                </c:pt>
                <c:pt idx="658">
                  <c:v>3.5279903783601898E-4</c:v>
                </c:pt>
                <c:pt idx="659">
                  <c:v>3.5279903783601898E-4</c:v>
                </c:pt>
                <c:pt idx="660">
                  <c:v>3.5279903783601898E-4</c:v>
                </c:pt>
                <c:pt idx="661">
                  <c:v>3.5279903783601898E-4</c:v>
                </c:pt>
                <c:pt idx="662">
                  <c:v>3.5279903783601898E-4</c:v>
                </c:pt>
                <c:pt idx="663">
                  <c:v>3.5279903783601898E-4</c:v>
                </c:pt>
                <c:pt idx="664">
                  <c:v>3.5279903783601898E-4</c:v>
                </c:pt>
                <c:pt idx="665">
                  <c:v>3.5279903783601898E-4</c:v>
                </c:pt>
                <c:pt idx="666">
                  <c:v>3.5279903783601898E-4</c:v>
                </c:pt>
                <c:pt idx="667">
                  <c:v>3.5279903783601898E-4</c:v>
                </c:pt>
                <c:pt idx="668">
                  <c:v>3.5279903783601898E-4</c:v>
                </c:pt>
                <c:pt idx="669">
                  <c:v>3.5279903783601898E-4</c:v>
                </c:pt>
                <c:pt idx="670">
                  <c:v>3.5279903783601898E-4</c:v>
                </c:pt>
                <c:pt idx="671">
                  <c:v>3.5279903783601898E-4</c:v>
                </c:pt>
                <c:pt idx="672">
                  <c:v>3.5279903783601898E-4</c:v>
                </c:pt>
                <c:pt idx="673">
                  <c:v>3.5279903783601898E-4</c:v>
                </c:pt>
                <c:pt idx="674">
                  <c:v>3.5279903783601898E-4</c:v>
                </c:pt>
                <c:pt idx="675">
                  <c:v>3.5279903783601898E-4</c:v>
                </c:pt>
                <c:pt idx="676">
                  <c:v>3.5279903783601898E-4</c:v>
                </c:pt>
                <c:pt idx="677">
                  <c:v>3.5279903783601898E-4</c:v>
                </c:pt>
                <c:pt idx="678">
                  <c:v>3.5279903783601898E-4</c:v>
                </c:pt>
                <c:pt idx="679">
                  <c:v>3.5279903783601898E-4</c:v>
                </c:pt>
                <c:pt idx="680">
                  <c:v>3.5279903783601898E-4</c:v>
                </c:pt>
                <c:pt idx="681">
                  <c:v>3.5279903783601898E-4</c:v>
                </c:pt>
                <c:pt idx="682">
                  <c:v>3.5279903783601898E-4</c:v>
                </c:pt>
                <c:pt idx="683">
                  <c:v>3.5279903783601898E-4</c:v>
                </c:pt>
                <c:pt idx="684">
                  <c:v>3.5279903783601898E-4</c:v>
                </c:pt>
                <c:pt idx="685">
                  <c:v>3.5279903783601898E-4</c:v>
                </c:pt>
                <c:pt idx="686">
                  <c:v>3.5279903783601898E-4</c:v>
                </c:pt>
                <c:pt idx="687">
                  <c:v>3.5279903783601898E-4</c:v>
                </c:pt>
                <c:pt idx="688">
                  <c:v>3.5279903783601898E-4</c:v>
                </c:pt>
                <c:pt idx="689">
                  <c:v>3.5279903783601898E-4</c:v>
                </c:pt>
                <c:pt idx="690">
                  <c:v>3.5279903783601898E-4</c:v>
                </c:pt>
                <c:pt idx="691">
                  <c:v>3.5279903783601898E-4</c:v>
                </c:pt>
                <c:pt idx="692">
                  <c:v>3.5279903783601898E-4</c:v>
                </c:pt>
                <c:pt idx="693">
                  <c:v>3.5279903783601898E-4</c:v>
                </c:pt>
                <c:pt idx="694">
                  <c:v>3.5279903783601898E-4</c:v>
                </c:pt>
                <c:pt idx="695">
                  <c:v>3.5279903783601898E-4</c:v>
                </c:pt>
                <c:pt idx="696">
                  <c:v>3.5279903783601898E-4</c:v>
                </c:pt>
                <c:pt idx="697">
                  <c:v>3.5279903783601898E-4</c:v>
                </c:pt>
                <c:pt idx="698">
                  <c:v>3.5279903783601898E-4</c:v>
                </c:pt>
                <c:pt idx="699">
                  <c:v>3.5279903783601898E-4</c:v>
                </c:pt>
                <c:pt idx="700">
                  <c:v>3.5279903783601898E-4</c:v>
                </c:pt>
                <c:pt idx="701">
                  <c:v>3.5279903783601898E-4</c:v>
                </c:pt>
                <c:pt idx="702">
                  <c:v>3.5279903783601898E-4</c:v>
                </c:pt>
                <c:pt idx="703">
                  <c:v>3.5279903783601898E-4</c:v>
                </c:pt>
                <c:pt idx="704">
                  <c:v>3.5279903783601898E-4</c:v>
                </c:pt>
                <c:pt idx="705">
                  <c:v>3.5279903783601898E-4</c:v>
                </c:pt>
                <c:pt idx="706">
                  <c:v>3.5279903783601898E-4</c:v>
                </c:pt>
                <c:pt idx="707">
                  <c:v>3.5279903783601898E-4</c:v>
                </c:pt>
                <c:pt idx="708">
                  <c:v>3.5279903783601898E-4</c:v>
                </c:pt>
                <c:pt idx="709">
                  <c:v>3.5279903783601898E-4</c:v>
                </c:pt>
                <c:pt idx="710">
                  <c:v>3.5279903783601898E-4</c:v>
                </c:pt>
                <c:pt idx="711">
                  <c:v>3.5279903783601898E-4</c:v>
                </c:pt>
                <c:pt idx="712">
                  <c:v>3.5279903783601898E-4</c:v>
                </c:pt>
                <c:pt idx="713">
                  <c:v>3.5279903783601898E-4</c:v>
                </c:pt>
                <c:pt idx="714">
                  <c:v>3.5279903783601898E-4</c:v>
                </c:pt>
                <c:pt idx="715">
                  <c:v>3.5279903783601898E-4</c:v>
                </c:pt>
                <c:pt idx="716">
                  <c:v>3.5279903783601898E-4</c:v>
                </c:pt>
                <c:pt idx="717">
                  <c:v>3.5279903783601898E-4</c:v>
                </c:pt>
                <c:pt idx="718">
                  <c:v>3.5279903783601898E-4</c:v>
                </c:pt>
                <c:pt idx="719">
                  <c:v>3.5279903783601898E-4</c:v>
                </c:pt>
                <c:pt idx="720">
                  <c:v>3.5279903783601898E-4</c:v>
                </c:pt>
                <c:pt idx="721">
                  <c:v>3.5279903783601898E-4</c:v>
                </c:pt>
                <c:pt idx="722">
                  <c:v>3.5279903783601898E-4</c:v>
                </c:pt>
                <c:pt idx="723">
                  <c:v>3.5279903783601898E-4</c:v>
                </c:pt>
                <c:pt idx="724">
                  <c:v>3.5279903783601898E-4</c:v>
                </c:pt>
                <c:pt idx="725">
                  <c:v>3.5279903783601898E-4</c:v>
                </c:pt>
                <c:pt idx="726">
                  <c:v>3.5279903783601898E-4</c:v>
                </c:pt>
                <c:pt idx="727">
                  <c:v>3.5279903783601898E-4</c:v>
                </c:pt>
                <c:pt idx="728">
                  <c:v>3.5279903783601898E-4</c:v>
                </c:pt>
                <c:pt idx="729">
                  <c:v>3.5279903783601898E-4</c:v>
                </c:pt>
                <c:pt idx="730">
                  <c:v>3.5279903783601898E-4</c:v>
                </c:pt>
                <c:pt idx="731">
                  <c:v>3.5279903783601898E-4</c:v>
                </c:pt>
                <c:pt idx="732">
                  <c:v>3.5279903783601898E-4</c:v>
                </c:pt>
                <c:pt idx="733">
                  <c:v>3.5279903783601898E-4</c:v>
                </c:pt>
                <c:pt idx="734">
                  <c:v>3.5279903783601898E-4</c:v>
                </c:pt>
                <c:pt idx="735">
                  <c:v>3.5279903783601898E-4</c:v>
                </c:pt>
                <c:pt idx="736">
                  <c:v>3.5279903783601898E-4</c:v>
                </c:pt>
                <c:pt idx="737">
                  <c:v>3.5279903783601898E-4</c:v>
                </c:pt>
                <c:pt idx="738">
                  <c:v>3.5279903783601898E-4</c:v>
                </c:pt>
                <c:pt idx="739">
                  <c:v>3.5279903783601898E-4</c:v>
                </c:pt>
                <c:pt idx="740">
                  <c:v>3.5279903783601898E-4</c:v>
                </c:pt>
                <c:pt idx="741">
                  <c:v>3.5279903783601898E-4</c:v>
                </c:pt>
                <c:pt idx="742">
                  <c:v>3.5279903783601898E-4</c:v>
                </c:pt>
                <c:pt idx="743">
                  <c:v>3.5279903783601898E-4</c:v>
                </c:pt>
                <c:pt idx="744">
                  <c:v>3.5279903783601898E-4</c:v>
                </c:pt>
                <c:pt idx="745">
                  <c:v>3.5279903783601898E-4</c:v>
                </c:pt>
                <c:pt idx="746">
                  <c:v>3.5279903783601898E-4</c:v>
                </c:pt>
                <c:pt idx="747">
                  <c:v>3.5279903783601898E-4</c:v>
                </c:pt>
                <c:pt idx="748">
                  <c:v>3.5279903783601898E-4</c:v>
                </c:pt>
                <c:pt idx="749">
                  <c:v>3.5279903783601898E-4</c:v>
                </c:pt>
                <c:pt idx="750">
                  <c:v>3.5279903783601898E-4</c:v>
                </c:pt>
                <c:pt idx="751">
                  <c:v>3.5279903783601898E-4</c:v>
                </c:pt>
                <c:pt idx="752">
                  <c:v>3.5279903783601898E-4</c:v>
                </c:pt>
                <c:pt idx="753">
                  <c:v>3.5279903783601898E-4</c:v>
                </c:pt>
                <c:pt idx="754">
                  <c:v>3.5279903783601898E-4</c:v>
                </c:pt>
                <c:pt idx="755">
                  <c:v>3.5279903783601898E-4</c:v>
                </c:pt>
                <c:pt idx="756">
                  <c:v>3.5279903783601898E-4</c:v>
                </c:pt>
                <c:pt idx="757">
                  <c:v>3.5279903783601898E-4</c:v>
                </c:pt>
                <c:pt idx="758">
                  <c:v>3.5279903783601898E-4</c:v>
                </c:pt>
                <c:pt idx="759">
                  <c:v>3.5279903783601898E-4</c:v>
                </c:pt>
                <c:pt idx="760">
                  <c:v>3.5279903783601898E-4</c:v>
                </c:pt>
                <c:pt idx="761">
                  <c:v>3.5279903783601898E-4</c:v>
                </c:pt>
                <c:pt idx="762">
                  <c:v>3.5279903783601898E-4</c:v>
                </c:pt>
                <c:pt idx="763">
                  <c:v>3.5279903783601898E-4</c:v>
                </c:pt>
                <c:pt idx="764">
                  <c:v>3.5279903783601898E-4</c:v>
                </c:pt>
                <c:pt idx="765">
                  <c:v>3.5279903783601898E-4</c:v>
                </c:pt>
                <c:pt idx="766">
                  <c:v>3.5279903783601898E-4</c:v>
                </c:pt>
                <c:pt idx="767">
                  <c:v>3.5279903783601898E-4</c:v>
                </c:pt>
                <c:pt idx="768">
                  <c:v>3.5279903783601898E-4</c:v>
                </c:pt>
                <c:pt idx="769">
                  <c:v>3.5279903783601898E-4</c:v>
                </c:pt>
                <c:pt idx="770">
                  <c:v>3.5279903783601898E-4</c:v>
                </c:pt>
                <c:pt idx="771">
                  <c:v>3.5279903783601898E-4</c:v>
                </c:pt>
                <c:pt idx="772">
                  <c:v>3.5279903783601898E-4</c:v>
                </c:pt>
                <c:pt idx="773">
                  <c:v>3.5279903783601898E-4</c:v>
                </c:pt>
                <c:pt idx="774">
                  <c:v>3.5279903783601898E-4</c:v>
                </c:pt>
                <c:pt idx="775">
                  <c:v>3.5279903783601898E-4</c:v>
                </c:pt>
                <c:pt idx="776">
                  <c:v>3.5279903783601898E-4</c:v>
                </c:pt>
                <c:pt idx="777">
                  <c:v>3.5279903783601898E-4</c:v>
                </c:pt>
                <c:pt idx="778">
                  <c:v>3.5279903783601898E-4</c:v>
                </c:pt>
                <c:pt idx="779">
                  <c:v>3.5279903783601898E-4</c:v>
                </c:pt>
                <c:pt idx="780">
                  <c:v>3.5279903783601898E-4</c:v>
                </c:pt>
                <c:pt idx="781">
                  <c:v>3.5279903783601898E-4</c:v>
                </c:pt>
                <c:pt idx="782">
                  <c:v>3.5279903783601898E-4</c:v>
                </c:pt>
                <c:pt idx="783">
                  <c:v>3.5279903783601898E-4</c:v>
                </c:pt>
                <c:pt idx="784">
                  <c:v>3.5279903783601898E-4</c:v>
                </c:pt>
                <c:pt idx="785">
                  <c:v>3.5279903783601898E-4</c:v>
                </c:pt>
                <c:pt idx="786">
                  <c:v>3.5279903783601898E-4</c:v>
                </c:pt>
                <c:pt idx="787">
                  <c:v>3.5279903783601898E-4</c:v>
                </c:pt>
                <c:pt idx="788">
                  <c:v>3.5279903783601898E-4</c:v>
                </c:pt>
                <c:pt idx="789">
                  <c:v>3.5279903783601898E-4</c:v>
                </c:pt>
                <c:pt idx="790">
                  <c:v>3.5279903783601898E-4</c:v>
                </c:pt>
                <c:pt idx="791">
                  <c:v>3.5279903783601898E-4</c:v>
                </c:pt>
                <c:pt idx="792">
                  <c:v>3.5279903783601898E-4</c:v>
                </c:pt>
                <c:pt idx="793">
                  <c:v>3.5279903783601898E-4</c:v>
                </c:pt>
                <c:pt idx="794">
                  <c:v>3.5279903783601898E-4</c:v>
                </c:pt>
                <c:pt idx="795">
                  <c:v>3.5279903783601898E-4</c:v>
                </c:pt>
                <c:pt idx="796">
                  <c:v>3.5279903783601898E-4</c:v>
                </c:pt>
                <c:pt idx="797">
                  <c:v>3.5279903783601898E-4</c:v>
                </c:pt>
                <c:pt idx="798">
                  <c:v>3.5279903783601898E-4</c:v>
                </c:pt>
                <c:pt idx="799">
                  <c:v>3.5279903783601898E-4</c:v>
                </c:pt>
                <c:pt idx="800">
                  <c:v>3.5279903783601898E-4</c:v>
                </c:pt>
                <c:pt idx="801">
                  <c:v>3.5279903783601898E-4</c:v>
                </c:pt>
                <c:pt idx="802">
                  <c:v>3.5279903783601898E-4</c:v>
                </c:pt>
                <c:pt idx="803">
                  <c:v>3.5279903783601898E-4</c:v>
                </c:pt>
                <c:pt idx="804">
                  <c:v>3.5279903783601898E-4</c:v>
                </c:pt>
                <c:pt idx="805">
                  <c:v>3.5279903783601898E-4</c:v>
                </c:pt>
                <c:pt idx="806">
                  <c:v>3.5279903783601898E-4</c:v>
                </c:pt>
                <c:pt idx="807">
                  <c:v>3.5279903783601898E-4</c:v>
                </c:pt>
                <c:pt idx="808">
                  <c:v>3.5279903783601898E-4</c:v>
                </c:pt>
                <c:pt idx="809">
                  <c:v>3.5279903783601898E-4</c:v>
                </c:pt>
                <c:pt idx="810">
                  <c:v>3.5279903783601898E-4</c:v>
                </c:pt>
                <c:pt idx="811">
                  <c:v>3.5279903783601898E-4</c:v>
                </c:pt>
                <c:pt idx="812">
                  <c:v>3.5279903783601898E-4</c:v>
                </c:pt>
                <c:pt idx="813">
                  <c:v>3.5279903783601898E-4</c:v>
                </c:pt>
                <c:pt idx="814">
                  <c:v>3.5279903783601898E-4</c:v>
                </c:pt>
                <c:pt idx="815">
                  <c:v>3.5279903783601898E-4</c:v>
                </c:pt>
                <c:pt idx="816">
                  <c:v>3.5279903783601898E-4</c:v>
                </c:pt>
                <c:pt idx="817">
                  <c:v>3.5279903783601898E-4</c:v>
                </c:pt>
                <c:pt idx="818">
                  <c:v>3.5279903783601898E-4</c:v>
                </c:pt>
                <c:pt idx="819">
                  <c:v>3.5279903783601898E-4</c:v>
                </c:pt>
                <c:pt idx="820">
                  <c:v>3.5279903783601898E-4</c:v>
                </c:pt>
                <c:pt idx="821">
                  <c:v>3.5279903783601898E-4</c:v>
                </c:pt>
                <c:pt idx="822">
                  <c:v>3.5279903783601898E-4</c:v>
                </c:pt>
                <c:pt idx="823">
                  <c:v>3.5279903783601898E-4</c:v>
                </c:pt>
                <c:pt idx="824">
                  <c:v>3.5279903783601898E-4</c:v>
                </c:pt>
                <c:pt idx="825">
                  <c:v>3.5279903783601898E-4</c:v>
                </c:pt>
                <c:pt idx="826">
                  <c:v>3.5279903783601898E-4</c:v>
                </c:pt>
                <c:pt idx="827">
                  <c:v>3.5279903783601898E-4</c:v>
                </c:pt>
                <c:pt idx="828">
                  <c:v>3.5279903783601898E-4</c:v>
                </c:pt>
                <c:pt idx="829">
                  <c:v>3.5279903783601898E-4</c:v>
                </c:pt>
                <c:pt idx="830">
                  <c:v>3.5279903783601898E-4</c:v>
                </c:pt>
                <c:pt idx="831">
                  <c:v>3.5279903783601898E-4</c:v>
                </c:pt>
                <c:pt idx="832">
                  <c:v>3.5279903783601898E-4</c:v>
                </c:pt>
                <c:pt idx="833">
                  <c:v>3.5279903783601898E-4</c:v>
                </c:pt>
                <c:pt idx="834">
                  <c:v>3.5279903783601898E-4</c:v>
                </c:pt>
                <c:pt idx="835">
                  <c:v>3.5279903783601898E-4</c:v>
                </c:pt>
                <c:pt idx="836">
                  <c:v>3.5279903783601898E-4</c:v>
                </c:pt>
                <c:pt idx="837">
                  <c:v>3.5279903783601898E-4</c:v>
                </c:pt>
                <c:pt idx="838">
                  <c:v>3.5279903783601898E-4</c:v>
                </c:pt>
                <c:pt idx="839">
                  <c:v>3.5279903783601898E-4</c:v>
                </c:pt>
                <c:pt idx="840">
                  <c:v>3.5279903783601898E-4</c:v>
                </c:pt>
                <c:pt idx="841">
                  <c:v>3.5279903783601898E-4</c:v>
                </c:pt>
                <c:pt idx="842">
                  <c:v>3.5279903783601898E-4</c:v>
                </c:pt>
                <c:pt idx="843">
                  <c:v>3.5279903783601898E-4</c:v>
                </c:pt>
                <c:pt idx="844">
                  <c:v>3.5279903783601898E-4</c:v>
                </c:pt>
                <c:pt idx="845">
                  <c:v>3.5279903783601898E-4</c:v>
                </c:pt>
                <c:pt idx="846">
                  <c:v>3.5279903783601898E-4</c:v>
                </c:pt>
                <c:pt idx="847">
                  <c:v>3.5279903783601898E-4</c:v>
                </c:pt>
                <c:pt idx="848">
                  <c:v>3.5279903783601898E-4</c:v>
                </c:pt>
                <c:pt idx="849">
                  <c:v>3.5279903783601898E-4</c:v>
                </c:pt>
                <c:pt idx="850">
                  <c:v>3.5279903783601898E-4</c:v>
                </c:pt>
                <c:pt idx="851">
                  <c:v>3.5279903783601898E-4</c:v>
                </c:pt>
                <c:pt idx="852">
                  <c:v>3.5279903783601898E-4</c:v>
                </c:pt>
                <c:pt idx="853">
                  <c:v>3.5279903783601898E-4</c:v>
                </c:pt>
                <c:pt idx="854">
                  <c:v>3.5279903783601898E-4</c:v>
                </c:pt>
                <c:pt idx="855">
                  <c:v>3.5279903783601898E-4</c:v>
                </c:pt>
                <c:pt idx="856">
                  <c:v>3.5279903783601898E-4</c:v>
                </c:pt>
                <c:pt idx="857">
                  <c:v>3.5279903783601898E-4</c:v>
                </c:pt>
                <c:pt idx="858">
                  <c:v>3.5279903783601898E-4</c:v>
                </c:pt>
                <c:pt idx="859">
                  <c:v>3.5279903783601898E-4</c:v>
                </c:pt>
                <c:pt idx="860">
                  <c:v>3.5279903783601898E-4</c:v>
                </c:pt>
                <c:pt idx="861">
                  <c:v>3.5279903783601898E-4</c:v>
                </c:pt>
                <c:pt idx="862">
                  <c:v>3.5279903783601898E-4</c:v>
                </c:pt>
                <c:pt idx="863">
                  <c:v>3.5279903783601898E-4</c:v>
                </c:pt>
                <c:pt idx="864">
                  <c:v>3.5279903783601898E-4</c:v>
                </c:pt>
                <c:pt idx="865">
                  <c:v>3.5279903783601898E-4</c:v>
                </c:pt>
                <c:pt idx="866">
                  <c:v>3.5279903783601898E-4</c:v>
                </c:pt>
                <c:pt idx="867">
                  <c:v>3.5279903783601898E-4</c:v>
                </c:pt>
                <c:pt idx="868">
                  <c:v>3.5279903783601898E-4</c:v>
                </c:pt>
                <c:pt idx="869">
                  <c:v>3.5279903783601898E-4</c:v>
                </c:pt>
                <c:pt idx="870">
                  <c:v>3.5279903783601898E-4</c:v>
                </c:pt>
                <c:pt idx="871">
                  <c:v>3.5279903783601898E-4</c:v>
                </c:pt>
                <c:pt idx="872">
                  <c:v>3.5279903783601898E-4</c:v>
                </c:pt>
                <c:pt idx="873">
                  <c:v>3.5279903783601898E-4</c:v>
                </c:pt>
                <c:pt idx="874">
                  <c:v>3.5279903783601898E-4</c:v>
                </c:pt>
                <c:pt idx="875">
                  <c:v>3.5279903783601898E-4</c:v>
                </c:pt>
                <c:pt idx="876">
                  <c:v>3.5279903783601898E-4</c:v>
                </c:pt>
                <c:pt idx="877">
                  <c:v>3.5279903783601898E-4</c:v>
                </c:pt>
                <c:pt idx="878">
                  <c:v>3.5279903783601898E-4</c:v>
                </c:pt>
                <c:pt idx="879">
                  <c:v>3.5279903783601898E-4</c:v>
                </c:pt>
                <c:pt idx="880">
                  <c:v>3.5279903783601898E-4</c:v>
                </c:pt>
                <c:pt idx="881">
                  <c:v>3.5279903783601898E-4</c:v>
                </c:pt>
                <c:pt idx="882">
                  <c:v>3.5279903783601898E-4</c:v>
                </c:pt>
                <c:pt idx="883">
                  <c:v>3.5279903783601898E-4</c:v>
                </c:pt>
                <c:pt idx="884">
                  <c:v>3.5279903783601898E-4</c:v>
                </c:pt>
                <c:pt idx="885">
                  <c:v>3.5279903783601898E-4</c:v>
                </c:pt>
                <c:pt idx="886">
                  <c:v>3.5279903783601898E-4</c:v>
                </c:pt>
                <c:pt idx="887">
                  <c:v>3.5279903783601898E-4</c:v>
                </c:pt>
                <c:pt idx="888">
                  <c:v>3.5279903783601898E-4</c:v>
                </c:pt>
                <c:pt idx="889">
                  <c:v>3.5279903783601898E-4</c:v>
                </c:pt>
                <c:pt idx="890">
                  <c:v>3.5279903783601898E-4</c:v>
                </c:pt>
                <c:pt idx="891">
                  <c:v>3.5279903783601898E-4</c:v>
                </c:pt>
                <c:pt idx="892">
                  <c:v>3.5279903783601898E-4</c:v>
                </c:pt>
                <c:pt idx="893">
                  <c:v>3.5279903783601898E-4</c:v>
                </c:pt>
                <c:pt idx="894">
                  <c:v>3.5279903783601898E-4</c:v>
                </c:pt>
                <c:pt idx="895">
                  <c:v>3.5279903783601898E-4</c:v>
                </c:pt>
                <c:pt idx="896">
                  <c:v>3.5279903783601898E-4</c:v>
                </c:pt>
                <c:pt idx="897">
                  <c:v>3.5279903783601898E-4</c:v>
                </c:pt>
                <c:pt idx="898">
                  <c:v>3.5279903783601898E-4</c:v>
                </c:pt>
                <c:pt idx="899">
                  <c:v>3.5279903783601898E-4</c:v>
                </c:pt>
                <c:pt idx="900">
                  <c:v>3.5279903783601898E-4</c:v>
                </c:pt>
                <c:pt idx="901">
                  <c:v>3.5279903783601898E-4</c:v>
                </c:pt>
                <c:pt idx="902">
                  <c:v>3.5279903783601898E-4</c:v>
                </c:pt>
                <c:pt idx="903">
                  <c:v>3.5279903783601898E-4</c:v>
                </c:pt>
                <c:pt idx="904">
                  <c:v>3.5279903783601898E-4</c:v>
                </c:pt>
                <c:pt idx="905">
                  <c:v>3.5279903783601898E-4</c:v>
                </c:pt>
                <c:pt idx="906">
                  <c:v>3.5279903783601898E-4</c:v>
                </c:pt>
                <c:pt idx="907">
                  <c:v>3.5279903783601898E-4</c:v>
                </c:pt>
                <c:pt idx="908">
                  <c:v>3.5279903783601898E-4</c:v>
                </c:pt>
                <c:pt idx="909">
                  <c:v>3.5279903783601898E-4</c:v>
                </c:pt>
                <c:pt idx="910">
                  <c:v>9.9550953727277008E-9</c:v>
                </c:pt>
                <c:pt idx="911">
                  <c:v>9.9550953727277008E-9</c:v>
                </c:pt>
                <c:pt idx="912">
                  <c:v>9.9550953727277008E-9</c:v>
                </c:pt>
                <c:pt idx="913">
                  <c:v>9.9550953727277008E-9</c:v>
                </c:pt>
                <c:pt idx="914">
                  <c:v>9.9550953727277008E-9</c:v>
                </c:pt>
                <c:pt idx="915">
                  <c:v>9.9550953727277008E-9</c:v>
                </c:pt>
                <c:pt idx="916">
                  <c:v>9.9550953727277008E-9</c:v>
                </c:pt>
                <c:pt idx="917">
                  <c:v>9.9550953727277008E-9</c:v>
                </c:pt>
                <c:pt idx="918">
                  <c:v>9.9550953727277008E-9</c:v>
                </c:pt>
                <c:pt idx="919">
                  <c:v>9.9550953727277008E-9</c:v>
                </c:pt>
                <c:pt idx="920">
                  <c:v>9.9550953727277008E-9</c:v>
                </c:pt>
                <c:pt idx="921">
                  <c:v>9.9550953727277008E-9</c:v>
                </c:pt>
                <c:pt idx="922">
                  <c:v>9.9550953727277008E-9</c:v>
                </c:pt>
                <c:pt idx="923">
                  <c:v>9.9550953727277008E-9</c:v>
                </c:pt>
                <c:pt idx="924">
                  <c:v>9.9550953727277008E-9</c:v>
                </c:pt>
                <c:pt idx="925">
                  <c:v>9.9550953727277008E-9</c:v>
                </c:pt>
                <c:pt idx="926">
                  <c:v>9.9550953727277008E-9</c:v>
                </c:pt>
                <c:pt idx="927">
                  <c:v>9.9550953727277008E-9</c:v>
                </c:pt>
                <c:pt idx="928">
                  <c:v>9.9550953727277008E-9</c:v>
                </c:pt>
                <c:pt idx="929">
                  <c:v>9.9550953727277008E-9</c:v>
                </c:pt>
                <c:pt idx="930">
                  <c:v>9.9550953727277008E-9</c:v>
                </c:pt>
                <c:pt idx="931">
                  <c:v>9.9550953727277008E-9</c:v>
                </c:pt>
                <c:pt idx="932">
                  <c:v>9.9550953727277008E-9</c:v>
                </c:pt>
                <c:pt idx="933">
                  <c:v>9.9550953727277008E-9</c:v>
                </c:pt>
                <c:pt idx="934">
                  <c:v>9.9550953727277008E-9</c:v>
                </c:pt>
                <c:pt idx="935">
                  <c:v>9.9550953727277008E-9</c:v>
                </c:pt>
                <c:pt idx="936">
                  <c:v>9.9550953727277008E-9</c:v>
                </c:pt>
                <c:pt idx="937">
                  <c:v>9.9550953727277008E-9</c:v>
                </c:pt>
                <c:pt idx="938">
                  <c:v>9.9550953727277008E-9</c:v>
                </c:pt>
                <c:pt idx="939">
                  <c:v>9.9550953727277008E-9</c:v>
                </c:pt>
                <c:pt idx="940">
                  <c:v>9.9550953727277008E-9</c:v>
                </c:pt>
                <c:pt idx="941">
                  <c:v>9.9550953727277008E-9</c:v>
                </c:pt>
                <c:pt idx="942">
                  <c:v>9.9550953727277008E-9</c:v>
                </c:pt>
                <c:pt idx="943">
                  <c:v>9.9550953727277008E-9</c:v>
                </c:pt>
                <c:pt idx="944">
                  <c:v>9.9550953727277008E-9</c:v>
                </c:pt>
                <c:pt idx="945">
                  <c:v>9.9550953727277008E-9</c:v>
                </c:pt>
                <c:pt idx="946">
                  <c:v>9.9550953727277008E-9</c:v>
                </c:pt>
                <c:pt idx="947">
                  <c:v>9.9550953727277008E-9</c:v>
                </c:pt>
                <c:pt idx="948">
                  <c:v>9.9550953727277008E-9</c:v>
                </c:pt>
                <c:pt idx="949">
                  <c:v>9.9550953727277008E-9</c:v>
                </c:pt>
                <c:pt idx="950">
                  <c:v>9.9550953727277008E-9</c:v>
                </c:pt>
                <c:pt idx="951">
                  <c:v>9.9550953727277008E-9</c:v>
                </c:pt>
                <c:pt idx="952">
                  <c:v>9.9550953727277008E-9</c:v>
                </c:pt>
                <c:pt idx="953">
                  <c:v>9.9550953727277008E-9</c:v>
                </c:pt>
                <c:pt idx="954">
                  <c:v>9.9550953727277008E-9</c:v>
                </c:pt>
                <c:pt idx="955">
                  <c:v>9.9550953727277008E-9</c:v>
                </c:pt>
                <c:pt idx="956">
                  <c:v>9.9550953727277008E-9</c:v>
                </c:pt>
                <c:pt idx="957">
                  <c:v>9.9550953727277008E-9</c:v>
                </c:pt>
                <c:pt idx="958">
                  <c:v>9.9550953727277008E-9</c:v>
                </c:pt>
                <c:pt idx="959">
                  <c:v>9.9550953727277008E-9</c:v>
                </c:pt>
                <c:pt idx="960">
                  <c:v>9.9550953727277008E-9</c:v>
                </c:pt>
                <c:pt idx="961">
                  <c:v>9.9550953727277008E-9</c:v>
                </c:pt>
                <c:pt idx="962">
                  <c:v>9.9550953727277008E-9</c:v>
                </c:pt>
                <c:pt idx="963">
                  <c:v>9.9550953727277008E-9</c:v>
                </c:pt>
                <c:pt idx="964">
                  <c:v>9.9550953727277008E-9</c:v>
                </c:pt>
                <c:pt idx="965">
                  <c:v>9.9550953727277008E-9</c:v>
                </c:pt>
                <c:pt idx="966">
                  <c:v>9.9550953727277008E-9</c:v>
                </c:pt>
                <c:pt idx="967">
                  <c:v>9.9550953727277008E-9</c:v>
                </c:pt>
                <c:pt idx="968">
                  <c:v>9.9550953727277008E-9</c:v>
                </c:pt>
                <c:pt idx="969">
                  <c:v>9.9550953727277008E-9</c:v>
                </c:pt>
                <c:pt idx="970">
                  <c:v>9.9550953727277008E-9</c:v>
                </c:pt>
                <c:pt idx="971">
                  <c:v>9.9550953727277008E-9</c:v>
                </c:pt>
                <c:pt idx="972">
                  <c:v>9.9550953727277008E-9</c:v>
                </c:pt>
                <c:pt idx="973">
                  <c:v>9.9550953727277008E-9</c:v>
                </c:pt>
                <c:pt idx="974">
                  <c:v>9.9550953727277008E-9</c:v>
                </c:pt>
                <c:pt idx="975">
                  <c:v>9.9550953727277008E-9</c:v>
                </c:pt>
                <c:pt idx="976">
                  <c:v>9.9550953727277008E-9</c:v>
                </c:pt>
                <c:pt idx="977">
                  <c:v>9.9550953727277008E-9</c:v>
                </c:pt>
                <c:pt idx="978">
                  <c:v>9.9550953727277008E-9</c:v>
                </c:pt>
                <c:pt idx="979">
                  <c:v>9.9550953727277008E-9</c:v>
                </c:pt>
                <c:pt idx="980">
                  <c:v>9.9550953727277008E-9</c:v>
                </c:pt>
                <c:pt idx="981">
                  <c:v>9.9550953727277008E-9</c:v>
                </c:pt>
                <c:pt idx="982">
                  <c:v>9.9550953727277008E-9</c:v>
                </c:pt>
                <c:pt idx="983">
                  <c:v>9.9550953727277008E-9</c:v>
                </c:pt>
                <c:pt idx="984">
                  <c:v>9.9550953727277008E-9</c:v>
                </c:pt>
                <c:pt idx="985">
                  <c:v>9.9550953727277008E-9</c:v>
                </c:pt>
                <c:pt idx="986">
                  <c:v>9.9550953727277008E-9</c:v>
                </c:pt>
                <c:pt idx="987">
                  <c:v>9.9550953727277008E-9</c:v>
                </c:pt>
                <c:pt idx="988">
                  <c:v>9.9550953727277008E-9</c:v>
                </c:pt>
                <c:pt idx="989">
                  <c:v>9.9550953727277008E-9</c:v>
                </c:pt>
                <c:pt idx="990">
                  <c:v>9.9550953727277008E-9</c:v>
                </c:pt>
                <c:pt idx="991">
                  <c:v>9.9550953727277008E-9</c:v>
                </c:pt>
                <c:pt idx="992">
                  <c:v>9.9550953727277008E-9</c:v>
                </c:pt>
                <c:pt idx="993">
                  <c:v>9.9550953727277008E-9</c:v>
                </c:pt>
                <c:pt idx="994">
                  <c:v>9.9550953727277008E-9</c:v>
                </c:pt>
                <c:pt idx="995">
                  <c:v>9.9550953727277008E-9</c:v>
                </c:pt>
                <c:pt idx="996">
                  <c:v>9.9550953727277008E-9</c:v>
                </c:pt>
                <c:pt idx="997">
                  <c:v>9.9550953727277008E-9</c:v>
                </c:pt>
                <c:pt idx="998">
                  <c:v>9.9550953727277008E-9</c:v>
                </c:pt>
                <c:pt idx="999" formatCode="0.00E+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937-4F0D-B132-E88432712E8F}"/>
            </c:ext>
          </c:extLst>
        </c:ser>
        <c:ser>
          <c:idx val="10"/>
          <c:order val="8"/>
          <c:tx>
            <c:strRef>
              <c:f>FLiNaK_plot_data!$H$1</c:f>
              <c:strCache>
                <c:ptCount val="1"/>
                <c:pt idx="0">
                  <c:v>Li-K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FLiNaK_plot_data!$H$2:$H$1001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2.0625914029208398E-3</c:v>
                </c:pt>
                <c:pt idx="489">
                  <c:v>2.2177681326167702E-3</c:v>
                </c:pt>
                <c:pt idx="490">
                  <c:v>2.3729448623126901E-3</c:v>
                </c:pt>
                <c:pt idx="491">
                  <c:v>2.52812159200861E-3</c:v>
                </c:pt>
                <c:pt idx="492">
                  <c:v>2.68329832170452E-3</c:v>
                </c:pt>
                <c:pt idx="493">
                  <c:v>2.8384750514004399E-3</c:v>
                </c:pt>
                <c:pt idx="494">
                  <c:v>2.9936517810963698E-3</c:v>
                </c:pt>
                <c:pt idx="495">
                  <c:v>3.1488285107922698E-3</c:v>
                </c:pt>
                <c:pt idx="496">
                  <c:v>3.3040052404882001E-3</c:v>
                </c:pt>
                <c:pt idx="497">
                  <c:v>3.4591819701841201E-3</c:v>
                </c:pt>
                <c:pt idx="498">
                  <c:v>3.61435869988004E-3</c:v>
                </c:pt>
                <c:pt idx="499">
                  <c:v>3.76953542957595E-3</c:v>
                </c:pt>
                <c:pt idx="500">
                  <c:v>3.9247121592718703E-3</c:v>
                </c:pt>
                <c:pt idx="501">
                  <c:v>4.0798888889677903E-3</c:v>
                </c:pt>
                <c:pt idx="502">
                  <c:v>4.2350656186637197E-3</c:v>
                </c:pt>
                <c:pt idx="503">
                  <c:v>4.3902423483596197E-3</c:v>
                </c:pt>
                <c:pt idx="504">
                  <c:v>4.5764550071186903E-3</c:v>
                </c:pt>
                <c:pt idx="505">
                  <c:v>4.8357642546556596E-3</c:v>
                </c:pt>
                <c:pt idx="506">
                  <c:v>5.0950735021926203E-3</c:v>
                </c:pt>
                <c:pt idx="507">
                  <c:v>5.3543827497295601E-3</c:v>
                </c:pt>
                <c:pt idx="508">
                  <c:v>5.6136919972665199E-3</c:v>
                </c:pt>
                <c:pt idx="509">
                  <c:v>5.8730012448034901E-3</c:v>
                </c:pt>
                <c:pt idx="510">
                  <c:v>6.1323104923404499E-3</c:v>
                </c:pt>
                <c:pt idx="511">
                  <c:v>6.3916197398773897E-3</c:v>
                </c:pt>
                <c:pt idx="512">
                  <c:v>6.6509289874143503E-3</c:v>
                </c:pt>
                <c:pt idx="513">
                  <c:v>6.9102382349513197E-3</c:v>
                </c:pt>
                <c:pt idx="514">
                  <c:v>7.1695474824882604E-3</c:v>
                </c:pt>
                <c:pt idx="515">
                  <c:v>7.4288567300252201E-3</c:v>
                </c:pt>
                <c:pt idx="516">
                  <c:v>7.6881659775621903E-3</c:v>
                </c:pt>
                <c:pt idx="517">
                  <c:v>7.9474752250991501E-3</c:v>
                </c:pt>
                <c:pt idx="518">
                  <c:v>8.3829966294208403E-3</c:v>
                </c:pt>
                <c:pt idx="519">
                  <c:v>8.9498249130927094E-3</c:v>
                </c:pt>
                <c:pt idx="520">
                  <c:v>9.5166531967645698E-3</c:v>
                </c:pt>
                <c:pt idx="521">
                  <c:v>1.0083481480436401E-2</c:v>
                </c:pt>
                <c:pt idx="522">
                  <c:v>1.06503097641082E-2</c:v>
                </c:pt>
                <c:pt idx="523">
                  <c:v>1.1217138047780101E-2</c:v>
                </c:pt>
                <c:pt idx="524">
                  <c:v>1.1783966331451901E-2</c:v>
                </c:pt>
                <c:pt idx="525">
                  <c:v>1.2350794615123801E-2</c:v>
                </c:pt>
                <c:pt idx="526">
                  <c:v>1.2917622898795601E-2</c:v>
                </c:pt>
                <c:pt idx="527">
                  <c:v>1.34844511824674E-2</c:v>
                </c:pt>
                <c:pt idx="528">
                  <c:v>1.4051279466139301E-2</c:v>
                </c:pt>
                <c:pt idx="529">
                  <c:v>1.4618107749811199E-2</c:v>
                </c:pt>
                <c:pt idx="530">
                  <c:v>1.5184936033483001E-2</c:v>
                </c:pt>
                <c:pt idx="531">
                  <c:v>1.57517643171548E-2</c:v>
                </c:pt>
                <c:pt idx="532">
                  <c:v>1.6318592600826701E-2</c:v>
                </c:pt>
                <c:pt idx="533">
                  <c:v>1.7041834141603499E-2</c:v>
                </c:pt>
                <c:pt idx="534">
                  <c:v>1.7848916920684299E-2</c:v>
                </c:pt>
                <c:pt idx="535">
                  <c:v>1.8655999699764999E-2</c:v>
                </c:pt>
                <c:pt idx="536">
                  <c:v>1.9463082478845799E-2</c:v>
                </c:pt>
                <c:pt idx="537">
                  <c:v>2.0270165257926499E-2</c:v>
                </c:pt>
                <c:pt idx="538">
                  <c:v>2.1077248037007199E-2</c:v>
                </c:pt>
                <c:pt idx="539">
                  <c:v>2.1884330816088E-2</c:v>
                </c:pt>
                <c:pt idx="540">
                  <c:v>2.26914135951687E-2</c:v>
                </c:pt>
                <c:pt idx="541">
                  <c:v>2.3498496374249399E-2</c:v>
                </c:pt>
                <c:pt idx="542">
                  <c:v>2.43055791533302E-2</c:v>
                </c:pt>
                <c:pt idx="543">
                  <c:v>2.51126619324109E-2</c:v>
                </c:pt>
                <c:pt idx="544">
                  <c:v>2.59197447114917E-2</c:v>
                </c:pt>
                <c:pt idx="545">
                  <c:v>2.67268274905724E-2</c:v>
                </c:pt>
                <c:pt idx="546">
                  <c:v>2.75339102696531E-2</c:v>
                </c:pt>
                <c:pt idx="547">
                  <c:v>2.8340993048733901E-2</c:v>
                </c:pt>
                <c:pt idx="548">
                  <c:v>2.9181868393481299E-2</c:v>
                </c:pt>
                <c:pt idx="549">
                  <c:v>3.0183048498882401E-2</c:v>
                </c:pt>
                <c:pt idx="550">
                  <c:v>3.11842286042835E-2</c:v>
                </c:pt>
                <c:pt idx="551">
                  <c:v>3.2185408709684699E-2</c:v>
                </c:pt>
                <c:pt idx="552">
                  <c:v>3.3186588815085703E-2</c:v>
                </c:pt>
                <c:pt idx="553">
                  <c:v>3.4187768920486902E-2</c:v>
                </c:pt>
                <c:pt idx="554">
                  <c:v>3.5188949025887997E-2</c:v>
                </c:pt>
                <c:pt idx="555">
                  <c:v>3.6190129131289203E-2</c:v>
                </c:pt>
                <c:pt idx="556">
                  <c:v>3.7191309236690298E-2</c:v>
                </c:pt>
                <c:pt idx="557">
                  <c:v>3.81924893420914E-2</c:v>
                </c:pt>
                <c:pt idx="558">
                  <c:v>3.9193669447492502E-2</c:v>
                </c:pt>
                <c:pt idx="559">
                  <c:v>4.0194849552893701E-2</c:v>
                </c:pt>
                <c:pt idx="560">
                  <c:v>4.1196029658294699E-2</c:v>
                </c:pt>
                <c:pt idx="561">
                  <c:v>4.2197209763695898E-2</c:v>
                </c:pt>
                <c:pt idx="562">
                  <c:v>4.3310980154306698E-2</c:v>
                </c:pt>
                <c:pt idx="563">
                  <c:v>4.4519016553328399E-2</c:v>
                </c:pt>
                <c:pt idx="564">
                  <c:v>4.5727052952350099E-2</c:v>
                </c:pt>
                <c:pt idx="565">
                  <c:v>4.6935089351371903E-2</c:v>
                </c:pt>
                <c:pt idx="566">
                  <c:v>4.81431257503937E-2</c:v>
                </c:pt>
                <c:pt idx="567">
                  <c:v>4.9351162149415401E-2</c:v>
                </c:pt>
                <c:pt idx="568">
                  <c:v>5.0559198548437198E-2</c:v>
                </c:pt>
                <c:pt idx="569">
                  <c:v>5.1767234947459002E-2</c:v>
                </c:pt>
                <c:pt idx="570">
                  <c:v>5.29752713464808E-2</c:v>
                </c:pt>
                <c:pt idx="571">
                  <c:v>5.41833077455025E-2</c:v>
                </c:pt>
                <c:pt idx="572">
                  <c:v>5.5391344144524297E-2</c:v>
                </c:pt>
                <c:pt idx="573">
                  <c:v>5.6708119324209202E-2</c:v>
                </c:pt>
                <c:pt idx="574">
                  <c:v>5.8071315139022701E-2</c:v>
                </c:pt>
                <c:pt idx="575">
                  <c:v>5.9434510953835999E-2</c:v>
                </c:pt>
                <c:pt idx="576">
                  <c:v>6.0797706768649498E-2</c:v>
                </c:pt>
                <c:pt idx="577">
                  <c:v>6.2160902583462997E-2</c:v>
                </c:pt>
                <c:pt idx="578">
                  <c:v>6.3524098398276496E-2</c:v>
                </c:pt>
                <c:pt idx="579">
                  <c:v>6.4887294213089794E-2</c:v>
                </c:pt>
                <c:pt idx="580">
                  <c:v>6.62504900279033E-2</c:v>
                </c:pt>
                <c:pt idx="581">
                  <c:v>6.7613685842716806E-2</c:v>
                </c:pt>
                <c:pt idx="582">
                  <c:v>6.8976881657530201E-2</c:v>
                </c:pt>
                <c:pt idx="583">
                  <c:v>7.0340077472343596E-2</c:v>
                </c:pt>
                <c:pt idx="584">
                  <c:v>7.1703273287157102E-2</c:v>
                </c:pt>
                <c:pt idx="585">
                  <c:v>7.3066469101970594E-2</c:v>
                </c:pt>
                <c:pt idx="586">
                  <c:v>7.4548115629224199E-2</c:v>
                </c:pt>
                <c:pt idx="587">
                  <c:v>7.6034840143494306E-2</c:v>
                </c:pt>
                <c:pt idx="588">
                  <c:v>7.7521564657764497E-2</c:v>
                </c:pt>
                <c:pt idx="589">
                  <c:v>7.9008289172034701E-2</c:v>
                </c:pt>
                <c:pt idx="590">
                  <c:v>8.0495013686304698E-2</c:v>
                </c:pt>
                <c:pt idx="591">
                  <c:v>8.1981738200574902E-2</c:v>
                </c:pt>
                <c:pt idx="592">
                  <c:v>8.3468462714844996E-2</c:v>
                </c:pt>
                <c:pt idx="593">
                  <c:v>8.49551872291152E-2</c:v>
                </c:pt>
                <c:pt idx="594">
                  <c:v>8.6441911743385294E-2</c:v>
                </c:pt>
                <c:pt idx="595">
                  <c:v>8.7758374826463897E-2</c:v>
                </c:pt>
                <c:pt idx="596">
                  <c:v>8.8985943448553706E-2</c:v>
                </c:pt>
                <c:pt idx="597">
                  <c:v>9.0213512070643403E-2</c:v>
                </c:pt>
                <c:pt idx="598">
                  <c:v>9.1441080692733101E-2</c:v>
                </c:pt>
                <c:pt idx="599">
                  <c:v>9.2668649314822896E-2</c:v>
                </c:pt>
                <c:pt idx="600">
                  <c:v>9.3896217936912593E-2</c:v>
                </c:pt>
                <c:pt idx="601">
                  <c:v>9.5123786559002402E-2</c:v>
                </c:pt>
                <c:pt idx="602">
                  <c:v>9.6351355181092002E-2</c:v>
                </c:pt>
                <c:pt idx="603">
                  <c:v>9.7578923803181797E-2</c:v>
                </c:pt>
                <c:pt idx="604">
                  <c:v>9.8899825192302102E-2</c:v>
                </c:pt>
                <c:pt idx="605">
                  <c:v>0.100405507993793</c:v>
                </c:pt>
                <c:pt idx="606">
                  <c:v>0.101911190795285</c:v>
                </c:pt>
                <c:pt idx="607">
                  <c:v>0.103416873596777</c:v>
                </c:pt>
                <c:pt idx="608">
                  <c:v>0.104922556398268</c:v>
                </c:pt>
                <c:pt idx="609">
                  <c:v>0.10642823919975999</c:v>
                </c:pt>
                <c:pt idx="610">
                  <c:v>0.107933922001252</c:v>
                </c:pt>
                <c:pt idx="611">
                  <c:v>0.109310502326633</c:v>
                </c:pt>
                <c:pt idx="612">
                  <c:v>0.110669380667752</c:v>
                </c:pt>
                <c:pt idx="613">
                  <c:v>0.11202825900887101</c:v>
                </c:pt>
                <c:pt idx="614">
                  <c:v>0.11338713734998999</c:v>
                </c:pt>
                <c:pt idx="615">
                  <c:v>0.114746015691109</c:v>
                </c:pt>
                <c:pt idx="616">
                  <c:v>0.116104894032228</c:v>
                </c:pt>
                <c:pt idx="617">
                  <c:v>0.117463772373347</c:v>
                </c:pt>
                <c:pt idx="618">
                  <c:v>0.118630990701572</c:v>
                </c:pt>
                <c:pt idx="619">
                  <c:v>0.1197848582817</c:v>
                </c:pt>
                <c:pt idx="620">
                  <c:v>0.120938725861827</c:v>
                </c:pt>
                <c:pt idx="621">
                  <c:v>0.122092593441955</c:v>
                </c:pt>
                <c:pt idx="622">
                  <c:v>0.123246461022083</c:v>
                </c:pt>
                <c:pt idx="623">
                  <c:v>0.12440032860221099</c:v>
                </c:pt>
                <c:pt idx="624">
                  <c:v>0.12555419618233801</c:v>
                </c:pt>
                <c:pt idx="625">
                  <c:v>0.12651259059210901</c:v>
                </c:pt>
                <c:pt idx="626">
                  <c:v>0.127439854389749</c:v>
                </c:pt>
                <c:pt idx="627">
                  <c:v>0.128367118187388</c:v>
                </c:pt>
                <c:pt idx="628">
                  <c:v>0.12929438198502799</c:v>
                </c:pt>
                <c:pt idx="629">
                  <c:v>0.13022164578266701</c:v>
                </c:pt>
                <c:pt idx="630">
                  <c:v>0.131148909580307</c:v>
                </c:pt>
                <c:pt idx="631">
                  <c:v>0.132076173377946</c:v>
                </c:pt>
                <c:pt idx="632">
                  <c:v>0.13300343717558599</c:v>
                </c:pt>
                <c:pt idx="633">
                  <c:v>0.13381236031476099</c:v>
                </c:pt>
                <c:pt idx="634">
                  <c:v>0.1345278476423</c:v>
                </c:pt>
                <c:pt idx="635">
                  <c:v>0.13524333496984001</c:v>
                </c:pt>
                <c:pt idx="636">
                  <c:v>0.13595882229737999</c:v>
                </c:pt>
                <c:pt idx="637">
                  <c:v>0.136674309624919</c:v>
                </c:pt>
                <c:pt idx="638">
                  <c:v>0.13738979695245901</c:v>
                </c:pt>
                <c:pt idx="639">
                  <c:v>0.13810528427999799</c:v>
                </c:pt>
                <c:pt idx="640">
                  <c:v>0.138820771607538</c:v>
                </c:pt>
                <c:pt idx="641">
                  <c:v>0.13953625893507701</c:v>
                </c:pt>
                <c:pt idx="642">
                  <c:v>0.14025174626261699</c:v>
                </c:pt>
                <c:pt idx="643">
                  <c:v>0.140967233590156</c:v>
                </c:pt>
                <c:pt idx="644">
                  <c:v>0.14161495000720001</c:v>
                </c:pt>
                <c:pt idx="645">
                  <c:v>0.14216691663678099</c:v>
                </c:pt>
                <c:pt idx="646">
                  <c:v>0.14271888326636201</c:v>
                </c:pt>
                <c:pt idx="647">
                  <c:v>0.14327084989594299</c:v>
                </c:pt>
                <c:pt idx="648">
                  <c:v>0.14382281652552401</c:v>
                </c:pt>
                <c:pt idx="649">
                  <c:v>0.14437478315510499</c:v>
                </c:pt>
                <c:pt idx="650">
                  <c:v>0.144926749784686</c:v>
                </c:pt>
                <c:pt idx="651">
                  <c:v>0.14547871641426699</c:v>
                </c:pt>
                <c:pt idx="652">
                  <c:v>0.146030683043848</c:v>
                </c:pt>
                <c:pt idx="653">
                  <c:v>0.14658264967342899</c:v>
                </c:pt>
                <c:pt idx="654">
                  <c:v>0.14713461630301</c:v>
                </c:pt>
                <c:pt idx="655">
                  <c:v>0.14754641645411701</c:v>
                </c:pt>
                <c:pt idx="656">
                  <c:v>0.14775156322656899</c:v>
                </c:pt>
                <c:pt idx="657">
                  <c:v>0.147956709999022</c:v>
                </c:pt>
                <c:pt idx="658">
                  <c:v>0.148161856771474</c:v>
                </c:pt>
                <c:pt idx="659">
                  <c:v>0.14836700354392701</c:v>
                </c:pt>
                <c:pt idx="660">
                  <c:v>0.14857215031637899</c:v>
                </c:pt>
                <c:pt idx="661">
                  <c:v>0.148777297088831</c:v>
                </c:pt>
                <c:pt idx="662">
                  <c:v>0.14898244386128401</c:v>
                </c:pt>
                <c:pt idx="663">
                  <c:v>0.14918759063373599</c:v>
                </c:pt>
                <c:pt idx="664">
                  <c:v>0.149392737406189</c:v>
                </c:pt>
                <c:pt idx="665">
                  <c:v>0.14959788417864101</c:v>
                </c:pt>
                <c:pt idx="666">
                  <c:v>0.14972506580723799</c:v>
                </c:pt>
                <c:pt idx="667">
                  <c:v>0.149769196121529</c:v>
                </c:pt>
                <c:pt idx="668">
                  <c:v>0.14981332643582099</c:v>
                </c:pt>
                <c:pt idx="669">
                  <c:v>0.149857456750112</c:v>
                </c:pt>
                <c:pt idx="670">
                  <c:v>0.14990158706440401</c:v>
                </c:pt>
                <c:pt idx="671">
                  <c:v>0.149945717378695</c:v>
                </c:pt>
                <c:pt idx="672">
                  <c:v>0.14998984769298701</c:v>
                </c:pt>
                <c:pt idx="673">
                  <c:v>0.150033978007278</c:v>
                </c:pt>
                <c:pt idx="674">
                  <c:v>0.15007810832156901</c:v>
                </c:pt>
                <c:pt idx="675">
                  <c:v>0.15012223863586099</c:v>
                </c:pt>
                <c:pt idx="676">
                  <c:v>0.15016636895015201</c:v>
                </c:pt>
                <c:pt idx="677">
                  <c:v>0.15021049926444399</c:v>
                </c:pt>
                <c:pt idx="678">
                  <c:v>0.15025462957873501</c:v>
                </c:pt>
                <c:pt idx="679">
                  <c:v>0.15011298660365599</c:v>
                </c:pt>
                <c:pt idx="680">
                  <c:v>0.149969874167313</c:v>
                </c:pt>
                <c:pt idx="681">
                  <c:v>0.14982676173097001</c:v>
                </c:pt>
                <c:pt idx="682">
                  <c:v>0.14968364929462699</c:v>
                </c:pt>
                <c:pt idx="683">
                  <c:v>0.149540536858284</c:v>
                </c:pt>
                <c:pt idx="684">
                  <c:v>0.14939742442194101</c:v>
                </c:pt>
                <c:pt idx="685">
                  <c:v>0.14925431198559799</c:v>
                </c:pt>
                <c:pt idx="686">
                  <c:v>0.149111199549255</c:v>
                </c:pt>
                <c:pt idx="687">
                  <c:v>0.14896808711291201</c:v>
                </c:pt>
                <c:pt idx="688">
                  <c:v>0.14875480368505301</c:v>
                </c:pt>
                <c:pt idx="689">
                  <c:v>0.14849420421447199</c:v>
                </c:pt>
                <c:pt idx="690">
                  <c:v>0.148233604743891</c:v>
                </c:pt>
                <c:pt idx="691">
                  <c:v>0.147973005273311</c:v>
                </c:pt>
                <c:pt idx="692">
                  <c:v>0.14771240580273001</c:v>
                </c:pt>
                <c:pt idx="693">
                  <c:v>0.14745180633214899</c:v>
                </c:pt>
                <c:pt idx="694">
                  <c:v>0.147191206861568</c:v>
                </c:pt>
                <c:pt idx="695">
                  <c:v>0.14693060739098701</c:v>
                </c:pt>
                <c:pt idx="696">
                  <c:v>0.14667000792040599</c:v>
                </c:pt>
                <c:pt idx="697">
                  <c:v>0.146409408449825</c:v>
                </c:pt>
                <c:pt idx="698">
                  <c:v>0.14614880897924401</c:v>
                </c:pt>
                <c:pt idx="699">
                  <c:v>0.14588820950866299</c:v>
                </c:pt>
                <c:pt idx="700">
                  <c:v>0.145627610038082</c:v>
                </c:pt>
                <c:pt idx="701">
                  <c:v>0.14526370795639601</c:v>
                </c:pt>
                <c:pt idx="702">
                  <c:v>0.14476812324192501</c:v>
                </c:pt>
                <c:pt idx="703">
                  <c:v>0.144272538527454</c:v>
                </c:pt>
                <c:pt idx="704">
                  <c:v>0.143776953812984</c:v>
                </c:pt>
                <c:pt idx="705">
                  <c:v>0.143281369098513</c:v>
                </c:pt>
                <c:pt idx="706">
                  <c:v>0.14278578438404199</c:v>
                </c:pt>
                <c:pt idx="707">
                  <c:v>0.14229019966957199</c:v>
                </c:pt>
                <c:pt idx="708">
                  <c:v>0.14179461495510101</c:v>
                </c:pt>
                <c:pt idx="709">
                  <c:v>0.14129903024063101</c:v>
                </c:pt>
                <c:pt idx="710">
                  <c:v>0.14080344552616</c:v>
                </c:pt>
                <c:pt idx="711">
                  <c:v>0.140307860811689</c:v>
                </c:pt>
                <c:pt idx="712">
                  <c:v>0.139812276097219</c:v>
                </c:pt>
                <c:pt idx="713">
                  <c:v>0.13931669138274799</c:v>
                </c:pt>
                <c:pt idx="714">
                  <c:v>0.13882110666827799</c:v>
                </c:pt>
                <c:pt idx="715">
                  <c:v>0.138316508448731</c:v>
                </c:pt>
                <c:pt idx="716">
                  <c:v>0.13776314706784701</c:v>
                </c:pt>
                <c:pt idx="717">
                  <c:v>0.13720978568696199</c:v>
                </c:pt>
                <c:pt idx="718">
                  <c:v>0.13665642430607799</c:v>
                </c:pt>
                <c:pt idx="719">
                  <c:v>0.136103062925194</c:v>
                </c:pt>
                <c:pt idx="720">
                  <c:v>0.13554970154431001</c:v>
                </c:pt>
                <c:pt idx="721">
                  <c:v>0.13499634016342499</c:v>
                </c:pt>
                <c:pt idx="722">
                  <c:v>0.13444297878254099</c:v>
                </c:pt>
                <c:pt idx="723">
                  <c:v>0.133889617401657</c:v>
                </c:pt>
                <c:pt idx="724">
                  <c:v>0.13333632697522399</c:v>
                </c:pt>
                <c:pt idx="725">
                  <c:v>0.13278304730656301</c:v>
                </c:pt>
                <c:pt idx="726">
                  <c:v>0.13222976763790101</c:v>
                </c:pt>
                <c:pt idx="727">
                  <c:v>0.13167648796924</c:v>
                </c:pt>
                <c:pt idx="728">
                  <c:v>0.131123208300578</c:v>
                </c:pt>
                <c:pt idx="729">
                  <c:v>0.13056992863191699</c:v>
                </c:pt>
                <c:pt idx="730">
                  <c:v>0.13001664896325499</c:v>
                </c:pt>
                <c:pt idx="731">
                  <c:v>0.12946336929459401</c:v>
                </c:pt>
                <c:pt idx="732">
                  <c:v>0.12891008962593201</c:v>
                </c:pt>
                <c:pt idx="733">
                  <c:v>0.12837206186342801</c:v>
                </c:pt>
                <c:pt idx="734">
                  <c:v>0.12783816379983601</c:v>
                </c:pt>
                <c:pt idx="735">
                  <c:v>0.12730426573624401</c:v>
                </c:pt>
                <c:pt idx="736">
                  <c:v>0.12677036767265201</c:v>
                </c:pt>
                <c:pt idx="737">
                  <c:v>0.12623646960905999</c:v>
                </c:pt>
                <c:pt idx="738">
                  <c:v>0.12570257154546799</c:v>
                </c:pt>
                <c:pt idx="739">
                  <c:v>0.12516867348187599</c:v>
                </c:pt>
                <c:pt idx="740">
                  <c:v>0.12463477541828399</c:v>
                </c:pt>
                <c:pt idx="741">
                  <c:v>0.124087941689788</c:v>
                </c:pt>
                <c:pt idx="742">
                  <c:v>0.123486835832064</c:v>
                </c:pt>
                <c:pt idx="743">
                  <c:v>0.122885729974341</c:v>
                </c:pt>
                <c:pt idx="744">
                  <c:v>0.122284624116617</c:v>
                </c:pt>
                <c:pt idx="745">
                  <c:v>0.12168351825889299</c:v>
                </c:pt>
                <c:pt idx="746">
                  <c:v>0.12108241240117</c:v>
                </c:pt>
                <c:pt idx="747">
                  <c:v>0.12048130654344601</c:v>
                </c:pt>
                <c:pt idx="748">
                  <c:v>0.119880200685722</c:v>
                </c:pt>
                <c:pt idx="749">
                  <c:v>0.119279094827999</c:v>
                </c:pt>
                <c:pt idx="750">
                  <c:v>0.118676437349557</c:v>
                </c:pt>
                <c:pt idx="751">
                  <c:v>0.118067018142219</c:v>
                </c:pt>
                <c:pt idx="752">
                  <c:v>0.117457598934881</c:v>
                </c:pt>
                <c:pt idx="753">
                  <c:v>0.11684817972754299</c:v>
                </c:pt>
                <c:pt idx="754">
                  <c:v>0.116238760520205</c:v>
                </c:pt>
                <c:pt idx="755">
                  <c:v>0.11562934131286801</c:v>
                </c:pt>
                <c:pt idx="756">
                  <c:v>0.11501992210553</c:v>
                </c:pt>
                <c:pt idx="757">
                  <c:v>0.11445049876029199</c:v>
                </c:pt>
                <c:pt idx="758">
                  <c:v>0.113961191327813</c:v>
                </c:pt>
                <c:pt idx="759">
                  <c:v>0.113471883895334</c:v>
                </c:pt>
                <c:pt idx="760">
                  <c:v>0.112982576462856</c:v>
                </c:pt>
                <c:pt idx="761">
                  <c:v>0.112493269030377</c:v>
                </c:pt>
                <c:pt idx="762">
                  <c:v>0.11200396159789799</c:v>
                </c:pt>
                <c:pt idx="763">
                  <c:v>0.111514654165419</c:v>
                </c:pt>
                <c:pt idx="764">
                  <c:v>0.111025346732941</c:v>
                </c:pt>
                <c:pt idx="765">
                  <c:v>0.11053603930046201</c:v>
                </c:pt>
                <c:pt idx="766">
                  <c:v>0.110046731867983</c:v>
                </c:pt>
                <c:pt idx="767">
                  <c:v>0.10955742443550399</c:v>
                </c:pt>
                <c:pt idx="768">
                  <c:v>0.109046238115187</c:v>
                </c:pt>
                <c:pt idx="769">
                  <c:v>0.108529898977636</c:v>
                </c:pt>
                <c:pt idx="770">
                  <c:v>0.108013559840085</c:v>
                </c:pt>
                <c:pt idx="771">
                  <c:v>0.10749722070253399</c:v>
                </c:pt>
                <c:pt idx="772">
                  <c:v>0.106980881564983</c:v>
                </c:pt>
                <c:pt idx="773">
                  <c:v>0.106464542427431</c:v>
                </c:pt>
                <c:pt idx="774">
                  <c:v>0.10594820328988</c:v>
                </c:pt>
                <c:pt idx="775">
                  <c:v>0.105431864152329</c:v>
                </c:pt>
                <c:pt idx="776">
                  <c:v>0.10491552501477799</c:v>
                </c:pt>
                <c:pt idx="777">
                  <c:v>0.104399185877227</c:v>
                </c:pt>
                <c:pt idx="778">
                  <c:v>0.10391559825723699</c:v>
                </c:pt>
                <c:pt idx="779">
                  <c:v>0.103517831298806</c:v>
                </c:pt>
                <c:pt idx="780">
                  <c:v>0.103120064340375</c:v>
                </c:pt>
                <c:pt idx="781">
                  <c:v>0.10272229738194399</c:v>
                </c:pt>
                <c:pt idx="782">
                  <c:v>0.102324530423513</c:v>
                </c:pt>
                <c:pt idx="783">
                  <c:v>0.101926763465082</c:v>
                </c:pt>
                <c:pt idx="784">
                  <c:v>0.101528996506651</c:v>
                </c:pt>
                <c:pt idx="785">
                  <c:v>0.101131229548219</c:v>
                </c:pt>
                <c:pt idx="786">
                  <c:v>0.10073346258978801</c:v>
                </c:pt>
                <c:pt idx="787">
                  <c:v>0.100335695631357</c:v>
                </c:pt>
                <c:pt idx="788">
                  <c:v>9.9937928672926404E-2</c:v>
                </c:pt>
                <c:pt idx="789">
                  <c:v>9.9540161714495201E-2</c:v>
                </c:pt>
                <c:pt idx="790">
                  <c:v>9.9098708234861596E-2</c:v>
                </c:pt>
                <c:pt idx="791">
                  <c:v>9.8652566000582698E-2</c:v>
                </c:pt>
                <c:pt idx="792">
                  <c:v>9.8206423766303799E-2</c:v>
                </c:pt>
                <c:pt idx="793">
                  <c:v>9.7760281532024901E-2</c:v>
                </c:pt>
                <c:pt idx="794">
                  <c:v>9.7314139297746002E-2</c:v>
                </c:pt>
                <c:pt idx="795">
                  <c:v>9.6867997063467201E-2</c:v>
                </c:pt>
                <c:pt idx="796">
                  <c:v>9.6421854829188205E-2</c:v>
                </c:pt>
                <c:pt idx="797">
                  <c:v>9.5975712594909293E-2</c:v>
                </c:pt>
                <c:pt idx="798">
                  <c:v>9.5529570360630395E-2</c:v>
                </c:pt>
                <c:pt idx="799">
                  <c:v>9.5120658622528595E-2</c:v>
                </c:pt>
                <c:pt idx="800">
                  <c:v>9.4743333320782303E-2</c:v>
                </c:pt>
                <c:pt idx="801">
                  <c:v>9.4366008019035899E-2</c:v>
                </c:pt>
                <c:pt idx="802">
                  <c:v>9.3988682717289607E-2</c:v>
                </c:pt>
                <c:pt idx="803">
                  <c:v>9.3611357415543203E-2</c:v>
                </c:pt>
                <c:pt idx="804">
                  <c:v>9.3234032113796897E-2</c:v>
                </c:pt>
                <c:pt idx="805">
                  <c:v>9.2856706812050493E-2</c:v>
                </c:pt>
                <c:pt idx="806">
                  <c:v>9.2479381510304104E-2</c:v>
                </c:pt>
                <c:pt idx="807">
                  <c:v>9.2102056208557798E-2</c:v>
                </c:pt>
                <c:pt idx="808">
                  <c:v>9.1724730906811505E-2</c:v>
                </c:pt>
                <c:pt idx="809">
                  <c:v>9.1347405605065102E-2</c:v>
                </c:pt>
                <c:pt idx="810">
                  <c:v>9.1011990597648695E-2</c:v>
                </c:pt>
                <c:pt idx="811">
                  <c:v>9.0692686630395897E-2</c:v>
                </c:pt>
                <c:pt idx="812">
                  <c:v>9.0373382663143195E-2</c:v>
                </c:pt>
                <c:pt idx="813">
                  <c:v>9.0054078695890397E-2</c:v>
                </c:pt>
                <c:pt idx="814">
                  <c:v>8.9734774728637598E-2</c:v>
                </c:pt>
                <c:pt idx="815">
                  <c:v>8.9415470761384799E-2</c:v>
                </c:pt>
                <c:pt idx="816">
                  <c:v>8.9096166794132098E-2</c:v>
                </c:pt>
                <c:pt idx="817">
                  <c:v>8.8776862826879299E-2</c:v>
                </c:pt>
                <c:pt idx="818">
                  <c:v>8.8457558859626501E-2</c:v>
                </c:pt>
                <c:pt idx="819">
                  <c:v>8.8165461161846606E-2</c:v>
                </c:pt>
                <c:pt idx="820">
                  <c:v>8.7986038942182807E-2</c:v>
                </c:pt>
                <c:pt idx="821">
                  <c:v>8.7806616722518993E-2</c:v>
                </c:pt>
                <c:pt idx="822">
                  <c:v>8.7627194502855096E-2</c:v>
                </c:pt>
                <c:pt idx="823">
                  <c:v>8.7447772283191297E-2</c:v>
                </c:pt>
                <c:pt idx="824">
                  <c:v>8.7268350063527497E-2</c:v>
                </c:pt>
                <c:pt idx="825">
                  <c:v>8.7088927843863698E-2</c:v>
                </c:pt>
                <c:pt idx="826">
                  <c:v>8.6909505624199801E-2</c:v>
                </c:pt>
                <c:pt idx="827">
                  <c:v>8.6726006512336598E-2</c:v>
                </c:pt>
                <c:pt idx="828">
                  <c:v>8.6499861761254099E-2</c:v>
                </c:pt>
                <c:pt idx="829">
                  <c:v>8.6273717010171697E-2</c:v>
                </c:pt>
                <c:pt idx="830">
                  <c:v>8.6047572259089294E-2</c:v>
                </c:pt>
                <c:pt idx="831">
                  <c:v>8.5821427508006795E-2</c:v>
                </c:pt>
                <c:pt idx="832">
                  <c:v>8.5595282756924407E-2</c:v>
                </c:pt>
                <c:pt idx="833">
                  <c:v>8.5369138005842005E-2</c:v>
                </c:pt>
                <c:pt idx="834">
                  <c:v>8.5142993254759602E-2</c:v>
                </c:pt>
                <c:pt idx="835">
                  <c:v>8.49168485036772E-2</c:v>
                </c:pt>
                <c:pt idx="836">
                  <c:v>8.4690703752594701E-2</c:v>
                </c:pt>
                <c:pt idx="837">
                  <c:v>8.4464559001512299E-2</c:v>
                </c:pt>
                <c:pt idx="838">
                  <c:v>8.4219548504889205E-2</c:v>
                </c:pt>
                <c:pt idx="839">
                  <c:v>8.3946064534451206E-2</c:v>
                </c:pt>
                <c:pt idx="840">
                  <c:v>8.3672580564013194E-2</c:v>
                </c:pt>
                <c:pt idx="841">
                  <c:v>8.3399096593575195E-2</c:v>
                </c:pt>
                <c:pt idx="842">
                  <c:v>8.3125612623137196E-2</c:v>
                </c:pt>
                <c:pt idx="843">
                  <c:v>8.2852128652699197E-2</c:v>
                </c:pt>
                <c:pt idx="844">
                  <c:v>8.2578644682261199E-2</c:v>
                </c:pt>
                <c:pt idx="845">
                  <c:v>8.23051607118232E-2</c:v>
                </c:pt>
                <c:pt idx="846">
                  <c:v>8.2031676741385201E-2</c:v>
                </c:pt>
                <c:pt idx="847">
                  <c:v>8.1758192770947105E-2</c:v>
                </c:pt>
                <c:pt idx="848">
                  <c:v>8.1484708800509106E-2</c:v>
                </c:pt>
                <c:pt idx="849">
                  <c:v>8.1226279324726799E-2</c:v>
                </c:pt>
                <c:pt idx="850">
                  <c:v>8.0988165823237701E-2</c:v>
                </c:pt>
                <c:pt idx="851">
                  <c:v>8.0750052321748603E-2</c:v>
                </c:pt>
                <c:pt idx="852">
                  <c:v>8.0511938820259393E-2</c:v>
                </c:pt>
                <c:pt idx="853">
                  <c:v>8.0273825318770295E-2</c:v>
                </c:pt>
                <c:pt idx="854">
                  <c:v>8.0035711817281197E-2</c:v>
                </c:pt>
                <c:pt idx="855">
                  <c:v>7.9797598315792001E-2</c:v>
                </c:pt>
                <c:pt idx="856">
                  <c:v>7.9559484814302903E-2</c:v>
                </c:pt>
                <c:pt idx="857">
                  <c:v>7.9321371312813693E-2</c:v>
                </c:pt>
                <c:pt idx="858">
                  <c:v>7.9083257811324595E-2</c:v>
                </c:pt>
                <c:pt idx="859">
                  <c:v>7.8845144309835496E-2</c:v>
                </c:pt>
                <c:pt idx="860">
                  <c:v>7.8607030808346301E-2</c:v>
                </c:pt>
                <c:pt idx="861">
                  <c:v>7.8368917306857203E-2</c:v>
                </c:pt>
                <c:pt idx="862">
                  <c:v>7.8130803805368104E-2</c:v>
                </c:pt>
                <c:pt idx="863">
                  <c:v>7.7892690303878895E-2</c:v>
                </c:pt>
                <c:pt idx="864">
                  <c:v>7.7671870186939301E-2</c:v>
                </c:pt>
                <c:pt idx="865">
                  <c:v>7.7460184231626997E-2</c:v>
                </c:pt>
                <c:pt idx="866">
                  <c:v>7.7248498276314595E-2</c:v>
                </c:pt>
                <c:pt idx="867">
                  <c:v>7.7036812321002304E-2</c:v>
                </c:pt>
                <c:pt idx="868">
                  <c:v>7.6825126365689902E-2</c:v>
                </c:pt>
                <c:pt idx="869">
                  <c:v>7.6613440410377598E-2</c:v>
                </c:pt>
                <c:pt idx="870">
                  <c:v>7.6401754455065293E-2</c:v>
                </c:pt>
                <c:pt idx="871">
                  <c:v>7.6190068499752905E-2</c:v>
                </c:pt>
                <c:pt idx="872">
                  <c:v>7.5978382544440601E-2</c:v>
                </c:pt>
                <c:pt idx="873">
                  <c:v>7.5766696589128296E-2</c:v>
                </c:pt>
                <c:pt idx="874">
                  <c:v>7.5523628175985E-2</c:v>
                </c:pt>
                <c:pt idx="875">
                  <c:v>7.5220326245846403E-2</c:v>
                </c:pt>
                <c:pt idx="876">
                  <c:v>7.4917024315707695E-2</c:v>
                </c:pt>
                <c:pt idx="877">
                  <c:v>7.4613722385569098E-2</c:v>
                </c:pt>
                <c:pt idx="878">
                  <c:v>7.4310420455430501E-2</c:v>
                </c:pt>
                <c:pt idx="879">
                  <c:v>7.4007118525291904E-2</c:v>
                </c:pt>
                <c:pt idx="880">
                  <c:v>7.3703816595153293E-2</c:v>
                </c:pt>
                <c:pt idx="881">
                  <c:v>7.3400514665014696E-2</c:v>
                </c:pt>
                <c:pt idx="882">
                  <c:v>7.3097212734876002E-2</c:v>
                </c:pt>
                <c:pt idx="883">
                  <c:v>7.2832937124429495E-2</c:v>
                </c:pt>
                <c:pt idx="884">
                  <c:v>7.25735959480628E-2</c:v>
                </c:pt>
                <c:pt idx="885">
                  <c:v>7.2314254771696104E-2</c:v>
                </c:pt>
                <c:pt idx="886">
                  <c:v>7.2054913595329395E-2</c:v>
                </c:pt>
                <c:pt idx="887">
                  <c:v>7.17955724189627E-2</c:v>
                </c:pt>
                <c:pt idx="888">
                  <c:v>7.1536231242596005E-2</c:v>
                </c:pt>
                <c:pt idx="889">
                  <c:v>7.1276890066229295E-2</c:v>
                </c:pt>
                <c:pt idx="890">
                  <c:v>7.10175488898626E-2</c:v>
                </c:pt>
                <c:pt idx="891">
                  <c:v>7.0758207713496002E-2</c:v>
                </c:pt>
                <c:pt idx="892">
                  <c:v>7.0498866537129307E-2</c:v>
                </c:pt>
                <c:pt idx="893">
                  <c:v>7.0289163287931999E-2</c:v>
                </c:pt>
                <c:pt idx="894">
                  <c:v>7.0131227212528499E-2</c:v>
                </c:pt>
                <c:pt idx="895">
                  <c:v>6.9973291137124902E-2</c:v>
                </c:pt>
                <c:pt idx="896">
                  <c:v>6.9815355061721401E-2</c:v>
                </c:pt>
                <c:pt idx="897">
                  <c:v>6.9657418986317901E-2</c:v>
                </c:pt>
                <c:pt idx="898">
                  <c:v>6.9499482910914304E-2</c:v>
                </c:pt>
                <c:pt idx="899">
                  <c:v>6.9341546835510803E-2</c:v>
                </c:pt>
                <c:pt idx="900">
                  <c:v>6.9183610760107303E-2</c:v>
                </c:pt>
                <c:pt idx="901">
                  <c:v>6.9025674684703706E-2</c:v>
                </c:pt>
                <c:pt idx="902">
                  <c:v>6.8766931274662796E-2</c:v>
                </c:pt>
                <c:pt idx="903">
                  <c:v>6.8482737419782197E-2</c:v>
                </c:pt>
                <c:pt idx="904">
                  <c:v>6.8198543564901598E-2</c:v>
                </c:pt>
                <c:pt idx="905">
                  <c:v>6.7914349710021096E-2</c:v>
                </c:pt>
                <c:pt idx="906">
                  <c:v>6.76301558551404E-2</c:v>
                </c:pt>
                <c:pt idx="907">
                  <c:v>6.7345962000259899E-2</c:v>
                </c:pt>
                <c:pt idx="908">
                  <c:v>6.70617681453793E-2</c:v>
                </c:pt>
                <c:pt idx="909">
                  <c:v>6.6777574290498701E-2</c:v>
                </c:pt>
                <c:pt idx="910">
                  <c:v>6.6493380435618199E-2</c:v>
                </c:pt>
                <c:pt idx="911">
                  <c:v>6.6210400236963105E-2</c:v>
                </c:pt>
                <c:pt idx="912">
                  <c:v>6.5929838861064405E-2</c:v>
                </c:pt>
                <c:pt idx="913">
                  <c:v>6.5649277485165705E-2</c:v>
                </c:pt>
                <c:pt idx="914">
                  <c:v>6.5368716109267005E-2</c:v>
                </c:pt>
                <c:pt idx="915">
                  <c:v>6.5088154733368306E-2</c:v>
                </c:pt>
                <c:pt idx="916">
                  <c:v>6.4807593357469703E-2</c:v>
                </c:pt>
                <c:pt idx="917">
                  <c:v>6.4527031981571004E-2</c:v>
                </c:pt>
                <c:pt idx="918">
                  <c:v>6.4246470605672401E-2</c:v>
                </c:pt>
                <c:pt idx="919">
                  <c:v>6.3965909229773701E-2</c:v>
                </c:pt>
                <c:pt idx="920">
                  <c:v>6.3685347853875002E-2</c:v>
                </c:pt>
                <c:pt idx="921">
                  <c:v>6.3404786477976399E-2</c:v>
                </c:pt>
                <c:pt idx="922">
                  <c:v>6.31389198266607E-2</c:v>
                </c:pt>
                <c:pt idx="923">
                  <c:v>6.2948290924211003E-2</c:v>
                </c:pt>
                <c:pt idx="924">
                  <c:v>6.2757662021761196E-2</c:v>
                </c:pt>
                <c:pt idx="925">
                  <c:v>6.2567033119311402E-2</c:v>
                </c:pt>
                <c:pt idx="926">
                  <c:v>6.2376404216861699E-2</c:v>
                </c:pt>
                <c:pt idx="927">
                  <c:v>6.2185775314412002E-2</c:v>
                </c:pt>
                <c:pt idx="928">
                  <c:v>6.1995146411962201E-2</c:v>
                </c:pt>
                <c:pt idx="929">
                  <c:v>6.1804517509512498E-2</c:v>
                </c:pt>
                <c:pt idx="930">
                  <c:v>6.1613888607062697E-2</c:v>
                </c:pt>
                <c:pt idx="931">
                  <c:v>6.1423259704613001E-2</c:v>
                </c:pt>
                <c:pt idx="932">
                  <c:v>6.12326308021632E-2</c:v>
                </c:pt>
                <c:pt idx="933">
                  <c:v>6.1040894949205303E-2</c:v>
                </c:pt>
                <c:pt idx="934">
                  <c:v>6.0794439390816399E-2</c:v>
                </c:pt>
                <c:pt idx="935">
                  <c:v>6.0547983832427502E-2</c:v>
                </c:pt>
                <c:pt idx="936">
                  <c:v>6.0301528274038597E-2</c:v>
                </c:pt>
                <c:pt idx="937">
                  <c:v>6.00550727156497E-2</c:v>
                </c:pt>
                <c:pt idx="938">
                  <c:v>5.9808617157260803E-2</c:v>
                </c:pt>
                <c:pt idx="939">
                  <c:v>5.9562161598871899E-2</c:v>
                </c:pt>
                <c:pt idx="940">
                  <c:v>5.9315706040483002E-2</c:v>
                </c:pt>
                <c:pt idx="941">
                  <c:v>5.9069250482094098E-2</c:v>
                </c:pt>
                <c:pt idx="942">
                  <c:v>5.88227949237052E-2</c:v>
                </c:pt>
                <c:pt idx="943">
                  <c:v>5.86065180577824E-2</c:v>
                </c:pt>
                <c:pt idx="944">
                  <c:v>5.8417803741003201E-2</c:v>
                </c:pt>
                <c:pt idx="945">
                  <c:v>5.8229089424223897E-2</c:v>
                </c:pt>
                <c:pt idx="946">
                  <c:v>5.8040375107444697E-2</c:v>
                </c:pt>
                <c:pt idx="947">
                  <c:v>5.78516607906654E-2</c:v>
                </c:pt>
                <c:pt idx="948">
                  <c:v>5.7662946473886201E-2</c:v>
                </c:pt>
                <c:pt idx="949">
                  <c:v>5.7474232157107001E-2</c:v>
                </c:pt>
                <c:pt idx="950">
                  <c:v>5.7285517840327697E-2</c:v>
                </c:pt>
                <c:pt idx="951">
                  <c:v>5.7027102879351102E-2</c:v>
                </c:pt>
                <c:pt idx="952">
                  <c:v>5.6763640074370597E-2</c:v>
                </c:pt>
                <c:pt idx="953">
                  <c:v>5.6500177269390203E-2</c:v>
                </c:pt>
                <c:pt idx="954">
                  <c:v>5.6236714464409698E-2</c:v>
                </c:pt>
                <c:pt idx="955">
                  <c:v>5.59732516594292E-2</c:v>
                </c:pt>
                <c:pt idx="956">
                  <c:v>5.57097888544488E-2</c:v>
                </c:pt>
                <c:pt idx="957">
                  <c:v>5.5446326049468399E-2</c:v>
                </c:pt>
                <c:pt idx="958">
                  <c:v>5.5182863244487901E-2</c:v>
                </c:pt>
                <c:pt idx="959">
                  <c:v>5.49194004395075E-2</c:v>
                </c:pt>
                <c:pt idx="960">
                  <c:v>5.4664287115849003E-2</c:v>
                </c:pt>
                <c:pt idx="961">
                  <c:v>5.45227885390515E-2</c:v>
                </c:pt>
                <c:pt idx="962">
                  <c:v>5.4381289962253998E-2</c:v>
                </c:pt>
                <c:pt idx="963">
                  <c:v>5.4239791385456398E-2</c:v>
                </c:pt>
                <c:pt idx="964">
                  <c:v>5.4098292808658903E-2</c:v>
                </c:pt>
                <c:pt idx="965">
                  <c:v>5.3956794231861401E-2</c:v>
                </c:pt>
                <c:pt idx="966">
                  <c:v>5.3815295655063898E-2</c:v>
                </c:pt>
                <c:pt idx="967">
                  <c:v>5.3673797078266403E-2</c:v>
                </c:pt>
                <c:pt idx="968">
                  <c:v>5.35322985014689E-2</c:v>
                </c:pt>
                <c:pt idx="969">
                  <c:v>5.3386092193588398E-2</c:v>
                </c:pt>
                <c:pt idx="970">
                  <c:v>5.3235885223398602E-2</c:v>
                </c:pt>
                <c:pt idx="971">
                  <c:v>5.3085678253208701E-2</c:v>
                </c:pt>
                <c:pt idx="972">
                  <c:v>5.2935471283018898E-2</c:v>
                </c:pt>
                <c:pt idx="973">
                  <c:v>5.2785264312828997E-2</c:v>
                </c:pt>
                <c:pt idx="974">
                  <c:v>5.2635057342639201E-2</c:v>
                </c:pt>
                <c:pt idx="975">
                  <c:v>5.2484850372449397E-2</c:v>
                </c:pt>
                <c:pt idx="976">
                  <c:v>5.2334643402259497E-2</c:v>
                </c:pt>
                <c:pt idx="977">
                  <c:v>5.21844364320697E-2</c:v>
                </c:pt>
                <c:pt idx="978">
                  <c:v>5.20342294618798E-2</c:v>
                </c:pt>
                <c:pt idx="979">
                  <c:v>5.1884022491690003E-2</c:v>
                </c:pt>
                <c:pt idx="980">
                  <c:v>5.1750096245532402E-2</c:v>
                </c:pt>
                <c:pt idx="981">
                  <c:v>5.1621958527118997E-2</c:v>
                </c:pt>
                <c:pt idx="982">
                  <c:v>5.1493820808705598E-2</c:v>
                </c:pt>
                <c:pt idx="983">
                  <c:v>5.13656830902922E-2</c:v>
                </c:pt>
                <c:pt idx="984">
                  <c:v>5.1237545371878801E-2</c:v>
                </c:pt>
                <c:pt idx="985">
                  <c:v>5.1109407653465298E-2</c:v>
                </c:pt>
                <c:pt idx="986">
                  <c:v>5.09812699350519E-2</c:v>
                </c:pt>
                <c:pt idx="987">
                  <c:v>5.0853132216638501E-2</c:v>
                </c:pt>
                <c:pt idx="988">
                  <c:v>5.0724994498225102E-2</c:v>
                </c:pt>
                <c:pt idx="989">
                  <c:v>5.0596856779811697E-2</c:v>
                </c:pt>
                <c:pt idx="990">
                  <c:v>5.0468719061398298E-2</c:v>
                </c:pt>
                <c:pt idx="991">
                  <c:v>5.0340581342984803E-2</c:v>
                </c:pt>
                <c:pt idx="992">
                  <c:v>5.0212443624571397E-2</c:v>
                </c:pt>
                <c:pt idx="993">
                  <c:v>5.0084305906157998E-2</c:v>
                </c:pt>
                <c:pt idx="994">
                  <c:v>4.9957831873078E-2</c:v>
                </c:pt>
                <c:pt idx="995">
                  <c:v>4.9833597918848498E-2</c:v>
                </c:pt>
                <c:pt idx="996">
                  <c:v>4.9709363964619002E-2</c:v>
                </c:pt>
                <c:pt idx="997">
                  <c:v>4.9585130010389597E-2</c:v>
                </c:pt>
                <c:pt idx="998">
                  <c:v>4.9460896056160199E-2</c:v>
                </c:pt>
                <c:pt idx="999">
                  <c:v>4.9336662101930703E-2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937-4F0D-B132-E88432712E8F}"/>
            </c:ext>
          </c:extLst>
        </c:ser>
        <c:ser>
          <c:idx val="14"/>
          <c:order val="9"/>
          <c:tx>
            <c:strRef>
              <c:f>FLiNaK_plot_data!$N$1</c:f>
              <c:strCache>
                <c:ptCount val="1"/>
                <c:pt idx="0">
                  <c:v>S(r): K-F</c:v>
                </c:pt>
              </c:strCache>
            </c:strRef>
          </c:tx>
          <c:spPr>
            <a:ln w="25400" cap="rnd">
              <a:solidFill>
                <a:schemeClr val="accent3">
                  <a:lumMod val="80000"/>
                  <a:lumOff val="2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FLiNaK_plot_data!$N$2:$N$1001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3.4795494157165499E-2</c:v>
                </c:pt>
                <c:pt idx="531">
                  <c:v>3.4795494157165499E-2</c:v>
                </c:pt>
                <c:pt idx="532">
                  <c:v>3.4795494157165499E-2</c:v>
                </c:pt>
                <c:pt idx="533">
                  <c:v>3.4795494157165499E-2</c:v>
                </c:pt>
                <c:pt idx="534">
                  <c:v>3.4795494157165499E-2</c:v>
                </c:pt>
                <c:pt idx="535">
                  <c:v>3.4795494157165499E-2</c:v>
                </c:pt>
                <c:pt idx="536">
                  <c:v>3.4795494157165499E-2</c:v>
                </c:pt>
                <c:pt idx="537">
                  <c:v>3.4795494157165499E-2</c:v>
                </c:pt>
                <c:pt idx="538">
                  <c:v>3.4795494157165499E-2</c:v>
                </c:pt>
                <c:pt idx="539">
                  <c:v>3.4795494157165499E-2</c:v>
                </c:pt>
                <c:pt idx="540">
                  <c:v>3.4795494157165499E-2</c:v>
                </c:pt>
                <c:pt idx="541">
                  <c:v>3.4795494157165499E-2</c:v>
                </c:pt>
                <c:pt idx="542">
                  <c:v>3.4795494157165499E-2</c:v>
                </c:pt>
                <c:pt idx="543">
                  <c:v>3.4795494157165499E-2</c:v>
                </c:pt>
                <c:pt idx="544">
                  <c:v>3.4795494157165499E-2</c:v>
                </c:pt>
                <c:pt idx="545">
                  <c:v>3.4795494157165499E-2</c:v>
                </c:pt>
                <c:pt idx="546">
                  <c:v>3.4795494157165499E-2</c:v>
                </c:pt>
                <c:pt idx="547">
                  <c:v>3.4795494157165499E-2</c:v>
                </c:pt>
                <c:pt idx="548">
                  <c:v>3.4795494157165499E-2</c:v>
                </c:pt>
                <c:pt idx="549">
                  <c:v>3.4795494157165499E-2</c:v>
                </c:pt>
                <c:pt idx="550">
                  <c:v>3.4795494157165499E-2</c:v>
                </c:pt>
                <c:pt idx="551">
                  <c:v>3.4795494157165499E-2</c:v>
                </c:pt>
                <c:pt idx="552">
                  <c:v>3.4795494157165499E-2</c:v>
                </c:pt>
                <c:pt idx="553">
                  <c:v>3.4795494157165499E-2</c:v>
                </c:pt>
                <c:pt idx="554">
                  <c:v>3.4795494157165499E-2</c:v>
                </c:pt>
                <c:pt idx="555">
                  <c:v>3.4795494157165499E-2</c:v>
                </c:pt>
                <c:pt idx="556">
                  <c:v>3.4795494157165499E-2</c:v>
                </c:pt>
                <c:pt idx="557">
                  <c:v>3.4795494157165499E-2</c:v>
                </c:pt>
                <c:pt idx="558">
                  <c:v>3.4795494157165499E-2</c:v>
                </c:pt>
                <c:pt idx="559">
                  <c:v>3.4795494157165499E-2</c:v>
                </c:pt>
                <c:pt idx="560">
                  <c:v>3.4795494157165499E-2</c:v>
                </c:pt>
                <c:pt idx="561">
                  <c:v>3.4795494157165499E-2</c:v>
                </c:pt>
                <c:pt idx="562">
                  <c:v>3.4795494157165499E-2</c:v>
                </c:pt>
                <c:pt idx="563">
                  <c:v>3.4795494157165499E-2</c:v>
                </c:pt>
                <c:pt idx="564">
                  <c:v>3.4795494157165499E-2</c:v>
                </c:pt>
                <c:pt idx="565">
                  <c:v>3.4795494157165499E-2</c:v>
                </c:pt>
                <c:pt idx="566">
                  <c:v>3.4795494157165499E-2</c:v>
                </c:pt>
                <c:pt idx="567">
                  <c:v>3.4795494157165499E-2</c:v>
                </c:pt>
                <c:pt idx="568">
                  <c:v>3.4795494157165499E-2</c:v>
                </c:pt>
                <c:pt idx="569">
                  <c:v>3.4795494157165499E-2</c:v>
                </c:pt>
                <c:pt idx="570">
                  <c:v>3.4795494157165499E-2</c:v>
                </c:pt>
                <c:pt idx="571">
                  <c:v>3.4795494157165499E-2</c:v>
                </c:pt>
                <c:pt idx="572">
                  <c:v>3.4795494157165499E-2</c:v>
                </c:pt>
                <c:pt idx="573">
                  <c:v>3.4795494157165499E-2</c:v>
                </c:pt>
                <c:pt idx="574">
                  <c:v>3.4795494157165499E-2</c:v>
                </c:pt>
                <c:pt idx="575">
                  <c:v>3.4795494157165499E-2</c:v>
                </c:pt>
                <c:pt idx="576">
                  <c:v>3.4795494157165499E-2</c:v>
                </c:pt>
                <c:pt idx="577">
                  <c:v>3.4795494157165499E-2</c:v>
                </c:pt>
                <c:pt idx="578">
                  <c:v>3.4795494157165499E-2</c:v>
                </c:pt>
                <c:pt idx="579">
                  <c:v>3.4795494157165499E-2</c:v>
                </c:pt>
                <c:pt idx="580">
                  <c:v>3.4795494157165499E-2</c:v>
                </c:pt>
                <c:pt idx="581">
                  <c:v>3.4795494157165499E-2</c:v>
                </c:pt>
                <c:pt idx="582">
                  <c:v>3.4795494157165499E-2</c:v>
                </c:pt>
                <c:pt idx="583">
                  <c:v>3.4795494157165499E-2</c:v>
                </c:pt>
                <c:pt idx="584">
                  <c:v>3.4795494157165499E-2</c:v>
                </c:pt>
                <c:pt idx="585">
                  <c:v>3.4795494157165499E-2</c:v>
                </c:pt>
                <c:pt idx="586">
                  <c:v>3.4795494157165499E-2</c:v>
                </c:pt>
                <c:pt idx="587">
                  <c:v>3.4795494157165499E-2</c:v>
                </c:pt>
                <c:pt idx="588">
                  <c:v>3.4795494157165499E-2</c:v>
                </c:pt>
                <c:pt idx="589">
                  <c:v>3.4795494157165499E-2</c:v>
                </c:pt>
                <c:pt idx="590">
                  <c:v>3.4795494157165499E-2</c:v>
                </c:pt>
                <c:pt idx="591">
                  <c:v>3.4795494157165499E-2</c:v>
                </c:pt>
                <c:pt idx="592">
                  <c:v>3.4795494157165499E-2</c:v>
                </c:pt>
                <c:pt idx="593">
                  <c:v>3.4795494157165499E-2</c:v>
                </c:pt>
                <c:pt idx="594">
                  <c:v>3.4795494157165499E-2</c:v>
                </c:pt>
                <c:pt idx="595">
                  <c:v>3.4795494157165499E-2</c:v>
                </c:pt>
                <c:pt idx="596">
                  <c:v>3.4795494157165499E-2</c:v>
                </c:pt>
                <c:pt idx="597">
                  <c:v>3.4795494157165499E-2</c:v>
                </c:pt>
                <c:pt idx="598">
                  <c:v>3.4795494157165499E-2</c:v>
                </c:pt>
                <c:pt idx="599">
                  <c:v>3.4795494157165499E-2</c:v>
                </c:pt>
                <c:pt idx="600">
                  <c:v>3.4795494157165499E-2</c:v>
                </c:pt>
                <c:pt idx="601">
                  <c:v>3.4795494157165499E-2</c:v>
                </c:pt>
                <c:pt idx="602">
                  <c:v>3.4795494157165499E-2</c:v>
                </c:pt>
                <c:pt idx="603">
                  <c:v>3.4795494157165499E-2</c:v>
                </c:pt>
                <c:pt idx="604">
                  <c:v>3.4795494157165499E-2</c:v>
                </c:pt>
                <c:pt idx="605">
                  <c:v>3.4795494157165499E-2</c:v>
                </c:pt>
                <c:pt idx="606">
                  <c:v>3.4795494157165499E-2</c:v>
                </c:pt>
                <c:pt idx="607">
                  <c:v>3.4795494157165499E-2</c:v>
                </c:pt>
                <c:pt idx="608">
                  <c:v>3.4795494157165499E-2</c:v>
                </c:pt>
                <c:pt idx="609">
                  <c:v>3.4795494157165499E-2</c:v>
                </c:pt>
                <c:pt idx="610">
                  <c:v>3.4795494157165499E-2</c:v>
                </c:pt>
                <c:pt idx="611">
                  <c:v>3.4795494157165499E-2</c:v>
                </c:pt>
                <c:pt idx="612">
                  <c:v>3.4795494157165499E-2</c:v>
                </c:pt>
                <c:pt idx="613">
                  <c:v>3.4795494157165499E-2</c:v>
                </c:pt>
                <c:pt idx="614">
                  <c:v>3.4795494157165499E-2</c:v>
                </c:pt>
                <c:pt idx="615">
                  <c:v>3.4795494157165499E-2</c:v>
                </c:pt>
                <c:pt idx="616">
                  <c:v>3.4795494157165499E-2</c:v>
                </c:pt>
                <c:pt idx="617">
                  <c:v>3.4795494157165499E-2</c:v>
                </c:pt>
                <c:pt idx="618">
                  <c:v>3.4795494157165499E-2</c:v>
                </c:pt>
                <c:pt idx="619">
                  <c:v>3.4795494157165499E-2</c:v>
                </c:pt>
                <c:pt idx="620">
                  <c:v>3.4795494157165499E-2</c:v>
                </c:pt>
                <c:pt idx="621">
                  <c:v>3.4795494157165499E-2</c:v>
                </c:pt>
                <c:pt idx="622">
                  <c:v>3.4795494157165499E-2</c:v>
                </c:pt>
                <c:pt idx="623">
                  <c:v>3.4795494157165499E-2</c:v>
                </c:pt>
                <c:pt idx="624">
                  <c:v>3.4795494157165499E-2</c:v>
                </c:pt>
                <c:pt idx="625">
                  <c:v>3.4795494157165499E-2</c:v>
                </c:pt>
                <c:pt idx="626">
                  <c:v>3.4795494157165499E-2</c:v>
                </c:pt>
                <c:pt idx="627">
                  <c:v>3.4795494157165499E-2</c:v>
                </c:pt>
                <c:pt idx="628">
                  <c:v>3.4795494157165499E-2</c:v>
                </c:pt>
                <c:pt idx="629">
                  <c:v>3.4795494157165499E-2</c:v>
                </c:pt>
                <c:pt idx="630">
                  <c:v>3.4795494157165499E-2</c:v>
                </c:pt>
                <c:pt idx="631">
                  <c:v>3.4795494157165499E-2</c:v>
                </c:pt>
                <c:pt idx="632">
                  <c:v>3.4795494157165499E-2</c:v>
                </c:pt>
                <c:pt idx="633">
                  <c:v>3.4795494157165499E-2</c:v>
                </c:pt>
                <c:pt idx="634">
                  <c:v>3.4795494157165499E-2</c:v>
                </c:pt>
                <c:pt idx="635">
                  <c:v>3.4795494157165499E-2</c:v>
                </c:pt>
                <c:pt idx="636">
                  <c:v>3.4795494157165499E-2</c:v>
                </c:pt>
                <c:pt idx="637">
                  <c:v>3.4795494157165499E-2</c:v>
                </c:pt>
                <c:pt idx="638">
                  <c:v>3.4795494157165499E-2</c:v>
                </c:pt>
                <c:pt idx="639">
                  <c:v>3.4795494157165499E-2</c:v>
                </c:pt>
                <c:pt idx="640">
                  <c:v>3.4795494157165499E-2</c:v>
                </c:pt>
                <c:pt idx="641">
                  <c:v>3.4795494157165499E-2</c:v>
                </c:pt>
                <c:pt idx="642">
                  <c:v>3.4795494157165499E-2</c:v>
                </c:pt>
                <c:pt idx="643">
                  <c:v>3.4795494157165499E-2</c:v>
                </c:pt>
                <c:pt idx="644">
                  <c:v>3.4795494157165499E-2</c:v>
                </c:pt>
                <c:pt idx="645">
                  <c:v>3.4795494157165499E-2</c:v>
                </c:pt>
                <c:pt idx="646">
                  <c:v>3.4795494157165499E-2</c:v>
                </c:pt>
                <c:pt idx="647">
                  <c:v>3.4795494157165499E-2</c:v>
                </c:pt>
                <c:pt idx="648">
                  <c:v>3.4795494157165499E-2</c:v>
                </c:pt>
                <c:pt idx="649">
                  <c:v>3.4795494157165499E-2</c:v>
                </c:pt>
                <c:pt idx="650">
                  <c:v>3.4795494157165499E-2</c:v>
                </c:pt>
                <c:pt idx="651">
                  <c:v>3.4795494157165499E-2</c:v>
                </c:pt>
                <c:pt idx="652">
                  <c:v>3.4795494157165499E-2</c:v>
                </c:pt>
                <c:pt idx="653">
                  <c:v>3.4795494157165499E-2</c:v>
                </c:pt>
                <c:pt idx="654">
                  <c:v>3.4795494157165499E-2</c:v>
                </c:pt>
                <c:pt idx="655">
                  <c:v>3.4795494157165499E-2</c:v>
                </c:pt>
                <c:pt idx="656">
                  <c:v>3.4795494157165499E-2</c:v>
                </c:pt>
                <c:pt idx="657">
                  <c:v>3.4795494157165499E-2</c:v>
                </c:pt>
                <c:pt idx="658">
                  <c:v>3.4795494157165499E-2</c:v>
                </c:pt>
                <c:pt idx="659">
                  <c:v>3.4795494157165499E-2</c:v>
                </c:pt>
                <c:pt idx="660">
                  <c:v>3.4795494157165499E-2</c:v>
                </c:pt>
                <c:pt idx="661">
                  <c:v>3.4795494157165499E-2</c:v>
                </c:pt>
                <c:pt idx="662">
                  <c:v>3.4795494157165499E-2</c:v>
                </c:pt>
                <c:pt idx="663">
                  <c:v>3.4795494157165499E-2</c:v>
                </c:pt>
                <c:pt idx="664">
                  <c:v>3.4795494157165499E-2</c:v>
                </c:pt>
                <c:pt idx="665">
                  <c:v>3.4795494157165499E-2</c:v>
                </c:pt>
                <c:pt idx="666">
                  <c:v>3.4795494157165499E-2</c:v>
                </c:pt>
                <c:pt idx="667">
                  <c:v>3.4795494157165499E-2</c:v>
                </c:pt>
                <c:pt idx="668">
                  <c:v>3.4795494157165499E-2</c:v>
                </c:pt>
                <c:pt idx="669">
                  <c:v>3.4795494157165499E-2</c:v>
                </c:pt>
                <c:pt idx="670">
                  <c:v>3.4795494157165499E-2</c:v>
                </c:pt>
                <c:pt idx="671">
                  <c:v>3.4795494157165499E-2</c:v>
                </c:pt>
                <c:pt idx="672">
                  <c:v>3.4795494157165499E-2</c:v>
                </c:pt>
                <c:pt idx="673">
                  <c:v>3.4795494157165499E-2</c:v>
                </c:pt>
                <c:pt idx="674">
                  <c:v>3.4795494157165499E-2</c:v>
                </c:pt>
                <c:pt idx="675">
                  <c:v>3.4795494157165499E-2</c:v>
                </c:pt>
                <c:pt idx="676">
                  <c:v>3.4795494157165499E-2</c:v>
                </c:pt>
                <c:pt idx="677">
                  <c:v>3.4795494157165499E-2</c:v>
                </c:pt>
                <c:pt idx="678">
                  <c:v>3.4795494157165499E-2</c:v>
                </c:pt>
                <c:pt idx="679">
                  <c:v>3.4795494157165499E-2</c:v>
                </c:pt>
                <c:pt idx="680">
                  <c:v>3.4795494157165499E-2</c:v>
                </c:pt>
                <c:pt idx="681">
                  <c:v>3.4795494157165499E-2</c:v>
                </c:pt>
                <c:pt idx="682">
                  <c:v>3.4795494157165499E-2</c:v>
                </c:pt>
                <c:pt idx="683">
                  <c:v>3.4795494157165499E-2</c:v>
                </c:pt>
                <c:pt idx="684">
                  <c:v>3.4795494157165499E-2</c:v>
                </c:pt>
                <c:pt idx="685">
                  <c:v>3.4795494157165499E-2</c:v>
                </c:pt>
                <c:pt idx="686">
                  <c:v>3.4795494157165499E-2</c:v>
                </c:pt>
                <c:pt idx="687">
                  <c:v>3.4795494157165499E-2</c:v>
                </c:pt>
                <c:pt idx="688">
                  <c:v>3.4795494157165499E-2</c:v>
                </c:pt>
                <c:pt idx="689">
                  <c:v>3.4795494157165499E-2</c:v>
                </c:pt>
                <c:pt idx="690">
                  <c:v>3.4795494157165499E-2</c:v>
                </c:pt>
                <c:pt idx="691">
                  <c:v>3.4795494157165499E-2</c:v>
                </c:pt>
                <c:pt idx="692">
                  <c:v>3.4795494157165499E-2</c:v>
                </c:pt>
                <c:pt idx="693">
                  <c:v>3.4795494157165499E-2</c:v>
                </c:pt>
                <c:pt idx="694">
                  <c:v>3.4795494157165499E-2</c:v>
                </c:pt>
                <c:pt idx="695">
                  <c:v>3.4795494157165499E-2</c:v>
                </c:pt>
                <c:pt idx="696">
                  <c:v>3.4795494157165499E-2</c:v>
                </c:pt>
                <c:pt idx="697">
                  <c:v>3.4795494157165499E-2</c:v>
                </c:pt>
                <c:pt idx="698">
                  <c:v>3.4795494157165499E-2</c:v>
                </c:pt>
                <c:pt idx="699">
                  <c:v>3.4795494157165499E-2</c:v>
                </c:pt>
                <c:pt idx="700">
                  <c:v>3.4795494157165499E-2</c:v>
                </c:pt>
                <c:pt idx="701">
                  <c:v>3.4795494157165499E-2</c:v>
                </c:pt>
                <c:pt idx="702">
                  <c:v>3.4795494157165499E-2</c:v>
                </c:pt>
                <c:pt idx="703">
                  <c:v>3.4795494157165499E-2</c:v>
                </c:pt>
                <c:pt idx="704">
                  <c:v>3.4795494157165499E-2</c:v>
                </c:pt>
                <c:pt idx="705">
                  <c:v>3.4795494157165499E-2</c:v>
                </c:pt>
                <c:pt idx="706">
                  <c:v>3.4795494157165499E-2</c:v>
                </c:pt>
                <c:pt idx="707">
                  <c:v>3.4795494157165499E-2</c:v>
                </c:pt>
                <c:pt idx="708">
                  <c:v>3.4795494157165499E-2</c:v>
                </c:pt>
                <c:pt idx="709">
                  <c:v>3.4795494157165499E-2</c:v>
                </c:pt>
                <c:pt idx="710">
                  <c:v>3.4795494157165499E-2</c:v>
                </c:pt>
                <c:pt idx="711">
                  <c:v>3.4795494157165499E-2</c:v>
                </c:pt>
                <c:pt idx="712">
                  <c:v>3.4795494157165499E-2</c:v>
                </c:pt>
                <c:pt idx="713">
                  <c:v>3.4795494157165499E-2</c:v>
                </c:pt>
                <c:pt idx="714">
                  <c:v>3.4795494157165499E-2</c:v>
                </c:pt>
                <c:pt idx="715">
                  <c:v>3.4795494157165499E-2</c:v>
                </c:pt>
                <c:pt idx="716">
                  <c:v>3.4795494157165499E-2</c:v>
                </c:pt>
                <c:pt idx="717">
                  <c:v>3.4795494157165499E-2</c:v>
                </c:pt>
                <c:pt idx="718">
                  <c:v>3.4795494157165499E-2</c:v>
                </c:pt>
                <c:pt idx="719">
                  <c:v>3.4795494157165499E-2</c:v>
                </c:pt>
                <c:pt idx="720">
                  <c:v>3.4795494157165499E-2</c:v>
                </c:pt>
                <c:pt idx="721">
                  <c:v>3.4795494157165499E-2</c:v>
                </c:pt>
                <c:pt idx="722">
                  <c:v>3.4795494157165499E-2</c:v>
                </c:pt>
                <c:pt idx="723">
                  <c:v>3.4795494157165499E-2</c:v>
                </c:pt>
                <c:pt idx="724">
                  <c:v>3.4795494157165499E-2</c:v>
                </c:pt>
                <c:pt idx="725">
                  <c:v>3.4795494157165499E-2</c:v>
                </c:pt>
                <c:pt idx="726">
                  <c:v>3.4795494157165499E-2</c:v>
                </c:pt>
                <c:pt idx="727">
                  <c:v>3.4795494157165499E-2</c:v>
                </c:pt>
                <c:pt idx="728">
                  <c:v>3.4795494157165499E-2</c:v>
                </c:pt>
                <c:pt idx="729">
                  <c:v>3.4795494157165499E-2</c:v>
                </c:pt>
                <c:pt idx="730">
                  <c:v>3.4795494157165499E-2</c:v>
                </c:pt>
                <c:pt idx="731">
                  <c:v>3.4795494157165499E-2</c:v>
                </c:pt>
                <c:pt idx="732">
                  <c:v>3.4795494157165499E-2</c:v>
                </c:pt>
                <c:pt idx="733">
                  <c:v>3.4795494157165499E-2</c:v>
                </c:pt>
                <c:pt idx="734">
                  <c:v>3.4795494157165499E-2</c:v>
                </c:pt>
                <c:pt idx="735">
                  <c:v>3.4795494157165499E-2</c:v>
                </c:pt>
                <c:pt idx="736">
                  <c:v>3.4795494157165499E-2</c:v>
                </c:pt>
                <c:pt idx="737">
                  <c:v>3.4795494157165499E-2</c:v>
                </c:pt>
                <c:pt idx="738">
                  <c:v>3.4795494157165499E-2</c:v>
                </c:pt>
                <c:pt idx="739">
                  <c:v>3.4795494157165499E-2</c:v>
                </c:pt>
                <c:pt idx="740">
                  <c:v>3.4795494157165499E-2</c:v>
                </c:pt>
                <c:pt idx="741">
                  <c:v>3.4795494157165499E-2</c:v>
                </c:pt>
                <c:pt idx="742">
                  <c:v>3.4795494157165499E-2</c:v>
                </c:pt>
                <c:pt idx="743">
                  <c:v>3.4795494157165499E-2</c:v>
                </c:pt>
                <c:pt idx="744">
                  <c:v>3.4795494157165499E-2</c:v>
                </c:pt>
                <c:pt idx="745">
                  <c:v>3.4795494157165499E-2</c:v>
                </c:pt>
                <c:pt idx="746">
                  <c:v>3.4795494157165499E-2</c:v>
                </c:pt>
                <c:pt idx="747">
                  <c:v>3.4795494157165499E-2</c:v>
                </c:pt>
                <c:pt idx="748">
                  <c:v>3.4795494157165499E-2</c:v>
                </c:pt>
                <c:pt idx="749">
                  <c:v>3.4795494157165499E-2</c:v>
                </c:pt>
                <c:pt idx="750">
                  <c:v>3.4795494157165499E-2</c:v>
                </c:pt>
                <c:pt idx="751">
                  <c:v>3.4795494157165499E-2</c:v>
                </c:pt>
                <c:pt idx="752">
                  <c:v>3.4795494157165499E-2</c:v>
                </c:pt>
                <c:pt idx="753">
                  <c:v>3.4795494157165499E-2</c:v>
                </c:pt>
                <c:pt idx="754">
                  <c:v>3.4795494157165499E-2</c:v>
                </c:pt>
                <c:pt idx="755">
                  <c:v>3.4795494157165499E-2</c:v>
                </c:pt>
                <c:pt idx="756">
                  <c:v>3.4795494157165499E-2</c:v>
                </c:pt>
                <c:pt idx="757">
                  <c:v>3.4795494157165499E-2</c:v>
                </c:pt>
                <c:pt idx="758">
                  <c:v>3.4795494157165499E-2</c:v>
                </c:pt>
                <c:pt idx="759">
                  <c:v>3.4795494157165499E-2</c:v>
                </c:pt>
                <c:pt idx="760">
                  <c:v>3.4795494157165499E-2</c:v>
                </c:pt>
                <c:pt idx="761">
                  <c:v>3.4795494157165499E-2</c:v>
                </c:pt>
                <c:pt idx="762">
                  <c:v>3.4795494157165499E-2</c:v>
                </c:pt>
                <c:pt idx="763">
                  <c:v>3.4795494157165499E-2</c:v>
                </c:pt>
                <c:pt idx="764">
                  <c:v>3.4795494157165499E-2</c:v>
                </c:pt>
                <c:pt idx="765">
                  <c:v>3.4795494157165499E-2</c:v>
                </c:pt>
                <c:pt idx="766">
                  <c:v>3.4795494157165499E-2</c:v>
                </c:pt>
                <c:pt idx="767">
                  <c:v>3.4795494157165499E-2</c:v>
                </c:pt>
                <c:pt idx="768">
                  <c:v>3.4795494157165499E-2</c:v>
                </c:pt>
                <c:pt idx="769">
                  <c:v>3.4795494157165499E-2</c:v>
                </c:pt>
                <c:pt idx="770">
                  <c:v>3.4795494157165499E-2</c:v>
                </c:pt>
                <c:pt idx="771">
                  <c:v>3.4795494157165499E-2</c:v>
                </c:pt>
                <c:pt idx="772">
                  <c:v>3.4795494157165499E-2</c:v>
                </c:pt>
                <c:pt idx="773">
                  <c:v>3.4795494157165499E-2</c:v>
                </c:pt>
                <c:pt idx="774">
                  <c:v>3.4795494157165499E-2</c:v>
                </c:pt>
                <c:pt idx="775">
                  <c:v>3.4795494157165499E-2</c:v>
                </c:pt>
                <c:pt idx="776">
                  <c:v>3.4795494157165499E-2</c:v>
                </c:pt>
                <c:pt idx="777">
                  <c:v>3.4795494157165499E-2</c:v>
                </c:pt>
                <c:pt idx="778">
                  <c:v>3.4795494157165499E-2</c:v>
                </c:pt>
                <c:pt idx="779">
                  <c:v>3.4795494157165499E-2</c:v>
                </c:pt>
                <c:pt idx="780">
                  <c:v>3.4795494157165499E-2</c:v>
                </c:pt>
                <c:pt idx="781">
                  <c:v>3.4795494157165499E-2</c:v>
                </c:pt>
                <c:pt idx="782">
                  <c:v>3.4795494157165499E-2</c:v>
                </c:pt>
                <c:pt idx="783">
                  <c:v>3.4795494157165499E-2</c:v>
                </c:pt>
                <c:pt idx="784">
                  <c:v>3.4795494157165499E-2</c:v>
                </c:pt>
                <c:pt idx="785">
                  <c:v>3.4795494157165499E-2</c:v>
                </c:pt>
                <c:pt idx="786">
                  <c:v>3.4795494157165499E-2</c:v>
                </c:pt>
                <c:pt idx="787">
                  <c:v>3.4795494157165499E-2</c:v>
                </c:pt>
                <c:pt idx="788">
                  <c:v>3.4795494157165499E-2</c:v>
                </c:pt>
                <c:pt idx="789">
                  <c:v>3.4795494157165499E-2</c:v>
                </c:pt>
                <c:pt idx="790">
                  <c:v>3.4795494157165499E-2</c:v>
                </c:pt>
                <c:pt idx="791">
                  <c:v>3.4795494157165499E-2</c:v>
                </c:pt>
                <c:pt idx="792">
                  <c:v>3.4795494157165499E-2</c:v>
                </c:pt>
                <c:pt idx="793">
                  <c:v>3.4795494157165499E-2</c:v>
                </c:pt>
                <c:pt idx="794">
                  <c:v>3.4795494157165499E-2</c:v>
                </c:pt>
                <c:pt idx="795">
                  <c:v>3.4795494157165499E-2</c:v>
                </c:pt>
                <c:pt idx="796">
                  <c:v>3.4795494157165499E-2</c:v>
                </c:pt>
                <c:pt idx="797">
                  <c:v>3.4795494157165499E-2</c:v>
                </c:pt>
                <c:pt idx="798">
                  <c:v>3.4795494157165499E-2</c:v>
                </c:pt>
                <c:pt idx="799">
                  <c:v>3.4795494157165499E-2</c:v>
                </c:pt>
                <c:pt idx="800">
                  <c:v>3.4795494157165499E-2</c:v>
                </c:pt>
                <c:pt idx="801">
                  <c:v>3.4795494157165499E-2</c:v>
                </c:pt>
                <c:pt idx="802">
                  <c:v>3.4795494157165499E-2</c:v>
                </c:pt>
                <c:pt idx="803">
                  <c:v>3.4795494157165499E-2</c:v>
                </c:pt>
                <c:pt idx="804">
                  <c:v>3.4795494157165499E-2</c:v>
                </c:pt>
                <c:pt idx="805">
                  <c:v>3.4795494157165499E-2</c:v>
                </c:pt>
                <c:pt idx="806">
                  <c:v>3.4795494157165499E-2</c:v>
                </c:pt>
                <c:pt idx="807">
                  <c:v>3.4795494157165499E-2</c:v>
                </c:pt>
                <c:pt idx="808">
                  <c:v>3.4795494157165499E-2</c:v>
                </c:pt>
                <c:pt idx="809">
                  <c:v>3.4795494157165499E-2</c:v>
                </c:pt>
                <c:pt idx="810">
                  <c:v>3.4795494157165499E-2</c:v>
                </c:pt>
                <c:pt idx="811">
                  <c:v>3.4795494157165499E-2</c:v>
                </c:pt>
                <c:pt idx="812">
                  <c:v>3.4795494157165499E-2</c:v>
                </c:pt>
                <c:pt idx="813">
                  <c:v>3.4795494157165499E-2</c:v>
                </c:pt>
                <c:pt idx="814">
                  <c:v>3.4795494157165499E-2</c:v>
                </c:pt>
                <c:pt idx="815">
                  <c:v>3.4795494157165499E-2</c:v>
                </c:pt>
                <c:pt idx="816">
                  <c:v>3.4795494157165499E-2</c:v>
                </c:pt>
                <c:pt idx="817">
                  <c:v>3.4795494157165499E-2</c:v>
                </c:pt>
                <c:pt idx="818">
                  <c:v>3.4795494157165499E-2</c:v>
                </c:pt>
                <c:pt idx="819">
                  <c:v>3.4795494157165499E-2</c:v>
                </c:pt>
                <c:pt idx="820">
                  <c:v>3.4795494157165499E-2</c:v>
                </c:pt>
                <c:pt idx="821">
                  <c:v>3.4795494157165499E-2</c:v>
                </c:pt>
                <c:pt idx="822">
                  <c:v>3.4795494157165499E-2</c:v>
                </c:pt>
                <c:pt idx="823">
                  <c:v>3.4795494157165499E-2</c:v>
                </c:pt>
                <c:pt idx="824">
                  <c:v>3.4795494157165499E-2</c:v>
                </c:pt>
                <c:pt idx="825">
                  <c:v>3.4795494157165499E-2</c:v>
                </c:pt>
                <c:pt idx="826">
                  <c:v>3.4795494157165499E-2</c:v>
                </c:pt>
                <c:pt idx="827">
                  <c:v>3.4795494157165499E-2</c:v>
                </c:pt>
                <c:pt idx="828">
                  <c:v>3.4795494157165499E-2</c:v>
                </c:pt>
                <c:pt idx="829">
                  <c:v>3.4795494157165499E-2</c:v>
                </c:pt>
                <c:pt idx="830">
                  <c:v>3.4795494157165499E-2</c:v>
                </c:pt>
                <c:pt idx="831">
                  <c:v>3.4795494157165499E-2</c:v>
                </c:pt>
                <c:pt idx="832">
                  <c:v>3.4795494157165499E-2</c:v>
                </c:pt>
                <c:pt idx="833">
                  <c:v>3.4795494157165499E-2</c:v>
                </c:pt>
                <c:pt idx="834">
                  <c:v>3.4795494157165499E-2</c:v>
                </c:pt>
                <c:pt idx="835">
                  <c:v>3.4795494157165499E-2</c:v>
                </c:pt>
                <c:pt idx="836">
                  <c:v>3.4795494157165499E-2</c:v>
                </c:pt>
                <c:pt idx="837">
                  <c:v>3.4795494157165499E-2</c:v>
                </c:pt>
                <c:pt idx="838">
                  <c:v>3.4795494157165499E-2</c:v>
                </c:pt>
                <c:pt idx="839">
                  <c:v>3.4795494157165499E-2</c:v>
                </c:pt>
                <c:pt idx="840">
                  <c:v>3.4795494157165499E-2</c:v>
                </c:pt>
                <c:pt idx="841">
                  <c:v>3.4795494157165499E-2</c:v>
                </c:pt>
                <c:pt idx="842">
                  <c:v>3.4795494157165499E-2</c:v>
                </c:pt>
                <c:pt idx="843">
                  <c:v>3.4795494157165499E-2</c:v>
                </c:pt>
                <c:pt idx="844">
                  <c:v>3.4795494157165499E-2</c:v>
                </c:pt>
                <c:pt idx="845">
                  <c:v>3.4795494157165499E-2</c:v>
                </c:pt>
                <c:pt idx="846">
                  <c:v>3.4795494157165499E-2</c:v>
                </c:pt>
                <c:pt idx="847">
                  <c:v>3.4795494157165499E-2</c:v>
                </c:pt>
                <c:pt idx="848">
                  <c:v>3.4795494157165499E-2</c:v>
                </c:pt>
                <c:pt idx="849">
                  <c:v>3.4795494157165499E-2</c:v>
                </c:pt>
                <c:pt idx="850">
                  <c:v>3.4795494157165499E-2</c:v>
                </c:pt>
                <c:pt idx="851">
                  <c:v>3.4795494157165499E-2</c:v>
                </c:pt>
                <c:pt idx="852">
                  <c:v>3.4795494157165499E-2</c:v>
                </c:pt>
                <c:pt idx="853">
                  <c:v>3.4795494157165499E-2</c:v>
                </c:pt>
                <c:pt idx="854">
                  <c:v>3.4795494157165499E-2</c:v>
                </c:pt>
                <c:pt idx="855">
                  <c:v>3.4795494157165499E-2</c:v>
                </c:pt>
                <c:pt idx="856">
                  <c:v>3.4795494157165499E-2</c:v>
                </c:pt>
                <c:pt idx="857">
                  <c:v>3.4795494157165499E-2</c:v>
                </c:pt>
                <c:pt idx="858">
                  <c:v>3.4795494157165499E-2</c:v>
                </c:pt>
                <c:pt idx="859">
                  <c:v>3.4795494157165499E-2</c:v>
                </c:pt>
                <c:pt idx="860">
                  <c:v>3.4795494157165499E-2</c:v>
                </c:pt>
                <c:pt idx="861">
                  <c:v>3.4795494157165499E-2</c:v>
                </c:pt>
                <c:pt idx="862">
                  <c:v>3.4795494157165499E-2</c:v>
                </c:pt>
                <c:pt idx="863">
                  <c:v>3.4795494157165499E-2</c:v>
                </c:pt>
                <c:pt idx="864">
                  <c:v>3.4795494157165499E-2</c:v>
                </c:pt>
                <c:pt idx="865">
                  <c:v>3.4795494157165499E-2</c:v>
                </c:pt>
                <c:pt idx="866">
                  <c:v>3.4795494157165499E-2</c:v>
                </c:pt>
                <c:pt idx="867">
                  <c:v>3.4795494157165499E-2</c:v>
                </c:pt>
                <c:pt idx="868">
                  <c:v>3.4795494157165499E-2</c:v>
                </c:pt>
                <c:pt idx="869">
                  <c:v>3.4795494157165499E-2</c:v>
                </c:pt>
                <c:pt idx="870">
                  <c:v>3.4795494157165499E-2</c:v>
                </c:pt>
                <c:pt idx="871">
                  <c:v>3.4795494157165499E-2</c:v>
                </c:pt>
                <c:pt idx="872">
                  <c:v>3.4795494157165499E-2</c:v>
                </c:pt>
                <c:pt idx="873">
                  <c:v>3.4795494157165499E-2</c:v>
                </c:pt>
                <c:pt idx="874">
                  <c:v>3.4795494157165499E-2</c:v>
                </c:pt>
                <c:pt idx="875">
                  <c:v>3.4795494157165499E-2</c:v>
                </c:pt>
                <c:pt idx="876">
                  <c:v>3.4795494157165499E-2</c:v>
                </c:pt>
                <c:pt idx="877">
                  <c:v>3.4795494157165499E-2</c:v>
                </c:pt>
                <c:pt idx="878">
                  <c:v>3.4795494157165499E-2</c:v>
                </c:pt>
                <c:pt idx="879">
                  <c:v>3.4795494157165499E-2</c:v>
                </c:pt>
                <c:pt idx="880">
                  <c:v>3.4795494157165499E-2</c:v>
                </c:pt>
                <c:pt idx="881">
                  <c:v>3.4795494157165499E-2</c:v>
                </c:pt>
                <c:pt idx="882">
                  <c:v>3.4795494157165499E-2</c:v>
                </c:pt>
                <c:pt idx="883">
                  <c:v>3.4795494157165499E-2</c:v>
                </c:pt>
                <c:pt idx="884">
                  <c:v>3.4795494157165499E-2</c:v>
                </c:pt>
                <c:pt idx="885">
                  <c:v>3.4795494157165499E-2</c:v>
                </c:pt>
                <c:pt idx="886">
                  <c:v>3.4795494157165499E-2</c:v>
                </c:pt>
                <c:pt idx="887">
                  <c:v>3.4795494157165499E-2</c:v>
                </c:pt>
                <c:pt idx="888">
                  <c:v>3.4795494157165499E-2</c:v>
                </c:pt>
                <c:pt idx="889">
                  <c:v>3.4795494157165499E-2</c:v>
                </c:pt>
                <c:pt idx="890">
                  <c:v>3.4795494157165499E-2</c:v>
                </c:pt>
                <c:pt idx="891">
                  <c:v>3.4795494157165499E-2</c:v>
                </c:pt>
                <c:pt idx="892">
                  <c:v>3.4795494157165499E-2</c:v>
                </c:pt>
                <c:pt idx="893">
                  <c:v>3.4795494157165499E-2</c:v>
                </c:pt>
                <c:pt idx="894">
                  <c:v>3.4795494157165499E-2</c:v>
                </c:pt>
                <c:pt idx="895">
                  <c:v>3.4795494157165499E-2</c:v>
                </c:pt>
                <c:pt idx="896">
                  <c:v>3.4795494157165499E-2</c:v>
                </c:pt>
                <c:pt idx="897">
                  <c:v>3.4795494157165499E-2</c:v>
                </c:pt>
                <c:pt idx="898">
                  <c:v>3.4795494157165499E-2</c:v>
                </c:pt>
                <c:pt idx="899">
                  <c:v>3.4795494157165499E-2</c:v>
                </c:pt>
                <c:pt idx="900">
                  <c:v>3.4795494157165499E-2</c:v>
                </c:pt>
                <c:pt idx="901">
                  <c:v>3.4795494157165499E-2</c:v>
                </c:pt>
                <c:pt idx="902">
                  <c:v>3.4795494157165499E-2</c:v>
                </c:pt>
                <c:pt idx="903">
                  <c:v>3.4795494157165499E-2</c:v>
                </c:pt>
                <c:pt idx="904">
                  <c:v>3.4795494157165499E-2</c:v>
                </c:pt>
                <c:pt idx="905">
                  <c:v>3.4795494157165499E-2</c:v>
                </c:pt>
                <c:pt idx="906">
                  <c:v>3.4795494157165499E-2</c:v>
                </c:pt>
                <c:pt idx="907">
                  <c:v>3.4795494157165499E-2</c:v>
                </c:pt>
                <c:pt idx="908">
                  <c:v>3.4795494157165499E-2</c:v>
                </c:pt>
                <c:pt idx="909">
                  <c:v>3.4795494157165499E-2</c:v>
                </c:pt>
                <c:pt idx="910">
                  <c:v>3.4795494157165499E-2</c:v>
                </c:pt>
                <c:pt idx="911">
                  <c:v>3.4795494157165499E-2</c:v>
                </c:pt>
                <c:pt idx="912">
                  <c:v>3.4795494157165499E-2</c:v>
                </c:pt>
                <c:pt idx="913">
                  <c:v>3.4795494157165499E-2</c:v>
                </c:pt>
                <c:pt idx="914">
                  <c:v>3.4795494157165499E-2</c:v>
                </c:pt>
                <c:pt idx="915">
                  <c:v>3.4795494157165499E-2</c:v>
                </c:pt>
                <c:pt idx="916">
                  <c:v>3.4795494157165499E-2</c:v>
                </c:pt>
                <c:pt idx="917">
                  <c:v>3.4795494157165499E-2</c:v>
                </c:pt>
                <c:pt idx="918">
                  <c:v>3.4795494157165499E-2</c:v>
                </c:pt>
                <c:pt idx="919">
                  <c:v>3.4795494157165499E-2</c:v>
                </c:pt>
                <c:pt idx="920">
                  <c:v>3.4795494157165499E-2</c:v>
                </c:pt>
                <c:pt idx="921">
                  <c:v>3.4795494157165499E-2</c:v>
                </c:pt>
                <c:pt idx="922">
                  <c:v>3.4795494157165499E-2</c:v>
                </c:pt>
                <c:pt idx="923">
                  <c:v>3.4795494157165499E-2</c:v>
                </c:pt>
                <c:pt idx="924">
                  <c:v>3.4795494157165499E-2</c:v>
                </c:pt>
                <c:pt idx="925">
                  <c:v>3.4795494157165499E-2</c:v>
                </c:pt>
                <c:pt idx="926">
                  <c:v>3.4795494157165499E-2</c:v>
                </c:pt>
                <c:pt idx="927">
                  <c:v>3.4795494157165499E-2</c:v>
                </c:pt>
                <c:pt idx="928">
                  <c:v>3.4795494157165499E-2</c:v>
                </c:pt>
                <c:pt idx="929">
                  <c:v>3.4795494157165499E-2</c:v>
                </c:pt>
                <c:pt idx="930">
                  <c:v>3.4795494157165499E-2</c:v>
                </c:pt>
                <c:pt idx="931">
                  <c:v>3.4795494157165499E-2</c:v>
                </c:pt>
                <c:pt idx="932">
                  <c:v>3.4795494157165499E-2</c:v>
                </c:pt>
                <c:pt idx="933">
                  <c:v>3.4795494157165499E-2</c:v>
                </c:pt>
                <c:pt idx="934">
                  <c:v>3.4795494157165499E-2</c:v>
                </c:pt>
                <c:pt idx="935">
                  <c:v>3.4795494157165499E-2</c:v>
                </c:pt>
                <c:pt idx="936">
                  <c:v>3.4795494157165499E-2</c:v>
                </c:pt>
                <c:pt idx="937">
                  <c:v>3.4795494157165499E-2</c:v>
                </c:pt>
                <c:pt idx="938">
                  <c:v>3.4795494157165499E-2</c:v>
                </c:pt>
                <c:pt idx="939">
                  <c:v>3.4795494157165499E-2</c:v>
                </c:pt>
                <c:pt idx="940">
                  <c:v>3.4795494157165499E-2</c:v>
                </c:pt>
                <c:pt idx="941">
                  <c:v>3.4795494157165499E-2</c:v>
                </c:pt>
                <c:pt idx="942">
                  <c:v>3.4795494157165499E-2</c:v>
                </c:pt>
                <c:pt idx="943">
                  <c:v>3.4795494157165499E-2</c:v>
                </c:pt>
                <c:pt idx="944">
                  <c:v>3.4795494157165499E-2</c:v>
                </c:pt>
                <c:pt idx="945">
                  <c:v>3.4795494157165499E-2</c:v>
                </c:pt>
                <c:pt idx="946">
                  <c:v>3.4795494157165499E-2</c:v>
                </c:pt>
                <c:pt idx="947">
                  <c:v>3.4795494157165499E-2</c:v>
                </c:pt>
                <c:pt idx="948">
                  <c:v>3.4795494157165499E-2</c:v>
                </c:pt>
                <c:pt idx="949">
                  <c:v>3.4795494157165499E-2</c:v>
                </c:pt>
                <c:pt idx="950">
                  <c:v>3.4795494157165499E-2</c:v>
                </c:pt>
                <c:pt idx="951">
                  <c:v>3.4795494157165499E-2</c:v>
                </c:pt>
                <c:pt idx="952">
                  <c:v>3.4795494157165499E-2</c:v>
                </c:pt>
                <c:pt idx="953">
                  <c:v>3.4795494157165499E-2</c:v>
                </c:pt>
                <c:pt idx="954">
                  <c:v>3.4795494157165499E-2</c:v>
                </c:pt>
                <c:pt idx="955">
                  <c:v>3.4795494157165499E-2</c:v>
                </c:pt>
                <c:pt idx="956">
                  <c:v>3.4795494157165499E-2</c:v>
                </c:pt>
                <c:pt idx="957">
                  <c:v>3.4795494157165499E-2</c:v>
                </c:pt>
                <c:pt idx="958">
                  <c:v>3.4795494157165499E-2</c:v>
                </c:pt>
                <c:pt idx="959">
                  <c:v>3.4795494157165499E-2</c:v>
                </c:pt>
                <c:pt idx="960">
                  <c:v>3.4795494157165499E-2</c:v>
                </c:pt>
                <c:pt idx="961">
                  <c:v>3.4795494157165499E-2</c:v>
                </c:pt>
                <c:pt idx="962">
                  <c:v>3.4795494157165499E-2</c:v>
                </c:pt>
                <c:pt idx="963">
                  <c:v>3.4795494157165499E-2</c:v>
                </c:pt>
                <c:pt idx="964">
                  <c:v>3.4795494157165499E-2</c:v>
                </c:pt>
                <c:pt idx="965">
                  <c:v>3.4795494157165499E-2</c:v>
                </c:pt>
                <c:pt idx="966">
                  <c:v>3.4795494157165499E-2</c:v>
                </c:pt>
                <c:pt idx="967">
                  <c:v>3.4795494157165499E-2</c:v>
                </c:pt>
                <c:pt idx="968">
                  <c:v>3.4795494157165499E-2</c:v>
                </c:pt>
                <c:pt idx="969">
                  <c:v>3.4795494157165499E-2</c:v>
                </c:pt>
                <c:pt idx="970">
                  <c:v>3.4795494157165499E-2</c:v>
                </c:pt>
                <c:pt idx="971">
                  <c:v>3.4795494157165499E-2</c:v>
                </c:pt>
                <c:pt idx="972">
                  <c:v>3.4795494157165499E-2</c:v>
                </c:pt>
                <c:pt idx="973">
                  <c:v>3.4795494157165499E-2</c:v>
                </c:pt>
                <c:pt idx="974">
                  <c:v>3.4795494157165499E-2</c:v>
                </c:pt>
                <c:pt idx="975">
                  <c:v>3.4795494157165499E-2</c:v>
                </c:pt>
                <c:pt idx="976">
                  <c:v>3.4795494157165499E-2</c:v>
                </c:pt>
                <c:pt idx="977">
                  <c:v>3.4795494157165499E-2</c:v>
                </c:pt>
                <c:pt idx="978">
                  <c:v>3.4795494157165499E-2</c:v>
                </c:pt>
                <c:pt idx="979">
                  <c:v>3.4795494157165499E-2</c:v>
                </c:pt>
                <c:pt idx="980">
                  <c:v>3.4795494157165499E-2</c:v>
                </c:pt>
                <c:pt idx="981">
                  <c:v>3.4795494157165499E-2</c:v>
                </c:pt>
                <c:pt idx="982">
                  <c:v>3.4795494157165499E-2</c:v>
                </c:pt>
                <c:pt idx="983">
                  <c:v>3.4795494157165499E-2</c:v>
                </c:pt>
                <c:pt idx="984">
                  <c:v>3.4795494157165499E-2</c:v>
                </c:pt>
                <c:pt idx="985">
                  <c:v>3.4795494157165499E-2</c:v>
                </c:pt>
                <c:pt idx="986">
                  <c:v>3.4795494157165499E-2</c:v>
                </c:pt>
                <c:pt idx="987">
                  <c:v>3.4795494157165499E-2</c:v>
                </c:pt>
                <c:pt idx="988">
                  <c:v>3.4795494157165499E-2</c:v>
                </c:pt>
                <c:pt idx="989">
                  <c:v>3.4795494157165499E-2</c:v>
                </c:pt>
                <c:pt idx="990">
                  <c:v>3.4795494157165499E-2</c:v>
                </c:pt>
                <c:pt idx="991">
                  <c:v>3.4795494157165499E-2</c:v>
                </c:pt>
                <c:pt idx="992">
                  <c:v>3.4795494157165499E-2</c:v>
                </c:pt>
                <c:pt idx="993">
                  <c:v>3.4795494157165499E-2</c:v>
                </c:pt>
                <c:pt idx="994">
                  <c:v>3.4795494157165499E-2</c:v>
                </c:pt>
                <c:pt idx="995">
                  <c:v>3.4795494157165499E-2</c:v>
                </c:pt>
                <c:pt idx="996">
                  <c:v>3.4795494157165499E-2</c:v>
                </c:pt>
                <c:pt idx="997">
                  <c:v>3.4795494157165499E-2</c:v>
                </c:pt>
                <c:pt idx="998">
                  <c:v>3.4795494157165499E-2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937-4F0D-B132-E88432712E8F}"/>
            </c:ext>
          </c:extLst>
        </c:ser>
        <c:ser>
          <c:idx val="12"/>
          <c:order val="10"/>
          <c:tx>
            <c:strRef>
              <c:f>FLiNaK_plot_data!$J$1</c:f>
              <c:strCache>
                <c:ptCount val="1"/>
                <c:pt idx="0">
                  <c:v>Na-K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FLiNaK_plot_data!$J$2:$J$1001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1.2329213503450699E-3</c:v>
                </c:pt>
                <c:pt idx="534">
                  <c:v>1.2740644235312E-3</c:v>
                </c:pt>
                <c:pt idx="535">
                  <c:v>1.3152074967173299E-3</c:v>
                </c:pt>
                <c:pt idx="536">
                  <c:v>1.35635056990346E-3</c:v>
                </c:pt>
                <c:pt idx="537">
                  <c:v>1.3974936430895799E-3</c:v>
                </c:pt>
                <c:pt idx="538">
                  <c:v>1.43863671627571E-3</c:v>
                </c:pt>
                <c:pt idx="539">
                  <c:v>1.4797797894618399E-3</c:v>
                </c:pt>
                <c:pt idx="540">
                  <c:v>1.5209228626479701E-3</c:v>
                </c:pt>
                <c:pt idx="541">
                  <c:v>1.5620659358341E-3</c:v>
                </c:pt>
                <c:pt idx="542">
                  <c:v>1.6032090090202301E-3</c:v>
                </c:pt>
                <c:pt idx="543">
                  <c:v>1.64435208220636E-3</c:v>
                </c:pt>
                <c:pt idx="544">
                  <c:v>1.6854951553924901E-3</c:v>
                </c:pt>
                <c:pt idx="545">
                  <c:v>1.72663822857862E-3</c:v>
                </c:pt>
                <c:pt idx="546">
                  <c:v>1.7677813017647401E-3</c:v>
                </c:pt>
                <c:pt idx="547">
                  <c:v>1.80892437495087E-3</c:v>
                </c:pt>
                <c:pt idx="548">
                  <c:v>1.8893947419922499E-3</c:v>
                </c:pt>
                <c:pt idx="549">
                  <c:v>1.9844809529433898E-3</c:v>
                </c:pt>
                <c:pt idx="550">
                  <c:v>2.0795671638945499E-3</c:v>
                </c:pt>
                <c:pt idx="551">
                  <c:v>2.1746533748457E-3</c:v>
                </c:pt>
                <c:pt idx="552">
                  <c:v>2.26973958579685E-3</c:v>
                </c:pt>
                <c:pt idx="553">
                  <c:v>2.3648257967480001E-3</c:v>
                </c:pt>
                <c:pt idx="554">
                  <c:v>2.4599120076991602E-3</c:v>
                </c:pt>
                <c:pt idx="555">
                  <c:v>2.5549982186503098E-3</c:v>
                </c:pt>
                <c:pt idx="556">
                  <c:v>2.6500844296014599E-3</c:v>
                </c:pt>
                <c:pt idx="557">
                  <c:v>2.74517064055261E-3</c:v>
                </c:pt>
                <c:pt idx="558">
                  <c:v>2.84025685150377E-3</c:v>
                </c:pt>
                <c:pt idx="559">
                  <c:v>2.9353430624549201E-3</c:v>
                </c:pt>
                <c:pt idx="560">
                  <c:v>3.0304292734060702E-3</c:v>
                </c:pt>
                <c:pt idx="561">
                  <c:v>3.1255154843572198E-3</c:v>
                </c:pt>
                <c:pt idx="562">
                  <c:v>3.2206016953083799E-3</c:v>
                </c:pt>
                <c:pt idx="563">
                  <c:v>3.3429900844326099E-3</c:v>
                </c:pt>
                <c:pt idx="564">
                  <c:v>3.4719050449269202E-3</c:v>
                </c:pt>
                <c:pt idx="565">
                  <c:v>3.6008200054212301E-3</c:v>
                </c:pt>
                <c:pt idx="566">
                  <c:v>3.72973496591555E-3</c:v>
                </c:pt>
                <c:pt idx="567">
                  <c:v>3.8586499264098599E-3</c:v>
                </c:pt>
                <c:pt idx="568">
                  <c:v>3.9875648869041698E-3</c:v>
                </c:pt>
                <c:pt idx="569">
                  <c:v>4.1164798473984901E-3</c:v>
                </c:pt>
                <c:pt idx="570">
                  <c:v>4.2453948078928104E-3</c:v>
                </c:pt>
                <c:pt idx="571">
                  <c:v>4.3743097683871099E-3</c:v>
                </c:pt>
                <c:pt idx="572">
                  <c:v>4.5032247288814302E-3</c:v>
                </c:pt>
                <c:pt idx="573">
                  <c:v>4.6321396893757496E-3</c:v>
                </c:pt>
                <c:pt idx="574">
                  <c:v>4.7610546498700699E-3</c:v>
                </c:pt>
                <c:pt idx="575">
                  <c:v>4.8899696103643702E-3</c:v>
                </c:pt>
                <c:pt idx="576">
                  <c:v>5.0188845708586897E-3</c:v>
                </c:pt>
                <c:pt idx="577">
                  <c:v>5.1477995313529996E-3</c:v>
                </c:pt>
                <c:pt idx="578">
                  <c:v>5.31474825696923E-3</c:v>
                </c:pt>
                <c:pt idx="579">
                  <c:v>5.4866348709616403E-3</c:v>
                </c:pt>
                <c:pt idx="580">
                  <c:v>5.6585214849540696E-3</c:v>
                </c:pt>
                <c:pt idx="581">
                  <c:v>5.8304080989464904E-3</c:v>
                </c:pt>
                <c:pt idx="582">
                  <c:v>6.0022947129389102E-3</c:v>
                </c:pt>
                <c:pt idx="583">
                  <c:v>6.1741813269313196E-3</c:v>
                </c:pt>
                <c:pt idx="584">
                  <c:v>6.3460679409237499E-3</c:v>
                </c:pt>
                <c:pt idx="585">
                  <c:v>6.5179545549161697E-3</c:v>
                </c:pt>
                <c:pt idx="586">
                  <c:v>6.68984116890858E-3</c:v>
                </c:pt>
                <c:pt idx="587">
                  <c:v>6.8617277829009999E-3</c:v>
                </c:pt>
                <c:pt idx="588">
                  <c:v>7.0336143968934301E-3</c:v>
                </c:pt>
                <c:pt idx="589">
                  <c:v>7.20550101088585E-3</c:v>
                </c:pt>
                <c:pt idx="590">
                  <c:v>7.3773876248782603E-3</c:v>
                </c:pt>
                <c:pt idx="591">
                  <c:v>7.5492742388706801E-3</c:v>
                </c:pt>
                <c:pt idx="592">
                  <c:v>7.7211608528630999E-3</c:v>
                </c:pt>
                <c:pt idx="593">
                  <c:v>7.9466862355123593E-3</c:v>
                </c:pt>
                <c:pt idx="594">
                  <c:v>8.1742662018309108E-3</c:v>
                </c:pt>
                <c:pt idx="595">
                  <c:v>8.4018461681494797E-3</c:v>
                </c:pt>
                <c:pt idx="596">
                  <c:v>8.6294261344680503E-3</c:v>
                </c:pt>
                <c:pt idx="597">
                  <c:v>8.8570061007866296E-3</c:v>
                </c:pt>
                <c:pt idx="598">
                  <c:v>9.0845860671051794E-3</c:v>
                </c:pt>
                <c:pt idx="599">
                  <c:v>9.3121660334237501E-3</c:v>
                </c:pt>
                <c:pt idx="600">
                  <c:v>9.5397459997423207E-3</c:v>
                </c:pt>
                <c:pt idx="601">
                  <c:v>9.7673259660608896E-3</c:v>
                </c:pt>
                <c:pt idx="602">
                  <c:v>9.9949059323794394E-3</c:v>
                </c:pt>
                <c:pt idx="603">
                  <c:v>1.0222485898698E-2</c:v>
                </c:pt>
                <c:pt idx="604">
                  <c:v>1.0450065865016501E-2</c:v>
                </c:pt>
                <c:pt idx="605">
                  <c:v>1.0677645831335099E-2</c:v>
                </c:pt>
                <c:pt idx="606">
                  <c:v>1.0905225797653699E-2</c:v>
                </c:pt>
                <c:pt idx="607">
                  <c:v>1.11386042166399E-2</c:v>
                </c:pt>
                <c:pt idx="608">
                  <c:v>1.13742443038174E-2</c:v>
                </c:pt>
                <c:pt idx="609">
                  <c:v>1.1609884390994901E-2</c:v>
                </c:pt>
                <c:pt idx="610">
                  <c:v>1.1845524478172401E-2</c:v>
                </c:pt>
                <c:pt idx="611">
                  <c:v>1.2081164565349901E-2</c:v>
                </c:pt>
                <c:pt idx="612">
                  <c:v>1.2316804652527401E-2</c:v>
                </c:pt>
                <c:pt idx="613">
                  <c:v>1.2552444739704899E-2</c:v>
                </c:pt>
                <c:pt idx="614">
                  <c:v>1.27880848268823E-2</c:v>
                </c:pt>
                <c:pt idx="615">
                  <c:v>1.30237249140598E-2</c:v>
                </c:pt>
                <c:pt idx="616">
                  <c:v>1.3259365001237301E-2</c:v>
                </c:pt>
                <c:pt idx="617">
                  <c:v>1.3495005088414801E-2</c:v>
                </c:pt>
                <c:pt idx="618">
                  <c:v>1.3730645175592301E-2</c:v>
                </c:pt>
                <c:pt idx="619">
                  <c:v>1.3966285262769799E-2</c:v>
                </c:pt>
                <c:pt idx="620">
                  <c:v>1.4202095678385001E-2</c:v>
                </c:pt>
                <c:pt idx="621">
                  <c:v>1.44388420595589E-2</c:v>
                </c:pt>
                <c:pt idx="622">
                  <c:v>1.46755884407329E-2</c:v>
                </c:pt>
                <c:pt idx="623">
                  <c:v>1.4912334821906899E-2</c:v>
                </c:pt>
                <c:pt idx="624">
                  <c:v>1.51490812030808E-2</c:v>
                </c:pt>
                <c:pt idx="625">
                  <c:v>1.53858275842548E-2</c:v>
                </c:pt>
                <c:pt idx="626">
                  <c:v>1.56225739654288E-2</c:v>
                </c:pt>
                <c:pt idx="627">
                  <c:v>1.5859320346602701E-2</c:v>
                </c:pt>
                <c:pt idx="628">
                  <c:v>1.6096066727776699E-2</c:v>
                </c:pt>
                <c:pt idx="629">
                  <c:v>1.6332813108950701E-2</c:v>
                </c:pt>
                <c:pt idx="630">
                  <c:v>1.6569559490124699E-2</c:v>
                </c:pt>
                <c:pt idx="631">
                  <c:v>1.68063058712986E-2</c:v>
                </c:pt>
                <c:pt idx="632">
                  <c:v>1.7043052252472601E-2</c:v>
                </c:pt>
                <c:pt idx="633">
                  <c:v>1.7279798633646599E-2</c:v>
                </c:pt>
                <c:pt idx="634">
                  <c:v>1.75100342004142E-2</c:v>
                </c:pt>
                <c:pt idx="635">
                  <c:v>1.7735717667392601E-2</c:v>
                </c:pt>
                <c:pt idx="636">
                  <c:v>1.7961401134370999E-2</c:v>
                </c:pt>
                <c:pt idx="637">
                  <c:v>1.8187084601349299E-2</c:v>
                </c:pt>
                <c:pt idx="638">
                  <c:v>1.8412768068327701E-2</c:v>
                </c:pt>
                <c:pt idx="639">
                  <c:v>1.8638451535306098E-2</c:v>
                </c:pt>
                <c:pt idx="640">
                  <c:v>1.88641350022845E-2</c:v>
                </c:pt>
                <c:pt idx="641">
                  <c:v>1.90898184692628E-2</c:v>
                </c:pt>
                <c:pt idx="642">
                  <c:v>1.9315501936241201E-2</c:v>
                </c:pt>
                <c:pt idx="643">
                  <c:v>1.9541185403219599E-2</c:v>
                </c:pt>
                <c:pt idx="644">
                  <c:v>1.97668688701979E-2</c:v>
                </c:pt>
                <c:pt idx="645">
                  <c:v>1.9992552337176301E-2</c:v>
                </c:pt>
                <c:pt idx="646">
                  <c:v>2.0218235804154699E-2</c:v>
                </c:pt>
                <c:pt idx="647">
                  <c:v>2.04445053507895E-2</c:v>
                </c:pt>
                <c:pt idx="648">
                  <c:v>2.06955720622394E-2</c:v>
                </c:pt>
                <c:pt idx="649">
                  <c:v>2.09466387736892E-2</c:v>
                </c:pt>
                <c:pt idx="650">
                  <c:v>2.11977054851391E-2</c:v>
                </c:pt>
                <c:pt idx="651">
                  <c:v>2.1448772196588899E-2</c:v>
                </c:pt>
                <c:pt idx="652">
                  <c:v>2.1699838908038799E-2</c:v>
                </c:pt>
                <c:pt idx="653">
                  <c:v>2.1950905619488599E-2</c:v>
                </c:pt>
                <c:pt idx="654">
                  <c:v>2.2201972330938499E-2</c:v>
                </c:pt>
                <c:pt idx="655">
                  <c:v>2.2453039042388299E-2</c:v>
                </c:pt>
                <c:pt idx="656">
                  <c:v>2.2704105753838199E-2</c:v>
                </c:pt>
                <c:pt idx="657">
                  <c:v>2.2955172465287998E-2</c:v>
                </c:pt>
                <c:pt idx="658">
                  <c:v>2.3206239176737899E-2</c:v>
                </c:pt>
                <c:pt idx="659">
                  <c:v>2.3457305888187702E-2</c:v>
                </c:pt>
                <c:pt idx="660">
                  <c:v>2.3724886128447701E-2</c:v>
                </c:pt>
                <c:pt idx="661">
                  <c:v>2.3996234846203199E-2</c:v>
                </c:pt>
                <c:pt idx="662">
                  <c:v>2.4267583563958601E-2</c:v>
                </c:pt>
                <c:pt idx="663">
                  <c:v>2.4538932281713999E-2</c:v>
                </c:pt>
                <c:pt idx="664">
                  <c:v>2.4810280999469501E-2</c:v>
                </c:pt>
                <c:pt idx="665">
                  <c:v>2.5081629717224899E-2</c:v>
                </c:pt>
                <c:pt idx="666">
                  <c:v>2.53529784349803E-2</c:v>
                </c:pt>
                <c:pt idx="667">
                  <c:v>2.5624327152735799E-2</c:v>
                </c:pt>
                <c:pt idx="668">
                  <c:v>2.58956758704912E-2</c:v>
                </c:pt>
                <c:pt idx="669">
                  <c:v>2.6167024588246698E-2</c:v>
                </c:pt>
                <c:pt idx="670">
                  <c:v>2.64383733060021E-2</c:v>
                </c:pt>
                <c:pt idx="671">
                  <c:v>2.6709722023757501E-2</c:v>
                </c:pt>
                <c:pt idx="672">
                  <c:v>2.6943677615887202E-2</c:v>
                </c:pt>
                <c:pt idx="673">
                  <c:v>2.7153250413109301E-2</c:v>
                </c:pt>
                <c:pt idx="674">
                  <c:v>2.7362823210331299E-2</c:v>
                </c:pt>
                <c:pt idx="675">
                  <c:v>2.7572396007553401E-2</c:v>
                </c:pt>
                <c:pt idx="676">
                  <c:v>2.77819688047755E-2</c:v>
                </c:pt>
                <c:pt idx="677">
                  <c:v>2.7991541601997599E-2</c:v>
                </c:pt>
                <c:pt idx="678">
                  <c:v>2.8201114399219601E-2</c:v>
                </c:pt>
                <c:pt idx="679">
                  <c:v>2.84106871964417E-2</c:v>
                </c:pt>
                <c:pt idx="680">
                  <c:v>2.8620259993663799E-2</c:v>
                </c:pt>
                <c:pt idx="681">
                  <c:v>2.8829832790885801E-2</c:v>
                </c:pt>
                <c:pt idx="682">
                  <c:v>2.90394055881079E-2</c:v>
                </c:pt>
                <c:pt idx="683">
                  <c:v>2.9248978385329999E-2</c:v>
                </c:pt>
                <c:pt idx="684">
                  <c:v>2.9458551182552101E-2</c:v>
                </c:pt>
                <c:pt idx="685">
                  <c:v>2.96681239797741E-2</c:v>
                </c:pt>
                <c:pt idx="686">
                  <c:v>2.98534904281091E-2</c:v>
                </c:pt>
                <c:pt idx="687">
                  <c:v>2.9996119745134601E-2</c:v>
                </c:pt>
                <c:pt idx="688">
                  <c:v>3.0138749062160099E-2</c:v>
                </c:pt>
                <c:pt idx="689">
                  <c:v>3.0281378379185601E-2</c:v>
                </c:pt>
                <c:pt idx="690">
                  <c:v>3.0424007696211099E-2</c:v>
                </c:pt>
                <c:pt idx="691">
                  <c:v>3.05666370132366E-2</c:v>
                </c:pt>
                <c:pt idx="692">
                  <c:v>3.0709266330262101E-2</c:v>
                </c:pt>
                <c:pt idx="693">
                  <c:v>3.0851895647287599E-2</c:v>
                </c:pt>
                <c:pt idx="694">
                  <c:v>3.0994524964313101E-2</c:v>
                </c:pt>
                <c:pt idx="695">
                  <c:v>3.1137154281338598E-2</c:v>
                </c:pt>
                <c:pt idx="696">
                  <c:v>3.12797835983641E-2</c:v>
                </c:pt>
                <c:pt idx="697">
                  <c:v>3.1422412915389601E-2</c:v>
                </c:pt>
                <c:pt idx="698">
                  <c:v>3.1565042232415103E-2</c:v>
                </c:pt>
                <c:pt idx="699">
                  <c:v>3.1707671549440597E-2</c:v>
                </c:pt>
                <c:pt idx="700">
                  <c:v>3.1850300866466098E-2</c:v>
                </c:pt>
                <c:pt idx="701">
                  <c:v>3.1966402529620998E-2</c:v>
                </c:pt>
                <c:pt idx="702">
                  <c:v>3.2048688674795801E-2</c:v>
                </c:pt>
                <c:pt idx="703">
                  <c:v>3.2130974819970501E-2</c:v>
                </c:pt>
                <c:pt idx="704">
                  <c:v>3.22132609651452E-2</c:v>
                </c:pt>
                <c:pt idx="705">
                  <c:v>3.22955471103199E-2</c:v>
                </c:pt>
                <c:pt idx="706">
                  <c:v>3.2377833255494697E-2</c:v>
                </c:pt>
                <c:pt idx="707">
                  <c:v>3.2460119400669403E-2</c:v>
                </c:pt>
                <c:pt idx="708">
                  <c:v>3.2542405545844102E-2</c:v>
                </c:pt>
                <c:pt idx="709">
                  <c:v>3.2624691691018899E-2</c:v>
                </c:pt>
                <c:pt idx="710">
                  <c:v>3.2706977836193599E-2</c:v>
                </c:pt>
                <c:pt idx="711">
                  <c:v>3.2789263981368298E-2</c:v>
                </c:pt>
                <c:pt idx="712">
                  <c:v>3.2871550126542998E-2</c:v>
                </c:pt>
                <c:pt idx="713">
                  <c:v>3.2953836271717801E-2</c:v>
                </c:pt>
                <c:pt idx="714">
                  <c:v>3.3036122416892501E-2</c:v>
                </c:pt>
                <c:pt idx="715">
                  <c:v>3.31184085620672E-2</c:v>
                </c:pt>
                <c:pt idx="716">
                  <c:v>3.3169459117044497E-2</c:v>
                </c:pt>
                <c:pt idx="717">
                  <c:v>3.3191402089170902E-2</c:v>
                </c:pt>
                <c:pt idx="718">
                  <c:v>3.3213345061297299E-2</c:v>
                </c:pt>
                <c:pt idx="719">
                  <c:v>3.32352880334238E-2</c:v>
                </c:pt>
                <c:pt idx="720">
                  <c:v>3.3257231005550197E-2</c:v>
                </c:pt>
                <c:pt idx="721">
                  <c:v>3.3279173977676602E-2</c:v>
                </c:pt>
                <c:pt idx="722">
                  <c:v>3.3301116949803103E-2</c:v>
                </c:pt>
                <c:pt idx="723">
                  <c:v>3.33230599219295E-2</c:v>
                </c:pt>
                <c:pt idx="724">
                  <c:v>3.3345002894055897E-2</c:v>
                </c:pt>
                <c:pt idx="725">
                  <c:v>3.3366945866182302E-2</c:v>
                </c:pt>
                <c:pt idx="726">
                  <c:v>3.3388888838308803E-2</c:v>
                </c:pt>
                <c:pt idx="727">
                  <c:v>3.34108318104352E-2</c:v>
                </c:pt>
                <c:pt idx="728">
                  <c:v>3.3432774782561597E-2</c:v>
                </c:pt>
                <c:pt idx="729">
                  <c:v>3.3454717754688099E-2</c:v>
                </c:pt>
                <c:pt idx="730">
                  <c:v>3.3476660726814503E-2</c:v>
                </c:pt>
                <c:pt idx="731">
                  <c:v>3.3473380990410598E-2</c:v>
                </c:pt>
                <c:pt idx="732">
                  <c:v>3.3452979250288201E-2</c:v>
                </c:pt>
                <c:pt idx="733">
                  <c:v>3.3432577510165797E-2</c:v>
                </c:pt>
                <c:pt idx="734">
                  <c:v>3.3412175770043399E-2</c:v>
                </c:pt>
                <c:pt idx="735">
                  <c:v>3.3391774029921099E-2</c:v>
                </c:pt>
                <c:pt idx="736">
                  <c:v>3.3371372289798702E-2</c:v>
                </c:pt>
                <c:pt idx="737">
                  <c:v>3.3350970549676298E-2</c:v>
                </c:pt>
                <c:pt idx="738">
                  <c:v>3.3330568809553901E-2</c:v>
                </c:pt>
                <c:pt idx="739">
                  <c:v>3.3310167069431497E-2</c:v>
                </c:pt>
                <c:pt idx="740">
                  <c:v>3.32897653293091E-2</c:v>
                </c:pt>
                <c:pt idx="741">
                  <c:v>3.3269363589186703E-2</c:v>
                </c:pt>
                <c:pt idx="742">
                  <c:v>3.3248961849064299E-2</c:v>
                </c:pt>
                <c:pt idx="743">
                  <c:v>3.3228560108941901E-2</c:v>
                </c:pt>
                <c:pt idx="744">
                  <c:v>3.3208158368819601E-2</c:v>
                </c:pt>
                <c:pt idx="745">
                  <c:v>3.3156211464185799E-2</c:v>
                </c:pt>
                <c:pt idx="746">
                  <c:v>3.30461782964818E-2</c:v>
                </c:pt>
                <c:pt idx="747">
                  <c:v>3.2936145128777801E-2</c:v>
                </c:pt>
                <c:pt idx="748">
                  <c:v>3.2826111961073802E-2</c:v>
                </c:pt>
                <c:pt idx="749">
                  <c:v>3.2716078793369803E-2</c:v>
                </c:pt>
                <c:pt idx="750">
                  <c:v>3.2606045625665901E-2</c:v>
                </c:pt>
                <c:pt idx="751">
                  <c:v>3.2496012457961902E-2</c:v>
                </c:pt>
                <c:pt idx="752">
                  <c:v>3.2385979290257903E-2</c:v>
                </c:pt>
                <c:pt idx="753">
                  <c:v>3.2275946122553897E-2</c:v>
                </c:pt>
                <c:pt idx="754">
                  <c:v>3.2165912954849898E-2</c:v>
                </c:pt>
                <c:pt idx="755">
                  <c:v>3.2055879787145997E-2</c:v>
                </c:pt>
                <c:pt idx="756">
                  <c:v>3.1945846619441998E-2</c:v>
                </c:pt>
                <c:pt idx="757">
                  <c:v>3.1835813451737999E-2</c:v>
                </c:pt>
                <c:pt idx="758">
                  <c:v>3.1725780284034E-2</c:v>
                </c:pt>
                <c:pt idx="759">
                  <c:v>3.1615747116330001E-2</c:v>
                </c:pt>
                <c:pt idx="760">
                  <c:v>3.1505713948626002E-2</c:v>
                </c:pt>
                <c:pt idx="761">
                  <c:v>3.13956807809221E-2</c:v>
                </c:pt>
                <c:pt idx="762">
                  <c:v>3.1285647613218101E-2</c:v>
                </c:pt>
                <c:pt idx="763">
                  <c:v>3.1175944384093799E-2</c:v>
                </c:pt>
                <c:pt idx="764">
                  <c:v>3.1074458139056901E-2</c:v>
                </c:pt>
                <c:pt idx="765">
                  <c:v>3.0972971894019999E-2</c:v>
                </c:pt>
                <c:pt idx="766">
                  <c:v>3.08714856489831E-2</c:v>
                </c:pt>
                <c:pt idx="767">
                  <c:v>3.0769999403946199E-2</c:v>
                </c:pt>
                <c:pt idx="768">
                  <c:v>3.06685131589093E-2</c:v>
                </c:pt>
                <c:pt idx="769">
                  <c:v>3.0567026913872499E-2</c:v>
                </c:pt>
                <c:pt idx="770">
                  <c:v>3.0465540668835601E-2</c:v>
                </c:pt>
                <c:pt idx="771">
                  <c:v>3.0364054423798699E-2</c:v>
                </c:pt>
                <c:pt idx="772">
                  <c:v>3.0262568178761801E-2</c:v>
                </c:pt>
                <c:pt idx="773">
                  <c:v>3.0161081933724899E-2</c:v>
                </c:pt>
                <c:pt idx="774">
                  <c:v>3.0059595688688E-2</c:v>
                </c:pt>
                <c:pt idx="775">
                  <c:v>2.9958109443651099E-2</c:v>
                </c:pt>
                <c:pt idx="776">
                  <c:v>2.98566231986142E-2</c:v>
                </c:pt>
                <c:pt idx="777">
                  <c:v>2.9755136953577298E-2</c:v>
                </c:pt>
                <c:pt idx="778">
                  <c:v>2.9653437454678699E-2</c:v>
                </c:pt>
                <c:pt idx="779">
                  <c:v>2.9550122628132301E-2</c:v>
                </c:pt>
                <c:pt idx="780">
                  <c:v>2.94468078015859E-2</c:v>
                </c:pt>
                <c:pt idx="781">
                  <c:v>2.9343492975039499E-2</c:v>
                </c:pt>
                <c:pt idx="782">
                  <c:v>2.9240178148493098E-2</c:v>
                </c:pt>
                <c:pt idx="783">
                  <c:v>2.9136863321946701E-2</c:v>
                </c:pt>
                <c:pt idx="784">
                  <c:v>2.90335484954003E-2</c:v>
                </c:pt>
                <c:pt idx="785">
                  <c:v>2.8930233668853899E-2</c:v>
                </c:pt>
                <c:pt idx="786">
                  <c:v>2.8826918842307502E-2</c:v>
                </c:pt>
                <c:pt idx="787">
                  <c:v>2.8723604015761101E-2</c:v>
                </c:pt>
                <c:pt idx="788">
                  <c:v>2.86202891892147E-2</c:v>
                </c:pt>
                <c:pt idx="789">
                  <c:v>2.8516974362668202E-2</c:v>
                </c:pt>
                <c:pt idx="790">
                  <c:v>2.8413659536121801E-2</c:v>
                </c:pt>
                <c:pt idx="791">
                  <c:v>2.83103447095754E-2</c:v>
                </c:pt>
                <c:pt idx="792">
                  <c:v>2.8207029883028999E-2</c:v>
                </c:pt>
                <c:pt idx="793">
                  <c:v>2.8095173012491301E-2</c:v>
                </c:pt>
                <c:pt idx="794">
                  <c:v>2.79479722448766E-2</c:v>
                </c:pt>
                <c:pt idx="795">
                  <c:v>2.7800771477261999E-2</c:v>
                </c:pt>
                <c:pt idx="796">
                  <c:v>2.7653570709647302E-2</c:v>
                </c:pt>
                <c:pt idx="797">
                  <c:v>2.7506369942032701E-2</c:v>
                </c:pt>
                <c:pt idx="798">
                  <c:v>2.7359169174418E-2</c:v>
                </c:pt>
                <c:pt idx="799">
                  <c:v>2.72119684068034E-2</c:v>
                </c:pt>
                <c:pt idx="800">
                  <c:v>2.7064767639188698E-2</c:v>
                </c:pt>
                <c:pt idx="801">
                  <c:v>2.6917566871574001E-2</c:v>
                </c:pt>
                <c:pt idx="802">
                  <c:v>2.67703661039594E-2</c:v>
                </c:pt>
                <c:pt idx="803">
                  <c:v>2.6623165336344699E-2</c:v>
                </c:pt>
                <c:pt idx="804">
                  <c:v>2.6475964568730099E-2</c:v>
                </c:pt>
                <c:pt idx="805">
                  <c:v>2.6328763801115401E-2</c:v>
                </c:pt>
                <c:pt idx="806">
                  <c:v>2.6181563033500801E-2</c:v>
                </c:pt>
                <c:pt idx="807">
                  <c:v>2.60343622658861E-2</c:v>
                </c:pt>
                <c:pt idx="808">
                  <c:v>2.58866629147146E-2</c:v>
                </c:pt>
                <c:pt idx="809">
                  <c:v>2.5737633563603299E-2</c:v>
                </c:pt>
                <c:pt idx="810">
                  <c:v>2.5588604212492101E-2</c:v>
                </c:pt>
                <c:pt idx="811">
                  <c:v>2.54395748613808E-2</c:v>
                </c:pt>
                <c:pt idx="812">
                  <c:v>2.5290545510269598E-2</c:v>
                </c:pt>
                <c:pt idx="813">
                  <c:v>2.5141516159158401E-2</c:v>
                </c:pt>
                <c:pt idx="814">
                  <c:v>2.4992486808047099E-2</c:v>
                </c:pt>
                <c:pt idx="815">
                  <c:v>2.4843457456935902E-2</c:v>
                </c:pt>
                <c:pt idx="816">
                  <c:v>2.4694428105824701E-2</c:v>
                </c:pt>
                <c:pt idx="817">
                  <c:v>2.4545398754713399E-2</c:v>
                </c:pt>
                <c:pt idx="818">
                  <c:v>2.4396369403602201E-2</c:v>
                </c:pt>
                <c:pt idx="819">
                  <c:v>2.42473400524909E-2</c:v>
                </c:pt>
                <c:pt idx="820">
                  <c:v>2.4098310701379699E-2</c:v>
                </c:pt>
                <c:pt idx="821">
                  <c:v>2.3949281350268501E-2</c:v>
                </c:pt>
                <c:pt idx="822">
                  <c:v>2.3800251999157199E-2</c:v>
                </c:pt>
                <c:pt idx="823">
                  <c:v>2.3662123856877999E-2</c:v>
                </c:pt>
                <c:pt idx="824">
                  <c:v>2.35441803818482E-2</c:v>
                </c:pt>
                <c:pt idx="825">
                  <c:v>2.3426236906818301E-2</c:v>
                </c:pt>
                <c:pt idx="826">
                  <c:v>2.3308293431788401E-2</c:v>
                </c:pt>
                <c:pt idx="827">
                  <c:v>2.3190349956758598E-2</c:v>
                </c:pt>
                <c:pt idx="828">
                  <c:v>2.3072406481728699E-2</c:v>
                </c:pt>
                <c:pt idx="829">
                  <c:v>2.29544630066989E-2</c:v>
                </c:pt>
                <c:pt idx="830">
                  <c:v>2.2836519531669E-2</c:v>
                </c:pt>
                <c:pt idx="831">
                  <c:v>2.27185760566391E-2</c:v>
                </c:pt>
                <c:pt idx="832">
                  <c:v>2.2600632581609301E-2</c:v>
                </c:pt>
                <c:pt idx="833">
                  <c:v>2.2482689106579402E-2</c:v>
                </c:pt>
                <c:pt idx="834">
                  <c:v>2.2364745631549499E-2</c:v>
                </c:pt>
                <c:pt idx="835">
                  <c:v>2.22468021565197E-2</c:v>
                </c:pt>
                <c:pt idx="836">
                  <c:v>2.21288586814898E-2</c:v>
                </c:pt>
                <c:pt idx="837">
                  <c:v>2.20109152064599E-2</c:v>
                </c:pt>
                <c:pt idx="838">
                  <c:v>2.1899634986453101E-2</c:v>
                </c:pt>
                <c:pt idx="839">
                  <c:v>2.1797234450661399E-2</c:v>
                </c:pt>
                <c:pt idx="840">
                  <c:v>2.1694833914869802E-2</c:v>
                </c:pt>
                <c:pt idx="841">
                  <c:v>2.15924333790781E-2</c:v>
                </c:pt>
                <c:pt idx="842">
                  <c:v>2.1490032843286499E-2</c:v>
                </c:pt>
                <c:pt idx="843">
                  <c:v>2.1387632307494801E-2</c:v>
                </c:pt>
                <c:pt idx="844">
                  <c:v>2.12852317717032E-2</c:v>
                </c:pt>
                <c:pt idx="845">
                  <c:v>2.1182831235911598E-2</c:v>
                </c:pt>
                <c:pt idx="846">
                  <c:v>2.10804307001199E-2</c:v>
                </c:pt>
                <c:pt idx="847">
                  <c:v>2.0978030164328199E-2</c:v>
                </c:pt>
                <c:pt idx="848">
                  <c:v>2.0875629628536601E-2</c:v>
                </c:pt>
                <c:pt idx="849">
                  <c:v>2.0773229092744899E-2</c:v>
                </c:pt>
                <c:pt idx="850">
                  <c:v>2.0670828556953302E-2</c:v>
                </c:pt>
                <c:pt idx="851">
                  <c:v>2.0568428021161701E-2</c:v>
                </c:pt>
                <c:pt idx="852">
                  <c:v>2.0466027485369999E-2</c:v>
                </c:pt>
                <c:pt idx="853">
                  <c:v>2.0372429431479301E-2</c:v>
                </c:pt>
                <c:pt idx="854">
                  <c:v>2.02874004152379E-2</c:v>
                </c:pt>
                <c:pt idx="855">
                  <c:v>2.0202371398996399E-2</c:v>
                </c:pt>
                <c:pt idx="856">
                  <c:v>2.0117342382755001E-2</c:v>
                </c:pt>
                <c:pt idx="857">
                  <c:v>2.00323133665135E-2</c:v>
                </c:pt>
                <c:pt idx="858">
                  <c:v>1.9947284350272099E-2</c:v>
                </c:pt>
                <c:pt idx="859">
                  <c:v>1.9862255334030601E-2</c:v>
                </c:pt>
                <c:pt idx="860">
                  <c:v>1.9777226317789099E-2</c:v>
                </c:pt>
                <c:pt idx="861">
                  <c:v>1.9692197301547702E-2</c:v>
                </c:pt>
                <c:pt idx="862">
                  <c:v>1.96071682853062E-2</c:v>
                </c:pt>
                <c:pt idx="863">
                  <c:v>1.9522139269064799E-2</c:v>
                </c:pt>
                <c:pt idx="864">
                  <c:v>1.9437110252823301E-2</c:v>
                </c:pt>
                <c:pt idx="865">
                  <c:v>1.93520812365819E-2</c:v>
                </c:pt>
                <c:pt idx="866">
                  <c:v>1.9267052220340398E-2</c:v>
                </c:pt>
                <c:pt idx="867">
                  <c:v>1.91820232040989E-2</c:v>
                </c:pt>
                <c:pt idx="868">
                  <c:v>1.9113032814534602E-2</c:v>
                </c:pt>
                <c:pt idx="869">
                  <c:v>1.9055432513750602E-2</c:v>
                </c:pt>
                <c:pt idx="870">
                  <c:v>1.8997832212966501E-2</c:v>
                </c:pt>
                <c:pt idx="871">
                  <c:v>1.8940231912182501E-2</c:v>
                </c:pt>
                <c:pt idx="872">
                  <c:v>1.8882631611398502E-2</c:v>
                </c:pt>
                <c:pt idx="873">
                  <c:v>1.8825031310614401E-2</c:v>
                </c:pt>
                <c:pt idx="874">
                  <c:v>1.8767431009830401E-2</c:v>
                </c:pt>
                <c:pt idx="875">
                  <c:v>1.8709830709046402E-2</c:v>
                </c:pt>
                <c:pt idx="876">
                  <c:v>1.8652230408262301E-2</c:v>
                </c:pt>
                <c:pt idx="877">
                  <c:v>1.8594630107478301E-2</c:v>
                </c:pt>
                <c:pt idx="878">
                  <c:v>1.8537029806694201E-2</c:v>
                </c:pt>
                <c:pt idx="879">
                  <c:v>1.8479429505910201E-2</c:v>
                </c:pt>
                <c:pt idx="880">
                  <c:v>1.8421829205126201E-2</c:v>
                </c:pt>
                <c:pt idx="881">
                  <c:v>1.8364228904342101E-2</c:v>
                </c:pt>
                <c:pt idx="882">
                  <c:v>1.8306628603558101E-2</c:v>
                </c:pt>
                <c:pt idx="883">
                  <c:v>1.8256299741309701E-2</c:v>
                </c:pt>
                <c:pt idx="884">
                  <c:v>1.8209670925990101E-2</c:v>
                </c:pt>
                <c:pt idx="885">
                  <c:v>1.8163042110670501E-2</c:v>
                </c:pt>
                <c:pt idx="886">
                  <c:v>1.8116413295350901E-2</c:v>
                </c:pt>
                <c:pt idx="887">
                  <c:v>1.8069784480031301E-2</c:v>
                </c:pt>
                <c:pt idx="888">
                  <c:v>1.8023155664711701E-2</c:v>
                </c:pt>
                <c:pt idx="889">
                  <c:v>1.7976526849392101E-2</c:v>
                </c:pt>
                <c:pt idx="890">
                  <c:v>1.7929898034072501E-2</c:v>
                </c:pt>
                <c:pt idx="891">
                  <c:v>1.7883269218752999E-2</c:v>
                </c:pt>
                <c:pt idx="892">
                  <c:v>1.7836640403433399E-2</c:v>
                </c:pt>
                <c:pt idx="893">
                  <c:v>1.7790011588113799E-2</c:v>
                </c:pt>
                <c:pt idx="894">
                  <c:v>1.7743382772794199E-2</c:v>
                </c:pt>
                <c:pt idx="895">
                  <c:v>1.7696753957474599E-2</c:v>
                </c:pt>
                <c:pt idx="896">
                  <c:v>1.7650125142154999E-2</c:v>
                </c:pt>
                <c:pt idx="897">
                  <c:v>1.7603496326835399E-2</c:v>
                </c:pt>
                <c:pt idx="898">
                  <c:v>1.7575831508317399E-2</c:v>
                </c:pt>
                <c:pt idx="899">
                  <c:v>1.7554802826945701E-2</c:v>
                </c:pt>
                <c:pt idx="900">
                  <c:v>1.75337741455741E-2</c:v>
                </c:pt>
                <c:pt idx="901">
                  <c:v>1.7512745464202398E-2</c:v>
                </c:pt>
                <c:pt idx="902">
                  <c:v>1.74917167828307E-2</c:v>
                </c:pt>
                <c:pt idx="903">
                  <c:v>1.7470688101458999E-2</c:v>
                </c:pt>
                <c:pt idx="904">
                  <c:v>1.7449659420087402E-2</c:v>
                </c:pt>
                <c:pt idx="905">
                  <c:v>1.74286307387157E-2</c:v>
                </c:pt>
                <c:pt idx="906">
                  <c:v>1.7407602057343999E-2</c:v>
                </c:pt>
                <c:pt idx="907">
                  <c:v>1.7386573375972301E-2</c:v>
                </c:pt>
                <c:pt idx="908">
                  <c:v>1.73655446946007E-2</c:v>
                </c:pt>
                <c:pt idx="909">
                  <c:v>1.7344516013228999E-2</c:v>
                </c:pt>
                <c:pt idx="910">
                  <c:v>1.7323487331857301E-2</c:v>
                </c:pt>
                <c:pt idx="911">
                  <c:v>1.7302458650485599E-2</c:v>
                </c:pt>
                <c:pt idx="912">
                  <c:v>1.7281429969113998E-2</c:v>
                </c:pt>
                <c:pt idx="913">
                  <c:v>1.7269384702958801E-2</c:v>
                </c:pt>
                <c:pt idx="914">
                  <c:v>1.7259327507187401E-2</c:v>
                </c:pt>
                <c:pt idx="915">
                  <c:v>1.7249270311415901E-2</c:v>
                </c:pt>
                <c:pt idx="916">
                  <c:v>1.72392131156444E-2</c:v>
                </c:pt>
                <c:pt idx="917">
                  <c:v>1.7229155919873E-2</c:v>
                </c:pt>
                <c:pt idx="918">
                  <c:v>1.72190987241015E-2</c:v>
                </c:pt>
                <c:pt idx="919">
                  <c:v>1.72090415283301E-2</c:v>
                </c:pt>
                <c:pt idx="920">
                  <c:v>1.7198984332558599E-2</c:v>
                </c:pt>
                <c:pt idx="921">
                  <c:v>1.7188927136787099E-2</c:v>
                </c:pt>
                <c:pt idx="922">
                  <c:v>1.7178869941015699E-2</c:v>
                </c:pt>
                <c:pt idx="923">
                  <c:v>1.7168812745244202E-2</c:v>
                </c:pt>
                <c:pt idx="924">
                  <c:v>1.7158755549472701E-2</c:v>
                </c:pt>
                <c:pt idx="925">
                  <c:v>1.7148698353701301E-2</c:v>
                </c:pt>
                <c:pt idx="926">
                  <c:v>1.7138641157929801E-2</c:v>
                </c:pt>
                <c:pt idx="927">
                  <c:v>1.71285839621583E-2</c:v>
                </c:pt>
                <c:pt idx="928">
                  <c:v>1.7117706816972202E-2</c:v>
                </c:pt>
                <c:pt idx="929">
                  <c:v>1.7106735331507798E-2</c:v>
                </c:pt>
                <c:pt idx="930">
                  <c:v>1.7095763846043301E-2</c:v>
                </c:pt>
                <c:pt idx="931">
                  <c:v>1.7084792360578901E-2</c:v>
                </c:pt>
                <c:pt idx="932">
                  <c:v>1.7073820875114401E-2</c:v>
                </c:pt>
                <c:pt idx="933">
                  <c:v>1.7062849389650001E-2</c:v>
                </c:pt>
                <c:pt idx="934">
                  <c:v>1.7051877904185601E-2</c:v>
                </c:pt>
                <c:pt idx="935">
                  <c:v>1.7040906418721101E-2</c:v>
                </c:pt>
                <c:pt idx="936">
                  <c:v>1.7029934933256601E-2</c:v>
                </c:pt>
                <c:pt idx="937">
                  <c:v>1.7018963447792201E-2</c:v>
                </c:pt>
                <c:pt idx="938">
                  <c:v>1.7007991962327801E-2</c:v>
                </c:pt>
                <c:pt idx="939">
                  <c:v>1.69970204768633E-2</c:v>
                </c:pt>
                <c:pt idx="940">
                  <c:v>1.6986048991398901E-2</c:v>
                </c:pt>
                <c:pt idx="941">
                  <c:v>1.69750775059344E-2</c:v>
                </c:pt>
                <c:pt idx="942">
                  <c:v>1.696410602047E-2</c:v>
                </c:pt>
                <c:pt idx="943">
                  <c:v>1.6945112991447402E-2</c:v>
                </c:pt>
                <c:pt idx="944">
                  <c:v>1.6925912890387699E-2</c:v>
                </c:pt>
                <c:pt idx="945">
                  <c:v>1.6906712789328E-2</c:v>
                </c:pt>
                <c:pt idx="946">
                  <c:v>1.68875126882683E-2</c:v>
                </c:pt>
                <c:pt idx="947">
                  <c:v>1.6868312587208601E-2</c:v>
                </c:pt>
                <c:pt idx="948">
                  <c:v>1.6849112486148898E-2</c:v>
                </c:pt>
                <c:pt idx="949">
                  <c:v>1.6829912385089199E-2</c:v>
                </c:pt>
                <c:pt idx="950">
                  <c:v>1.68107122840295E-2</c:v>
                </c:pt>
                <c:pt idx="951">
                  <c:v>1.6791512182969801E-2</c:v>
                </c:pt>
                <c:pt idx="952">
                  <c:v>1.6772312081910101E-2</c:v>
                </c:pt>
                <c:pt idx="953">
                  <c:v>1.6753111980850399E-2</c:v>
                </c:pt>
                <c:pt idx="954">
                  <c:v>1.6733911879790699E-2</c:v>
                </c:pt>
                <c:pt idx="955">
                  <c:v>1.6714711778731E-2</c:v>
                </c:pt>
                <c:pt idx="956">
                  <c:v>1.6695511677671301E-2</c:v>
                </c:pt>
                <c:pt idx="957">
                  <c:v>1.6675683359953002E-2</c:v>
                </c:pt>
                <c:pt idx="958">
                  <c:v>1.6644597482674099E-2</c:v>
                </c:pt>
                <c:pt idx="959">
                  <c:v>1.66135116053952E-2</c:v>
                </c:pt>
                <c:pt idx="960">
                  <c:v>1.6582425728116301E-2</c:v>
                </c:pt>
                <c:pt idx="961">
                  <c:v>1.6551339850837399E-2</c:v>
                </c:pt>
                <c:pt idx="962">
                  <c:v>1.65202539735585E-2</c:v>
                </c:pt>
                <c:pt idx="963">
                  <c:v>1.6489168096279601E-2</c:v>
                </c:pt>
                <c:pt idx="964">
                  <c:v>1.6458082219000698E-2</c:v>
                </c:pt>
                <c:pt idx="965">
                  <c:v>1.6426996341721799E-2</c:v>
                </c:pt>
                <c:pt idx="966">
                  <c:v>1.63959104644429E-2</c:v>
                </c:pt>
                <c:pt idx="967">
                  <c:v>1.6364824587164001E-2</c:v>
                </c:pt>
                <c:pt idx="968">
                  <c:v>1.6333738709885099E-2</c:v>
                </c:pt>
                <c:pt idx="969">
                  <c:v>1.63026528326062E-2</c:v>
                </c:pt>
                <c:pt idx="970">
                  <c:v>1.6271566955327301E-2</c:v>
                </c:pt>
                <c:pt idx="971">
                  <c:v>1.6240481078048399E-2</c:v>
                </c:pt>
                <c:pt idx="972">
                  <c:v>1.6210711424743299E-2</c:v>
                </c:pt>
                <c:pt idx="973">
                  <c:v>1.6189682743371701E-2</c:v>
                </c:pt>
                <c:pt idx="974">
                  <c:v>1.6168654062E-2</c:v>
                </c:pt>
                <c:pt idx="975">
                  <c:v>1.6147625380628298E-2</c:v>
                </c:pt>
                <c:pt idx="976">
                  <c:v>1.6126596699256601E-2</c:v>
                </c:pt>
                <c:pt idx="977">
                  <c:v>1.6105568017885E-2</c:v>
                </c:pt>
                <c:pt idx="978">
                  <c:v>1.6084539336513302E-2</c:v>
                </c:pt>
                <c:pt idx="979">
                  <c:v>1.60635106551416E-2</c:v>
                </c:pt>
                <c:pt idx="980">
                  <c:v>1.6042481973769899E-2</c:v>
                </c:pt>
                <c:pt idx="981">
                  <c:v>1.6021453292398301E-2</c:v>
                </c:pt>
                <c:pt idx="982">
                  <c:v>1.60004246110266E-2</c:v>
                </c:pt>
                <c:pt idx="983">
                  <c:v>1.5979395929654899E-2</c:v>
                </c:pt>
                <c:pt idx="984">
                  <c:v>1.5958367248283201E-2</c:v>
                </c:pt>
                <c:pt idx="985">
                  <c:v>1.59373385669116E-2</c:v>
                </c:pt>
                <c:pt idx="986">
                  <c:v>1.5916309885539898E-2</c:v>
                </c:pt>
                <c:pt idx="987">
                  <c:v>1.5896135629140901E-2</c:v>
                </c:pt>
                <c:pt idx="988">
                  <c:v>1.5879197195405301E-2</c:v>
                </c:pt>
                <c:pt idx="989">
                  <c:v>1.58622587616697E-2</c:v>
                </c:pt>
                <c:pt idx="990">
                  <c:v>1.58453203279341E-2</c:v>
                </c:pt>
                <c:pt idx="991">
                  <c:v>1.5828381894198398E-2</c:v>
                </c:pt>
                <c:pt idx="992">
                  <c:v>1.5811443460462801E-2</c:v>
                </c:pt>
                <c:pt idx="993">
                  <c:v>1.5794505026727201E-2</c:v>
                </c:pt>
                <c:pt idx="994">
                  <c:v>1.57775665929916E-2</c:v>
                </c:pt>
                <c:pt idx="995">
                  <c:v>1.5760628159255999E-2</c:v>
                </c:pt>
                <c:pt idx="996">
                  <c:v>1.5743689725520399E-2</c:v>
                </c:pt>
                <c:pt idx="997">
                  <c:v>1.5726751291784798E-2</c:v>
                </c:pt>
                <c:pt idx="998">
                  <c:v>1.5709812858049201E-2</c:v>
                </c:pt>
                <c:pt idx="999">
                  <c:v>1.5692874424313601E-2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937-4F0D-B132-E88432712E8F}"/>
            </c:ext>
          </c:extLst>
        </c:ser>
        <c:ser>
          <c:idx val="7"/>
          <c:order val="11"/>
          <c:tx>
            <c:strRef>
              <c:f>FLiNaK_plot_data!$P$1</c:f>
              <c:strCache>
                <c:ptCount val="1"/>
                <c:pt idx="0">
                  <c:v>l_BC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(FLiNaK_plot_data!$P$2,FLiNaK_plot_data!$P$3,FLiNaK_plot_data!$P$2,FLiNaK_plot_data!$P$3)</c:f>
              <c:numCache>
                <c:formatCode>General</c:formatCode>
                <c:ptCount val="4"/>
                <c:pt idx="0">
                  <c:v>2.2501706049328498</c:v>
                </c:pt>
                <c:pt idx="1">
                  <c:v>2.2501706049328498</c:v>
                </c:pt>
                <c:pt idx="2">
                  <c:v>2.2501706049328498</c:v>
                </c:pt>
                <c:pt idx="3">
                  <c:v>2.2501706049328498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3937-4F0D-B132-E88432712E8F}"/>
            </c:ext>
          </c:extLst>
        </c:ser>
        <c:ser>
          <c:idx val="1"/>
          <c:order val="12"/>
          <c:tx>
            <c:strRef>
              <c:f>FLiNaK_plot_data!$E$1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FLiNaK_plot_data!$E$2:$E$1001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3.3076236114885798E-3</c:v>
                </c:pt>
                <c:pt idx="405">
                  <c:v>3.4741090869802901E-3</c:v>
                </c:pt>
                <c:pt idx="406">
                  <c:v>3.640594562472E-3</c:v>
                </c:pt>
                <c:pt idx="407">
                  <c:v>3.8070800379636999E-3</c:v>
                </c:pt>
                <c:pt idx="408">
                  <c:v>3.9735655134553903E-3</c:v>
                </c:pt>
                <c:pt idx="409">
                  <c:v>4.1400509889470997E-3</c:v>
                </c:pt>
                <c:pt idx="410">
                  <c:v>4.3065364644387996E-3</c:v>
                </c:pt>
                <c:pt idx="411">
                  <c:v>4.4730219399305099E-3</c:v>
                </c:pt>
                <c:pt idx="412">
                  <c:v>4.6395074154222003E-3</c:v>
                </c:pt>
                <c:pt idx="413">
                  <c:v>4.8059928909139097E-3</c:v>
                </c:pt>
                <c:pt idx="414">
                  <c:v>4.9724783664056096E-3</c:v>
                </c:pt>
                <c:pt idx="415">
                  <c:v>5.13896384189732E-3</c:v>
                </c:pt>
                <c:pt idx="416">
                  <c:v>5.3054493173890103E-3</c:v>
                </c:pt>
                <c:pt idx="417">
                  <c:v>5.4719347928807102E-3</c:v>
                </c:pt>
                <c:pt idx="418">
                  <c:v>5.6384202683724197E-3</c:v>
                </c:pt>
                <c:pt idx="419">
                  <c:v>5.9114267325554798E-3</c:v>
                </c:pt>
                <c:pt idx="420">
                  <c:v>6.2552397116167804E-3</c:v>
                </c:pt>
                <c:pt idx="421">
                  <c:v>6.5990526906781199E-3</c:v>
                </c:pt>
                <c:pt idx="422">
                  <c:v>6.94286566973945E-3</c:v>
                </c:pt>
                <c:pt idx="423">
                  <c:v>7.2866786488007497E-3</c:v>
                </c:pt>
                <c:pt idx="424">
                  <c:v>7.6304916278620797E-3</c:v>
                </c:pt>
                <c:pt idx="425">
                  <c:v>7.9743046069234193E-3</c:v>
                </c:pt>
                <c:pt idx="426">
                  <c:v>8.3181175859847502E-3</c:v>
                </c:pt>
                <c:pt idx="427">
                  <c:v>8.6619305650460499E-3</c:v>
                </c:pt>
                <c:pt idx="428">
                  <c:v>9.0057435441073894E-3</c:v>
                </c:pt>
                <c:pt idx="429">
                  <c:v>9.3495565231687203E-3</c:v>
                </c:pt>
                <c:pt idx="430">
                  <c:v>9.6933695022300495E-3</c:v>
                </c:pt>
                <c:pt idx="431">
                  <c:v>1.0037182481291301E-2</c:v>
                </c:pt>
                <c:pt idx="432">
                  <c:v>1.03809954603526E-2</c:v>
                </c:pt>
                <c:pt idx="433">
                  <c:v>1.0724808439414001E-2</c:v>
                </c:pt>
                <c:pt idx="434">
                  <c:v>1.12746669629904E-2</c:v>
                </c:pt>
                <c:pt idx="435">
                  <c:v>1.19220589242951E-2</c:v>
                </c:pt>
                <c:pt idx="436">
                  <c:v>1.2569450885599799E-2</c:v>
                </c:pt>
                <c:pt idx="437">
                  <c:v>1.3216842846904499E-2</c:v>
                </c:pt>
                <c:pt idx="438">
                  <c:v>1.3864234808209201E-2</c:v>
                </c:pt>
                <c:pt idx="439">
                  <c:v>1.45116267695139E-2</c:v>
                </c:pt>
                <c:pt idx="440">
                  <c:v>1.51590187308186E-2</c:v>
                </c:pt>
                <c:pt idx="441">
                  <c:v>1.58064106921234E-2</c:v>
                </c:pt>
                <c:pt idx="442">
                  <c:v>1.6453802653427999E-2</c:v>
                </c:pt>
                <c:pt idx="443">
                  <c:v>1.71011946147328E-2</c:v>
                </c:pt>
                <c:pt idx="444">
                  <c:v>1.7748586576037499E-2</c:v>
                </c:pt>
                <c:pt idx="445">
                  <c:v>1.8395978537342199E-2</c:v>
                </c:pt>
                <c:pt idx="446">
                  <c:v>1.9043370498646899E-2</c:v>
                </c:pt>
                <c:pt idx="447">
                  <c:v>1.9690762459951602E-2</c:v>
                </c:pt>
                <c:pt idx="448">
                  <c:v>2.0338154421256398E-2</c:v>
                </c:pt>
                <c:pt idx="449">
                  <c:v>2.12858746888786E-2</c:v>
                </c:pt>
                <c:pt idx="450">
                  <c:v>2.25352489306168E-2</c:v>
                </c:pt>
                <c:pt idx="451">
                  <c:v>2.3784623172355201E-2</c:v>
                </c:pt>
                <c:pt idx="452">
                  <c:v>2.5033997414093501E-2</c:v>
                </c:pt>
                <c:pt idx="453">
                  <c:v>2.6283371655831899E-2</c:v>
                </c:pt>
                <c:pt idx="454">
                  <c:v>2.7532745897570099E-2</c:v>
                </c:pt>
                <c:pt idx="455">
                  <c:v>2.87821201393085E-2</c:v>
                </c:pt>
                <c:pt idx="456">
                  <c:v>3.0031494381046801E-2</c:v>
                </c:pt>
                <c:pt idx="457">
                  <c:v>3.1280868622785202E-2</c:v>
                </c:pt>
                <c:pt idx="458">
                  <c:v>3.2530242864523398E-2</c:v>
                </c:pt>
                <c:pt idx="459">
                  <c:v>3.3779617106261699E-2</c:v>
                </c:pt>
                <c:pt idx="460">
                  <c:v>3.5028991348000103E-2</c:v>
                </c:pt>
                <c:pt idx="461">
                  <c:v>3.62783655897383E-2</c:v>
                </c:pt>
                <c:pt idx="462">
                  <c:v>3.76054454111013E-2</c:v>
                </c:pt>
                <c:pt idx="463">
                  <c:v>3.8944179995562198E-2</c:v>
                </c:pt>
                <c:pt idx="464">
                  <c:v>4.0282914580023102E-2</c:v>
                </c:pt>
                <c:pt idx="465">
                  <c:v>4.1621649164483902E-2</c:v>
                </c:pt>
                <c:pt idx="466">
                  <c:v>4.29603837489448E-2</c:v>
                </c:pt>
                <c:pt idx="467">
                  <c:v>4.4299118333405801E-2</c:v>
                </c:pt>
                <c:pt idx="468">
                  <c:v>4.5637852917866699E-2</c:v>
                </c:pt>
                <c:pt idx="469">
                  <c:v>4.6976587502327499E-2</c:v>
                </c:pt>
                <c:pt idx="470">
                  <c:v>4.8315322086788397E-2</c:v>
                </c:pt>
                <c:pt idx="471">
                  <c:v>4.9654056671249301E-2</c:v>
                </c:pt>
                <c:pt idx="472">
                  <c:v>5.0993857672165001E-2</c:v>
                </c:pt>
                <c:pt idx="473">
                  <c:v>5.2394499034863498E-2</c:v>
                </c:pt>
                <c:pt idx="474">
                  <c:v>5.37951403975621E-2</c:v>
                </c:pt>
                <c:pt idx="475">
                  <c:v>5.5195781760260701E-2</c:v>
                </c:pt>
                <c:pt idx="476">
                  <c:v>5.6596423122959198E-2</c:v>
                </c:pt>
                <c:pt idx="477">
                  <c:v>5.79970644856578E-2</c:v>
                </c:pt>
                <c:pt idx="478">
                  <c:v>5.9397705848356401E-2</c:v>
                </c:pt>
                <c:pt idx="479">
                  <c:v>6.07983472110551E-2</c:v>
                </c:pt>
                <c:pt idx="480">
                  <c:v>6.2198988573753597E-2</c:v>
                </c:pt>
                <c:pt idx="481">
                  <c:v>6.3599629936452198E-2</c:v>
                </c:pt>
                <c:pt idx="482">
                  <c:v>6.50002712991508E-2</c:v>
                </c:pt>
                <c:pt idx="483">
                  <c:v>6.6406016152413899E-2</c:v>
                </c:pt>
                <c:pt idx="484">
                  <c:v>6.7837610935856302E-2</c:v>
                </c:pt>
                <c:pt idx="485">
                  <c:v>6.9269205719298801E-2</c:v>
                </c:pt>
                <c:pt idx="486">
                  <c:v>7.0700800502741398E-2</c:v>
                </c:pt>
                <c:pt idx="487">
                  <c:v>7.2132395286183898E-2</c:v>
                </c:pt>
                <c:pt idx="488">
                  <c:v>7.35639900696263E-2</c:v>
                </c:pt>
                <c:pt idx="489">
                  <c:v>7.4995584853068897E-2</c:v>
                </c:pt>
                <c:pt idx="490">
                  <c:v>7.6427179636511397E-2</c:v>
                </c:pt>
                <c:pt idx="491">
                  <c:v>7.7858774419953994E-2</c:v>
                </c:pt>
                <c:pt idx="492">
                  <c:v>7.9290369203396396E-2</c:v>
                </c:pt>
                <c:pt idx="493">
                  <c:v>8.0721963986838993E-2</c:v>
                </c:pt>
                <c:pt idx="494">
                  <c:v>8.2169382289885698E-2</c:v>
                </c:pt>
                <c:pt idx="495">
                  <c:v>8.3651607967482902E-2</c:v>
                </c:pt>
                <c:pt idx="496">
                  <c:v>8.5133833645080301E-2</c:v>
                </c:pt>
                <c:pt idx="497">
                  <c:v>8.6616059322677699E-2</c:v>
                </c:pt>
                <c:pt idx="498">
                  <c:v>8.8098285000275098E-2</c:v>
                </c:pt>
                <c:pt idx="499">
                  <c:v>8.9580510677872302E-2</c:v>
                </c:pt>
                <c:pt idx="500">
                  <c:v>9.1062736355469701E-2</c:v>
                </c:pt>
                <c:pt idx="501">
                  <c:v>9.2544962033067099E-2</c:v>
                </c:pt>
                <c:pt idx="502">
                  <c:v>9.4027187710664498E-2</c:v>
                </c:pt>
                <c:pt idx="503">
                  <c:v>9.5509413388261702E-2</c:v>
                </c:pt>
                <c:pt idx="504">
                  <c:v>9.6976225779536004E-2</c:v>
                </c:pt>
                <c:pt idx="505">
                  <c:v>9.8347123291327596E-2</c:v>
                </c:pt>
                <c:pt idx="506">
                  <c:v>9.9718020803119201E-2</c:v>
                </c:pt>
                <c:pt idx="507">
                  <c:v>0.10108891831491</c:v>
                </c:pt>
                <c:pt idx="508">
                  <c:v>0.10245981582670199</c:v>
                </c:pt>
                <c:pt idx="509">
                  <c:v>0.103830713338493</c:v>
                </c:pt>
                <c:pt idx="510">
                  <c:v>0.105201610850285</c:v>
                </c:pt>
                <c:pt idx="511">
                  <c:v>0.106572508362076</c:v>
                </c:pt>
                <c:pt idx="512">
                  <c:v>0.107943405873868</c:v>
                </c:pt>
                <c:pt idx="513">
                  <c:v>0.10931430338565901</c:v>
                </c:pt>
                <c:pt idx="514">
                  <c:v>0.110685200897451</c:v>
                </c:pt>
                <c:pt idx="515">
                  <c:v>0.11205609840924299</c:v>
                </c:pt>
                <c:pt idx="516">
                  <c:v>0.113161971663344</c:v>
                </c:pt>
                <c:pt idx="517">
                  <c:v>0.11409685049533699</c:v>
                </c:pt>
                <c:pt idx="518">
                  <c:v>0.11503172932733</c:v>
                </c:pt>
                <c:pt idx="519">
                  <c:v>0.115966608159323</c:v>
                </c:pt>
                <c:pt idx="520">
                  <c:v>0.116901486991316</c:v>
                </c:pt>
                <c:pt idx="521">
                  <c:v>0.117836365823309</c:v>
                </c:pt>
                <c:pt idx="522">
                  <c:v>0.11877124465530201</c:v>
                </c:pt>
                <c:pt idx="523">
                  <c:v>0.11970612348729499</c:v>
                </c:pt>
                <c:pt idx="524">
                  <c:v>0.120641002319288</c:v>
                </c:pt>
                <c:pt idx="525">
                  <c:v>0.121575881151281</c:v>
                </c:pt>
                <c:pt idx="526">
                  <c:v>0.122510759983274</c:v>
                </c:pt>
                <c:pt idx="527">
                  <c:v>0.123445638815267</c:v>
                </c:pt>
                <c:pt idx="528">
                  <c:v>0.12438051764726001</c:v>
                </c:pt>
                <c:pt idx="529">
                  <c:v>0.12531539647925299</c:v>
                </c:pt>
                <c:pt idx="530">
                  <c:v>0.126014997717425</c:v>
                </c:pt>
                <c:pt idx="531">
                  <c:v>0.126649140156744</c:v>
                </c:pt>
                <c:pt idx="532">
                  <c:v>0.127283282596064</c:v>
                </c:pt>
                <c:pt idx="533">
                  <c:v>0.127917425035383</c:v>
                </c:pt>
                <c:pt idx="534">
                  <c:v>0.12855156747470201</c:v>
                </c:pt>
                <c:pt idx="535">
                  <c:v>0.12918570991402201</c:v>
                </c:pt>
                <c:pt idx="536">
                  <c:v>0.12981985235334101</c:v>
                </c:pt>
                <c:pt idx="537">
                  <c:v>0.13045399479266001</c:v>
                </c:pt>
                <c:pt idx="538">
                  <c:v>0.13108813723198001</c:v>
                </c:pt>
                <c:pt idx="539">
                  <c:v>0.13172227967129899</c:v>
                </c:pt>
                <c:pt idx="540">
                  <c:v>0.13235642211061799</c:v>
                </c:pt>
                <c:pt idx="541">
                  <c:v>0.13299056454993799</c:v>
                </c:pt>
                <c:pt idx="542">
                  <c:v>0.13362470698925699</c:v>
                </c:pt>
                <c:pt idx="543">
                  <c:v>0.13425884942857599</c:v>
                </c:pt>
                <c:pt idx="544">
                  <c:v>0.13489299186789599</c:v>
                </c:pt>
                <c:pt idx="545">
                  <c:v>0.13533308033187599</c:v>
                </c:pt>
                <c:pt idx="546">
                  <c:v>0.13552832399612499</c:v>
                </c:pt>
                <c:pt idx="547">
                  <c:v>0.135723567660373</c:v>
                </c:pt>
                <c:pt idx="548">
                  <c:v>0.135918811324622</c:v>
                </c:pt>
                <c:pt idx="549">
                  <c:v>0.13611405498887</c:v>
                </c:pt>
                <c:pt idx="550">
                  <c:v>0.136309298653118</c:v>
                </c:pt>
                <c:pt idx="551">
                  <c:v>0.136504542317367</c:v>
                </c:pt>
                <c:pt idx="552">
                  <c:v>0.136699785981615</c:v>
                </c:pt>
                <c:pt idx="553">
                  <c:v>0.136895029645864</c:v>
                </c:pt>
                <c:pt idx="554">
                  <c:v>0.137090273310112</c:v>
                </c:pt>
                <c:pt idx="555">
                  <c:v>0.137285516974361</c:v>
                </c:pt>
                <c:pt idx="556">
                  <c:v>0.13748076063860901</c:v>
                </c:pt>
                <c:pt idx="557">
                  <c:v>0.13767600430285701</c:v>
                </c:pt>
                <c:pt idx="558">
                  <c:v>0.13787124796710601</c:v>
                </c:pt>
                <c:pt idx="559">
                  <c:v>0.13806649163135401</c:v>
                </c:pt>
                <c:pt idx="560">
                  <c:v>0.13826173529560301</c:v>
                </c:pt>
                <c:pt idx="561">
                  <c:v>0.13845697895985101</c:v>
                </c:pt>
                <c:pt idx="562">
                  <c:v>0.13865222262410001</c:v>
                </c:pt>
                <c:pt idx="563">
                  <c:v>0.13884746628834799</c:v>
                </c:pt>
                <c:pt idx="564">
                  <c:v>0.13904270995259599</c:v>
                </c:pt>
                <c:pt idx="565">
                  <c:v>0.13923795361684499</c:v>
                </c:pt>
                <c:pt idx="566">
                  <c:v>0.13943319728109299</c:v>
                </c:pt>
                <c:pt idx="567">
                  <c:v>0.13962844094534199</c:v>
                </c:pt>
                <c:pt idx="568">
                  <c:v>0.13982368460958999</c:v>
                </c:pt>
                <c:pt idx="569">
                  <c:v>0.14001892827383899</c:v>
                </c:pt>
                <c:pt idx="570">
                  <c:v>0.140214171938087</c:v>
                </c:pt>
                <c:pt idx="571">
                  <c:v>0.140409415602335</c:v>
                </c:pt>
                <c:pt idx="572">
                  <c:v>0.140604659266584</c:v>
                </c:pt>
                <c:pt idx="573">
                  <c:v>0.140799902930832</c:v>
                </c:pt>
                <c:pt idx="574">
                  <c:v>0.140995146595081</c:v>
                </c:pt>
                <c:pt idx="575">
                  <c:v>0.141190390259329</c:v>
                </c:pt>
                <c:pt idx="576">
                  <c:v>0.141082943001374</c:v>
                </c:pt>
                <c:pt idx="577">
                  <c:v>0.14089235944584999</c:v>
                </c:pt>
                <c:pt idx="578">
                  <c:v>0.14070177589032501</c:v>
                </c:pt>
                <c:pt idx="579">
                  <c:v>0.140511192334801</c:v>
                </c:pt>
                <c:pt idx="580">
                  <c:v>0.14032060877927699</c:v>
                </c:pt>
                <c:pt idx="581">
                  <c:v>0.14013002522375201</c:v>
                </c:pt>
                <c:pt idx="582">
                  <c:v>0.139939441668228</c:v>
                </c:pt>
                <c:pt idx="583">
                  <c:v>0.13974885811270399</c:v>
                </c:pt>
                <c:pt idx="584">
                  <c:v>0.13955827455717901</c:v>
                </c:pt>
                <c:pt idx="585">
                  <c:v>0.139367691001655</c:v>
                </c:pt>
                <c:pt idx="586">
                  <c:v>0.13917710744612999</c:v>
                </c:pt>
                <c:pt idx="587">
                  <c:v>0.13898652389060601</c:v>
                </c:pt>
                <c:pt idx="588">
                  <c:v>0.138795940335082</c:v>
                </c:pt>
                <c:pt idx="589">
                  <c:v>0.138539117843055</c:v>
                </c:pt>
                <c:pt idx="590">
                  <c:v>0.13826154162580601</c:v>
                </c:pt>
                <c:pt idx="591">
                  <c:v>0.13798396540855701</c:v>
                </c:pt>
                <c:pt idx="592">
                  <c:v>0.13770638919130801</c:v>
                </c:pt>
                <c:pt idx="593">
                  <c:v>0.13742881297405801</c:v>
                </c:pt>
                <c:pt idx="594">
                  <c:v>0.13715123675680899</c:v>
                </c:pt>
                <c:pt idx="595">
                  <c:v>0.13687366053955999</c:v>
                </c:pt>
                <c:pt idx="596">
                  <c:v>0.13659608432231099</c:v>
                </c:pt>
                <c:pt idx="597">
                  <c:v>0.13631850810506199</c:v>
                </c:pt>
                <c:pt idx="598">
                  <c:v>0.13604093188781299</c:v>
                </c:pt>
                <c:pt idx="599">
                  <c:v>0.135763355670563</c:v>
                </c:pt>
                <c:pt idx="600">
                  <c:v>0.135485779453314</c:v>
                </c:pt>
                <c:pt idx="601">
                  <c:v>0.135208203236065</c:v>
                </c:pt>
                <c:pt idx="602">
                  <c:v>0.134930627018816</c:v>
                </c:pt>
                <c:pt idx="603">
                  <c:v>0.134653050801567</c:v>
                </c:pt>
                <c:pt idx="604">
                  <c:v>0.13439618771025</c:v>
                </c:pt>
                <c:pt idx="605">
                  <c:v>0.13416650450473999</c:v>
                </c:pt>
                <c:pt idx="606">
                  <c:v>0.13393682129923101</c:v>
                </c:pt>
                <c:pt idx="607">
                  <c:v>0.13370713809372201</c:v>
                </c:pt>
                <c:pt idx="608">
                  <c:v>0.133477454888212</c:v>
                </c:pt>
                <c:pt idx="609">
                  <c:v>0.13324777168270299</c:v>
                </c:pt>
                <c:pt idx="610">
                  <c:v>0.13301808847719401</c:v>
                </c:pt>
                <c:pt idx="611">
                  <c:v>0.13278840527168401</c:v>
                </c:pt>
                <c:pt idx="612">
                  <c:v>0.132558722066175</c:v>
                </c:pt>
                <c:pt idx="613">
                  <c:v>0.13232903886066599</c:v>
                </c:pt>
                <c:pt idx="614">
                  <c:v>0.13209935565515599</c:v>
                </c:pt>
                <c:pt idx="615">
                  <c:v>0.13186967244964701</c:v>
                </c:pt>
                <c:pt idx="616">
                  <c:v>0.131639989244138</c:v>
                </c:pt>
                <c:pt idx="617">
                  <c:v>0.13141030603862899</c:v>
                </c:pt>
                <c:pt idx="618">
                  <c:v>0.13118062283311899</c:v>
                </c:pt>
                <c:pt idx="619">
                  <c:v>0.13095093962761001</c:v>
                </c:pt>
                <c:pt idx="620">
                  <c:v>0.130721256422101</c:v>
                </c:pt>
                <c:pt idx="621">
                  <c:v>0.13049157321659099</c:v>
                </c:pt>
                <c:pt idx="622">
                  <c:v>0.13026189001108199</c:v>
                </c:pt>
                <c:pt idx="623">
                  <c:v>0.130084006420847</c:v>
                </c:pt>
                <c:pt idx="624">
                  <c:v>0.12992705663831</c:v>
                </c:pt>
                <c:pt idx="625">
                  <c:v>0.129770106855774</c:v>
                </c:pt>
                <c:pt idx="626">
                  <c:v>0.12961315707323701</c:v>
                </c:pt>
                <c:pt idx="627">
                  <c:v>0.12945620729070101</c:v>
                </c:pt>
                <c:pt idx="628">
                  <c:v>0.12929925750816401</c:v>
                </c:pt>
                <c:pt idx="629">
                  <c:v>0.12914230772562801</c:v>
                </c:pt>
                <c:pt idx="630">
                  <c:v>0.12898535794309099</c:v>
                </c:pt>
                <c:pt idx="631">
                  <c:v>0.12882840816055499</c:v>
                </c:pt>
                <c:pt idx="632">
                  <c:v>0.12867145837801799</c:v>
                </c:pt>
                <c:pt idx="633">
                  <c:v>0.128514508595482</c:v>
                </c:pt>
                <c:pt idx="634">
                  <c:v>0.128357558812945</c:v>
                </c:pt>
                <c:pt idx="635">
                  <c:v>0.128200609030409</c:v>
                </c:pt>
                <c:pt idx="636">
                  <c:v>0.128043659247872</c:v>
                </c:pt>
                <c:pt idx="637">
                  <c:v>0.127881339479508</c:v>
                </c:pt>
                <c:pt idx="638">
                  <c:v>0.12769715395692499</c:v>
                </c:pt>
                <c:pt idx="639">
                  <c:v>0.12751296843434301</c:v>
                </c:pt>
                <c:pt idx="640">
                  <c:v>0.12732878291176</c:v>
                </c:pt>
                <c:pt idx="641">
                  <c:v>0.12714459738917799</c:v>
                </c:pt>
                <c:pt idx="642">
                  <c:v>0.12696041186659501</c:v>
                </c:pt>
                <c:pt idx="643">
                  <c:v>0.126776226344013</c:v>
                </c:pt>
                <c:pt idx="644">
                  <c:v>0.12659204082143</c:v>
                </c:pt>
                <c:pt idx="645">
                  <c:v>0.12640785529884799</c:v>
                </c:pt>
                <c:pt idx="646">
                  <c:v>0.12622366977626501</c:v>
                </c:pt>
                <c:pt idx="647">
                  <c:v>0.126039484253683</c:v>
                </c:pt>
                <c:pt idx="648">
                  <c:v>0.12585529873109999</c:v>
                </c:pt>
                <c:pt idx="649">
                  <c:v>0.12567111320851801</c:v>
                </c:pt>
                <c:pt idx="650">
                  <c:v>0.125486927685935</c:v>
                </c:pt>
                <c:pt idx="651">
                  <c:v>0.12530274216335299</c:v>
                </c:pt>
                <c:pt idx="652">
                  <c:v>0.12511115041941601</c:v>
                </c:pt>
                <c:pt idx="653">
                  <c:v>0.124900051409486</c:v>
                </c:pt>
                <c:pt idx="654">
                  <c:v>0.12468895239955601</c:v>
                </c:pt>
                <c:pt idx="655">
                  <c:v>0.124477853389626</c:v>
                </c:pt>
                <c:pt idx="656">
                  <c:v>0.124266754379696</c:v>
                </c:pt>
                <c:pt idx="657">
                  <c:v>0.124055655369766</c:v>
                </c:pt>
                <c:pt idx="658">
                  <c:v>0.123844556359836</c:v>
                </c:pt>
                <c:pt idx="659">
                  <c:v>0.123633457349905</c:v>
                </c:pt>
                <c:pt idx="660">
                  <c:v>0.123422358339975</c:v>
                </c:pt>
                <c:pt idx="661">
                  <c:v>0.12321125933004499</c:v>
                </c:pt>
                <c:pt idx="662">
                  <c:v>0.123000160320115</c:v>
                </c:pt>
                <c:pt idx="663">
                  <c:v>0.12278906131018499</c:v>
                </c:pt>
                <c:pt idx="664">
                  <c:v>0.122577962300255</c:v>
                </c:pt>
                <c:pt idx="665">
                  <c:v>0.12236686329032501</c:v>
                </c:pt>
                <c:pt idx="666">
                  <c:v>0.122155764280395</c:v>
                </c:pt>
                <c:pt idx="667">
                  <c:v>0.121909819696327</c:v>
                </c:pt>
                <c:pt idx="668">
                  <c:v>0.121659822854564</c:v>
                </c:pt>
                <c:pt idx="669">
                  <c:v>0.1214098260128</c:v>
                </c:pt>
                <c:pt idx="670">
                  <c:v>0.121159829171037</c:v>
                </c:pt>
                <c:pt idx="671">
                  <c:v>0.12090983232927401</c:v>
                </c:pt>
                <c:pt idx="672">
                  <c:v>0.120659835487511</c:v>
                </c:pt>
                <c:pt idx="673">
                  <c:v>0.120409838645748</c:v>
                </c:pt>
                <c:pt idx="674">
                  <c:v>0.12015984180398501</c:v>
                </c:pt>
                <c:pt idx="675">
                  <c:v>0.119909844962222</c:v>
                </c:pt>
                <c:pt idx="676">
                  <c:v>0.119659848120459</c:v>
                </c:pt>
                <c:pt idx="677">
                  <c:v>0.11940985127869599</c:v>
                </c:pt>
                <c:pt idx="678">
                  <c:v>0.119159854436933</c:v>
                </c:pt>
                <c:pt idx="679">
                  <c:v>0.11890985759517</c:v>
                </c:pt>
                <c:pt idx="680">
                  <c:v>0.118659860753407</c:v>
                </c:pt>
                <c:pt idx="681">
                  <c:v>0.118409863911644</c:v>
                </c:pt>
                <c:pt idx="682">
                  <c:v>0.118186635022202</c:v>
                </c:pt>
                <c:pt idx="683">
                  <c:v>0.11799871239868299</c:v>
                </c:pt>
                <c:pt idx="684">
                  <c:v>0.117810789775163</c:v>
                </c:pt>
                <c:pt idx="685">
                  <c:v>0.11762286715164399</c:v>
                </c:pt>
                <c:pt idx="686">
                  <c:v>0.117434944528125</c:v>
                </c:pt>
                <c:pt idx="687">
                  <c:v>0.11724702190460599</c:v>
                </c:pt>
                <c:pt idx="688">
                  <c:v>0.117059099281087</c:v>
                </c:pt>
                <c:pt idx="689">
                  <c:v>0.11687117665756699</c:v>
                </c:pt>
                <c:pt idx="690">
                  <c:v>0.116683254034048</c:v>
                </c:pt>
                <c:pt idx="691">
                  <c:v>0.11649533141052899</c:v>
                </c:pt>
                <c:pt idx="692">
                  <c:v>0.11630740878701</c:v>
                </c:pt>
                <c:pt idx="693">
                  <c:v>0.11611948616349101</c:v>
                </c:pt>
                <c:pt idx="694">
                  <c:v>0.115931563539972</c:v>
                </c:pt>
                <c:pt idx="695">
                  <c:v>0.11574364091645201</c:v>
                </c:pt>
                <c:pt idx="696">
                  <c:v>0.115412962033813</c:v>
                </c:pt>
                <c:pt idx="697">
                  <c:v>0.11497207517495001</c:v>
                </c:pt>
                <c:pt idx="698">
                  <c:v>0.114531188316086</c:v>
                </c:pt>
                <c:pt idx="699">
                  <c:v>0.114090301457223</c:v>
                </c:pt>
                <c:pt idx="700">
                  <c:v>0.11364941459835901</c:v>
                </c:pt>
                <c:pt idx="701">
                  <c:v>0.113208527739496</c:v>
                </c:pt>
                <c:pt idx="702">
                  <c:v>0.112767640880632</c:v>
                </c:pt>
                <c:pt idx="703">
                  <c:v>0.112326754021769</c:v>
                </c:pt>
                <c:pt idx="704">
                  <c:v>0.111885867162905</c:v>
                </c:pt>
                <c:pt idx="705">
                  <c:v>0.111444980304042</c:v>
                </c:pt>
                <c:pt idx="706">
                  <c:v>0.111004093445178</c:v>
                </c:pt>
                <c:pt idx="707">
                  <c:v>0.11056320658631499</c:v>
                </c:pt>
                <c:pt idx="708">
                  <c:v>0.110122319727451</c:v>
                </c:pt>
                <c:pt idx="709">
                  <c:v>0.109681432868588</c:v>
                </c:pt>
                <c:pt idx="710">
                  <c:v>0.10924054600972399</c:v>
                </c:pt>
                <c:pt idx="711">
                  <c:v>0.108799659150861</c:v>
                </c:pt>
                <c:pt idx="712">
                  <c:v>0.108354195346027</c:v>
                </c:pt>
                <c:pt idx="713">
                  <c:v>0.10790551480588299</c:v>
                </c:pt>
                <c:pt idx="714">
                  <c:v>0.107456834265738</c:v>
                </c:pt>
                <c:pt idx="715">
                  <c:v>0.107008153725594</c:v>
                </c:pt>
                <c:pt idx="716">
                  <c:v>0.10655947318545</c:v>
                </c:pt>
                <c:pt idx="717">
                  <c:v>0.106110792645305</c:v>
                </c:pt>
                <c:pt idx="718">
                  <c:v>0.10566211210516099</c:v>
                </c:pt>
                <c:pt idx="719">
                  <c:v>0.105213431565017</c:v>
                </c:pt>
                <c:pt idx="720">
                  <c:v>0.104764751024872</c:v>
                </c:pt>
                <c:pt idx="721">
                  <c:v>0.104316070484728</c:v>
                </c:pt>
                <c:pt idx="722">
                  <c:v>0.103867389944583</c:v>
                </c:pt>
                <c:pt idx="723">
                  <c:v>0.103392275729645</c:v>
                </c:pt>
                <c:pt idx="724">
                  <c:v>0.102907626796607</c:v>
                </c:pt>
                <c:pt idx="725">
                  <c:v>0.10242297786356799</c:v>
                </c:pt>
                <c:pt idx="726">
                  <c:v>0.101938328930529</c:v>
                </c:pt>
                <c:pt idx="727">
                  <c:v>0.10145367999749</c:v>
                </c:pt>
                <c:pt idx="728">
                  <c:v>0.100969031064451</c:v>
                </c:pt>
                <c:pt idx="729">
                  <c:v>0.100484382131412</c:v>
                </c:pt>
                <c:pt idx="730">
                  <c:v>9.9999733198373505E-2</c:v>
                </c:pt>
                <c:pt idx="731">
                  <c:v>9.9515084265334605E-2</c:v>
                </c:pt>
                <c:pt idx="732">
                  <c:v>9.9030435332295594E-2</c:v>
                </c:pt>
                <c:pt idx="733">
                  <c:v>9.8545786399256693E-2</c:v>
                </c:pt>
                <c:pt idx="734">
                  <c:v>9.8061137466217793E-2</c:v>
                </c:pt>
                <c:pt idx="735">
                  <c:v>9.7576488533178907E-2</c:v>
                </c:pt>
                <c:pt idx="736">
                  <c:v>9.7091839600140006E-2</c:v>
                </c:pt>
                <c:pt idx="737">
                  <c:v>9.6607190667101106E-2</c:v>
                </c:pt>
                <c:pt idx="738">
                  <c:v>9.6122541734062206E-2</c:v>
                </c:pt>
                <c:pt idx="739">
                  <c:v>9.5637892801023194E-2</c:v>
                </c:pt>
                <c:pt idx="740">
                  <c:v>9.5153243867984294E-2</c:v>
                </c:pt>
                <c:pt idx="741">
                  <c:v>9.4668594934945394E-2</c:v>
                </c:pt>
                <c:pt idx="742">
                  <c:v>9.4183946001906493E-2</c:v>
                </c:pt>
                <c:pt idx="743">
                  <c:v>9.3506400352896604E-2</c:v>
                </c:pt>
                <c:pt idx="744">
                  <c:v>9.2756014891916497E-2</c:v>
                </c:pt>
                <c:pt idx="745">
                  <c:v>9.2005629430936403E-2</c:v>
                </c:pt>
                <c:pt idx="746">
                  <c:v>9.1255243969956407E-2</c:v>
                </c:pt>
                <c:pt idx="747">
                  <c:v>9.0504858508976299E-2</c:v>
                </c:pt>
                <c:pt idx="748">
                  <c:v>8.9754473047996303E-2</c:v>
                </c:pt>
                <c:pt idx="749">
                  <c:v>8.9004087587016195E-2</c:v>
                </c:pt>
                <c:pt idx="750">
                  <c:v>8.8253702126036199E-2</c:v>
                </c:pt>
                <c:pt idx="751">
                  <c:v>8.7503316665056105E-2</c:v>
                </c:pt>
                <c:pt idx="752">
                  <c:v>8.6752931204075998E-2</c:v>
                </c:pt>
                <c:pt idx="753">
                  <c:v>8.6002545743096001E-2</c:v>
                </c:pt>
                <c:pt idx="754">
                  <c:v>8.5252160282115894E-2</c:v>
                </c:pt>
                <c:pt idx="755">
                  <c:v>8.4501774821135897E-2</c:v>
                </c:pt>
                <c:pt idx="756">
                  <c:v>8.3751389360155803E-2</c:v>
                </c:pt>
                <c:pt idx="757">
                  <c:v>8.3001003899175793E-2</c:v>
                </c:pt>
                <c:pt idx="758">
                  <c:v>8.2323541511652498E-2</c:v>
                </c:pt>
                <c:pt idx="759">
                  <c:v>8.1730054821223197E-2</c:v>
                </c:pt>
                <c:pt idx="760">
                  <c:v>8.1136568130793896E-2</c:v>
                </c:pt>
                <c:pt idx="761">
                  <c:v>8.0543081440364706E-2</c:v>
                </c:pt>
                <c:pt idx="762">
                  <c:v>7.9949594749935404E-2</c:v>
                </c:pt>
                <c:pt idx="763">
                  <c:v>7.93561080595062E-2</c:v>
                </c:pt>
                <c:pt idx="764">
                  <c:v>7.8762621369076899E-2</c:v>
                </c:pt>
                <c:pt idx="765">
                  <c:v>7.8169134678647695E-2</c:v>
                </c:pt>
                <c:pt idx="766">
                  <c:v>7.7575647988218394E-2</c:v>
                </c:pt>
                <c:pt idx="767">
                  <c:v>7.6982161297789106E-2</c:v>
                </c:pt>
                <c:pt idx="768">
                  <c:v>7.6388674607359805E-2</c:v>
                </c:pt>
                <c:pt idx="769">
                  <c:v>7.5795187916930601E-2</c:v>
                </c:pt>
                <c:pt idx="770">
                  <c:v>7.52017012265013E-2</c:v>
                </c:pt>
                <c:pt idx="771">
                  <c:v>7.4608214536072096E-2</c:v>
                </c:pt>
                <c:pt idx="772">
                  <c:v>7.4014727845642794E-2</c:v>
                </c:pt>
                <c:pt idx="773">
                  <c:v>7.3354167720314806E-2</c:v>
                </c:pt>
                <c:pt idx="774">
                  <c:v>7.2637111060521301E-2</c:v>
                </c:pt>
                <c:pt idx="775">
                  <c:v>7.1920054400727698E-2</c:v>
                </c:pt>
                <c:pt idx="776">
                  <c:v>7.1202997740934207E-2</c:v>
                </c:pt>
                <c:pt idx="777">
                  <c:v>7.0485941081140605E-2</c:v>
                </c:pt>
                <c:pt idx="778">
                  <c:v>6.9768884421347099E-2</c:v>
                </c:pt>
                <c:pt idx="779">
                  <c:v>6.9051827761553497E-2</c:v>
                </c:pt>
                <c:pt idx="780">
                  <c:v>6.8334771101760006E-2</c:v>
                </c:pt>
                <c:pt idx="781">
                  <c:v>6.7617714441966403E-2</c:v>
                </c:pt>
                <c:pt idx="782">
                  <c:v>6.6900657782172801E-2</c:v>
                </c:pt>
                <c:pt idx="783">
                  <c:v>6.6183601122379296E-2</c:v>
                </c:pt>
                <c:pt idx="784">
                  <c:v>6.5466544462585805E-2</c:v>
                </c:pt>
                <c:pt idx="785">
                  <c:v>6.4749487802792202E-2</c:v>
                </c:pt>
                <c:pt idx="786">
                  <c:v>6.40324311429986E-2</c:v>
                </c:pt>
                <c:pt idx="787">
                  <c:v>6.3315374483205095E-2</c:v>
                </c:pt>
                <c:pt idx="788">
                  <c:v>6.2757423332419598E-2</c:v>
                </c:pt>
                <c:pt idx="789">
                  <c:v>6.2296650921225397E-2</c:v>
                </c:pt>
                <c:pt idx="790">
                  <c:v>6.1835878510031299E-2</c:v>
                </c:pt>
                <c:pt idx="791">
                  <c:v>6.1375106098837298E-2</c:v>
                </c:pt>
                <c:pt idx="792">
                  <c:v>6.09143336876432E-2</c:v>
                </c:pt>
                <c:pt idx="793">
                  <c:v>6.0453561276449103E-2</c:v>
                </c:pt>
                <c:pt idx="794">
                  <c:v>5.9992788865254998E-2</c:v>
                </c:pt>
                <c:pt idx="795">
                  <c:v>5.95320164540609E-2</c:v>
                </c:pt>
                <c:pt idx="796">
                  <c:v>5.9071244042866802E-2</c:v>
                </c:pt>
                <c:pt idx="797">
                  <c:v>5.8610471631672698E-2</c:v>
                </c:pt>
                <c:pt idx="798">
                  <c:v>5.81496992204786E-2</c:v>
                </c:pt>
                <c:pt idx="799">
                  <c:v>5.7688926809284502E-2</c:v>
                </c:pt>
                <c:pt idx="800">
                  <c:v>5.7228154398090397E-2</c:v>
                </c:pt>
                <c:pt idx="801">
                  <c:v>5.6767381986896299E-2</c:v>
                </c:pt>
                <c:pt idx="802">
                  <c:v>5.6306609575702202E-2</c:v>
                </c:pt>
                <c:pt idx="803">
                  <c:v>5.5845837164508097E-2</c:v>
                </c:pt>
                <c:pt idx="804">
                  <c:v>5.5418017386111698E-2</c:v>
                </c:pt>
                <c:pt idx="805">
                  <c:v>5.50535154442027E-2</c:v>
                </c:pt>
                <c:pt idx="806">
                  <c:v>5.4689013502293597E-2</c:v>
                </c:pt>
                <c:pt idx="807">
                  <c:v>5.4324511560384599E-2</c:v>
                </c:pt>
                <c:pt idx="808">
                  <c:v>5.3960009618475503E-2</c:v>
                </c:pt>
                <c:pt idx="809">
                  <c:v>5.3595507676566401E-2</c:v>
                </c:pt>
                <c:pt idx="810">
                  <c:v>5.3231005734657402E-2</c:v>
                </c:pt>
                <c:pt idx="811">
                  <c:v>5.28665037927483E-2</c:v>
                </c:pt>
                <c:pt idx="812">
                  <c:v>5.2502001850839197E-2</c:v>
                </c:pt>
                <c:pt idx="813">
                  <c:v>5.2137499908930199E-2</c:v>
                </c:pt>
                <c:pt idx="814">
                  <c:v>5.1772997967021103E-2</c:v>
                </c:pt>
                <c:pt idx="815">
                  <c:v>5.1408496025112001E-2</c:v>
                </c:pt>
                <c:pt idx="816">
                  <c:v>5.1043994083203002E-2</c:v>
                </c:pt>
                <c:pt idx="817">
                  <c:v>5.06794921412939E-2</c:v>
                </c:pt>
                <c:pt idx="818">
                  <c:v>5.03675468466682E-2</c:v>
                </c:pt>
                <c:pt idx="819">
                  <c:v>5.0063924984652702E-2</c:v>
                </c:pt>
                <c:pt idx="820">
                  <c:v>4.9760303122637101E-2</c:v>
                </c:pt>
                <c:pt idx="821">
                  <c:v>4.9456681260621603E-2</c:v>
                </c:pt>
                <c:pt idx="822">
                  <c:v>4.9153059398606001E-2</c:v>
                </c:pt>
                <c:pt idx="823">
                  <c:v>4.8849437536590497E-2</c:v>
                </c:pt>
                <c:pt idx="824">
                  <c:v>4.8545815674574999E-2</c:v>
                </c:pt>
                <c:pt idx="825">
                  <c:v>4.8242193812559397E-2</c:v>
                </c:pt>
                <c:pt idx="826">
                  <c:v>4.79385719505439E-2</c:v>
                </c:pt>
                <c:pt idx="827">
                  <c:v>4.7634950088528298E-2</c:v>
                </c:pt>
                <c:pt idx="828">
                  <c:v>4.7331328226512703E-2</c:v>
                </c:pt>
                <c:pt idx="829">
                  <c:v>4.7027706364497199E-2</c:v>
                </c:pt>
                <c:pt idx="830">
                  <c:v>4.6724084502481597E-2</c:v>
                </c:pt>
                <c:pt idx="831">
                  <c:v>4.6420462640466099E-2</c:v>
                </c:pt>
                <c:pt idx="832">
                  <c:v>4.6116840778450602E-2</c:v>
                </c:pt>
                <c:pt idx="833">
                  <c:v>4.5813180950877198E-2</c:v>
                </c:pt>
                <c:pt idx="834">
                  <c:v>4.5509472305800498E-2</c:v>
                </c:pt>
                <c:pt idx="835">
                  <c:v>4.5205763660723701E-2</c:v>
                </c:pt>
                <c:pt idx="836">
                  <c:v>4.4902055015646897E-2</c:v>
                </c:pt>
                <c:pt idx="837">
                  <c:v>4.4598346370570099E-2</c:v>
                </c:pt>
                <c:pt idx="838">
                  <c:v>4.4294637725493302E-2</c:v>
                </c:pt>
                <c:pt idx="839">
                  <c:v>4.3990929080416498E-2</c:v>
                </c:pt>
                <c:pt idx="840">
                  <c:v>4.3687220435339798E-2</c:v>
                </c:pt>
                <c:pt idx="841">
                  <c:v>4.3383511790262903E-2</c:v>
                </c:pt>
                <c:pt idx="842">
                  <c:v>4.3079803145186203E-2</c:v>
                </c:pt>
                <c:pt idx="843">
                  <c:v>4.2776094500109399E-2</c:v>
                </c:pt>
                <c:pt idx="844">
                  <c:v>4.2472385855032602E-2</c:v>
                </c:pt>
                <c:pt idx="845">
                  <c:v>4.2168677209955797E-2</c:v>
                </c:pt>
                <c:pt idx="846">
                  <c:v>4.1864968564879097E-2</c:v>
                </c:pt>
                <c:pt idx="847">
                  <c:v>4.1561259919802203E-2</c:v>
                </c:pt>
                <c:pt idx="848">
                  <c:v>4.1257551274725503E-2</c:v>
                </c:pt>
                <c:pt idx="849">
                  <c:v>4.1048678909350801E-2</c:v>
                </c:pt>
                <c:pt idx="850">
                  <c:v>4.0909516511532303E-2</c:v>
                </c:pt>
                <c:pt idx="851">
                  <c:v>4.0770354113713901E-2</c:v>
                </c:pt>
                <c:pt idx="852">
                  <c:v>4.0631191715895403E-2</c:v>
                </c:pt>
                <c:pt idx="853">
                  <c:v>4.0492029318077001E-2</c:v>
                </c:pt>
                <c:pt idx="854">
                  <c:v>4.03528669202586E-2</c:v>
                </c:pt>
                <c:pt idx="855">
                  <c:v>4.0213704522440101E-2</c:v>
                </c:pt>
                <c:pt idx="856">
                  <c:v>4.00745421246217E-2</c:v>
                </c:pt>
                <c:pt idx="857">
                  <c:v>3.9935379726803201E-2</c:v>
                </c:pt>
                <c:pt idx="858">
                  <c:v>3.97962173289848E-2</c:v>
                </c:pt>
                <c:pt idx="859">
                  <c:v>3.9657054931166398E-2</c:v>
                </c:pt>
                <c:pt idx="860">
                  <c:v>3.9517892533347899E-2</c:v>
                </c:pt>
                <c:pt idx="861">
                  <c:v>3.9378730135529498E-2</c:v>
                </c:pt>
                <c:pt idx="862">
                  <c:v>3.9239567737711097E-2</c:v>
                </c:pt>
                <c:pt idx="863">
                  <c:v>3.9100405339892598E-2</c:v>
                </c:pt>
                <c:pt idx="864">
                  <c:v>3.9033558196854501E-2</c:v>
                </c:pt>
                <c:pt idx="865">
                  <c:v>3.9004907117946602E-2</c:v>
                </c:pt>
                <c:pt idx="866">
                  <c:v>3.89762560390386E-2</c:v>
                </c:pt>
                <c:pt idx="867">
                  <c:v>3.8947604960130701E-2</c:v>
                </c:pt>
                <c:pt idx="868">
                  <c:v>3.8918953881222698E-2</c:v>
                </c:pt>
                <c:pt idx="869">
                  <c:v>3.88903028023148E-2</c:v>
                </c:pt>
                <c:pt idx="870">
                  <c:v>3.8861651723406797E-2</c:v>
                </c:pt>
                <c:pt idx="871">
                  <c:v>3.8833000644498898E-2</c:v>
                </c:pt>
                <c:pt idx="872">
                  <c:v>3.8804349565591E-2</c:v>
                </c:pt>
                <c:pt idx="873">
                  <c:v>3.8775698486682997E-2</c:v>
                </c:pt>
                <c:pt idx="874">
                  <c:v>3.8747047407775098E-2</c:v>
                </c:pt>
                <c:pt idx="875">
                  <c:v>3.8718396328867102E-2</c:v>
                </c:pt>
                <c:pt idx="876">
                  <c:v>3.8689745249959197E-2</c:v>
                </c:pt>
                <c:pt idx="877">
                  <c:v>3.8661094171051201E-2</c:v>
                </c:pt>
                <c:pt idx="878">
                  <c:v>3.8632443092143302E-2</c:v>
                </c:pt>
                <c:pt idx="879">
                  <c:v>3.8659405185776499E-2</c:v>
                </c:pt>
                <c:pt idx="880">
                  <c:v>3.8706688030694401E-2</c:v>
                </c:pt>
                <c:pt idx="881">
                  <c:v>3.8753970875612401E-2</c:v>
                </c:pt>
                <c:pt idx="882">
                  <c:v>3.88012537205304E-2</c:v>
                </c:pt>
                <c:pt idx="883">
                  <c:v>3.8848536565448302E-2</c:v>
                </c:pt>
                <c:pt idx="884">
                  <c:v>3.8895819410366302E-2</c:v>
                </c:pt>
                <c:pt idx="885">
                  <c:v>3.8943102255284301E-2</c:v>
                </c:pt>
                <c:pt idx="886">
                  <c:v>3.8990385100202203E-2</c:v>
                </c:pt>
                <c:pt idx="887">
                  <c:v>3.9037667945120202E-2</c:v>
                </c:pt>
                <c:pt idx="888">
                  <c:v>3.9084950790038202E-2</c:v>
                </c:pt>
                <c:pt idx="889">
                  <c:v>3.9132233634956097E-2</c:v>
                </c:pt>
                <c:pt idx="890">
                  <c:v>3.9179516479874103E-2</c:v>
                </c:pt>
                <c:pt idx="891">
                  <c:v>3.9226799324792103E-2</c:v>
                </c:pt>
                <c:pt idx="892">
                  <c:v>3.9274082169709998E-2</c:v>
                </c:pt>
                <c:pt idx="893">
                  <c:v>3.9321365014627997E-2</c:v>
                </c:pt>
                <c:pt idx="894">
                  <c:v>3.9368647859545997E-2</c:v>
                </c:pt>
                <c:pt idx="895">
                  <c:v>3.94792314089875E-2</c:v>
                </c:pt>
                <c:pt idx="896">
                  <c:v>3.9629700953621699E-2</c:v>
                </c:pt>
                <c:pt idx="897">
                  <c:v>3.9780170498255898E-2</c:v>
                </c:pt>
                <c:pt idx="898">
                  <c:v>3.9930640042890202E-2</c:v>
                </c:pt>
                <c:pt idx="899">
                  <c:v>4.0081109587524401E-2</c:v>
                </c:pt>
                <c:pt idx="900">
                  <c:v>4.0231579132158697E-2</c:v>
                </c:pt>
                <c:pt idx="901">
                  <c:v>4.0382048676792903E-2</c:v>
                </c:pt>
                <c:pt idx="902">
                  <c:v>4.05325182214272E-2</c:v>
                </c:pt>
                <c:pt idx="903">
                  <c:v>4.0682987766061399E-2</c:v>
                </c:pt>
                <c:pt idx="904">
                  <c:v>4.0833457310695702E-2</c:v>
                </c:pt>
                <c:pt idx="905">
                  <c:v>4.0983926855329901E-2</c:v>
                </c:pt>
                <c:pt idx="906">
                  <c:v>4.1134396399964197E-2</c:v>
                </c:pt>
                <c:pt idx="907">
                  <c:v>4.1284865944598403E-2</c:v>
                </c:pt>
                <c:pt idx="908">
                  <c:v>4.1435335489232603E-2</c:v>
                </c:pt>
                <c:pt idx="909">
                  <c:v>4.1521564128871001E-2</c:v>
                </c:pt>
                <c:pt idx="910">
                  <c:v>4.1599725126545799E-2</c:v>
                </c:pt>
                <c:pt idx="911">
                  <c:v>4.16778861242207E-2</c:v>
                </c:pt>
                <c:pt idx="912">
                  <c:v>4.1756047121895602E-2</c:v>
                </c:pt>
                <c:pt idx="913">
                  <c:v>4.1834208119570497E-2</c:v>
                </c:pt>
                <c:pt idx="914">
                  <c:v>4.1912369117245399E-2</c:v>
                </c:pt>
                <c:pt idx="915">
                  <c:v>4.1990530114920301E-2</c:v>
                </c:pt>
                <c:pt idx="916">
                  <c:v>4.2068691112595202E-2</c:v>
                </c:pt>
                <c:pt idx="917">
                  <c:v>4.2146852110270097E-2</c:v>
                </c:pt>
                <c:pt idx="918">
                  <c:v>4.2225013107944902E-2</c:v>
                </c:pt>
                <c:pt idx="919">
                  <c:v>4.2303174105619797E-2</c:v>
                </c:pt>
                <c:pt idx="920">
                  <c:v>4.2381335103294698E-2</c:v>
                </c:pt>
                <c:pt idx="921">
                  <c:v>4.24594961009696E-2</c:v>
                </c:pt>
                <c:pt idx="922">
                  <c:v>4.2537657098644502E-2</c:v>
                </c:pt>
                <c:pt idx="923">
                  <c:v>4.2615818096319397E-2</c:v>
                </c:pt>
                <c:pt idx="924">
                  <c:v>4.2676492376945201E-2</c:v>
                </c:pt>
                <c:pt idx="925">
                  <c:v>4.2736559553939103E-2</c:v>
                </c:pt>
                <c:pt idx="926">
                  <c:v>4.2796626730932999E-2</c:v>
                </c:pt>
                <c:pt idx="927">
                  <c:v>4.2856693907926902E-2</c:v>
                </c:pt>
                <c:pt idx="928">
                  <c:v>4.29167610849207E-2</c:v>
                </c:pt>
                <c:pt idx="929">
                  <c:v>4.2976828261914603E-2</c:v>
                </c:pt>
                <c:pt idx="930">
                  <c:v>4.3036895438908498E-2</c:v>
                </c:pt>
                <c:pt idx="931">
                  <c:v>4.3096962615902401E-2</c:v>
                </c:pt>
                <c:pt idx="932">
                  <c:v>4.3157029792896297E-2</c:v>
                </c:pt>
                <c:pt idx="933">
                  <c:v>4.3217096969890102E-2</c:v>
                </c:pt>
                <c:pt idx="934">
                  <c:v>4.3277164146883998E-2</c:v>
                </c:pt>
                <c:pt idx="935">
                  <c:v>4.3337231323877901E-2</c:v>
                </c:pt>
                <c:pt idx="936">
                  <c:v>4.3397298500871803E-2</c:v>
                </c:pt>
                <c:pt idx="937">
                  <c:v>4.3457365677865699E-2</c:v>
                </c:pt>
                <c:pt idx="938">
                  <c:v>4.3522755832003802E-2</c:v>
                </c:pt>
                <c:pt idx="939">
                  <c:v>4.3702531212096399E-2</c:v>
                </c:pt>
                <c:pt idx="940">
                  <c:v>4.3882306592188898E-2</c:v>
                </c:pt>
                <c:pt idx="941">
                  <c:v>4.4062081972281397E-2</c:v>
                </c:pt>
                <c:pt idx="942">
                  <c:v>4.4241857352373903E-2</c:v>
                </c:pt>
                <c:pt idx="943">
                  <c:v>4.44216327324665E-2</c:v>
                </c:pt>
                <c:pt idx="944">
                  <c:v>4.4601408112558999E-2</c:v>
                </c:pt>
                <c:pt idx="945">
                  <c:v>4.4781183492651498E-2</c:v>
                </c:pt>
                <c:pt idx="946">
                  <c:v>4.4960958872743997E-2</c:v>
                </c:pt>
                <c:pt idx="947">
                  <c:v>4.5140734252836601E-2</c:v>
                </c:pt>
                <c:pt idx="948">
                  <c:v>4.53205096329291E-2</c:v>
                </c:pt>
                <c:pt idx="949">
                  <c:v>4.5500285013021599E-2</c:v>
                </c:pt>
                <c:pt idx="950">
                  <c:v>4.5680060393114098E-2</c:v>
                </c:pt>
                <c:pt idx="951">
                  <c:v>4.5859835773206598E-2</c:v>
                </c:pt>
                <c:pt idx="952">
                  <c:v>4.6039611153299201E-2</c:v>
                </c:pt>
                <c:pt idx="953">
                  <c:v>4.6241497474584899E-2</c:v>
                </c:pt>
                <c:pt idx="954">
                  <c:v>4.6601791509983802E-2</c:v>
                </c:pt>
                <c:pt idx="955">
                  <c:v>4.6962085545382698E-2</c:v>
                </c:pt>
                <c:pt idx="956">
                  <c:v>4.7322379580781497E-2</c:v>
                </c:pt>
                <c:pt idx="957">
                  <c:v>4.7682673616180303E-2</c:v>
                </c:pt>
                <c:pt idx="958">
                  <c:v>4.8042967651579199E-2</c:v>
                </c:pt>
                <c:pt idx="959">
                  <c:v>4.8403261686978102E-2</c:v>
                </c:pt>
                <c:pt idx="960">
                  <c:v>4.8763555722376901E-2</c:v>
                </c:pt>
                <c:pt idx="961">
                  <c:v>4.9123849757775798E-2</c:v>
                </c:pt>
                <c:pt idx="962">
                  <c:v>4.9484143793174701E-2</c:v>
                </c:pt>
                <c:pt idx="963">
                  <c:v>4.9844437828573597E-2</c:v>
                </c:pt>
                <c:pt idx="964">
                  <c:v>5.0204731863972403E-2</c:v>
                </c:pt>
                <c:pt idx="965">
                  <c:v>5.0565025899371299E-2</c:v>
                </c:pt>
                <c:pt idx="966">
                  <c:v>5.0925319934770202E-2</c:v>
                </c:pt>
                <c:pt idx="967">
                  <c:v>5.1285613970169001E-2</c:v>
                </c:pt>
                <c:pt idx="968">
                  <c:v>5.1637691217611303E-2</c:v>
                </c:pt>
                <c:pt idx="969">
                  <c:v>5.1957004787022198E-2</c:v>
                </c:pt>
                <c:pt idx="970">
                  <c:v>5.22763183564331E-2</c:v>
                </c:pt>
                <c:pt idx="971">
                  <c:v>5.2595631925844002E-2</c:v>
                </c:pt>
                <c:pt idx="972">
                  <c:v>5.2914945495255002E-2</c:v>
                </c:pt>
                <c:pt idx="973">
                  <c:v>5.3234259064665897E-2</c:v>
                </c:pt>
                <c:pt idx="974">
                  <c:v>5.3553572634076903E-2</c:v>
                </c:pt>
                <c:pt idx="975">
                  <c:v>5.3872886203487798E-2</c:v>
                </c:pt>
                <c:pt idx="976">
                  <c:v>5.41921997728987E-2</c:v>
                </c:pt>
                <c:pt idx="977">
                  <c:v>5.4511513342309602E-2</c:v>
                </c:pt>
                <c:pt idx="978">
                  <c:v>5.4830826911720497E-2</c:v>
                </c:pt>
                <c:pt idx="979">
                  <c:v>5.5150140481131399E-2</c:v>
                </c:pt>
                <c:pt idx="980">
                  <c:v>5.5469454050542398E-2</c:v>
                </c:pt>
                <c:pt idx="981">
                  <c:v>5.57887676199533E-2</c:v>
                </c:pt>
                <c:pt idx="982">
                  <c:v>5.6108081189364202E-2</c:v>
                </c:pt>
                <c:pt idx="983">
                  <c:v>5.64414813365453E-2</c:v>
                </c:pt>
                <c:pt idx="984">
                  <c:v>5.6780065738454101E-2</c:v>
                </c:pt>
                <c:pt idx="985">
                  <c:v>5.7118650140362999E-2</c:v>
                </c:pt>
                <c:pt idx="986">
                  <c:v>5.7457234542271897E-2</c:v>
                </c:pt>
                <c:pt idx="987">
                  <c:v>5.7795818944180698E-2</c:v>
                </c:pt>
                <c:pt idx="988">
                  <c:v>5.81344033460897E-2</c:v>
                </c:pt>
                <c:pt idx="989">
                  <c:v>5.8472987747998501E-2</c:v>
                </c:pt>
                <c:pt idx="990">
                  <c:v>5.8811572149907301E-2</c:v>
                </c:pt>
                <c:pt idx="991">
                  <c:v>5.9150156551816199E-2</c:v>
                </c:pt>
                <c:pt idx="992">
                  <c:v>5.9488740953725097E-2</c:v>
                </c:pt>
                <c:pt idx="993">
                  <c:v>5.9827325355634002E-2</c:v>
                </c:pt>
                <c:pt idx="994">
                  <c:v>6.01659097575429E-2</c:v>
                </c:pt>
                <c:pt idx="995">
                  <c:v>6.0452196433597602E-2</c:v>
                </c:pt>
                <c:pt idx="996">
                  <c:v>6.0699331063035399E-2</c:v>
                </c:pt>
                <c:pt idx="997">
                  <c:v>6.0946465692473202E-2</c:v>
                </c:pt>
                <c:pt idx="998">
                  <c:v>6.1193600321910999E-2</c:v>
                </c:pt>
                <c:pt idx="999">
                  <c:v>6.1440734951348899E-2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937-4F0D-B132-E88432712E8F}"/>
            </c:ext>
          </c:extLst>
        </c:ser>
        <c:ser>
          <c:idx val="6"/>
          <c:order val="13"/>
          <c:tx>
            <c:strRef>
              <c:f>FLiNaK_plot_data!$O$1</c:f>
              <c:strCache>
                <c:ptCount val="1"/>
                <c:pt idx="0">
                  <c:v>l_scl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(FLiNaK_plot_data!$O$2,FLiNaK_plot_data!$O$3)</c:f>
              <c:numCache>
                <c:formatCode>General</c:formatCode>
                <c:ptCount val="2"/>
                <c:pt idx="0">
                  <c:v>2.44692</c:v>
                </c:pt>
                <c:pt idx="1">
                  <c:v>2.44692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3937-4F0D-B132-E88432712E8F}"/>
            </c:ext>
          </c:extLst>
        </c:ser>
        <c:ser>
          <c:idx val="13"/>
          <c:order val="14"/>
          <c:tx>
            <c:strRef>
              <c:f>FLiNaK_plot_data!$K$1</c:f>
              <c:strCache>
                <c:ptCount val="1"/>
                <c:pt idx="0">
                  <c:v>K-K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FLiNaK_plot_data!$A$2:$A$1001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4.9644312502502503E-3</c:v>
                </c:pt>
                <c:pt idx="2">
                  <c:v>9.9288625005005005E-3</c:v>
                </c:pt>
                <c:pt idx="3">
                  <c:v>1.48932937507507E-2</c:v>
                </c:pt>
                <c:pt idx="4">
                  <c:v>1.9857725001001001E-2</c:v>
                </c:pt>
                <c:pt idx="5">
                  <c:v>2.4822156251251198E-2</c:v>
                </c:pt>
                <c:pt idx="6">
                  <c:v>2.97865875015015E-2</c:v>
                </c:pt>
                <c:pt idx="7">
                  <c:v>3.4751018751751697E-2</c:v>
                </c:pt>
                <c:pt idx="8">
                  <c:v>3.9715450002002002E-2</c:v>
                </c:pt>
                <c:pt idx="9">
                  <c:v>4.4679881252252203E-2</c:v>
                </c:pt>
                <c:pt idx="10">
                  <c:v>4.9644312502502501E-2</c:v>
                </c:pt>
                <c:pt idx="11">
                  <c:v>5.4608743752752702E-2</c:v>
                </c:pt>
                <c:pt idx="12">
                  <c:v>5.9573175003003E-2</c:v>
                </c:pt>
                <c:pt idx="13">
                  <c:v>6.4537606253253194E-2</c:v>
                </c:pt>
                <c:pt idx="14">
                  <c:v>6.9502037503503505E-2</c:v>
                </c:pt>
                <c:pt idx="15">
                  <c:v>7.4466468753753706E-2</c:v>
                </c:pt>
                <c:pt idx="16">
                  <c:v>7.9430900004004004E-2</c:v>
                </c:pt>
                <c:pt idx="17">
                  <c:v>8.4395331254254205E-2</c:v>
                </c:pt>
                <c:pt idx="18">
                  <c:v>8.9359762504504503E-2</c:v>
                </c:pt>
                <c:pt idx="19">
                  <c:v>9.4324193754754704E-2</c:v>
                </c:pt>
                <c:pt idx="20">
                  <c:v>9.9288625005005002E-2</c:v>
                </c:pt>
                <c:pt idx="21">
                  <c:v>0.10425305625525499</c:v>
                </c:pt>
                <c:pt idx="22">
                  <c:v>0.109217487505505</c:v>
                </c:pt>
                <c:pt idx="23">
                  <c:v>0.11418191875575499</c:v>
                </c:pt>
                <c:pt idx="24">
                  <c:v>0.119146350006006</c:v>
                </c:pt>
                <c:pt idx="25">
                  <c:v>0.12411078125625601</c:v>
                </c:pt>
                <c:pt idx="26">
                  <c:v>0.129075212506506</c:v>
                </c:pt>
                <c:pt idx="27">
                  <c:v>0.13403964375675601</c:v>
                </c:pt>
                <c:pt idx="28">
                  <c:v>0.13900407500700701</c:v>
                </c:pt>
                <c:pt idx="29">
                  <c:v>0.14396850625725699</c:v>
                </c:pt>
                <c:pt idx="30">
                  <c:v>0.148932937507507</c:v>
                </c:pt>
                <c:pt idx="31">
                  <c:v>0.153897368757757</c:v>
                </c:pt>
                <c:pt idx="32">
                  <c:v>0.15886180000800801</c:v>
                </c:pt>
                <c:pt idx="33">
                  <c:v>0.16382623125825799</c:v>
                </c:pt>
                <c:pt idx="34">
                  <c:v>0.16879066250850799</c:v>
                </c:pt>
                <c:pt idx="35">
                  <c:v>0.173755093758758</c:v>
                </c:pt>
                <c:pt idx="36">
                  <c:v>0.17871952500900901</c:v>
                </c:pt>
                <c:pt idx="37">
                  <c:v>0.18368395625925901</c:v>
                </c:pt>
                <c:pt idx="38">
                  <c:v>0.18864838750950899</c:v>
                </c:pt>
                <c:pt idx="39">
                  <c:v>0.193612818759759</c:v>
                </c:pt>
                <c:pt idx="40">
                  <c:v>0.19857725001001</c:v>
                </c:pt>
                <c:pt idx="41">
                  <c:v>0.20354168126026001</c:v>
                </c:pt>
                <c:pt idx="42">
                  <c:v>0.20850611251050999</c:v>
                </c:pt>
                <c:pt idx="43">
                  <c:v>0.21347054376076</c:v>
                </c:pt>
                <c:pt idx="44">
                  <c:v>0.218434975011011</c:v>
                </c:pt>
                <c:pt idx="45">
                  <c:v>0.22339940626126101</c:v>
                </c:pt>
                <c:pt idx="46">
                  <c:v>0.22836383751151099</c:v>
                </c:pt>
                <c:pt idx="47">
                  <c:v>0.23332826876176099</c:v>
                </c:pt>
                <c:pt idx="48">
                  <c:v>0.238292700012012</c:v>
                </c:pt>
                <c:pt idx="49">
                  <c:v>0.24325713126226201</c:v>
                </c:pt>
                <c:pt idx="50">
                  <c:v>0.24822156251251201</c:v>
                </c:pt>
                <c:pt idx="51">
                  <c:v>0.25318599376276202</c:v>
                </c:pt>
                <c:pt idx="52">
                  <c:v>0.258150425013013</c:v>
                </c:pt>
                <c:pt idx="53">
                  <c:v>0.26311485626326298</c:v>
                </c:pt>
                <c:pt idx="54">
                  <c:v>0.26807928751351301</c:v>
                </c:pt>
                <c:pt idx="55">
                  <c:v>0.27304371876376299</c:v>
                </c:pt>
                <c:pt idx="56">
                  <c:v>0.27800815001401402</c:v>
                </c:pt>
                <c:pt idx="57">
                  <c:v>0.282972581264264</c:v>
                </c:pt>
                <c:pt idx="58">
                  <c:v>0.28793701251451398</c:v>
                </c:pt>
                <c:pt idx="59">
                  <c:v>0.29290144376476401</c:v>
                </c:pt>
                <c:pt idx="60">
                  <c:v>0.29786587501501499</c:v>
                </c:pt>
                <c:pt idx="61">
                  <c:v>0.30283030626526503</c:v>
                </c:pt>
                <c:pt idx="62">
                  <c:v>0.307794737515515</c:v>
                </c:pt>
                <c:pt idx="63">
                  <c:v>0.31275916876576498</c:v>
                </c:pt>
                <c:pt idx="64">
                  <c:v>0.31772360001601602</c:v>
                </c:pt>
                <c:pt idx="65">
                  <c:v>0.322688031266266</c:v>
                </c:pt>
                <c:pt idx="66">
                  <c:v>0.32765246251651597</c:v>
                </c:pt>
                <c:pt idx="67">
                  <c:v>0.33261689376676601</c:v>
                </c:pt>
                <c:pt idx="68">
                  <c:v>0.33758132501701699</c:v>
                </c:pt>
                <c:pt idx="69">
                  <c:v>0.34254575626726702</c:v>
                </c:pt>
                <c:pt idx="70">
                  <c:v>0.347510187517517</c:v>
                </c:pt>
                <c:pt idx="71">
                  <c:v>0.35247461876776698</c:v>
                </c:pt>
                <c:pt idx="72">
                  <c:v>0.35743905001801801</c:v>
                </c:pt>
                <c:pt idx="73">
                  <c:v>0.36240348126826799</c:v>
                </c:pt>
                <c:pt idx="74">
                  <c:v>0.36736791251851802</c:v>
                </c:pt>
                <c:pt idx="75">
                  <c:v>0.372332343768768</c:v>
                </c:pt>
                <c:pt idx="76">
                  <c:v>0.37729677501901898</c:v>
                </c:pt>
                <c:pt idx="77">
                  <c:v>0.38226120626926902</c:v>
                </c:pt>
                <c:pt idx="78">
                  <c:v>0.38722563751951899</c:v>
                </c:pt>
                <c:pt idx="79">
                  <c:v>0.39219006876976897</c:v>
                </c:pt>
                <c:pt idx="80">
                  <c:v>0.39715450002002001</c:v>
                </c:pt>
                <c:pt idx="81">
                  <c:v>0.40211893127026999</c:v>
                </c:pt>
                <c:pt idx="82">
                  <c:v>0.40708336252052002</c:v>
                </c:pt>
                <c:pt idx="83">
                  <c:v>0.41204779377077</c:v>
                </c:pt>
                <c:pt idx="84">
                  <c:v>0.41701222502102098</c:v>
                </c:pt>
                <c:pt idx="85">
                  <c:v>0.42197665627127101</c:v>
                </c:pt>
                <c:pt idx="86">
                  <c:v>0.42694108752152099</c:v>
                </c:pt>
                <c:pt idx="87">
                  <c:v>0.43190551877177102</c:v>
                </c:pt>
                <c:pt idx="88">
                  <c:v>0.436869950022022</c:v>
                </c:pt>
                <c:pt idx="89">
                  <c:v>0.44183438127227198</c:v>
                </c:pt>
                <c:pt idx="90">
                  <c:v>0.44679881252252202</c:v>
                </c:pt>
                <c:pt idx="91">
                  <c:v>0.45176324377277199</c:v>
                </c:pt>
                <c:pt idx="92">
                  <c:v>0.45672767502302303</c:v>
                </c:pt>
                <c:pt idx="93">
                  <c:v>0.46169210627327301</c:v>
                </c:pt>
                <c:pt idx="94">
                  <c:v>0.46665653752352299</c:v>
                </c:pt>
                <c:pt idx="95">
                  <c:v>0.47162096877377302</c:v>
                </c:pt>
                <c:pt idx="96">
                  <c:v>0.476585400024024</c:v>
                </c:pt>
                <c:pt idx="97">
                  <c:v>0.48154983127427398</c:v>
                </c:pt>
                <c:pt idx="98">
                  <c:v>0.48651426252452401</c:v>
                </c:pt>
                <c:pt idx="99">
                  <c:v>0.49147869377477399</c:v>
                </c:pt>
                <c:pt idx="100">
                  <c:v>0.49644312502502502</c:v>
                </c:pt>
                <c:pt idx="101">
                  <c:v>0.501407556275275</c:v>
                </c:pt>
                <c:pt idx="102">
                  <c:v>0.50637198752552504</c:v>
                </c:pt>
                <c:pt idx="103">
                  <c:v>0.51133641877577496</c:v>
                </c:pt>
                <c:pt idx="104">
                  <c:v>0.51630085002602599</c:v>
                </c:pt>
                <c:pt idx="105">
                  <c:v>0.52126528127627603</c:v>
                </c:pt>
                <c:pt idx="106">
                  <c:v>0.52622971252652595</c:v>
                </c:pt>
                <c:pt idx="107">
                  <c:v>0.53119414377677598</c:v>
                </c:pt>
                <c:pt idx="108">
                  <c:v>0.53615857502702702</c:v>
                </c:pt>
                <c:pt idx="109">
                  <c:v>0.54112300627727705</c:v>
                </c:pt>
                <c:pt idx="110">
                  <c:v>0.54608743752752698</c:v>
                </c:pt>
                <c:pt idx="111">
                  <c:v>0.55105186877777701</c:v>
                </c:pt>
                <c:pt idx="112">
                  <c:v>0.55601630002802804</c:v>
                </c:pt>
                <c:pt idx="113">
                  <c:v>0.56098073127827797</c:v>
                </c:pt>
                <c:pt idx="114">
                  <c:v>0.565945162528528</c:v>
                </c:pt>
                <c:pt idx="115">
                  <c:v>0.57090959377877804</c:v>
                </c:pt>
                <c:pt idx="116">
                  <c:v>0.57587402502902896</c:v>
                </c:pt>
                <c:pt idx="117">
                  <c:v>0.58083845627927899</c:v>
                </c:pt>
                <c:pt idx="118">
                  <c:v>0.58580288752952903</c:v>
                </c:pt>
                <c:pt idx="119">
                  <c:v>0.59076731877977895</c:v>
                </c:pt>
                <c:pt idx="120">
                  <c:v>0.59573175003002998</c:v>
                </c:pt>
                <c:pt idx="121">
                  <c:v>0.60069618128028002</c:v>
                </c:pt>
                <c:pt idx="122">
                  <c:v>0.60566061253053005</c:v>
                </c:pt>
                <c:pt idx="123">
                  <c:v>0.61062504378077997</c:v>
                </c:pt>
                <c:pt idx="124">
                  <c:v>0.61558947503103101</c:v>
                </c:pt>
                <c:pt idx="125">
                  <c:v>0.62055390628128104</c:v>
                </c:pt>
                <c:pt idx="126">
                  <c:v>0.62551833753153097</c:v>
                </c:pt>
                <c:pt idx="127">
                  <c:v>0.630482768781781</c:v>
                </c:pt>
                <c:pt idx="128">
                  <c:v>0.63544720003203203</c:v>
                </c:pt>
                <c:pt idx="129">
                  <c:v>0.64041163128228196</c:v>
                </c:pt>
                <c:pt idx="130">
                  <c:v>0.64537606253253199</c:v>
                </c:pt>
                <c:pt idx="131">
                  <c:v>0.65034049378278203</c:v>
                </c:pt>
                <c:pt idx="132">
                  <c:v>0.65530492503303295</c:v>
                </c:pt>
                <c:pt idx="133">
                  <c:v>0.66026935628328298</c:v>
                </c:pt>
                <c:pt idx="134">
                  <c:v>0.66523378753353302</c:v>
                </c:pt>
                <c:pt idx="135">
                  <c:v>0.67019821878378305</c:v>
                </c:pt>
                <c:pt idx="136">
                  <c:v>0.67516265003403397</c:v>
                </c:pt>
                <c:pt idx="137">
                  <c:v>0.68012708128428401</c:v>
                </c:pt>
                <c:pt idx="138">
                  <c:v>0.68509151253453404</c:v>
                </c:pt>
                <c:pt idx="139">
                  <c:v>0.69005594378478397</c:v>
                </c:pt>
                <c:pt idx="140">
                  <c:v>0.695020375035035</c:v>
                </c:pt>
                <c:pt idx="141">
                  <c:v>0.69998480628528503</c:v>
                </c:pt>
                <c:pt idx="142">
                  <c:v>0.70494923753553496</c:v>
                </c:pt>
                <c:pt idx="143">
                  <c:v>0.70991366878578499</c:v>
                </c:pt>
                <c:pt idx="144">
                  <c:v>0.71487810003603602</c:v>
                </c:pt>
                <c:pt idx="145">
                  <c:v>0.71984253128628595</c:v>
                </c:pt>
                <c:pt idx="146">
                  <c:v>0.72480696253653598</c:v>
                </c:pt>
                <c:pt idx="147">
                  <c:v>0.72977139378678602</c:v>
                </c:pt>
                <c:pt idx="148">
                  <c:v>0.73473582503703705</c:v>
                </c:pt>
                <c:pt idx="149">
                  <c:v>0.73970025628728697</c:v>
                </c:pt>
                <c:pt idx="150">
                  <c:v>0.74466468753753701</c:v>
                </c:pt>
                <c:pt idx="151">
                  <c:v>0.74962911878778704</c:v>
                </c:pt>
                <c:pt idx="152">
                  <c:v>0.75459355003803796</c:v>
                </c:pt>
                <c:pt idx="153">
                  <c:v>0.759557981288288</c:v>
                </c:pt>
                <c:pt idx="154">
                  <c:v>0.76452241253853803</c:v>
                </c:pt>
                <c:pt idx="155">
                  <c:v>0.76948684378878796</c:v>
                </c:pt>
                <c:pt idx="156">
                  <c:v>0.77445127503903899</c:v>
                </c:pt>
                <c:pt idx="157">
                  <c:v>0.77941570628928902</c:v>
                </c:pt>
                <c:pt idx="158">
                  <c:v>0.78438013753953895</c:v>
                </c:pt>
                <c:pt idx="159">
                  <c:v>0.78934456878978898</c:v>
                </c:pt>
                <c:pt idx="160">
                  <c:v>0.79430900004004001</c:v>
                </c:pt>
                <c:pt idx="161">
                  <c:v>0.79927343129029005</c:v>
                </c:pt>
                <c:pt idx="162">
                  <c:v>0.80423786254053997</c:v>
                </c:pt>
                <c:pt idx="163">
                  <c:v>0.80920229379079001</c:v>
                </c:pt>
                <c:pt idx="164">
                  <c:v>0.81416672504104104</c:v>
                </c:pt>
                <c:pt idx="165">
                  <c:v>0.81913115629129096</c:v>
                </c:pt>
                <c:pt idx="166">
                  <c:v>0.824095587541541</c:v>
                </c:pt>
                <c:pt idx="167">
                  <c:v>0.82906001879179103</c:v>
                </c:pt>
                <c:pt idx="168">
                  <c:v>0.83402445004204195</c:v>
                </c:pt>
                <c:pt idx="169">
                  <c:v>0.83898888129229199</c:v>
                </c:pt>
                <c:pt idx="170">
                  <c:v>0.84395331254254202</c:v>
                </c:pt>
                <c:pt idx="171">
                  <c:v>0.84891774379279195</c:v>
                </c:pt>
                <c:pt idx="172">
                  <c:v>0.85388217504304298</c:v>
                </c:pt>
                <c:pt idx="173">
                  <c:v>0.85884660629329301</c:v>
                </c:pt>
                <c:pt idx="174">
                  <c:v>0.86381103754354305</c:v>
                </c:pt>
                <c:pt idx="175">
                  <c:v>0.86877546879379297</c:v>
                </c:pt>
                <c:pt idx="176">
                  <c:v>0.873739900044044</c:v>
                </c:pt>
                <c:pt idx="177">
                  <c:v>0.87870433129429404</c:v>
                </c:pt>
                <c:pt idx="178">
                  <c:v>0.88366876254454396</c:v>
                </c:pt>
                <c:pt idx="179">
                  <c:v>0.888633193794794</c:v>
                </c:pt>
                <c:pt idx="180">
                  <c:v>0.89359762504504503</c:v>
                </c:pt>
                <c:pt idx="181">
                  <c:v>0.89856205629529495</c:v>
                </c:pt>
                <c:pt idx="182">
                  <c:v>0.90352648754554499</c:v>
                </c:pt>
                <c:pt idx="183">
                  <c:v>0.90849091879579502</c:v>
                </c:pt>
                <c:pt idx="184">
                  <c:v>0.91345535004604606</c:v>
                </c:pt>
                <c:pt idx="185">
                  <c:v>0.91841978129629598</c:v>
                </c:pt>
                <c:pt idx="186">
                  <c:v>0.92338421254654601</c:v>
                </c:pt>
                <c:pt idx="187">
                  <c:v>0.92834864379679605</c:v>
                </c:pt>
                <c:pt idx="188">
                  <c:v>0.93331307504704697</c:v>
                </c:pt>
                <c:pt idx="189">
                  <c:v>0.938277506297297</c:v>
                </c:pt>
                <c:pt idx="190">
                  <c:v>0.94324193754754704</c:v>
                </c:pt>
                <c:pt idx="191">
                  <c:v>0.94820636879779696</c:v>
                </c:pt>
                <c:pt idx="192">
                  <c:v>0.95317080004804799</c:v>
                </c:pt>
                <c:pt idx="193">
                  <c:v>0.95813523129829803</c:v>
                </c:pt>
                <c:pt idx="194">
                  <c:v>0.96309966254854795</c:v>
                </c:pt>
                <c:pt idx="195">
                  <c:v>0.96806409379879799</c:v>
                </c:pt>
                <c:pt idx="196">
                  <c:v>0.97302852504904902</c:v>
                </c:pt>
                <c:pt idx="197">
                  <c:v>0.97799295629929905</c:v>
                </c:pt>
                <c:pt idx="198">
                  <c:v>0.98295738754954898</c:v>
                </c:pt>
                <c:pt idx="199">
                  <c:v>0.98792181879979901</c:v>
                </c:pt>
                <c:pt idx="200">
                  <c:v>0.99288625005005005</c:v>
                </c:pt>
                <c:pt idx="201">
                  <c:v>0.99785068130029997</c:v>
                </c:pt>
                <c:pt idx="202">
                  <c:v>1.00281511255055</c:v>
                </c:pt>
                <c:pt idx="203">
                  <c:v>1.0077795438007999</c:v>
                </c:pt>
                <c:pt idx="204">
                  <c:v>1.0127439750510501</c:v>
                </c:pt>
                <c:pt idx="205">
                  <c:v>1.0177084063013</c:v>
                </c:pt>
                <c:pt idx="206">
                  <c:v>1.0226728375515499</c:v>
                </c:pt>
                <c:pt idx="207">
                  <c:v>1.0276372688018001</c:v>
                </c:pt>
                <c:pt idx="208">
                  <c:v>1.03260170005205</c:v>
                </c:pt>
                <c:pt idx="209">
                  <c:v>1.0375661313022999</c:v>
                </c:pt>
                <c:pt idx="210">
                  <c:v>1.0425305625525501</c:v>
                </c:pt>
                <c:pt idx="211">
                  <c:v>1.0474949938028</c:v>
                </c:pt>
                <c:pt idx="212">
                  <c:v>1.0524594250530499</c:v>
                </c:pt>
                <c:pt idx="213">
                  <c:v>1.0574238563033</c:v>
                </c:pt>
                <c:pt idx="214">
                  <c:v>1.06238828755355</c:v>
                </c:pt>
                <c:pt idx="215">
                  <c:v>1.0673527188037999</c:v>
                </c:pt>
                <c:pt idx="216">
                  <c:v>1.07231715005405</c:v>
                </c:pt>
                <c:pt idx="217">
                  <c:v>1.0772815813043</c:v>
                </c:pt>
                <c:pt idx="218">
                  <c:v>1.0822460125545501</c:v>
                </c:pt>
                <c:pt idx="219">
                  <c:v>1.0872104438048</c:v>
                </c:pt>
                <c:pt idx="220">
                  <c:v>1.09217487505505</c:v>
                </c:pt>
                <c:pt idx="221">
                  <c:v>1.0971393063053001</c:v>
                </c:pt>
                <c:pt idx="222">
                  <c:v>1.10210373755555</c:v>
                </c:pt>
                <c:pt idx="223">
                  <c:v>1.1070681688057999</c:v>
                </c:pt>
                <c:pt idx="224">
                  <c:v>1.1120326000560501</c:v>
                </c:pt>
                <c:pt idx="225">
                  <c:v>1.1169970313063</c:v>
                </c:pt>
                <c:pt idx="226">
                  <c:v>1.1219614625565499</c:v>
                </c:pt>
                <c:pt idx="227">
                  <c:v>1.1269258938068001</c:v>
                </c:pt>
                <c:pt idx="228">
                  <c:v>1.13189032505705</c:v>
                </c:pt>
                <c:pt idx="229">
                  <c:v>1.1368547563072999</c:v>
                </c:pt>
                <c:pt idx="230">
                  <c:v>1.1418191875575501</c:v>
                </c:pt>
                <c:pt idx="231">
                  <c:v>1.1467836188078</c:v>
                </c:pt>
                <c:pt idx="232">
                  <c:v>1.1517480500580499</c:v>
                </c:pt>
                <c:pt idx="233">
                  <c:v>1.1567124813083001</c:v>
                </c:pt>
                <c:pt idx="234">
                  <c:v>1.16167691255855</c:v>
                </c:pt>
                <c:pt idx="235">
                  <c:v>1.1666413438087999</c:v>
                </c:pt>
                <c:pt idx="236">
                  <c:v>1.1716057750590501</c:v>
                </c:pt>
                <c:pt idx="237">
                  <c:v>1.1765702063093</c:v>
                </c:pt>
                <c:pt idx="238">
                  <c:v>1.1815346375595499</c:v>
                </c:pt>
                <c:pt idx="239">
                  <c:v>1.1864990688098001</c:v>
                </c:pt>
                <c:pt idx="240">
                  <c:v>1.19146350006006</c:v>
                </c:pt>
                <c:pt idx="241">
                  <c:v>1.1964279313103101</c:v>
                </c:pt>
                <c:pt idx="242">
                  <c:v>1.20139236256056</c:v>
                </c:pt>
                <c:pt idx="243">
                  <c:v>1.20635679381081</c:v>
                </c:pt>
                <c:pt idx="244">
                  <c:v>1.2113212250610601</c:v>
                </c:pt>
                <c:pt idx="245">
                  <c:v>1.21628565631131</c:v>
                </c:pt>
                <c:pt idx="246">
                  <c:v>1.2212500875615599</c:v>
                </c:pt>
                <c:pt idx="247">
                  <c:v>1.2262145188118101</c:v>
                </c:pt>
                <c:pt idx="248">
                  <c:v>1.23117895006206</c:v>
                </c:pt>
                <c:pt idx="249">
                  <c:v>1.2361433813123099</c:v>
                </c:pt>
                <c:pt idx="250">
                  <c:v>1.2411078125625601</c:v>
                </c:pt>
                <c:pt idx="251">
                  <c:v>1.24607224381281</c:v>
                </c:pt>
                <c:pt idx="252">
                  <c:v>1.2510366750630599</c:v>
                </c:pt>
                <c:pt idx="253">
                  <c:v>1.2560011063133101</c:v>
                </c:pt>
                <c:pt idx="254">
                  <c:v>1.26096553756356</c:v>
                </c:pt>
                <c:pt idx="255">
                  <c:v>1.2659299688138099</c:v>
                </c:pt>
                <c:pt idx="256">
                  <c:v>1.2708944000640601</c:v>
                </c:pt>
                <c:pt idx="257">
                  <c:v>1.27585883131431</c:v>
                </c:pt>
                <c:pt idx="258">
                  <c:v>1.2808232625645599</c:v>
                </c:pt>
                <c:pt idx="259">
                  <c:v>1.2857876938148101</c:v>
                </c:pt>
                <c:pt idx="260">
                  <c:v>1.29075212506506</c:v>
                </c:pt>
                <c:pt idx="261">
                  <c:v>1.2957165563153099</c:v>
                </c:pt>
                <c:pt idx="262">
                  <c:v>1.3006809875655601</c:v>
                </c:pt>
                <c:pt idx="263">
                  <c:v>1.30564541881581</c:v>
                </c:pt>
                <c:pt idx="264">
                  <c:v>1.3106098500660599</c:v>
                </c:pt>
                <c:pt idx="265">
                  <c:v>1.31557428131631</c:v>
                </c:pt>
                <c:pt idx="266">
                  <c:v>1.32053871256656</c:v>
                </c:pt>
                <c:pt idx="267">
                  <c:v>1.3255031438168099</c:v>
                </c:pt>
                <c:pt idx="268">
                  <c:v>1.33046757506706</c:v>
                </c:pt>
                <c:pt idx="269">
                  <c:v>1.33543200631731</c:v>
                </c:pt>
                <c:pt idx="270">
                  <c:v>1.3403964375675601</c:v>
                </c:pt>
                <c:pt idx="271">
                  <c:v>1.34536086881781</c:v>
                </c:pt>
                <c:pt idx="272">
                  <c:v>1.35032530006806</c:v>
                </c:pt>
                <c:pt idx="273">
                  <c:v>1.3552897313183101</c:v>
                </c:pt>
                <c:pt idx="274">
                  <c:v>1.36025416256856</c:v>
                </c:pt>
                <c:pt idx="275">
                  <c:v>1.3652185938188099</c:v>
                </c:pt>
                <c:pt idx="276">
                  <c:v>1.3701830250690601</c:v>
                </c:pt>
                <c:pt idx="277">
                  <c:v>1.37514745631931</c:v>
                </c:pt>
                <c:pt idx="278">
                  <c:v>1.3801118875695599</c:v>
                </c:pt>
                <c:pt idx="279">
                  <c:v>1.3850763188198101</c:v>
                </c:pt>
                <c:pt idx="280">
                  <c:v>1.39004075007007</c:v>
                </c:pt>
                <c:pt idx="281">
                  <c:v>1.3950051813203199</c:v>
                </c:pt>
                <c:pt idx="282">
                  <c:v>1.3999696125705701</c:v>
                </c:pt>
                <c:pt idx="283">
                  <c:v>1.40493404382082</c:v>
                </c:pt>
                <c:pt idx="284">
                  <c:v>1.4098984750710699</c:v>
                </c:pt>
                <c:pt idx="285">
                  <c:v>1.4148629063213201</c:v>
                </c:pt>
                <c:pt idx="286">
                  <c:v>1.41982733757157</c:v>
                </c:pt>
                <c:pt idx="287">
                  <c:v>1.4247917688218199</c:v>
                </c:pt>
                <c:pt idx="288">
                  <c:v>1.42975620007207</c:v>
                </c:pt>
                <c:pt idx="289">
                  <c:v>1.43472063132232</c:v>
                </c:pt>
                <c:pt idx="290">
                  <c:v>1.4396850625725699</c:v>
                </c:pt>
                <c:pt idx="291">
                  <c:v>1.44464949382282</c:v>
                </c:pt>
                <c:pt idx="292">
                  <c:v>1.44961392507307</c:v>
                </c:pt>
                <c:pt idx="293">
                  <c:v>1.4545783563233201</c:v>
                </c:pt>
                <c:pt idx="294">
                  <c:v>1.45954278757357</c:v>
                </c:pt>
                <c:pt idx="295">
                  <c:v>1.46450721882382</c:v>
                </c:pt>
                <c:pt idx="296">
                  <c:v>1.4694716500740701</c:v>
                </c:pt>
                <c:pt idx="297">
                  <c:v>1.47443608132432</c:v>
                </c:pt>
                <c:pt idx="298">
                  <c:v>1.4794005125745699</c:v>
                </c:pt>
                <c:pt idx="299">
                  <c:v>1.4843649438248201</c:v>
                </c:pt>
                <c:pt idx="300">
                  <c:v>1.48932937507507</c:v>
                </c:pt>
                <c:pt idx="301">
                  <c:v>1.4942938063253199</c:v>
                </c:pt>
                <c:pt idx="302">
                  <c:v>1.4992582375755701</c:v>
                </c:pt>
                <c:pt idx="303">
                  <c:v>1.50422266882582</c:v>
                </c:pt>
                <c:pt idx="304">
                  <c:v>1.5091871000760699</c:v>
                </c:pt>
                <c:pt idx="305">
                  <c:v>1.5141515313263201</c:v>
                </c:pt>
                <c:pt idx="306">
                  <c:v>1.51911596257657</c:v>
                </c:pt>
                <c:pt idx="307">
                  <c:v>1.5240803938268199</c:v>
                </c:pt>
                <c:pt idx="308">
                  <c:v>1.5290448250770701</c:v>
                </c:pt>
                <c:pt idx="309">
                  <c:v>1.53400925632732</c:v>
                </c:pt>
                <c:pt idx="310">
                  <c:v>1.5389736875775699</c:v>
                </c:pt>
                <c:pt idx="311">
                  <c:v>1.5439381188278201</c:v>
                </c:pt>
                <c:pt idx="312">
                  <c:v>1.54890255007807</c:v>
                </c:pt>
                <c:pt idx="313">
                  <c:v>1.5538669813283199</c:v>
                </c:pt>
                <c:pt idx="314">
                  <c:v>1.5588314125785701</c:v>
                </c:pt>
                <c:pt idx="315">
                  <c:v>1.56379584382882</c:v>
                </c:pt>
                <c:pt idx="316">
                  <c:v>1.5687602750790699</c:v>
                </c:pt>
                <c:pt idx="317">
                  <c:v>1.57372470632932</c:v>
                </c:pt>
                <c:pt idx="318">
                  <c:v>1.57868913757957</c:v>
                </c:pt>
                <c:pt idx="319">
                  <c:v>1.5836535688298199</c:v>
                </c:pt>
                <c:pt idx="320">
                  <c:v>1.58861800008008</c:v>
                </c:pt>
                <c:pt idx="321">
                  <c:v>1.59358243133033</c:v>
                </c:pt>
                <c:pt idx="322">
                  <c:v>1.5985468625805801</c:v>
                </c:pt>
                <c:pt idx="323">
                  <c:v>1.60351129383083</c:v>
                </c:pt>
                <c:pt idx="324">
                  <c:v>1.6084757250810799</c:v>
                </c:pt>
                <c:pt idx="325">
                  <c:v>1.6134401563313301</c:v>
                </c:pt>
                <c:pt idx="326">
                  <c:v>1.61840458758158</c:v>
                </c:pt>
                <c:pt idx="327">
                  <c:v>1.6233690188318299</c:v>
                </c:pt>
                <c:pt idx="328">
                  <c:v>1.6283334500820801</c:v>
                </c:pt>
                <c:pt idx="329">
                  <c:v>1.63329788133233</c:v>
                </c:pt>
                <c:pt idx="330">
                  <c:v>1.6382623125825799</c:v>
                </c:pt>
                <c:pt idx="331">
                  <c:v>1.6432267438328301</c:v>
                </c:pt>
                <c:pt idx="332">
                  <c:v>1.64819117508308</c:v>
                </c:pt>
                <c:pt idx="333">
                  <c:v>1.6531556063333299</c:v>
                </c:pt>
                <c:pt idx="334">
                  <c:v>1.6581200375835801</c:v>
                </c:pt>
                <c:pt idx="335">
                  <c:v>1.66308446883383</c:v>
                </c:pt>
                <c:pt idx="336">
                  <c:v>1.6680489000840799</c:v>
                </c:pt>
                <c:pt idx="337">
                  <c:v>1.6730133313343301</c:v>
                </c:pt>
                <c:pt idx="338">
                  <c:v>1.67797776258458</c:v>
                </c:pt>
                <c:pt idx="339">
                  <c:v>1.6829421938348299</c:v>
                </c:pt>
                <c:pt idx="340">
                  <c:v>1.68790662508508</c:v>
                </c:pt>
                <c:pt idx="341">
                  <c:v>1.69287105633533</c:v>
                </c:pt>
                <c:pt idx="342">
                  <c:v>1.6978354875855799</c:v>
                </c:pt>
                <c:pt idx="343">
                  <c:v>1.70279991883583</c:v>
                </c:pt>
                <c:pt idx="344">
                  <c:v>1.70776435008608</c:v>
                </c:pt>
                <c:pt idx="345">
                  <c:v>1.7127287813363301</c:v>
                </c:pt>
                <c:pt idx="346">
                  <c:v>1.71769321258658</c:v>
                </c:pt>
                <c:pt idx="347">
                  <c:v>1.72265764383683</c:v>
                </c:pt>
                <c:pt idx="348">
                  <c:v>1.7276220750870801</c:v>
                </c:pt>
                <c:pt idx="349">
                  <c:v>1.73258650633733</c:v>
                </c:pt>
                <c:pt idx="350">
                  <c:v>1.7375509375875799</c:v>
                </c:pt>
                <c:pt idx="351">
                  <c:v>1.7425153688378301</c:v>
                </c:pt>
                <c:pt idx="352">
                  <c:v>1.74747980008808</c:v>
                </c:pt>
                <c:pt idx="353">
                  <c:v>1.7524442313383299</c:v>
                </c:pt>
                <c:pt idx="354">
                  <c:v>1.7574086625885801</c:v>
                </c:pt>
                <c:pt idx="355">
                  <c:v>1.76237309383883</c:v>
                </c:pt>
                <c:pt idx="356">
                  <c:v>1.7673375250890799</c:v>
                </c:pt>
                <c:pt idx="357">
                  <c:v>1.7723019563393301</c:v>
                </c:pt>
                <c:pt idx="358">
                  <c:v>1.77726638758958</c:v>
                </c:pt>
                <c:pt idx="359">
                  <c:v>1.7822308188398399</c:v>
                </c:pt>
                <c:pt idx="360">
                  <c:v>1.7871952500900901</c:v>
                </c:pt>
                <c:pt idx="361">
                  <c:v>1.79215968134034</c:v>
                </c:pt>
                <c:pt idx="362">
                  <c:v>1.7971241125905899</c:v>
                </c:pt>
                <c:pt idx="363">
                  <c:v>1.8020885438408401</c:v>
                </c:pt>
                <c:pt idx="364">
                  <c:v>1.80705297509109</c:v>
                </c:pt>
                <c:pt idx="365">
                  <c:v>1.8120174063413399</c:v>
                </c:pt>
                <c:pt idx="366">
                  <c:v>1.81698183759159</c:v>
                </c:pt>
                <c:pt idx="367">
                  <c:v>1.82194626884184</c:v>
                </c:pt>
                <c:pt idx="368">
                  <c:v>1.8269107000920899</c:v>
                </c:pt>
                <c:pt idx="369">
                  <c:v>1.83187513134234</c:v>
                </c:pt>
                <c:pt idx="370">
                  <c:v>1.83683956259259</c:v>
                </c:pt>
                <c:pt idx="371">
                  <c:v>1.8418039938428401</c:v>
                </c:pt>
                <c:pt idx="372">
                  <c:v>1.84676842509309</c:v>
                </c:pt>
                <c:pt idx="373">
                  <c:v>1.85173285634334</c:v>
                </c:pt>
                <c:pt idx="374">
                  <c:v>1.8566972875935901</c:v>
                </c:pt>
                <c:pt idx="375">
                  <c:v>1.86166171884384</c:v>
                </c:pt>
                <c:pt idx="376">
                  <c:v>1.8666261500940899</c:v>
                </c:pt>
                <c:pt idx="377">
                  <c:v>1.8715905813443401</c:v>
                </c:pt>
                <c:pt idx="378">
                  <c:v>1.87655501259459</c:v>
                </c:pt>
                <c:pt idx="379">
                  <c:v>1.8815194438448399</c:v>
                </c:pt>
                <c:pt idx="380">
                  <c:v>1.8864838750950901</c:v>
                </c:pt>
                <c:pt idx="381">
                  <c:v>1.89144830634534</c:v>
                </c:pt>
                <c:pt idx="382">
                  <c:v>1.8964127375955899</c:v>
                </c:pt>
                <c:pt idx="383">
                  <c:v>1.9013771688458401</c:v>
                </c:pt>
                <c:pt idx="384">
                  <c:v>1.90634160009609</c:v>
                </c:pt>
                <c:pt idx="385">
                  <c:v>1.9113060313463399</c:v>
                </c:pt>
                <c:pt idx="386">
                  <c:v>1.9162704625965901</c:v>
                </c:pt>
                <c:pt idx="387">
                  <c:v>1.92123489384684</c:v>
                </c:pt>
                <c:pt idx="388">
                  <c:v>1.9261993250970899</c:v>
                </c:pt>
                <c:pt idx="389">
                  <c:v>1.9311637563473401</c:v>
                </c:pt>
                <c:pt idx="390">
                  <c:v>1.93612818759759</c:v>
                </c:pt>
                <c:pt idx="391">
                  <c:v>1.9410926188478399</c:v>
                </c:pt>
                <c:pt idx="392">
                  <c:v>1.94605705009809</c:v>
                </c:pt>
                <c:pt idx="393">
                  <c:v>1.95102148134834</c:v>
                </c:pt>
                <c:pt idx="394">
                  <c:v>1.9559859125985899</c:v>
                </c:pt>
                <c:pt idx="395">
                  <c:v>1.96095034384884</c:v>
                </c:pt>
                <c:pt idx="396">
                  <c:v>1.96591477509909</c:v>
                </c:pt>
                <c:pt idx="397">
                  <c:v>1.9708792063493401</c:v>
                </c:pt>
                <c:pt idx="398">
                  <c:v>1.97584363759959</c:v>
                </c:pt>
                <c:pt idx="399">
                  <c:v>1.9808080688498499</c:v>
                </c:pt>
                <c:pt idx="400">
                  <c:v>1.9857725001001001</c:v>
                </c:pt>
                <c:pt idx="401">
                  <c:v>1.99073693135035</c:v>
                </c:pt>
                <c:pt idx="402">
                  <c:v>1.9957013626005999</c:v>
                </c:pt>
                <c:pt idx="403">
                  <c:v>2.0006657938508501</c:v>
                </c:pt>
                <c:pt idx="404">
                  <c:v>2.0056302251011</c:v>
                </c:pt>
                <c:pt idx="405">
                  <c:v>2.0105946563513499</c:v>
                </c:pt>
                <c:pt idx="406">
                  <c:v>2.0155590876015999</c:v>
                </c:pt>
                <c:pt idx="407">
                  <c:v>2.0205235188518502</c:v>
                </c:pt>
                <c:pt idx="408">
                  <c:v>2.0254879501021001</c:v>
                </c:pt>
                <c:pt idx="409">
                  <c:v>2.0304523813523501</c:v>
                </c:pt>
                <c:pt idx="410">
                  <c:v>2.0354168126026</c:v>
                </c:pt>
                <c:pt idx="411">
                  <c:v>2.0403812438528499</c:v>
                </c:pt>
                <c:pt idx="412">
                  <c:v>2.0453456751030998</c:v>
                </c:pt>
                <c:pt idx="413">
                  <c:v>2.0503101063533502</c:v>
                </c:pt>
                <c:pt idx="414">
                  <c:v>2.0552745376036001</c:v>
                </c:pt>
                <c:pt idx="415">
                  <c:v>2.0602389688538501</c:v>
                </c:pt>
                <c:pt idx="416">
                  <c:v>2.0652034001041</c:v>
                </c:pt>
                <c:pt idx="417">
                  <c:v>2.0701678313543499</c:v>
                </c:pt>
                <c:pt idx="418">
                  <c:v>2.0751322626045998</c:v>
                </c:pt>
                <c:pt idx="419">
                  <c:v>2.0800966938548502</c:v>
                </c:pt>
                <c:pt idx="420">
                  <c:v>2.0850611251051001</c:v>
                </c:pt>
                <c:pt idx="421">
                  <c:v>2.09002555635535</c:v>
                </c:pt>
                <c:pt idx="422">
                  <c:v>2.0949899876056</c:v>
                </c:pt>
                <c:pt idx="423">
                  <c:v>2.0999544188558499</c:v>
                </c:pt>
                <c:pt idx="424">
                  <c:v>2.1049188501060998</c:v>
                </c:pt>
                <c:pt idx="425">
                  <c:v>2.1098832813563502</c:v>
                </c:pt>
                <c:pt idx="426">
                  <c:v>2.1148477126066001</c:v>
                </c:pt>
                <c:pt idx="427">
                  <c:v>2.11981214385685</c:v>
                </c:pt>
                <c:pt idx="428">
                  <c:v>2.1247765751070999</c:v>
                </c:pt>
                <c:pt idx="429">
                  <c:v>2.1297410063573499</c:v>
                </c:pt>
                <c:pt idx="430">
                  <c:v>2.1347054376075998</c:v>
                </c:pt>
                <c:pt idx="431">
                  <c:v>2.1396698688578502</c:v>
                </c:pt>
                <c:pt idx="432">
                  <c:v>2.1446343001081001</c:v>
                </c:pt>
                <c:pt idx="433">
                  <c:v>2.14959873135835</c:v>
                </c:pt>
                <c:pt idx="434">
                  <c:v>2.1545631626085999</c:v>
                </c:pt>
                <c:pt idx="435">
                  <c:v>2.1595275938588498</c:v>
                </c:pt>
                <c:pt idx="436">
                  <c:v>2.1644920251091002</c:v>
                </c:pt>
                <c:pt idx="437">
                  <c:v>2.1694564563593501</c:v>
                </c:pt>
                <c:pt idx="438">
                  <c:v>2.1744208876096098</c:v>
                </c:pt>
                <c:pt idx="439">
                  <c:v>2.17938531885985</c:v>
                </c:pt>
                <c:pt idx="440">
                  <c:v>2.1843497501101101</c:v>
                </c:pt>
                <c:pt idx="441">
                  <c:v>2.18931418136036</c:v>
                </c:pt>
                <c:pt idx="442">
                  <c:v>2.19427861261061</c:v>
                </c:pt>
                <c:pt idx="443">
                  <c:v>2.1992430438608599</c:v>
                </c:pt>
                <c:pt idx="444">
                  <c:v>2.2042074751111098</c:v>
                </c:pt>
                <c:pt idx="445">
                  <c:v>2.2091719063613602</c:v>
                </c:pt>
                <c:pt idx="446">
                  <c:v>2.2141363376116101</c:v>
                </c:pt>
                <c:pt idx="447">
                  <c:v>2.21910076886186</c:v>
                </c:pt>
                <c:pt idx="448">
                  <c:v>2.22406520011211</c:v>
                </c:pt>
                <c:pt idx="449">
                  <c:v>2.2290296313623599</c:v>
                </c:pt>
                <c:pt idx="450">
                  <c:v>2.2339940626126098</c:v>
                </c:pt>
                <c:pt idx="451">
                  <c:v>2.2389584938628602</c:v>
                </c:pt>
                <c:pt idx="452">
                  <c:v>2.2439229251131101</c:v>
                </c:pt>
                <c:pt idx="453">
                  <c:v>2.24888735636336</c:v>
                </c:pt>
                <c:pt idx="454">
                  <c:v>2.2538517876136099</c:v>
                </c:pt>
                <c:pt idx="455">
                  <c:v>2.2588162188638599</c:v>
                </c:pt>
                <c:pt idx="456">
                  <c:v>2.2637806501141098</c:v>
                </c:pt>
                <c:pt idx="457">
                  <c:v>2.2687450813643601</c:v>
                </c:pt>
                <c:pt idx="458">
                  <c:v>2.2737095126146101</c:v>
                </c:pt>
                <c:pt idx="459">
                  <c:v>2.27867394386486</c:v>
                </c:pt>
                <c:pt idx="460">
                  <c:v>2.2836383751151099</c:v>
                </c:pt>
                <c:pt idx="461">
                  <c:v>2.2886028063653598</c:v>
                </c:pt>
                <c:pt idx="462">
                  <c:v>2.2935672376156102</c:v>
                </c:pt>
                <c:pt idx="463">
                  <c:v>2.2985316688658601</c:v>
                </c:pt>
                <c:pt idx="464">
                  <c:v>2.3034961001161101</c:v>
                </c:pt>
                <c:pt idx="465">
                  <c:v>2.30846053136636</c:v>
                </c:pt>
                <c:pt idx="466">
                  <c:v>2.3134249626166099</c:v>
                </c:pt>
                <c:pt idx="467">
                  <c:v>2.3183893938668598</c:v>
                </c:pt>
                <c:pt idx="468">
                  <c:v>2.3233538251171102</c:v>
                </c:pt>
                <c:pt idx="469">
                  <c:v>2.3283182563673601</c:v>
                </c:pt>
                <c:pt idx="470">
                  <c:v>2.33328268761761</c:v>
                </c:pt>
                <c:pt idx="471">
                  <c:v>2.33824711886786</c:v>
                </c:pt>
                <c:pt idx="472">
                  <c:v>2.3432115501181099</c:v>
                </c:pt>
                <c:pt idx="473">
                  <c:v>2.3481759813683598</c:v>
                </c:pt>
                <c:pt idx="474">
                  <c:v>2.3531404126186102</c:v>
                </c:pt>
                <c:pt idx="475">
                  <c:v>2.3581048438688601</c:v>
                </c:pt>
                <c:pt idx="476">
                  <c:v>2.36306927511911</c:v>
                </c:pt>
                <c:pt idx="477">
                  <c:v>2.3680337063693599</c:v>
                </c:pt>
                <c:pt idx="478">
                  <c:v>2.3729981376196099</c:v>
                </c:pt>
                <c:pt idx="479">
                  <c:v>2.37796256886987</c:v>
                </c:pt>
                <c:pt idx="480">
                  <c:v>2.3829270001201199</c:v>
                </c:pt>
                <c:pt idx="481">
                  <c:v>2.3878914313703699</c:v>
                </c:pt>
                <c:pt idx="482">
                  <c:v>2.3928558626206202</c:v>
                </c:pt>
                <c:pt idx="483">
                  <c:v>2.3978202938708701</c:v>
                </c:pt>
                <c:pt idx="484">
                  <c:v>2.4027847251211201</c:v>
                </c:pt>
                <c:pt idx="485">
                  <c:v>2.40774915637137</c:v>
                </c:pt>
                <c:pt idx="486">
                  <c:v>2.4127135876216199</c:v>
                </c:pt>
                <c:pt idx="487">
                  <c:v>2.4176780188718698</c:v>
                </c:pt>
                <c:pt idx="488">
                  <c:v>2.4226424501221202</c:v>
                </c:pt>
                <c:pt idx="489">
                  <c:v>2.4276068813723701</c:v>
                </c:pt>
                <c:pt idx="490">
                  <c:v>2.4325713126226201</c:v>
                </c:pt>
                <c:pt idx="491">
                  <c:v>2.43753574387287</c:v>
                </c:pt>
                <c:pt idx="492">
                  <c:v>2.4425001751231199</c:v>
                </c:pt>
                <c:pt idx="493">
                  <c:v>2.4474646063733698</c:v>
                </c:pt>
                <c:pt idx="494">
                  <c:v>2.4524290376236202</c:v>
                </c:pt>
                <c:pt idx="495">
                  <c:v>2.4573934688738701</c:v>
                </c:pt>
                <c:pt idx="496">
                  <c:v>2.46235790012412</c:v>
                </c:pt>
                <c:pt idx="497">
                  <c:v>2.46732233137437</c:v>
                </c:pt>
                <c:pt idx="498">
                  <c:v>2.4722867626246199</c:v>
                </c:pt>
                <c:pt idx="499">
                  <c:v>2.4772511938748698</c:v>
                </c:pt>
                <c:pt idx="500">
                  <c:v>2.4822156251251202</c:v>
                </c:pt>
                <c:pt idx="501">
                  <c:v>2.4871800563753701</c:v>
                </c:pt>
                <c:pt idx="502">
                  <c:v>2.49214448762562</c:v>
                </c:pt>
                <c:pt idx="503">
                  <c:v>2.4971089188758699</c:v>
                </c:pt>
                <c:pt idx="504">
                  <c:v>2.5020733501261199</c:v>
                </c:pt>
                <c:pt idx="505">
                  <c:v>2.5070377813763698</c:v>
                </c:pt>
                <c:pt idx="506">
                  <c:v>2.5120022126266202</c:v>
                </c:pt>
                <c:pt idx="507">
                  <c:v>2.5169666438768701</c:v>
                </c:pt>
                <c:pt idx="508">
                  <c:v>2.52193107512712</c:v>
                </c:pt>
                <c:pt idx="509">
                  <c:v>2.5268955063773699</c:v>
                </c:pt>
                <c:pt idx="510">
                  <c:v>2.5318599376276198</c:v>
                </c:pt>
                <c:pt idx="511">
                  <c:v>2.5368243688778702</c:v>
                </c:pt>
                <c:pt idx="512">
                  <c:v>2.5417888001281201</c:v>
                </c:pt>
                <c:pt idx="513">
                  <c:v>2.5467532313783701</c:v>
                </c:pt>
                <c:pt idx="514">
                  <c:v>2.55171766262862</c:v>
                </c:pt>
                <c:pt idx="515">
                  <c:v>2.5566820938788699</c:v>
                </c:pt>
                <c:pt idx="516">
                  <c:v>2.5616465251291198</c:v>
                </c:pt>
                <c:pt idx="517">
                  <c:v>2.5666109563793702</c:v>
                </c:pt>
                <c:pt idx="518">
                  <c:v>2.5715753876296201</c:v>
                </c:pt>
                <c:pt idx="519">
                  <c:v>2.5765398188798798</c:v>
                </c:pt>
                <c:pt idx="520">
                  <c:v>2.5815042501301302</c:v>
                </c:pt>
                <c:pt idx="521">
                  <c:v>2.5864686813803801</c:v>
                </c:pt>
                <c:pt idx="522">
                  <c:v>2.59143311263063</c:v>
                </c:pt>
                <c:pt idx="523">
                  <c:v>2.59639754388088</c:v>
                </c:pt>
                <c:pt idx="524">
                  <c:v>2.6013619751311299</c:v>
                </c:pt>
                <c:pt idx="525">
                  <c:v>2.6063264063813798</c:v>
                </c:pt>
                <c:pt idx="526">
                  <c:v>2.6112908376316302</c:v>
                </c:pt>
                <c:pt idx="527">
                  <c:v>2.6162552688818801</c:v>
                </c:pt>
                <c:pt idx="528">
                  <c:v>2.62121970013213</c:v>
                </c:pt>
                <c:pt idx="529">
                  <c:v>2.6261841313823799</c:v>
                </c:pt>
                <c:pt idx="530">
                  <c:v>2.6311485626326299</c:v>
                </c:pt>
                <c:pt idx="531">
                  <c:v>2.6361129938828798</c:v>
                </c:pt>
                <c:pt idx="532">
                  <c:v>2.6410774251331302</c:v>
                </c:pt>
                <c:pt idx="533">
                  <c:v>2.6460418563833801</c:v>
                </c:pt>
                <c:pt idx="534">
                  <c:v>2.65100628763363</c:v>
                </c:pt>
                <c:pt idx="535">
                  <c:v>2.6559707188838799</c:v>
                </c:pt>
                <c:pt idx="536">
                  <c:v>2.6609351501341298</c:v>
                </c:pt>
                <c:pt idx="537">
                  <c:v>2.6658995813843802</c:v>
                </c:pt>
                <c:pt idx="538">
                  <c:v>2.6708640126346301</c:v>
                </c:pt>
                <c:pt idx="539">
                  <c:v>2.6758284438848801</c:v>
                </c:pt>
                <c:pt idx="540">
                  <c:v>2.68079287513513</c:v>
                </c:pt>
                <c:pt idx="541">
                  <c:v>2.6857573063853799</c:v>
                </c:pt>
                <c:pt idx="542">
                  <c:v>2.6907217376356298</c:v>
                </c:pt>
                <c:pt idx="543">
                  <c:v>2.6956861688858802</c:v>
                </c:pt>
                <c:pt idx="544">
                  <c:v>2.7006506001361301</c:v>
                </c:pt>
                <c:pt idx="545">
                  <c:v>2.70561503138638</c:v>
                </c:pt>
                <c:pt idx="546">
                  <c:v>2.71057946263663</c:v>
                </c:pt>
                <c:pt idx="547">
                  <c:v>2.7155438938868799</c:v>
                </c:pt>
                <c:pt idx="548">
                  <c:v>2.7205083251371298</c:v>
                </c:pt>
                <c:pt idx="549">
                  <c:v>2.7254727563873802</c:v>
                </c:pt>
                <c:pt idx="550">
                  <c:v>2.7304371876376301</c:v>
                </c:pt>
                <c:pt idx="551">
                  <c:v>2.73540161888788</c:v>
                </c:pt>
                <c:pt idx="552">
                  <c:v>2.7403660501381299</c:v>
                </c:pt>
                <c:pt idx="553">
                  <c:v>2.7453304813883799</c:v>
                </c:pt>
                <c:pt idx="554">
                  <c:v>2.7502949126386298</c:v>
                </c:pt>
                <c:pt idx="555">
                  <c:v>2.7552593438888802</c:v>
                </c:pt>
                <c:pt idx="556">
                  <c:v>2.7602237751391301</c:v>
                </c:pt>
                <c:pt idx="557">
                  <c:v>2.76518820638938</c:v>
                </c:pt>
                <c:pt idx="558">
                  <c:v>2.7701526376396299</c:v>
                </c:pt>
                <c:pt idx="559">
                  <c:v>2.7751170688898901</c:v>
                </c:pt>
                <c:pt idx="560">
                  <c:v>2.78008150014014</c:v>
                </c:pt>
                <c:pt idx="561">
                  <c:v>2.7850459313903899</c:v>
                </c:pt>
                <c:pt idx="562">
                  <c:v>2.7900103626406398</c:v>
                </c:pt>
                <c:pt idx="563">
                  <c:v>2.7949747938908902</c:v>
                </c:pt>
                <c:pt idx="564">
                  <c:v>2.7999392251411401</c:v>
                </c:pt>
                <c:pt idx="565">
                  <c:v>2.8049036563913901</c:v>
                </c:pt>
                <c:pt idx="566">
                  <c:v>2.80986808764164</c:v>
                </c:pt>
                <c:pt idx="567">
                  <c:v>2.8148325188918899</c:v>
                </c:pt>
                <c:pt idx="568">
                  <c:v>2.8197969501421398</c:v>
                </c:pt>
                <c:pt idx="569">
                  <c:v>2.8247613813923902</c:v>
                </c:pt>
                <c:pt idx="570">
                  <c:v>2.8297258126426401</c:v>
                </c:pt>
                <c:pt idx="571">
                  <c:v>2.83469024389289</c:v>
                </c:pt>
                <c:pt idx="572">
                  <c:v>2.83965467514314</c:v>
                </c:pt>
                <c:pt idx="573">
                  <c:v>2.8446191063933899</c:v>
                </c:pt>
                <c:pt idx="574">
                  <c:v>2.8495835376436398</c:v>
                </c:pt>
                <c:pt idx="575">
                  <c:v>2.8545479688938902</c:v>
                </c:pt>
                <c:pt idx="576">
                  <c:v>2.8595124001441401</c:v>
                </c:pt>
                <c:pt idx="577">
                  <c:v>2.86447683139439</c:v>
                </c:pt>
                <c:pt idx="578">
                  <c:v>2.8694412626446399</c:v>
                </c:pt>
                <c:pt idx="579">
                  <c:v>2.8744056938948899</c:v>
                </c:pt>
                <c:pt idx="580">
                  <c:v>2.8793701251451398</c:v>
                </c:pt>
                <c:pt idx="581">
                  <c:v>2.8843345563953902</c:v>
                </c:pt>
                <c:pt idx="582">
                  <c:v>2.8892989876456401</c:v>
                </c:pt>
                <c:pt idx="583">
                  <c:v>2.89426341889589</c:v>
                </c:pt>
                <c:pt idx="584">
                  <c:v>2.8992278501461399</c:v>
                </c:pt>
                <c:pt idx="585">
                  <c:v>2.9041922813963899</c:v>
                </c:pt>
                <c:pt idx="586">
                  <c:v>2.9091567126466402</c:v>
                </c:pt>
                <c:pt idx="587">
                  <c:v>2.9141211438968901</c:v>
                </c:pt>
                <c:pt idx="588">
                  <c:v>2.9190855751471401</c:v>
                </c:pt>
                <c:pt idx="589">
                  <c:v>2.92405000639739</c:v>
                </c:pt>
                <c:pt idx="590">
                  <c:v>2.9290144376476399</c:v>
                </c:pt>
                <c:pt idx="591">
                  <c:v>2.9339788688978898</c:v>
                </c:pt>
                <c:pt idx="592">
                  <c:v>2.9389433001481402</c:v>
                </c:pt>
                <c:pt idx="593">
                  <c:v>2.9439077313983901</c:v>
                </c:pt>
                <c:pt idx="594">
                  <c:v>2.94887216264864</c:v>
                </c:pt>
                <c:pt idx="595">
                  <c:v>2.95383659389889</c:v>
                </c:pt>
                <c:pt idx="596">
                  <c:v>2.9588010251491399</c:v>
                </c:pt>
                <c:pt idx="597">
                  <c:v>2.9637654563993898</c:v>
                </c:pt>
                <c:pt idx="598">
                  <c:v>2.9687298876496402</c:v>
                </c:pt>
                <c:pt idx="599">
                  <c:v>2.9736943188998999</c:v>
                </c:pt>
                <c:pt idx="600">
                  <c:v>2.9786587501501498</c:v>
                </c:pt>
                <c:pt idx="601">
                  <c:v>2.9836231814004002</c:v>
                </c:pt>
                <c:pt idx="602">
                  <c:v>2.9885876126506501</c:v>
                </c:pt>
                <c:pt idx="603">
                  <c:v>2.9935520439009</c:v>
                </c:pt>
                <c:pt idx="604">
                  <c:v>2.9985164751511499</c:v>
                </c:pt>
                <c:pt idx="605">
                  <c:v>3.0034809064013999</c:v>
                </c:pt>
                <c:pt idx="606">
                  <c:v>3.0084453376516498</c:v>
                </c:pt>
                <c:pt idx="607">
                  <c:v>3.0134097689019002</c:v>
                </c:pt>
                <c:pt idx="608">
                  <c:v>3.0183742001521501</c:v>
                </c:pt>
                <c:pt idx="609">
                  <c:v>3.0233386314024</c:v>
                </c:pt>
                <c:pt idx="610">
                  <c:v>3.0283030626526499</c:v>
                </c:pt>
                <c:pt idx="611">
                  <c:v>3.0332674939028998</c:v>
                </c:pt>
                <c:pt idx="612">
                  <c:v>3.0382319251531502</c:v>
                </c:pt>
                <c:pt idx="613">
                  <c:v>3.0431963564034001</c:v>
                </c:pt>
                <c:pt idx="614">
                  <c:v>3.0481607876536501</c:v>
                </c:pt>
                <c:pt idx="615">
                  <c:v>3.0531252189039</c:v>
                </c:pt>
                <c:pt idx="616">
                  <c:v>3.0580896501541499</c:v>
                </c:pt>
                <c:pt idx="617">
                  <c:v>3.0630540814043998</c:v>
                </c:pt>
                <c:pt idx="618">
                  <c:v>3.0680185126546502</c:v>
                </c:pt>
                <c:pt idx="619">
                  <c:v>3.0729829439049001</c:v>
                </c:pt>
                <c:pt idx="620">
                  <c:v>3.07794737515515</c:v>
                </c:pt>
                <c:pt idx="621">
                  <c:v>3.0829118064054</c:v>
                </c:pt>
                <c:pt idx="622">
                  <c:v>3.0878762376556499</c:v>
                </c:pt>
                <c:pt idx="623">
                  <c:v>3.0928406689058998</c:v>
                </c:pt>
                <c:pt idx="624">
                  <c:v>3.0978051001561502</c:v>
                </c:pt>
                <c:pt idx="625">
                  <c:v>3.1027695314064001</c:v>
                </c:pt>
                <c:pt idx="626">
                  <c:v>3.10773396265665</c:v>
                </c:pt>
                <c:pt idx="627">
                  <c:v>3.1126983939069</c:v>
                </c:pt>
                <c:pt idx="628">
                  <c:v>3.1176628251571499</c:v>
                </c:pt>
                <c:pt idx="629">
                  <c:v>3.1226272564073998</c:v>
                </c:pt>
                <c:pt idx="630">
                  <c:v>3.1275916876576502</c:v>
                </c:pt>
                <c:pt idx="631">
                  <c:v>3.1325561189079001</c:v>
                </c:pt>
                <c:pt idx="632">
                  <c:v>3.13752055015815</c:v>
                </c:pt>
                <c:pt idx="633">
                  <c:v>3.1424849814083999</c:v>
                </c:pt>
                <c:pt idx="634">
                  <c:v>3.1474494126586499</c:v>
                </c:pt>
                <c:pt idx="635">
                  <c:v>3.1524138439088998</c:v>
                </c:pt>
                <c:pt idx="636">
                  <c:v>3.1573782751591501</c:v>
                </c:pt>
                <c:pt idx="637">
                  <c:v>3.1623427064094001</c:v>
                </c:pt>
                <c:pt idx="638">
                  <c:v>3.16730713765965</c:v>
                </c:pt>
                <c:pt idx="639">
                  <c:v>3.1722715689099101</c:v>
                </c:pt>
                <c:pt idx="640">
                  <c:v>3.1772360001601601</c:v>
                </c:pt>
                <c:pt idx="641">
                  <c:v>3.18220043141041</c:v>
                </c:pt>
                <c:pt idx="642">
                  <c:v>3.1871648626606599</c:v>
                </c:pt>
                <c:pt idx="643">
                  <c:v>3.1921292939109098</c:v>
                </c:pt>
                <c:pt idx="644">
                  <c:v>3.1970937251611602</c:v>
                </c:pt>
                <c:pt idx="645">
                  <c:v>3.2020581564114101</c:v>
                </c:pt>
                <c:pt idx="646">
                  <c:v>3.20702258766166</c:v>
                </c:pt>
                <c:pt idx="647">
                  <c:v>3.21198701891191</c:v>
                </c:pt>
                <c:pt idx="648">
                  <c:v>3.2169514501621599</c:v>
                </c:pt>
                <c:pt idx="649">
                  <c:v>3.2219158814124098</c:v>
                </c:pt>
                <c:pt idx="650">
                  <c:v>3.2268803126626602</c:v>
                </c:pt>
                <c:pt idx="651">
                  <c:v>3.2318447439129101</c:v>
                </c:pt>
                <c:pt idx="652">
                  <c:v>3.23680917516316</c:v>
                </c:pt>
                <c:pt idx="653">
                  <c:v>3.2417736064134099</c:v>
                </c:pt>
                <c:pt idx="654">
                  <c:v>3.2467380376636599</c:v>
                </c:pt>
                <c:pt idx="655">
                  <c:v>3.2517024689139098</c:v>
                </c:pt>
                <c:pt idx="656">
                  <c:v>3.2566669001641602</c:v>
                </c:pt>
                <c:pt idx="657">
                  <c:v>3.2616313314144101</c:v>
                </c:pt>
                <c:pt idx="658">
                  <c:v>3.26659576266466</c:v>
                </c:pt>
                <c:pt idx="659">
                  <c:v>3.2715601939149099</c:v>
                </c:pt>
                <c:pt idx="660">
                  <c:v>3.2765246251651599</c:v>
                </c:pt>
                <c:pt idx="661">
                  <c:v>3.2814890564154102</c:v>
                </c:pt>
                <c:pt idx="662">
                  <c:v>3.2864534876656601</c:v>
                </c:pt>
                <c:pt idx="663">
                  <c:v>3.2914179189159101</c:v>
                </c:pt>
                <c:pt idx="664">
                  <c:v>3.29638235016616</c:v>
                </c:pt>
                <c:pt idx="665">
                  <c:v>3.3013467814164099</c:v>
                </c:pt>
                <c:pt idx="666">
                  <c:v>3.3063112126666598</c:v>
                </c:pt>
                <c:pt idx="667">
                  <c:v>3.3112756439169102</c:v>
                </c:pt>
                <c:pt idx="668">
                  <c:v>3.3162400751671601</c:v>
                </c:pt>
                <c:pt idx="669">
                  <c:v>3.3212045064174101</c:v>
                </c:pt>
                <c:pt idx="670">
                  <c:v>3.32616893766766</c:v>
                </c:pt>
                <c:pt idx="671">
                  <c:v>3.3311333689179099</c:v>
                </c:pt>
                <c:pt idx="672">
                  <c:v>3.3360978001681598</c:v>
                </c:pt>
                <c:pt idx="673">
                  <c:v>3.3410622314184102</c:v>
                </c:pt>
                <c:pt idx="674">
                  <c:v>3.3460266626686601</c:v>
                </c:pt>
                <c:pt idx="675">
                  <c:v>3.35099109391891</c:v>
                </c:pt>
                <c:pt idx="676">
                  <c:v>3.35595552516916</c:v>
                </c:pt>
                <c:pt idx="677">
                  <c:v>3.3609199564194099</c:v>
                </c:pt>
                <c:pt idx="678">
                  <c:v>3.3658843876696598</c:v>
                </c:pt>
                <c:pt idx="679">
                  <c:v>3.3708488189199199</c:v>
                </c:pt>
                <c:pt idx="680">
                  <c:v>3.3758132501701699</c:v>
                </c:pt>
                <c:pt idx="681">
                  <c:v>3.3807776814204198</c:v>
                </c:pt>
                <c:pt idx="682">
                  <c:v>3.3857421126706702</c:v>
                </c:pt>
                <c:pt idx="683">
                  <c:v>3.3907065439209201</c:v>
                </c:pt>
                <c:pt idx="684">
                  <c:v>3.39567097517117</c:v>
                </c:pt>
                <c:pt idx="685">
                  <c:v>3.4006354064214199</c:v>
                </c:pt>
                <c:pt idx="686">
                  <c:v>3.4055998376716698</c:v>
                </c:pt>
                <c:pt idx="687">
                  <c:v>3.4105642689219202</c:v>
                </c:pt>
                <c:pt idx="688">
                  <c:v>3.4155287001721701</c:v>
                </c:pt>
                <c:pt idx="689">
                  <c:v>3.4204931314224201</c:v>
                </c:pt>
                <c:pt idx="690">
                  <c:v>3.42545756267267</c:v>
                </c:pt>
                <c:pt idx="691">
                  <c:v>3.4304219939229199</c:v>
                </c:pt>
                <c:pt idx="692">
                  <c:v>3.4353864251731698</c:v>
                </c:pt>
                <c:pt idx="693">
                  <c:v>3.4403508564234202</c:v>
                </c:pt>
                <c:pt idx="694">
                  <c:v>3.4453152876736701</c:v>
                </c:pt>
                <c:pt idx="695">
                  <c:v>3.45027971892392</c:v>
                </c:pt>
                <c:pt idx="696">
                  <c:v>3.45524415017417</c:v>
                </c:pt>
                <c:pt idx="697">
                  <c:v>3.4602085814244199</c:v>
                </c:pt>
                <c:pt idx="698">
                  <c:v>3.4651730126746698</c:v>
                </c:pt>
                <c:pt idx="699">
                  <c:v>3.4701374439249202</c:v>
                </c:pt>
                <c:pt idx="700">
                  <c:v>3.4751018751751701</c:v>
                </c:pt>
                <c:pt idx="701">
                  <c:v>3.48006630642542</c:v>
                </c:pt>
                <c:pt idx="702">
                  <c:v>3.48503073767567</c:v>
                </c:pt>
                <c:pt idx="703">
                  <c:v>3.4899951689259199</c:v>
                </c:pt>
                <c:pt idx="704">
                  <c:v>3.4949596001761698</c:v>
                </c:pt>
                <c:pt idx="705">
                  <c:v>3.4999240314264202</c:v>
                </c:pt>
                <c:pt idx="706">
                  <c:v>3.5048884626766701</c:v>
                </c:pt>
                <c:pt idx="707">
                  <c:v>3.50985289392692</c:v>
                </c:pt>
                <c:pt idx="708">
                  <c:v>3.5148173251771699</c:v>
                </c:pt>
                <c:pt idx="709">
                  <c:v>3.5197817564274199</c:v>
                </c:pt>
                <c:pt idx="710">
                  <c:v>3.5247461876776698</c:v>
                </c:pt>
                <c:pt idx="711">
                  <c:v>3.5297106189279202</c:v>
                </c:pt>
                <c:pt idx="712">
                  <c:v>3.5346750501781701</c:v>
                </c:pt>
                <c:pt idx="713">
                  <c:v>3.53963948142842</c:v>
                </c:pt>
                <c:pt idx="714">
                  <c:v>3.5446039126786699</c:v>
                </c:pt>
                <c:pt idx="715">
                  <c:v>3.5495683439289198</c:v>
                </c:pt>
                <c:pt idx="716">
                  <c:v>3.5545327751791702</c:v>
                </c:pt>
                <c:pt idx="717">
                  <c:v>3.5594972064294201</c:v>
                </c:pt>
                <c:pt idx="718">
                  <c:v>3.5644616376796798</c:v>
                </c:pt>
                <c:pt idx="719">
                  <c:v>3.56942606892992</c:v>
                </c:pt>
                <c:pt idx="720">
                  <c:v>3.5743905001801801</c:v>
                </c:pt>
                <c:pt idx="721">
                  <c:v>3.57935493143043</c:v>
                </c:pt>
                <c:pt idx="722">
                  <c:v>3.58431936268068</c:v>
                </c:pt>
                <c:pt idx="723">
                  <c:v>3.5892837939309299</c:v>
                </c:pt>
                <c:pt idx="724">
                  <c:v>3.5942482251811798</c:v>
                </c:pt>
                <c:pt idx="725">
                  <c:v>3.5992126564314302</c:v>
                </c:pt>
                <c:pt idx="726">
                  <c:v>3.6041770876816801</c:v>
                </c:pt>
                <c:pt idx="727">
                  <c:v>3.60914151893193</c:v>
                </c:pt>
                <c:pt idx="728">
                  <c:v>3.6141059501821799</c:v>
                </c:pt>
                <c:pt idx="729">
                  <c:v>3.6190703814324299</c:v>
                </c:pt>
                <c:pt idx="730">
                  <c:v>3.6240348126826798</c:v>
                </c:pt>
                <c:pt idx="731">
                  <c:v>3.6289992439329302</c:v>
                </c:pt>
                <c:pt idx="732">
                  <c:v>3.6339636751831801</c:v>
                </c:pt>
                <c:pt idx="733">
                  <c:v>3.63892810643343</c:v>
                </c:pt>
                <c:pt idx="734">
                  <c:v>3.6438925376836799</c:v>
                </c:pt>
                <c:pt idx="735">
                  <c:v>3.6488569689339299</c:v>
                </c:pt>
                <c:pt idx="736">
                  <c:v>3.6538214001841798</c:v>
                </c:pt>
                <c:pt idx="737">
                  <c:v>3.6587858314344301</c:v>
                </c:pt>
                <c:pt idx="738">
                  <c:v>3.6637502626846801</c:v>
                </c:pt>
                <c:pt idx="739">
                  <c:v>3.66871469393493</c:v>
                </c:pt>
                <c:pt idx="740">
                  <c:v>3.6736791251851799</c:v>
                </c:pt>
                <c:pt idx="741">
                  <c:v>3.6786435564354298</c:v>
                </c:pt>
                <c:pt idx="742">
                  <c:v>3.6836079876856802</c:v>
                </c:pt>
                <c:pt idx="743">
                  <c:v>3.6885724189359301</c:v>
                </c:pt>
                <c:pt idx="744">
                  <c:v>3.6935368501861801</c:v>
                </c:pt>
                <c:pt idx="745">
                  <c:v>3.69850128143643</c:v>
                </c:pt>
                <c:pt idx="746">
                  <c:v>3.7034657126866799</c:v>
                </c:pt>
                <c:pt idx="747">
                  <c:v>3.7084301439369298</c:v>
                </c:pt>
                <c:pt idx="748">
                  <c:v>3.7133945751871802</c:v>
                </c:pt>
                <c:pt idx="749">
                  <c:v>3.7183590064374301</c:v>
                </c:pt>
                <c:pt idx="750">
                  <c:v>3.72332343768768</c:v>
                </c:pt>
                <c:pt idx="751">
                  <c:v>3.72828786893793</c:v>
                </c:pt>
                <c:pt idx="752">
                  <c:v>3.7332523001881799</c:v>
                </c:pt>
                <c:pt idx="753">
                  <c:v>3.7382167314384298</c:v>
                </c:pt>
                <c:pt idx="754">
                  <c:v>3.7431811626886802</c:v>
                </c:pt>
                <c:pt idx="755">
                  <c:v>3.7481455939389301</c:v>
                </c:pt>
                <c:pt idx="756">
                  <c:v>3.75311002518918</c:v>
                </c:pt>
                <c:pt idx="757">
                  <c:v>3.7580744564394299</c:v>
                </c:pt>
                <c:pt idx="758">
                  <c:v>3.7630388876896799</c:v>
                </c:pt>
                <c:pt idx="759">
                  <c:v>3.76800331893994</c:v>
                </c:pt>
                <c:pt idx="760">
                  <c:v>3.7729677501901899</c:v>
                </c:pt>
                <c:pt idx="761">
                  <c:v>3.7779321814404399</c:v>
                </c:pt>
                <c:pt idx="762">
                  <c:v>3.7828966126906902</c:v>
                </c:pt>
                <c:pt idx="763">
                  <c:v>3.7878610439409401</c:v>
                </c:pt>
                <c:pt idx="764">
                  <c:v>3.7928254751911901</c:v>
                </c:pt>
                <c:pt idx="765">
                  <c:v>3.79778990644144</c:v>
                </c:pt>
                <c:pt idx="766">
                  <c:v>3.8027543376916899</c:v>
                </c:pt>
                <c:pt idx="767">
                  <c:v>3.8077187689419398</c:v>
                </c:pt>
                <c:pt idx="768">
                  <c:v>3.8126832001921902</c:v>
                </c:pt>
                <c:pt idx="769">
                  <c:v>3.8176476314424401</c:v>
                </c:pt>
                <c:pt idx="770">
                  <c:v>3.82261206269269</c:v>
                </c:pt>
                <c:pt idx="771">
                  <c:v>3.82757649394294</c:v>
                </c:pt>
                <c:pt idx="772">
                  <c:v>3.8325409251931899</c:v>
                </c:pt>
                <c:pt idx="773">
                  <c:v>3.8375053564434398</c:v>
                </c:pt>
                <c:pt idx="774">
                  <c:v>3.8424697876936902</c:v>
                </c:pt>
                <c:pt idx="775">
                  <c:v>3.8474342189439401</c:v>
                </c:pt>
                <c:pt idx="776">
                  <c:v>3.85239865019419</c:v>
                </c:pt>
                <c:pt idx="777">
                  <c:v>3.85736308144444</c:v>
                </c:pt>
                <c:pt idx="778">
                  <c:v>3.8623275126946899</c:v>
                </c:pt>
                <c:pt idx="779">
                  <c:v>3.8672919439449398</c:v>
                </c:pt>
                <c:pt idx="780">
                  <c:v>3.8722563751951902</c:v>
                </c:pt>
                <c:pt idx="781">
                  <c:v>3.8772208064454401</c:v>
                </c:pt>
                <c:pt idx="782">
                  <c:v>3.88218523769569</c:v>
                </c:pt>
                <c:pt idx="783">
                  <c:v>3.8871496689459399</c:v>
                </c:pt>
                <c:pt idx="784">
                  <c:v>3.8921141001961899</c:v>
                </c:pt>
                <c:pt idx="785">
                  <c:v>3.8970785314464398</c:v>
                </c:pt>
                <c:pt idx="786">
                  <c:v>3.9020429626966902</c:v>
                </c:pt>
                <c:pt idx="787">
                  <c:v>3.9070073939469401</c:v>
                </c:pt>
                <c:pt idx="788">
                  <c:v>3.91197182519719</c:v>
                </c:pt>
                <c:pt idx="789">
                  <c:v>3.9169362564474399</c:v>
                </c:pt>
                <c:pt idx="790">
                  <c:v>3.9219006876976898</c:v>
                </c:pt>
                <c:pt idx="791">
                  <c:v>3.9268651189479402</c:v>
                </c:pt>
                <c:pt idx="792">
                  <c:v>3.9318295501981901</c:v>
                </c:pt>
                <c:pt idx="793">
                  <c:v>3.9367939814484401</c:v>
                </c:pt>
                <c:pt idx="794">
                  <c:v>3.94175841269869</c:v>
                </c:pt>
                <c:pt idx="795">
                  <c:v>3.9467228439489399</c:v>
                </c:pt>
                <c:pt idx="796">
                  <c:v>3.9516872751991898</c:v>
                </c:pt>
                <c:pt idx="797">
                  <c:v>3.9566517064494402</c:v>
                </c:pt>
                <c:pt idx="798">
                  <c:v>3.9616161376996999</c:v>
                </c:pt>
                <c:pt idx="799">
                  <c:v>3.9665805689499498</c:v>
                </c:pt>
                <c:pt idx="800">
                  <c:v>3.9715450002002002</c:v>
                </c:pt>
                <c:pt idx="801">
                  <c:v>3.9765094314504501</c:v>
                </c:pt>
                <c:pt idx="802">
                  <c:v>3.9814738627007</c:v>
                </c:pt>
                <c:pt idx="803">
                  <c:v>3.98643829395095</c:v>
                </c:pt>
                <c:pt idx="804">
                  <c:v>3.9914027252011999</c:v>
                </c:pt>
                <c:pt idx="805">
                  <c:v>3.9963671564514498</c:v>
                </c:pt>
                <c:pt idx="806">
                  <c:v>4.0013315877017002</c:v>
                </c:pt>
                <c:pt idx="807">
                  <c:v>4.0062960189519501</c:v>
                </c:pt>
                <c:pt idx="808">
                  <c:v>4.0112604502022</c:v>
                </c:pt>
                <c:pt idx="809">
                  <c:v>4.0162248814524499</c:v>
                </c:pt>
                <c:pt idx="810">
                  <c:v>4.0211893127026999</c:v>
                </c:pt>
                <c:pt idx="811">
                  <c:v>4.0261537439529498</c:v>
                </c:pt>
                <c:pt idx="812">
                  <c:v>4.0311181752031997</c:v>
                </c:pt>
                <c:pt idx="813">
                  <c:v>4.0360826064534496</c:v>
                </c:pt>
                <c:pt idx="814">
                  <c:v>4.0410470377037004</c:v>
                </c:pt>
                <c:pt idx="815">
                  <c:v>4.0460114689539504</c:v>
                </c:pt>
                <c:pt idx="816">
                  <c:v>4.0509759002042003</c:v>
                </c:pt>
                <c:pt idx="817">
                  <c:v>4.0559403314544502</c:v>
                </c:pt>
                <c:pt idx="818">
                  <c:v>4.0609047627047001</c:v>
                </c:pt>
                <c:pt idx="819">
                  <c:v>4.0658691939549501</c:v>
                </c:pt>
                <c:pt idx="820">
                  <c:v>4.0708336252052</c:v>
                </c:pt>
                <c:pt idx="821">
                  <c:v>4.0757980564554499</c:v>
                </c:pt>
                <c:pt idx="822">
                  <c:v>4.0807624877056998</c:v>
                </c:pt>
                <c:pt idx="823">
                  <c:v>4.0857269189559497</c:v>
                </c:pt>
                <c:pt idx="824">
                  <c:v>4.0906913502061997</c:v>
                </c:pt>
                <c:pt idx="825">
                  <c:v>4.0956557814564496</c:v>
                </c:pt>
                <c:pt idx="826">
                  <c:v>4.1006202127067004</c:v>
                </c:pt>
                <c:pt idx="827">
                  <c:v>4.1055846439569503</c:v>
                </c:pt>
                <c:pt idx="828">
                  <c:v>4.1105490752072003</c:v>
                </c:pt>
                <c:pt idx="829">
                  <c:v>4.1155135064574502</c:v>
                </c:pt>
                <c:pt idx="830">
                  <c:v>4.1204779377077001</c:v>
                </c:pt>
                <c:pt idx="831">
                  <c:v>4.12544236895795</c:v>
                </c:pt>
                <c:pt idx="832">
                  <c:v>4.1304068002081999</c:v>
                </c:pt>
                <c:pt idx="833">
                  <c:v>4.1353712314584499</c:v>
                </c:pt>
                <c:pt idx="834">
                  <c:v>4.1403356627086998</c:v>
                </c:pt>
                <c:pt idx="835">
                  <c:v>4.1453000939589497</c:v>
                </c:pt>
                <c:pt idx="836">
                  <c:v>4.1502645252091996</c:v>
                </c:pt>
                <c:pt idx="837">
                  <c:v>4.1552289564594496</c:v>
                </c:pt>
                <c:pt idx="838">
                  <c:v>4.1601933877097101</c:v>
                </c:pt>
                <c:pt idx="839">
                  <c:v>4.1651578189599601</c:v>
                </c:pt>
                <c:pt idx="840">
                  <c:v>4.17012225021021</c:v>
                </c:pt>
                <c:pt idx="841">
                  <c:v>4.1750866814604599</c:v>
                </c:pt>
                <c:pt idx="842">
                  <c:v>4.1800511127107098</c:v>
                </c:pt>
                <c:pt idx="843">
                  <c:v>4.1850155439609598</c:v>
                </c:pt>
                <c:pt idx="844">
                  <c:v>4.1899799752112097</c:v>
                </c:pt>
                <c:pt idx="845">
                  <c:v>4.1949444064614596</c:v>
                </c:pt>
                <c:pt idx="846">
                  <c:v>4.1999088377117104</c:v>
                </c:pt>
                <c:pt idx="847">
                  <c:v>4.2048732689619603</c:v>
                </c:pt>
                <c:pt idx="848">
                  <c:v>4.2098377002122103</c:v>
                </c:pt>
                <c:pt idx="849">
                  <c:v>4.2148021314624602</c:v>
                </c:pt>
                <c:pt idx="850">
                  <c:v>4.2197665627127101</c:v>
                </c:pt>
                <c:pt idx="851">
                  <c:v>4.22473099396296</c:v>
                </c:pt>
                <c:pt idx="852">
                  <c:v>4.22969542521321</c:v>
                </c:pt>
                <c:pt idx="853">
                  <c:v>4.2346598564634599</c:v>
                </c:pt>
                <c:pt idx="854">
                  <c:v>4.2396242877137098</c:v>
                </c:pt>
                <c:pt idx="855">
                  <c:v>4.2445887189639597</c:v>
                </c:pt>
                <c:pt idx="856">
                  <c:v>4.2495531502142097</c:v>
                </c:pt>
                <c:pt idx="857">
                  <c:v>4.2545175814644596</c:v>
                </c:pt>
                <c:pt idx="858">
                  <c:v>4.2594820127147104</c:v>
                </c:pt>
                <c:pt idx="859">
                  <c:v>4.2644464439649603</c:v>
                </c:pt>
                <c:pt idx="860">
                  <c:v>4.2694108752152102</c:v>
                </c:pt>
                <c:pt idx="861">
                  <c:v>4.2743753064654602</c:v>
                </c:pt>
                <c:pt idx="862">
                  <c:v>4.2793397377157101</c:v>
                </c:pt>
                <c:pt idx="863">
                  <c:v>4.28430416896596</c:v>
                </c:pt>
                <c:pt idx="864">
                  <c:v>4.2892686002162099</c:v>
                </c:pt>
                <c:pt idx="865">
                  <c:v>4.2942330314664598</c:v>
                </c:pt>
                <c:pt idx="866">
                  <c:v>4.2991974627167098</c:v>
                </c:pt>
                <c:pt idx="867">
                  <c:v>4.3041618939669597</c:v>
                </c:pt>
                <c:pt idx="868">
                  <c:v>4.3091263252172096</c:v>
                </c:pt>
                <c:pt idx="869">
                  <c:v>4.3140907564674604</c:v>
                </c:pt>
                <c:pt idx="870">
                  <c:v>4.3190551877177104</c:v>
                </c:pt>
                <c:pt idx="871">
                  <c:v>4.3240196189679603</c:v>
                </c:pt>
                <c:pt idx="872">
                  <c:v>4.3289840502182102</c:v>
                </c:pt>
                <c:pt idx="873">
                  <c:v>4.3339484814684601</c:v>
                </c:pt>
                <c:pt idx="874">
                  <c:v>4.33891291271871</c:v>
                </c:pt>
                <c:pt idx="875">
                  <c:v>4.34387734396896</c:v>
                </c:pt>
                <c:pt idx="876">
                  <c:v>4.3488417752192197</c:v>
                </c:pt>
                <c:pt idx="877">
                  <c:v>4.3538062064694696</c:v>
                </c:pt>
                <c:pt idx="878">
                  <c:v>4.3587706377197097</c:v>
                </c:pt>
                <c:pt idx="879">
                  <c:v>4.3637350689699703</c:v>
                </c:pt>
                <c:pt idx="880">
                  <c:v>4.3686995002202202</c:v>
                </c:pt>
                <c:pt idx="881">
                  <c:v>4.3736639314704702</c:v>
                </c:pt>
                <c:pt idx="882">
                  <c:v>4.3786283627207201</c:v>
                </c:pt>
                <c:pt idx="883">
                  <c:v>4.38359279397097</c:v>
                </c:pt>
                <c:pt idx="884">
                  <c:v>4.3885572252212199</c:v>
                </c:pt>
                <c:pt idx="885">
                  <c:v>4.3935216564714699</c:v>
                </c:pt>
                <c:pt idx="886">
                  <c:v>4.3984860877217198</c:v>
                </c:pt>
                <c:pt idx="887">
                  <c:v>4.4034505189719697</c:v>
                </c:pt>
                <c:pt idx="888">
                  <c:v>4.4084149502222196</c:v>
                </c:pt>
                <c:pt idx="889">
                  <c:v>4.4133793814724704</c:v>
                </c:pt>
                <c:pt idx="890">
                  <c:v>4.4183438127227204</c:v>
                </c:pt>
                <c:pt idx="891">
                  <c:v>4.4233082439729703</c:v>
                </c:pt>
                <c:pt idx="892">
                  <c:v>4.4282726752232202</c:v>
                </c:pt>
                <c:pt idx="893">
                  <c:v>4.4332371064734701</c:v>
                </c:pt>
                <c:pt idx="894">
                  <c:v>4.4382015377237201</c:v>
                </c:pt>
                <c:pt idx="895">
                  <c:v>4.44316596897397</c:v>
                </c:pt>
                <c:pt idx="896">
                  <c:v>4.4481304002242199</c:v>
                </c:pt>
                <c:pt idx="897">
                  <c:v>4.4530948314744698</c:v>
                </c:pt>
                <c:pt idx="898">
                  <c:v>4.4580592627247198</c:v>
                </c:pt>
                <c:pt idx="899">
                  <c:v>4.4630236939749697</c:v>
                </c:pt>
                <c:pt idx="900">
                  <c:v>4.4679881252252196</c:v>
                </c:pt>
                <c:pt idx="901">
                  <c:v>4.4729525564754704</c:v>
                </c:pt>
                <c:pt idx="902">
                  <c:v>4.4779169877257203</c:v>
                </c:pt>
                <c:pt idx="903">
                  <c:v>4.4828814189759703</c:v>
                </c:pt>
                <c:pt idx="904">
                  <c:v>4.4878458502262202</c:v>
                </c:pt>
                <c:pt idx="905">
                  <c:v>4.4928102814764701</c:v>
                </c:pt>
                <c:pt idx="906">
                  <c:v>4.49777471272672</c:v>
                </c:pt>
                <c:pt idx="907">
                  <c:v>4.5027391439769699</c:v>
                </c:pt>
                <c:pt idx="908">
                  <c:v>4.5077035752272199</c:v>
                </c:pt>
                <c:pt idx="909">
                  <c:v>4.5126680064774698</c:v>
                </c:pt>
                <c:pt idx="910">
                  <c:v>4.5176324377277197</c:v>
                </c:pt>
                <c:pt idx="911">
                  <c:v>4.5225968689779696</c:v>
                </c:pt>
                <c:pt idx="912">
                  <c:v>4.5275613002282196</c:v>
                </c:pt>
                <c:pt idx="913">
                  <c:v>4.5325257314784704</c:v>
                </c:pt>
                <c:pt idx="914">
                  <c:v>4.5374901627287203</c:v>
                </c:pt>
                <c:pt idx="915">
                  <c:v>4.5424545939789702</c:v>
                </c:pt>
                <c:pt idx="916">
                  <c:v>4.5474190252292201</c:v>
                </c:pt>
                <c:pt idx="917">
                  <c:v>4.5523834564794798</c:v>
                </c:pt>
                <c:pt idx="918">
                  <c:v>4.5573478877297298</c:v>
                </c:pt>
                <c:pt idx="919">
                  <c:v>4.5623123189799797</c:v>
                </c:pt>
                <c:pt idx="920">
                  <c:v>4.5672767502302296</c:v>
                </c:pt>
                <c:pt idx="921">
                  <c:v>4.5722411814804804</c:v>
                </c:pt>
                <c:pt idx="922">
                  <c:v>4.5772056127307303</c:v>
                </c:pt>
                <c:pt idx="923">
                  <c:v>4.5821700439809803</c:v>
                </c:pt>
                <c:pt idx="924">
                  <c:v>4.5871344752312302</c:v>
                </c:pt>
                <c:pt idx="925">
                  <c:v>4.5920989064814801</c:v>
                </c:pt>
                <c:pt idx="926">
                  <c:v>4.59706333773173</c:v>
                </c:pt>
                <c:pt idx="927">
                  <c:v>4.60202776898198</c:v>
                </c:pt>
                <c:pt idx="928">
                  <c:v>4.6069922002322299</c:v>
                </c:pt>
                <c:pt idx="929">
                  <c:v>4.6119566314824798</c:v>
                </c:pt>
                <c:pt idx="930">
                  <c:v>4.6169210627327297</c:v>
                </c:pt>
                <c:pt idx="931">
                  <c:v>4.6218854939829797</c:v>
                </c:pt>
                <c:pt idx="932">
                  <c:v>4.6268499252332296</c:v>
                </c:pt>
                <c:pt idx="933">
                  <c:v>4.6318143564834804</c:v>
                </c:pt>
                <c:pt idx="934">
                  <c:v>4.6367787877337303</c:v>
                </c:pt>
                <c:pt idx="935">
                  <c:v>4.6417432189839802</c:v>
                </c:pt>
                <c:pt idx="936">
                  <c:v>4.6467076502342302</c:v>
                </c:pt>
                <c:pt idx="937">
                  <c:v>4.6516720814844801</c:v>
                </c:pt>
                <c:pt idx="938">
                  <c:v>4.65663651273473</c:v>
                </c:pt>
                <c:pt idx="939">
                  <c:v>4.6616009439849799</c:v>
                </c:pt>
                <c:pt idx="940">
                  <c:v>4.6665653752352299</c:v>
                </c:pt>
                <c:pt idx="941">
                  <c:v>4.6715298064854798</c:v>
                </c:pt>
                <c:pt idx="942">
                  <c:v>4.6764942377357297</c:v>
                </c:pt>
                <c:pt idx="943">
                  <c:v>4.6814586689859796</c:v>
                </c:pt>
                <c:pt idx="944">
                  <c:v>4.6864231002362304</c:v>
                </c:pt>
                <c:pt idx="945">
                  <c:v>4.6913875314864804</c:v>
                </c:pt>
                <c:pt idx="946">
                  <c:v>4.6963519627367303</c:v>
                </c:pt>
                <c:pt idx="947">
                  <c:v>4.7013163939869802</c:v>
                </c:pt>
                <c:pt idx="948">
                  <c:v>4.7062808252372301</c:v>
                </c:pt>
                <c:pt idx="949">
                  <c:v>4.71124525648748</c:v>
                </c:pt>
                <c:pt idx="950">
                  <c:v>4.71620968773773</c:v>
                </c:pt>
                <c:pt idx="951">
                  <c:v>4.7211741189879799</c:v>
                </c:pt>
                <c:pt idx="952">
                  <c:v>4.7261385502382298</c:v>
                </c:pt>
                <c:pt idx="953">
                  <c:v>4.7311029814884797</c:v>
                </c:pt>
                <c:pt idx="954">
                  <c:v>4.7360674127387297</c:v>
                </c:pt>
                <c:pt idx="955">
                  <c:v>4.7410318439889796</c:v>
                </c:pt>
                <c:pt idx="956">
                  <c:v>4.7459962752392304</c:v>
                </c:pt>
                <c:pt idx="957">
                  <c:v>4.7509607064894803</c:v>
                </c:pt>
                <c:pt idx="958">
                  <c:v>4.75592513773974</c:v>
                </c:pt>
                <c:pt idx="959">
                  <c:v>4.7608895689899899</c:v>
                </c:pt>
                <c:pt idx="960">
                  <c:v>4.7658540002402399</c:v>
                </c:pt>
                <c:pt idx="961">
                  <c:v>4.7708184314904898</c:v>
                </c:pt>
                <c:pt idx="962">
                  <c:v>4.7757828627407397</c:v>
                </c:pt>
                <c:pt idx="963">
                  <c:v>4.7807472939909896</c:v>
                </c:pt>
                <c:pt idx="964">
                  <c:v>4.7857117252412404</c:v>
                </c:pt>
                <c:pt idx="965">
                  <c:v>4.7906761564914904</c:v>
                </c:pt>
                <c:pt idx="966">
                  <c:v>4.7956405877417403</c:v>
                </c:pt>
                <c:pt idx="967">
                  <c:v>4.8006050189919902</c:v>
                </c:pt>
                <c:pt idx="968">
                  <c:v>4.8055694502422401</c:v>
                </c:pt>
                <c:pt idx="969">
                  <c:v>4.8105338814924901</c:v>
                </c:pt>
                <c:pt idx="970">
                  <c:v>4.81549831274274</c:v>
                </c:pt>
                <c:pt idx="971">
                  <c:v>4.8204627439929899</c:v>
                </c:pt>
                <c:pt idx="972">
                  <c:v>4.8254271752432398</c:v>
                </c:pt>
                <c:pt idx="973">
                  <c:v>4.8303916064934898</c:v>
                </c:pt>
                <c:pt idx="974">
                  <c:v>4.8353560377437397</c:v>
                </c:pt>
                <c:pt idx="975">
                  <c:v>4.8403204689939896</c:v>
                </c:pt>
                <c:pt idx="976">
                  <c:v>4.8452849002442404</c:v>
                </c:pt>
                <c:pt idx="977">
                  <c:v>4.8502493314944903</c:v>
                </c:pt>
                <c:pt idx="978">
                  <c:v>4.8552137627447403</c:v>
                </c:pt>
                <c:pt idx="979">
                  <c:v>4.8601781939949902</c:v>
                </c:pt>
                <c:pt idx="980">
                  <c:v>4.8651426252452401</c:v>
                </c:pt>
                <c:pt idx="981">
                  <c:v>4.87010705649549</c:v>
                </c:pt>
                <c:pt idx="982">
                  <c:v>4.87507148774574</c:v>
                </c:pt>
                <c:pt idx="983">
                  <c:v>4.8800359189959899</c:v>
                </c:pt>
                <c:pt idx="984">
                  <c:v>4.8850003502462398</c:v>
                </c:pt>
                <c:pt idx="985">
                  <c:v>4.8899647814964897</c:v>
                </c:pt>
                <c:pt idx="986">
                  <c:v>4.8949292127467396</c:v>
                </c:pt>
                <c:pt idx="987">
                  <c:v>4.8998936439969896</c:v>
                </c:pt>
                <c:pt idx="988">
                  <c:v>4.9048580752472404</c:v>
                </c:pt>
                <c:pt idx="989">
                  <c:v>4.9098225064974903</c:v>
                </c:pt>
                <c:pt idx="990">
                  <c:v>4.9147869377477402</c:v>
                </c:pt>
                <c:pt idx="991">
                  <c:v>4.9197513689979901</c:v>
                </c:pt>
                <c:pt idx="992">
                  <c:v>4.9247158002482401</c:v>
                </c:pt>
                <c:pt idx="993">
                  <c:v>4.92968023149849</c:v>
                </c:pt>
                <c:pt idx="994">
                  <c:v>4.9346446627487399</c:v>
                </c:pt>
                <c:pt idx="995">
                  <c:v>4.9396090939989898</c:v>
                </c:pt>
                <c:pt idx="996">
                  <c:v>4.9445735252492398</c:v>
                </c:pt>
                <c:pt idx="997">
                  <c:v>4.9495379564994897</c:v>
                </c:pt>
                <c:pt idx="998">
                  <c:v>4.9545023877497396</c:v>
                </c:pt>
                <c:pt idx="999">
                  <c:v>4.9594668190000002</c:v>
                </c:pt>
              </c:numCache>
            </c:numRef>
          </c:xVal>
          <c:yVal>
            <c:numRef>
              <c:f>FLiNaK_plot_data!$K$2:$K$1001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7.7074492124253003E-4</c:v>
                </c:pt>
                <c:pt idx="499">
                  <c:v>7.7408407008597703E-4</c:v>
                </c:pt>
                <c:pt idx="500">
                  <c:v>7.7742321892942403E-4</c:v>
                </c:pt>
                <c:pt idx="501">
                  <c:v>7.80762367772872E-4</c:v>
                </c:pt>
                <c:pt idx="502">
                  <c:v>7.84101516616319E-4</c:v>
                </c:pt>
                <c:pt idx="503">
                  <c:v>7.87440665459766E-4</c:v>
                </c:pt>
                <c:pt idx="504">
                  <c:v>7.9077981430321397E-4</c:v>
                </c:pt>
                <c:pt idx="505">
                  <c:v>7.9411896314666097E-4</c:v>
                </c:pt>
                <c:pt idx="506">
                  <c:v>7.9745811199010905E-4</c:v>
                </c:pt>
                <c:pt idx="507">
                  <c:v>8.0079726083355604E-4</c:v>
                </c:pt>
                <c:pt idx="508">
                  <c:v>8.0413640967700304E-4</c:v>
                </c:pt>
                <c:pt idx="509">
                  <c:v>8.0747555852045102E-4</c:v>
                </c:pt>
                <c:pt idx="510">
                  <c:v>8.1081470736389801E-4</c:v>
                </c:pt>
                <c:pt idx="511">
                  <c:v>8.1415385620734501E-4</c:v>
                </c:pt>
                <c:pt idx="512">
                  <c:v>8.1749300505079298E-4</c:v>
                </c:pt>
                <c:pt idx="513">
                  <c:v>8.1749571963705904E-4</c:v>
                </c:pt>
                <c:pt idx="514">
                  <c:v>8.1749571963705904E-4</c:v>
                </c:pt>
                <c:pt idx="515">
                  <c:v>8.1749571963705904E-4</c:v>
                </c:pt>
                <c:pt idx="516">
                  <c:v>8.1749571963705904E-4</c:v>
                </c:pt>
                <c:pt idx="517">
                  <c:v>8.1749571963705904E-4</c:v>
                </c:pt>
                <c:pt idx="518">
                  <c:v>8.1749571963705904E-4</c:v>
                </c:pt>
                <c:pt idx="519">
                  <c:v>8.1749571963705904E-4</c:v>
                </c:pt>
                <c:pt idx="520">
                  <c:v>8.1749571963705904E-4</c:v>
                </c:pt>
                <c:pt idx="521">
                  <c:v>8.1749571963705904E-4</c:v>
                </c:pt>
                <c:pt idx="522">
                  <c:v>8.1749571963705904E-4</c:v>
                </c:pt>
                <c:pt idx="523">
                  <c:v>8.1749571963705904E-4</c:v>
                </c:pt>
                <c:pt idx="524">
                  <c:v>8.1749571963705904E-4</c:v>
                </c:pt>
                <c:pt idx="525">
                  <c:v>8.1749571963705904E-4</c:v>
                </c:pt>
                <c:pt idx="526">
                  <c:v>8.1749571963705904E-4</c:v>
                </c:pt>
                <c:pt idx="527">
                  <c:v>8.1955814834334495E-4</c:v>
                </c:pt>
                <c:pt idx="528">
                  <c:v>8.4627133034374303E-4</c:v>
                </c:pt>
                <c:pt idx="529">
                  <c:v>8.7298451234414198E-4</c:v>
                </c:pt>
                <c:pt idx="530">
                  <c:v>8.9969769434453898E-4</c:v>
                </c:pt>
                <c:pt idx="531">
                  <c:v>9.2641087634493695E-4</c:v>
                </c:pt>
                <c:pt idx="532">
                  <c:v>9.5312405834533601E-4</c:v>
                </c:pt>
                <c:pt idx="533">
                  <c:v>9.7983724034573193E-4</c:v>
                </c:pt>
                <c:pt idx="534">
                  <c:v>1.00655042234613E-3</c:v>
                </c:pt>
                <c:pt idx="535">
                  <c:v>1.03326360434653E-3</c:v>
                </c:pt>
                <c:pt idx="536">
                  <c:v>1.0599767863469201E-3</c:v>
                </c:pt>
                <c:pt idx="537">
                  <c:v>1.0866899683473199E-3</c:v>
                </c:pt>
                <c:pt idx="538">
                  <c:v>1.11340315034772E-3</c:v>
                </c:pt>
                <c:pt idx="539">
                  <c:v>1.14011633234812E-3</c:v>
                </c:pt>
                <c:pt idx="540">
                  <c:v>1.16682951434852E-3</c:v>
                </c:pt>
                <c:pt idx="541">
                  <c:v>1.1935426963489101E-3</c:v>
                </c:pt>
                <c:pt idx="542">
                  <c:v>1.22543909630825E-3</c:v>
                </c:pt>
                <c:pt idx="543">
                  <c:v>1.28554375799594E-3</c:v>
                </c:pt>
                <c:pt idx="544">
                  <c:v>1.3456484196836299E-3</c:v>
                </c:pt>
                <c:pt idx="545">
                  <c:v>1.4057530813713201E-3</c:v>
                </c:pt>
                <c:pt idx="546">
                  <c:v>1.46585774305901E-3</c:v>
                </c:pt>
                <c:pt idx="547">
                  <c:v>1.52596240474671E-3</c:v>
                </c:pt>
                <c:pt idx="548">
                  <c:v>1.5860670664343999E-3</c:v>
                </c:pt>
                <c:pt idx="549">
                  <c:v>1.6461717281220801E-3</c:v>
                </c:pt>
                <c:pt idx="550">
                  <c:v>1.70627638980978E-3</c:v>
                </c:pt>
                <c:pt idx="551">
                  <c:v>1.7663810514974699E-3</c:v>
                </c:pt>
                <c:pt idx="552">
                  <c:v>1.8264857131851601E-3</c:v>
                </c:pt>
                <c:pt idx="553">
                  <c:v>1.88659037487285E-3</c:v>
                </c:pt>
                <c:pt idx="554">
                  <c:v>1.94669503656054E-3</c:v>
                </c:pt>
                <c:pt idx="555">
                  <c:v>2.0067996982482302E-3</c:v>
                </c:pt>
                <c:pt idx="556">
                  <c:v>2.0669043599359201E-3</c:v>
                </c:pt>
                <c:pt idx="557">
                  <c:v>2.1573837802984202E-3</c:v>
                </c:pt>
                <c:pt idx="558">
                  <c:v>2.34771520932254E-3</c:v>
                </c:pt>
                <c:pt idx="559">
                  <c:v>2.5380466383466702E-3</c:v>
                </c:pt>
                <c:pt idx="560">
                  <c:v>2.72837806737077E-3</c:v>
                </c:pt>
                <c:pt idx="561">
                  <c:v>2.9187094963948898E-3</c:v>
                </c:pt>
                <c:pt idx="562">
                  <c:v>3.1090409254190101E-3</c:v>
                </c:pt>
                <c:pt idx="563">
                  <c:v>3.2993723544431299E-3</c:v>
                </c:pt>
                <c:pt idx="564">
                  <c:v>3.4897037834672401E-3</c:v>
                </c:pt>
                <c:pt idx="565">
                  <c:v>3.6800352124913599E-3</c:v>
                </c:pt>
                <c:pt idx="566">
                  <c:v>3.8703666415154801E-3</c:v>
                </c:pt>
                <c:pt idx="567">
                  <c:v>4.06069807053958E-3</c:v>
                </c:pt>
                <c:pt idx="568">
                  <c:v>4.2510294995637098E-3</c:v>
                </c:pt>
                <c:pt idx="569">
                  <c:v>4.44136092858783E-3</c:v>
                </c:pt>
                <c:pt idx="570">
                  <c:v>4.6316923576119502E-3</c:v>
                </c:pt>
                <c:pt idx="571">
                  <c:v>4.8220237866360496E-3</c:v>
                </c:pt>
                <c:pt idx="572">
                  <c:v>5.0414572260477604E-3</c:v>
                </c:pt>
                <c:pt idx="573">
                  <c:v>5.3252847990161601E-3</c:v>
                </c:pt>
                <c:pt idx="574">
                  <c:v>5.6091123719845702E-3</c:v>
                </c:pt>
                <c:pt idx="575">
                  <c:v>5.8929399449529499E-3</c:v>
                </c:pt>
                <c:pt idx="576">
                  <c:v>6.17676751792136E-3</c:v>
                </c:pt>
                <c:pt idx="577">
                  <c:v>6.4605950908897597E-3</c:v>
                </c:pt>
                <c:pt idx="578">
                  <c:v>6.7444226638581697E-3</c:v>
                </c:pt>
                <c:pt idx="579">
                  <c:v>7.0282502368265503E-3</c:v>
                </c:pt>
                <c:pt idx="580">
                  <c:v>7.31207780979495E-3</c:v>
                </c:pt>
                <c:pt idx="581">
                  <c:v>7.5959053827633601E-3</c:v>
                </c:pt>
                <c:pt idx="582">
                  <c:v>7.8797329557317702E-3</c:v>
                </c:pt>
                <c:pt idx="583">
                  <c:v>8.1635605287001499E-3</c:v>
                </c:pt>
                <c:pt idx="584">
                  <c:v>8.4473881016685504E-3</c:v>
                </c:pt>
                <c:pt idx="585">
                  <c:v>8.7312156746369596E-3</c:v>
                </c:pt>
                <c:pt idx="586">
                  <c:v>9.0150432476053394E-3</c:v>
                </c:pt>
                <c:pt idx="587">
                  <c:v>9.3664643540131796E-3</c:v>
                </c:pt>
                <c:pt idx="588">
                  <c:v>9.8239276143577692E-3</c:v>
                </c:pt>
                <c:pt idx="589">
                  <c:v>1.02813908747023E-2</c:v>
                </c:pt>
                <c:pt idx="590">
                  <c:v>1.07388541350469E-2</c:v>
                </c:pt>
                <c:pt idx="591">
                  <c:v>1.1196317395391399E-2</c:v>
                </c:pt>
                <c:pt idx="592">
                  <c:v>1.1653780655735999E-2</c:v>
                </c:pt>
                <c:pt idx="593">
                  <c:v>1.2111243916080599E-2</c:v>
                </c:pt>
                <c:pt idx="594">
                  <c:v>1.2568707176425199E-2</c:v>
                </c:pt>
                <c:pt idx="595">
                  <c:v>1.30261704367697E-2</c:v>
                </c:pt>
                <c:pt idx="596">
                  <c:v>1.34836336971143E-2</c:v>
                </c:pt>
                <c:pt idx="597">
                  <c:v>1.39410969574589E-2</c:v>
                </c:pt>
                <c:pt idx="598">
                  <c:v>1.43985602178035E-2</c:v>
                </c:pt>
                <c:pt idx="599">
                  <c:v>1.4856023478148E-2</c:v>
                </c:pt>
                <c:pt idx="600">
                  <c:v>1.53134867384926E-2</c:v>
                </c:pt>
                <c:pt idx="601">
                  <c:v>1.57709499988372E-2</c:v>
                </c:pt>
                <c:pt idx="602">
                  <c:v>1.62674231063362E-2</c:v>
                </c:pt>
                <c:pt idx="603">
                  <c:v>1.6808365065899E-2</c:v>
                </c:pt>
                <c:pt idx="604">
                  <c:v>1.7349307025461801E-2</c:v>
                </c:pt>
                <c:pt idx="605">
                  <c:v>1.7890248985024601E-2</c:v>
                </c:pt>
                <c:pt idx="606">
                  <c:v>1.8431190944587401E-2</c:v>
                </c:pt>
                <c:pt idx="607">
                  <c:v>1.8972132904150198E-2</c:v>
                </c:pt>
                <c:pt idx="608">
                  <c:v>1.9513074863713099E-2</c:v>
                </c:pt>
                <c:pt idx="609">
                  <c:v>2.0054016823275799E-2</c:v>
                </c:pt>
                <c:pt idx="610">
                  <c:v>2.05949587828387E-2</c:v>
                </c:pt>
                <c:pt idx="611">
                  <c:v>2.1135900742401501E-2</c:v>
                </c:pt>
                <c:pt idx="612">
                  <c:v>2.1676842701964301E-2</c:v>
                </c:pt>
                <c:pt idx="613">
                  <c:v>2.2217784661527101E-2</c:v>
                </c:pt>
                <c:pt idx="614">
                  <c:v>2.2758726621089902E-2</c:v>
                </c:pt>
                <c:pt idx="615">
                  <c:v>2.3299668580652699E-2</c:v>
                </c:pt>
                <c:pt idx="616">
                  <c:v>2.3840610540215499E-2</c:v>
                </c:pt>
                <c:pt idx="617">
                  <c:v>2.4498090872222999E-2</c:v>
                </c:pt>
                <c:pt idx="618">
                  <c:v>2.5252738300909801E-2</c:v>
                </c:pt>
                <c:pt idx="619">
                  <c:v>2.6007385729596599E-2</c:v>
                </c:pt>
                <c:pt idx="620">
                  <c:v>2.6762033158283401E-2</c:v>
                </c:pt>
                <c:pt idx="621">
                  <c:v>2.7516680586970099E-2</c:v>
                </c:pt>
                <c:pt idx="622">
                  <c:v>2.8271328015656901E-2</c:v>
                </c:pt>
                <c:pt idx="623">
                  <c:v>2.90259754443437E-2</c:v>
                </c:pt>
                <c:pt idx="624">
                  <c:v>2.9780622873030401E-2</c:v>
                </c:pt>
                <c:pt idx="625">
                  <c:v>3.05352703017172E-2</c:v>
                </c:pt>
                <c:pt idx="626">
                  <c:v>3.1289917730403898E-2</c:v>
                </c:pt>
                <c:pt idx="627">
                  <c:v>3.2044565159090703E-2</c:v>
                </c:pt>
                <c:pt idx="628">
                  <c:v>3.2799212587777397E-2</c:v>
                </c:pt>
                <c:pt idx="629">
                  <c:v>3.3553860016464203E-2</c:v>
                </c:pt>
                <c:pt idx="630">
                  <c:v>3.4308507445151001E-2</c:v>
                </c:pt>
                <c:pt idx="631">
                  <c:v>3.50631548738378E-2</c:v>
                </c:pt>
                <c:pt idx="632">
                  <c:v>3.5870293990846701E-2</c:v>
                </c:pt>
                <c:pt idx="633">
                  <c:v>3.6709151550020303E-2</c:v>
                </c:pt>
                <c:pt idx="634">
                  <c:v>3.7548009109194001E-2</c:v>
                </c:pt>
                <c:pt idx="635">
                  <c:v>3.8386866668367603E-2</c:v>
                </c:pt>
                <c:pt idx="636">
                  <c:v>3.9225724227541198E-2</c:v>
                </c:pt>
                <c:pt idx="637">
                  <c:v>4.0064581786714903E-2</c:v>
                </c:pt>
                <c:pt idx="638">
                  <c:v>4.0903439345888498E-2</c:v>
                </c:pt>
                <c:pt idx="639">
                  <c:v>4.1742296905062197E-2</c:v>
                </c:pt>
                <c:pt idx="640">
                  <c:v>4.2581154464235799E-2</c:v>
                </c:pt>
                <c:pt idx="641">
                  <c:v>4.34200120234094E-2</c:v>
                </c:pt>
                <c:pt idx="642">
                  <c:v>4.4258869582583099E-2</c:v>
                </c:pt>
                <c:pt idx="643">
                  <c:v>4.5097727141756701E-2</c:v>
                </c:pt>
                <c:pt idx="644">
                  <c:v>4.5936584700930302E-2</c:v>
                </c:pt>
                <c:pt idx="645">
                  <c:v>4.6775442260104001E-2</c:v>
                </c:pt>
                <c:pt idx="646">
                  <c:v>4.7625621145023903E-2</c:v>
                </c:pt>
                <c:pt idx="647">
                  <c:v>4.8494300472460901E-2</c:v>
                </c:pt>
                <c:pt idx="648">
                  <c:v>4.9362979799897899E-2</c:v>
                </c:pt>
                <c:pt idx="649">
                  <c:v>5.0231659127335002E-2</c:v>
                </c:pt>
                <c:pt idx="650">
                  <c:v>5.1100338454772097E-2</c:v>
                </c:pt>
                <c:pt idx="651">
                  <c:v>5.1969017782209102E-2</c:v>
                </c:pt>
                <c:pt idx="652">
                  <c:v>5.2837697109646101E-2</c:v>
                </c:pt>
                <c:pt idx="653">
                  <c:v>5.3706376437083203E-2</c:v>
                </c:pt>
                <c:pt idx="654">
                  <c:v>5.4575055764520299E-2</c:v>
                </c:pt>
                <c:pt idx="655">
                  <c:v>5.5443735091957297E-2</c:v>
                </c:pt>
                <c:pt idx="656">
                  <c:v>5.6312414419394302E-2</c:v>
                </c:pt>
                <c:pt idx="657">
                  <c:v>5.7181093746831398E-2</c:v>
                </c:pt>
                <c:pt idx="658">
                  <c:v>5.80497730742685E-2</c:v>
                </c:pt>
                <c:pt idx="659">
                  <c:v>5.8918452401705401E-2</c:v>
                </c:pt>
                <c:pt idx="660">
                  <c:v>5.9793711025061203E-2</c:v>
                </c:pt>
                <c:pt idx="661">
                  <c:v>6.0670471079691299E-2</c:v>
                </c:pt>
                <c:pt idx="662">
                  <c:v>6.1547231134321402E-2</c:v>
                </c:pt>
                <c:pt idx="663">
                  <c:v>6.2423991188951498E-2</c:v>
                </c:pt>
                <c:pt idx="664">
                  <c:v>6.3300751243581602E-2</c:v>
                </c:pt>
                <c:pt idx="665">
                  <c:v>6.4177511298211795E-2</c:v>
                </c:pt>
                <c:pt idx="666">
                  <c:v>6.5054271352841794E-2</c:v>
                </c:pt>
                <c:pt idx="667">
                  <c:v>6.5931031407471904E-2</c:v>
                </c:pt>
                <c:pt idx="668">
                  <c:v>6.6807791462102001E-2</c:v>
                </c:pt>
                <c:pt idx="669">
                  <c:v>6.7684551516732194E-2</c:v>
                </c:pt>
                <c:pt idx="670">
                  <c:v>6.8561311571362193E-2</c:v>
                </c:pt>
                <c:pt idx="671">
                  <c:v>6.9438071625992304E-2</c:v>
                </c:pt>
                <c:pt idx="672">
                  <c:v>7.0314831680622497E-2</c:v>
                </c:pt>
                <c:pt idx="673">
                  <c:v>7.1181466993414003E-2</c:v>
                </c:pt>
                <c:pt idx="674">
                  <c:v>7.2017526023258893E-2</c:v>
                </c:pt>
                <c:pt idx="675">
                  <c:v>7.2853585053103895E-2</c:v>
                </c:pt>
                <c:pt idx="676">
                  <c:v>7.3689644082948896E-2</c:v>
                </c:pt>
                <c:pt idx="677">
                  <c:v>7.4525703112793898E-2</c:v>
                </c:pt>
                <c:pt idx="678">
                  <c:v>7.5361762142638899E-2</c:v>
                </c:pt>
                <c:pt idx="679">
                  <c:v>7.6197821172483901E-2</c:v>
                </c:pt>
                <c:pt idx="680">
                  <c:v>7.7033880202328903E-2</c:v>
                </c:pt>
                <c:pt idx="681">
                  <c:v>7.7869939232173904E-2</c:v>
                </c:pt>
                <c:pt idx="682">
                  <c:v>7.8705998262018906E-2</c:v>
                </c:pt>
                <c:pt idx="683">
                  <c:v>7.9542057291863894E-2</c:v>
                </c:pt>
                <c:pt idx="684">
                  <c:v>8.0378116321708895E-2</c:v>
                </c:pt>
                <c:pt idx="685">
                  <c:v>8.12141753515538E-2</c:v>
                </c:pt>
                <c:pt idx="686">
                  <c:v>8.2050234381398898E-2</c:v>
                </c:pt>
                <c:pt idx="687">
                  <c:v>8.2885646190854603E-2</c:v>
                </c:pt>
                <c:pt idx="688">
                  <c:v>8.3593545548853898E-2</c:v>
                </c:pt>
                <c:pt idx="689">
                  <c:v>8.4301444906853096E-2</c:v>
                </c:pt>
                <c:pt idx="690">
                  <c:v>8.5009344264852404E-2</c:v>
                </c:pt>
                <c:pt idx="691">
                  <c:v>8.5717243622851699E-2</c:v>
                </c:pt>
                <c:pt idx="692">
                  <c:v>8.6425142980850994E-2</c:v>
                </c:pt>
                <c:pt idx="693">
                  <c:v>8.7133042338850206E-2</c:v>
                </c:pt>
                <c:pt idx="694">
                  <c:v>8.78409416968495E-2</c:v>
                </c:pt>
                <c:pt idx="695">
                  <c:v>8.8548841054848795E-2</c:v>
                </c:pt>
                <c:pt idx="696">
                  <c:v>8.9256740412848007E-2</c:v>
                </c:pt>
                <c:pt idx="697">
                  <c:v>8.9964639770847302E-2</c:v>
                </c:pt>
                <c:pt idx="698">
                  <c:v>9.0672539128846597E-2</c:v>
                </c:pt>
                <c:pt idx="699">
                  <c:v>9.1380438486845905E-2</c:v>
                </c:pt>
                <c:pt idx="700">
                  <c:v>9.2088337844845103E-2</c:v>
                </c:pt>
                <c:pt idx="701">
                  <c:v>9.2796237202844398E-2</c:v>
                </c:pt>
                <c:pt idx="702">
                  <c:v>9.3496369885878602E-2</c:v>
                </c:pt>
                <c:pt idx="703">
                  <c:v>9.4110773102502904E-2</c:v>
                </c:pt>
                <c:pt idx="704">
                  <c:v>9.4725176319127205E-2</c:v>
                </c:pt>
                <c:pt idx="705">
                  <c:v>9.5339579535751506E-2</c:v>
                </c:pt>
                <c:pt idx="706">
                  <c:v>9.5953982752375794E-2</c:v>
                </c:pt>
                <c:pt idx="707">
                  <c:v>9.6568385969000095E-2</c:v>
                </c:pt>
                <c:pt idx="708">
                  <c:v>9.7182789185624396E-2</c:v>
                </c:pt>
                <c:pt idx="709">
                  <c:v>9.7797192402248698E-2</c:v>
                </c:pt>
                <c:pt idx="710">
                  <c:v>9.8411595618872999E-2</c:v>
                </c:pt>
                <c:pt idx="711">
                  <c:v>9.90259988354973E-2</c:v>
                </c:pt>
                <c:pt idx="712">
                  <c:v>9.9640402052121504E-2</c:v>
                </c:pt>
                <c:pt idx="713">
                  <c:v>0.100254805268745</c:v>
                </c:pt>
                <c:pt idx="714">
                  <c:v>0.10086920848537</c:v>
                </c:pt>
                <c:pt idx="715">
                  <c:v>0.10148361170199401</c:v>
                </c:pt>
                <c:pt idx="716">
                  <c:v>0.102098014918618</c:v>
                </c:pt>
                <c:pt idx="717">
                  <c:v>0.102701122246764</c:v>
                </c:pt>
                <c:pt idx="718">
                  <c:v>0.10324540335517</c:v>
                </c:pt>
                <c:pt idx="719">
                  <c:v>0.103789684463576</c:v>
                </c:pt>
                <c:pt idx="720">
                  <c:v>0.104333965571982</c:v>
                </c:pt>
                <c:pt idx="721">
                  <c:v>0.104878246680389</c:v>
                </c:pt>
                <c:pt idx="722">
                  <c:v>0.105422527788795</c:v>
                </c:pt>
                <c:pt idx="723">
                  <c:v>0.105966808897201</c:v>
                </c:pt>
                <c:pt idx="724">
                  <c:v>0.106511090005607</c:v>
                </c:pt>
                <c:pt idx="725">
                  <c:v>0.107055371114014</c:v>
                </c:pt>
                <c:pt idx="726">
                  <c:v>0.10759965222242</c:v>
                </c:pt>
                <c:pt idx="727">
                  <c:v>0.108143933330826</c:v>
                </c:pt>
                <c:pt idx="728">
                  <c:v>0.108688214439232</c:v>
                </c:pt>
                <c:pt idx="729">
                  <c:v>0.109232495547639</c:v>
                </c:pt>
                <c:pt idx="730">
                  <c:v>0.109776776656045</c:v>
                </c:pt>
                <c:pt idx="731">
                  <c:v>0.110321057764451</c:v>
                </c:pt>
                <c:pt idx="732">
                  <c:v>0.110823821156445</c:v>
                </c:pt>
                <c:pt idx="733">
                  <c:v>0.111194466573101</c:v>
                </c:pt>
                <c:pt idx="734">
                  <c:v>0.11156511198975801</c:v>
                </c:pt>
                <c:pt idx="735">
                  <c:v>0.111935757406414</c:v>
                </c:pt>
                <c:pt idx="736">
                  <c:v>0.112306402823071</c:v>
                </c:pt>
                <c:pt idx="737">
                  <c:v>0.112677048239727</c:v>
                </c:pt>
                <c:pt idx="738">
                  <c:v>0.11304769365638399</c:v>
                </c:pt>
                <c:pt idx="739">
                  <c:v>0.11341833907304</c:v>
                </c:pt>
                <c:pt idx="740">
                  <c:v>0.113788984489697</c:v>
                </c:pt>
                <c:pt idx="741">
                  <c:v>0.11415962990635301</c:v>
                </c:pt>
                <c:pt idx="742">
                  <c:v>0.114530275323009</c:v>
                </c:pt>
                <c:pt idx="743">
                  <c:v>0.114900920739666</c:v>
                </c:pt>
                <c:pt idx="744">
                  <c:v>0.115271566156322</c:v>
                </c:pt>
                <c:pt idx="745">
                  <c:v>0.11564221157297901</c:v>
                </c:pt>
                <c:pt idx="746">
                  <c:v>0.116012856989635</c:v>
                </c:pt>
                <c:pt idx="747">
                  <c:v>0.11631678945118799</c:v>
                </c:pt>
                <c:pt idx="748">
                  <c:v>0.116477068551938</c:v>
                </c:pt>
                <c:pt idx="749">
                  <c:v>0.116637347652688</c:v>
                </c:pt>
                <c:pt idx="750">
                  <c:v>0.11679762675343699</c:v>
                </c:pt>
                <c:pt idx="751">
                  <c:v>0.116957905854187</c:v>
                </c:pt>
                <c:pt idx="752">
                  <c:v>0.11711818495493601</c:v>
                </c:pt>
                <c:pt idx="753">
                  <c:v>0.117278464055686</c:v>
                </c:pt>
                <c:pt idx="754">
                  <c:v>0.117438743156435</c:v>
                </c:pt>
                <c:pt idx="755">
                  <c:v>0.11759902225718501</c:v>
                </c:pt>
                <c:pt idx="756">
                  <c:v>0.117759301357935</c:v>
                </c:pt>
                <c:pt idx="757">
                  <c:v>0.117919580458684</c:v>
                </c:pt>
                <c:pt idx="758">
                  <c:v>0.11807985955943399</c:v>
                </c:pt>
                <c:pt idx="759">
                  <c:v>0.118240138660183</c:v>
                </c:pt>
                <c:pt idx="760">
                  <c:v>0.118400417760933</c:v>
                </c:pt>
                <c:pt idx="761">
                  <c:v>0.118560696861682</c:v>
                </c:pt>
                <c:pt idx="762">
                  <c:v>0.118647086537143</c:v>
                </c:pt>
                <c:pt idx="763">
                  <c:v>0.118620373350769</c:v>
                </c:pt>
                <c:pt idx="764">
                  <c:v>0.118593660164395</c:v>
                </c:pt>
                <c:pt idx="765">
                  <c:v>0.118566946978021</c:v>
                </c:pt>
                <c:pt idx="766">
                  <c:v>0.11854023379164701</c:v>
                </c:pt>
                <c:pt idx="767">
                  <c:v>0.118513520605273</c:v>
                </c:pt>
                <c:pt idx="768">
                  <c:v>0.118486807418899</c:v>
                </c:pt>
                <c:pt idx="769">
                  <c:v>0.118460094232525</c:v>
                </c:pt>
                <c:pt idx="770">
                  <c:v>0.118433381046151</c:v>
                </c:pt>
                <c:pt idx="771">
                  <c:v>0.11840666785977701</c:v>
                </c:pt>
                <c:pt idx="772">
                  <c:v>0.118379954673403</c:v>
                </c:pt>
                <c:pt idx="773">
                  <c:v>0.118353241487029</c:v>
                </c:pt>
                <c:pt idx="774">
                  <c:v>0.118326528300655</c:v>
                </c:pt>
                <c:pt idx="775">
                  <c:v>0.118299815114281</c:v>
                </c:pt>
                <c:pt idx="776">
                  <c:v>0.11827310192790701</c:v>
                </c:pt>
                <c:pt idx="777">
                  <c:v>0.118180029913193</c:v>
                </c:pt>
                <c:pt idx="778">
                  <c:v>0.118013072521384</c:v>
                </c:pt>
                <c:pt idx="779">
                  <c:v>0.117846115129575</c:v>
                </c:pt>
                <c:pt idx="780">
                  <c:v>0.11767915773776599</c:v>
                </c:pt>
                <c:pt idx="781">
                  <c:v>0.117512200345957</c:v>
                </c:pt>
                <c:pt idx="782">
                  <c:v>0.117345242954148</c:v>
                </c:pt>
                <c:pt idx="783">
                  <c:v>0.117178285562339</c:v>
                </c:pt>
                <c:pt idx="784">
                  <c:v>0.11701132817053</c:v>
                </c:pt>
                <c:pt idx="785">
                  <c:v>0.11684437077871999</c:v>
                </c:pt>
                <c:pt idx="786">
                  <c:v>0.116677413386911</c:v>
                </c:pt>
                <c:pt idx="787">
                  <c:v>0.116510455995102</c:v>
                </c:pt>
                <c:pt idx="788">
                  <c:v>0.116343498603293</c:v>
                </c:pt>
                <c:pt idx="789">
                  <c:v>0.11617654121148401</c:v>
                </c:pt>
                <c:pt idx="790">
                  <c:v>0.11600958381967499</c:v>
                </c:pt>
                <c:pt idx="791">
                  <c:v>0.115842626427866</c:v>
                </c:pt>
                <c:pt idx="792">
                  <c:v>0.11564806168892899</c:v>
                </c:pt>
                <c:pt idx="793">
                  <c:v>0.115431017075336</c:v>
                </c:pt>
                <c:pt idx="794">
                  <c:v>0.115213972461742</c:v>
                </c:pt>
                <c:pt idx="795">
                  <c:v>0.114996927848148</c:v>
                </c:pt>
                <c:pt idx="796">
                  <c:v>0.114779883234554</c:v>
                </c:pt>
                <c:pt idx="797">
                  <c:v>0.11456283862096001</c:v>
                </c:pt>
                <c:pt idx="798">
                  <c:v>0.114345794007367</c:v>
                </c:pt>
                <c:pt idx="799">
                  <c:v>0.114128749393773</c:v>
                </c:pt>
                <c:pt idx="800">
                  <c:v>0.11391170478017899</c:v>
                </c:pt>
                <c:pt idx="801">
                  <c:v>0.113694660166585</c:v>
                </c:pt>
                <c:pt idx="802">
                  <c:v>0.113477615552991</c:v>
                </c:pt>
                <c:pt idx="803">
                  <c:v>0.113260570939397</c:v>
                </c:pt>
                <c:pt idx="804">
                  <c:v>0.113043526325804</c:v>
                </c:pt>
                <c:pt idx="805">
                  <c:v>0.11282648171221001</c:v>
                </c:pt>
                <c:pt idx="806">
                  <c:v>0.112609437098616</c:v>
                </c:pt>
                <c:pt idx="807">
                  <c:v>0.112358776357809</c:v>
                </c:pt>
                <c:pt idx="808">
                  <c:v>0.112088305375841</c:v>
                </c:pt>
                <c:pt idx="809">
                  <c:v>0.11181783439387299</c:v>
                </c:pt>
                <c:pt idx="810">
                  <c:v>0.11154736341190501</c:v>
                </c:pt>
                <c:pt idx="811">
                  <c:v>0.111276892429937</c:v>
                </c:pt>
                <c:pt idx="812">
                  <c:v>0.111006421447968</c:v>
                </c:pt>
                <c:pt idx="813">
                  <c:v>0.110735950466</c:v>
                </c:pt>
                <c:pt idx="814">
                  <c:v>0.110465479484032</c:v>
                </c:pt>
                <c:pt idx="815">
                  <c:v>0.110195008502064</c:v>
                </c:pt>
                <c:pt idx="816">
                  <c:v>0.109924537520096</c:v>
                </c:pt>
                <c:pt idx="817">
                  <c:v>0.109654066538127</c:v>
                </c:pt>
                <c:pt idx="818">
                  <c:v>0.10938359555615899</c:v>
                </c:pt>
                <c:pt idx="819">
                  <c:v>0.10911312457419101</c:v>
                </c:pt>
                <c:pt idx="820">
                  <c:v>0.108842653592223</c:v>
                </c:pt>
                <c:pt idx="821">
                  <c:v>0.108572182610255</c:v>
                </c:pt>
                <c:pt idx="822">
                  <c:v>0.10822850432144</c:v>
                </c:pt>
                <c:pt idx="823">
                  <c:v>0.10785451975594</c:v>
                </c:pt>
                <c:pt idx="824">
                  <c:v>0.10748053519044</c:v>
                </c:pt>
                <c:pt idx="825">
                  <c:v>0.10710655062494</c:v>
                </c:pt>
                <c:pt idx="826">
                  <c:v>0.10673256605944</c:v>
                </c:pt>
                <c:pt idx="827">
                  <c:v>0.10635858149393999</c:v>
                </c:pt>
                <c:pt idx="828">
                  <c:v>0.10598459692844001</c:v>
                </c:pt>
                <c:pt idx="829">
                  <c:v>0.105610612362941</c:v>
                </c:pt>
                <c:pt idx="830">
                  <c:v>0.105236627797441</c:v>
                </c:pt>
                <c:pt idx="831">
                  <c:v>0.104862643231941</c:v>
                </c:pt>
                <c:pt idx="832">
                  <c:v>0.104488658666441</c:v>
                </c:pt>
                <c:pt idx="833">
                  <c:v>0.104114674100941</c:v>
                </c:pt>
                <c:pt idx="834">
                  <c:v>0.10374068953544099</c:v>
                </c:pt>
                <c:pt idx="835">
                  <c:v>0.10336670496994101</c:v>
                </c:pt>
                <c:pt idx="836">
                  <c:v>0.102992720404441</c:v>
                </c:pt>
                <c:pt idx="837">
                  <c:v>0.10264495628192</c:v>
                </c:pt>
                <c:pt idx="838">
                  <c:v>0.102304363196107</c:v>
                </c:pt>
                <c:pt idx="839">
                  <c:v>0.10196377011029401</c:v>
                </c:pt>
                <c:pt idx="840">
                  <c:v>0.10162317702448199</c:v>
                </c:pt>
                <c:pt idx="841">
                  <c:v>0.101282583938669</c:v>
                </c:pt>
                <c:pt idx="842">
                  <c:v>0.100941990852856</c:v>
                </c:pt>
                <c:pt idx="843">
                  <c:v>0.10060139776704401</c:v>
                </c:pt>
                <c:pt idx="844">
                  <c:v>0.100260804681231</c:v>
                </c:pt>
                <c:pt idx="845">
                  <c:v>9.9920211595418904E-2</c:v>
                </c:pt>
                <c:pt idx="846">
                  <c:v>9.9579618509606296E-2</c:v>
                </c:pt>
                <c:pt idx="847">
                  <c:v>9.9239025423793606E-2</c:v>
                </c:pt>
                <c:pt idx="848">
                  <c:v>9.8898432337980999E-2</c:v>
                </c:pt>
                <c:pt idx="849">
                  <c:v>9.8557839252168294E-2</c:v>
                </c:pt>
                <c:pt idx="850">
                  <c:v>9.8217246166355701E-2</c:v>
                </c:pt>
                <c:pt idx="851">
                  <c:v>9.7876653080542997E-2</c:v>
                </c:pt>
                <c:pt idx="852">
                  <c:v>9.7466878495759704E-2</c:v>
                </c:pt>
                <c:pt idx="853">
                  <c:v>9.7046145859572303E-2</c:v>
                </c:pt>
                <c:pt idx="854">
                  <c:v>9.6625413223384901E-2</c:v>
                </c:pt>
                <c:pt idx="855">
                  <c:v>9.6204680587197403E-2</c:v>
                </c:pt>
                <c:pt idx="856">
                  <c:v>9.5783947951010001E-2</c:v>
                </c:pt>
                <c:pt idx="857">
                  <c:v>9.53632153148226E-2</c:v>
                </c:pt>
                <c:pt idx="858">
                  <c:v>9.4942482678635198E-2</c:v>
                </c:pt>
                <c:pt idx="859">
                  <c:v>9.4521750042447797E-2</c:v>
                </c:pt>
                <c:pt idx="860">
                  <c:v>9.4101017406260298E-2</c:v>
                </c:pt>
                <c:pt idx="861">
                  <c:v>9.3680284770072897E-2</c:v>
                </c:pt>
                <c:pt idx="862">
                  <c:v>9.3259552133885495E-2</c:v>
                </c:pt>
                <c:pt idx="863">
                  <c:v>9.2838819497697997E-2</c:v>
                </c:pt>
                <c:pt idx="864">
                  <c:v>9.2418086861510595E-2</c:v>
                </c:pt>
                <c:pt idx="865">
                  <c:v>9.1997354225323194E-2</c:v>
                </c:pt>
                <c:pt idx="866">
                  <c:v>9.1576621589135696E-2</c:v>
                </c:pt>
                <c:pt idx="867">
                  <c:v>9.1137030468049204E-2</c:v>
                </c:pt>
                <c:pt idx="868">
                  <c:v>9.0696262943174594E-2</c:v>
                </c:pt>
                <c:pt idx="869">
                  <c:v>9.0255495418300094E-2</c:v>
                </c:pt>
                <c:pt idx="870">
                  <c:v>8.9814727893425594E-2</c:v>
                </c:pt>
                <c:pt idx="871">
                  <c:v>8.9373960368551095E-2</c:v>
                </c:pt>
                <c:pt idx="872">
                  <c:v>8.8933192843676595E-2</c:v>
                </c:pt>
                <c:pt idx="873">
                  <c:v>8.8492425318802095E-2</c:v>
                </c:pt>
                <c:pt idx="874">
                  <c:v>8.8051657793927499E-2</c:v>
                </c:pt>
                <c:pt idx="875">
                  <c:v>8.7610890269052999E-2</c:v>
                </c:pt>
                <c:pt idx="876">
                  <c:v>8.7170122744178499E-2</c:v>
                </c:pt>
                <c:pt idx="877">
                  <c:v>8.6729355219304E-2</c:v>
                </c:pt>
                <c:pt idx="878">
                  <c:v>8.62885876944295E-2</c:v>
                </c:pt>
                <c:pt idx="879">
                  <c:v>8.5847820169554903E-2</c:v>
                </c:pt>
                <c:pt idx="880">
                  <c:v>8.5407052644680403E-2</c:v>
                </c:pt>
                <c:pt idx="881">
                  <c:v>8.4968540901351197E-2</c:v>
                </c:pt>
                <c:pt idx="882">
                  <c:v>8.4644643555382093E-2</c:v>
                </c:pt>
                <c:pt idx="883">
                  <c:v>8.43207462094131E-2</c:v>
                </c:pt>
                <c:pt idx="884">
                  <c:v>8.3996848863444204E-2</c:v>
                </c:pt>
                <c:pt idx="885">
                  <c:v>8.36729515174751E-2</c:v>
                </c:pt>
                <c:pt idx="886">
                  <c:v>8.3349054171506204E-2</c:v>
                </c:pt>
                <c:pt idx="887">
                  <c:v>8.30251568255371E-2</c:v>
                </c:pt>
                <c:pt idx="888">
                  <c:v>8.2701259479568107E-2</c:v>
                </c:pt>
                <c:pt idx="889">
                  <c:v>8.2377362133599197E-2</c:v>
                </c:pt>
                <c:pt idx="890">
                  <c:v>8.2053464787630107E-2</c:v>
                </c:pt>
                <c:pt idx="891">
                  <c:v>8.1729567441661197E-2</c:v>
                </c:pt>
                <c:pt idx="892">
                  <c:v>8.1405670095692204E-2</c:v>
                </c:pt>
                <c:pt idx="893">
                  <c:v>8.1081772749723197E-2</c:v>
                </c:pt>
                <c:pt idx="894">
                  <c:v>8.0757875403754203E-2</c:v>
                </c:pt>
                <c:pt idx="895">
                  <c:v>8.0433978057785099E-2</c:v>
                </c:pt>
                <c:pt idx="896">
                  <c:v>8.0107805928427395E-2</c:v>
                </c:pt>
                <c:pt idx="897">
                  <c:v>7.9760534549301501E-2</c:v>
                </c:pt>
                <c:pt idx="898">
                  <c:v>7.9413263170175497E-2</c:v>
                </c:pt>
                <c:pt idx="899">
                  <c:v>7.9065991791049603E-2</c:v>
                </c:pt>
                <c:pt idx="900">
                  <c:v>7.8718720411923696E-2</c:v>
                </c:pt>
                <c:pt idx="901">
                  <c:v>7.8371449032797705E-2</c:v>
                </c:pt>
                <c:pt idx="902">
                  <c:v>7.8024177653671797E-2</c:v>
                </c:pt>
                <c:pt idx="903">
                  <c:v>7.7676906274545904E-2</c:v>
                </c:pt>
                <c:pt idx="904">
                  <c:v>7.7329634895419899E-2</c:v>
                </c:pt>
                <c:pt idx="905">
                  <c:v>7.6982363516293895E-2</c:v>
                </c:pt>
                <c:pt idx="906">
                  <c:v>7.6635092137168001E-2</c:v>
                </c:pt>
                <c:pt idx="907">
                  <c:v>7.6287820758041996E-2</c:v>
                </c:pt>
                <c:pt idx="908">
                  <c:v>7.5940549378916103E-2</c:v>
                </c:pt>
                <c:pt idx="909">
                  <c:v>7.5593277999790098E-2</c:v>
                </c:pt>
                <c:pt idx="910">
                  <c:v>7.5246006620664205E-2</c:v>
                </c:pt>
                <c:pt idx="911">
                  <c:v>7.4919227295445798E-2</c:v>
                </c:pt>
                <c:pt idx="912">
                  <c:v>7.4688826089588406E-2</c:v>
                </c:pt>
                <c:pt idx="913">
                  <c:v>7.4458424883731E-2</c:v>
                </c:pt>
                <c:pt idx="914">
                  <c:v>7.4228023677873595E-2</c:v>
                </c:pt>
                <c:pt idx="915">
                  <c:v>7.3997622472016203E-2</c:v>
                </c:pt>
                <c:pt idx="916">
                  <c:v>7.3767221266158797E-2</c:v>
                </c:pt>
                <c:pt idx="917">
                  <c:v>7.3536820060301405E-2</c:v>
                </c:pt>
                <c:pt idx="918">
                  <c:v>7.3306418854444E-2</c:v>
                </c:pt>
                <c:pt idx="919">
                  <c:v>7.3076017648586594E-2</c:v>
                </c:pt>
                <c:pt idx="920">
                  <c:v>7.2845616442729202E-2</c:v>
                </c:pt>
                <c:pt idx="921">
                  <c:v>7.2615215236871797E-2</c:v>
                </c:pt>
                <c:pt idx="922">
                  <c:v>7.2384814031014405E-2</c:v>
                </c:pt>
                <c:pt idx="923">
                  <c:v>7.2154412825156999E-2</c:v>
                </c:pt>
                <c:pt idx="924">
                  <c:v>7.1924011619299594E-2</c:v>
                </c:pt>
                <c:pt idx="925">
                  <c:v>7.1693610413442202E-2</c:v>
                </c:pt>
                <c:pt idx="926">
                  <c:v>7.1469977245868496E-2</c:v>
                </c:pt>
                <c:pt idx="927">
                  <c:v>7.1266289223274895E-2</c:v>
                </c:pt>
                <c:pt idx="928">
                  <c:v>7.1062601200681294E-2</c:v>
                </c:pt>
                <c:pt idx="929">
                  <c:v>7.0858913178087596E-2</c:v>
                </c:pt>
                <c:pt idx="930">
                  <c:v>7.0655225155493995E-2</c:v>
                </c:pt>
                <c:pt idx="931">
                  <c:v>7.0451537132900394E-2</c:v>
                </c:pt>
                <c:pt idx="932">
                  <c:v>7.0247849110306806E-2</c:v>
                </c:pt>
                <c:pt idx="933">
                  <c:v>7.0044161087713205E-2</c:v>
                </c:pt>
                <c:pt idx="934">
                  <c:v>6.9840473065119604E-2</c:v>
                </c:pt>
                <c:pt idx="935">
                  <c:v>6.9636785042526003E-2</c:v>
                </c:pt>
                <c:pt idx="936">
                  <c:v>6.9433097019932305E-2</c:v>
                </c:pt>
                <c:pt idx="937">
                  <c:v>6.9229408997338704E-2</c:v>
                </c:pt>
                <c:pt idx="938">
                  <c:v>6.9025720974745103E-2</c:v>
                </c:pt>
                <c:pt idx="939">
                  <c:v>6.8822032952151502E-2</c:v>
                </c:pt>
                <c:pt idx="940">
                  <c:v>6.8618344929557901E-2</c:v>
                </c:pt>
                <c:pt idx="941">
                  <c:v>6.8425722136880002E-2</c:v>
                </c:pt>
                <c:pt idx="942">
                  <c:v>6.8255425593973698E-2</c:v>
                </c:pt>
                <c:pt idx="943">
                  <c:v>6.8085129051067395E-2</c:v>
                </c:pt>
                <c:pt idx="944">
                  <c:v>6.7914832508161105E-2</c:v>
                </c:pt>
                <c:pt idx="945">
                  <c:v>6.7744535965254704E-2</c:v>
                </c:pt>
                <c:pt idx="946">
                  <c:v>6.7574239422348401E-2</c:v>
                </c:pt>
                <c:pt idx="947">
                  <c:v>6.7403942879442097E-2</c:v>
                </c:pt>
                <c:pt idx="948">
                  <c:v>6.7233646336535793E-2</c:v>
                </c:pt>
                <c:pt idx="949">
                  <c:v>6.7063349793629504E-2</c:v>
                </c:pt>
                <c:pt idx="950">
                  <c:v>6.6893053250723103E-2</c:v>
                </c:pt>
                <c:pt idx="951">
                  <c:v>6.6722756707816799E-2</c:v>
                </c:pt>
                <c:pt idx="952">
                  <c:v>6.6552460164910496E-2</c:v>
                </c:pt>
                <c:pt idx="953">
                  <c:v>6.6382163622004206E-2</c:v>
                </c:pt>
                <c:pt idx="954">
                  <c:v>6.6211867079097902E-2</c:v>
                </c:pt>
                <c:pt idx="955">
                  <c:v>6.6041570536191502E-2</c:v>
                </c:pt>
                <c:pt idx="956">
                  <c:v>6.5889045529729406E-2</c:v>
                </c:pt>
                <c:pt idx="957">
                  <c:v>6.5762157913040797E-2</c:v>
                </c:pt>
                <c:pt idx="958">
                  <c:v>6.5635270296352105E-2</c:v>
                </c:pt>
                <c:pt idx="959">
                  <c:v>6.5508382679663399E-2</c:v>
                </c:pt>
                <c:pt idx="960">
                  <c:v>6.5381495062974707E-2</c:v>
                </c:pt>
                <c:pt idx="961">
                  <c:v>6.5254607446286E-2</c:v>
                </c:pt>
                <c:pt idx="962">
                  <c:v>6.5127719829597294E-2</c:v>
                </c:pt>
                <c:pt idx="963">
                  <c:v>6.5000832212908602E-2</c:v>
                </c:pt>
                <c:pt idx="964">
                  <c:v>6.4873944596219896E-2</c:v>
                </c:pt>
                <c:pt idx="965">
                  <c:v>6.4747056979531301E-2</c:v>
                </c:pt>
                <c:pt idx="966">
                  <c:v>6.4620169362842594E-2</c:v>
                </c:pt>
                <c:pt idx="967">
                  <c:v>6.4493281746153902E-2</c:v>
                </c:pt>
                <c:pt idx="968">
                  <c:v>6.4366394129465196E-2</c:v>
                </c:pt>
                <c:pt idx="969">
                  <c:v>6.4239506512776504E-2</c:v>
                </c:pt>
                <c:pt idx="970">
                  <c:v>6.4112618896087797E-2</c:v>
                </c:pt>
                <c:pt idx="971">
                  <c:v>6.4016654904928499E-2</c:v>
                </c:pt>
                <c:pt idx="972">
                  <c:v>6.3953211094397402E-2</c:v>
                </c:pt>
                <c:pt idx="973">
                  <c:v>6.3889767283866195E-2</c:v>
                </c:pt>
                <c:pt idx="974">
                  <c:v>6.3826323473335098E-2</c:v>
                </c:pt>
                <c:pt idx="975">
                  <c:v>6.3762879662804001E-2</c:v>
                </c:pt>
                <c:pt idx="976">
                  <c:v>6.3699435852272807E-2</c:v>
                </c:pt>
                <c:pt idx="977">
                  <c:v>6.3635992041741696E-2</c:v>
                </c:pt>
                <c:pt idx="978">
                  <c:v>6.3572548231210599E-2</c:v>
                </c:pt>
                <c:pt idx="979">
                  <c:v>6.3509104420679405E-2</c:v>
                </c:pt>
                <c:pt idx="980">
                  <c:v>6.3445660610148294E-2</c:v>
                </c:pt>
                <c:pt idx="981">
                  <c:v>6.33822167996171E-2</c:v>
                </c:pt>
                <c:pt idx="982">
                  <c:v>6.3318772989086003E-2</c:v>
                </c:pt>
                <c:pt idx="983">
                  <c:v>6.3255329178554906E-2</c:v>
                </c:pt>
                <c:pt idx="984">
                  <c:v>6.3191885368023698E-2</c:v>
                </c:pt>
                <c:pt idx="985">
                  <c:v>6.3128441557492601E-2</c:v>
                </c:pt>
                <c:pt idx="986">
                  <c:v>6.3060948867278102E-2</c:v>
                </c:pt>
                <c:pt idx="987">
                  <c:v>6.2990344435472703E-2</c:v>
                </c:pt>
                <c:pt idx="988">
                  <c:v>6.2919740003667304E-2</c:v>
                </c:pt>
                <c:pt idx="989">
                  <c:v>6.2849135571862003E-2</c:v>
                </c:pt>
                <c:pt idx="990">
                  <c:v>6.2778531140056604E-2</c:v>
                </c:pt>
                <c:pt idx="991">
                  <c:v>6.2707926708251205E-2</c:v>
                </c:pt>
                <c:pt idx="992">
                  <c:v>6.2637322276445903E-2</c:v>
                </c:pt>
                <c:pt idx="993">
                  <c:v>6.2566717844640504E-2</c:v>
                </c:pt>
                <c:pt idx="994">
                  <c:v>6.2496113412835098E-2</c:v>
                </c:pt>
                <c:pt idx="995">
                  <c:v>6.2425508981029797E-2</c:v>
                </c:pt>
                <c:pt idx="996">
                  <c:v>6.2354904549224398E-2</c:v>
                </c:pt>
                <c:pt idx="997">
                  <c:v>6.2284300117419103E-2</c:v>
                </c:pt>
                <c:pt idx="998">
                  <c:v>6.2213695685613697E-2</c:v>
                </c:pt>
                <c:pt idx="999">
                  <c:v>6.2143091253808298E-2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937-4F0D-B132-E88432712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4.9000000000000004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  <c:minorUnit val="0.5"/>
      </c:valAx>
      <c:valAx>
        <c:axId val="741413264"/>
        <c:scaling>
          <c:orientation val="minMax"/>
          <c:max val="1.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1329085034777877"/>
          <c:y val="4.8818218148761347E-2"/>
          <c:w val="0.4356879584403256"/>
          <c:h val="0.3350671037781007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'1.0LiF_plot_data'!$B$1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'1.0LiF_plot_data'!$B$2:$B$1001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1.8700996892958999E-2</c:v>
                </c:pt>
                <c:pt idx="148">
                  <c:v>2.8763997731168001E-2</c:v>
                </c:pt>
                <c:pt idx="149">
                  <c:v>3.8826998569376998E-2</c:v>
                </c:pt>
                <c:pt idx="150">
                  <c:v>4.8889999407586197E-2</c:v>
                </c:pt>
                <c:pt idx="151">
                  <c:v>5.8953000245795202E-2</c:v>
                </c:pt>
                <c:pt idx="152">
                  <c:v>7.2081183224565498E-2</c:v>
                </c:pt>
                <c:pt idx="153">
                  <c:v>0.10304426302003999</c:v>
                </c:pt>
                <c:pt idx="154">
                  <c:v>0.13118822978311101</c:v>
                </c:pt>
                <c:pt idx="155">
                  <c:v>0.156345731978971</c:v>
                </c:pt>
                <c:pt idx="156">
                  <c:v>0.181503234174831</c:v>
                </c:pt>
                <c:pt idx="157">
                  <c:v>0.21292336069291601</c:v>
                </c:pt>
                <c:pt idx="158">
                  <c:v>0.27639767404286297</c:v>
                </c:pt>
                <c:pt idx="159">
                  <c:v>0.33397406258043499</c:v>
                </c:pt>
                <c:pt idx="160">
                  <c:v>0.38570820710894899</c:v>
                </c:pt>
                <c:pt idx="161">
                  <c:v>0.43744235163746398</c:v>
                </c:pt>
                <c:pt idx="162">
                  <c:v>0.48917649616597902</c:v>
                </c:pt>
                <c:pt idx="163">
                  <c:v>0.54091064069449302</c:v>
                </c:pt>
                <c:pt idx="164">
                  <c:v>0.59585971740731303</c:v>
                </c:pt>
                <c:pt idx="165">
                  <c:v>0.65378647898482001</c:v>
                </c:pt>
                <c:pt idx="166">
                  <c:v>0.71171324056232599</c:v>
                </c:pt>
                <c:pt idx="167">
                  <c:v>0.76964000213983097</c:v>
                </c:pt>
                <c:pt idx="168">
                  <c:v>0.82756676371733795</c:v>
                </c:pt>
                <c:pt idx="169">
                  <c:v>0.879754644507452</c:v>
                </c:pt>
                <c:pt idx="170">
                  <c:v>0.92697334097982498</c:v>
                </c:pt>
                <c:pt idx="171">
                  <c:v>0.97419203745219995</c:v>
                </c:pt>
                <c:pt idx="172">
                  <c:v>1.0214107339245699</c:v>
                </c:pt>
                <c:pt idx="173">
                  <c:v>1.0686294303969399</c:v>
                </c:pt>
                <c:pt idx="174">
                  <c:v>1.10486661146954</c:v>
                </c:pt>
                <c:pt idx="175">
                  <c:v>1.1322173318251001</c:v>
                </c:pt>
                <c:pt idx="176">
                  <c:v>1.1595680521806699</c:v>
                </c:pt>
                <c:pt idx="177">
                  <c:v>1.18691877253623</c:v>
                </c:pt>
                <c:pt idx="178">
                  <c:v>1.2142694928918001</c:v>
                </c:pt>
                <c:pt idx="179">
                  <c:v>1.2282479559111501</c:v>
                </c:pt>
                <c:pt idx="180">
                  <c:v>1.2321183408705401</c:v>
                </c:pt>
                <c:pt idx="181">
                  <c:v>1.23598872582992</c:v>
                </c:pt>
                <c:pt idx="182">
                  <c:v>1.23985911078931</c:v>
                </c:pt>
                <c:pt idx="183">
                  <c:v>1.2370919635140201</c:v>
                </c:pt>
                <c:pt idx="184">
                  <c:v>1.2250384788987001</c:v>
                </c:pt>
                <c:pt idx="185">
                  <c:v>1.2129849942833899</c:v>
                </c:pt>
                <c:pt idx="186">
                  <c:v>1.2009315096680699</c:v>
                </c:pt>
                <c:pt idx="187">
                  <c:v>1.18887802505276</c:v>
                </c:pt>
                <c:pt idx="188">
                  <c:v>1.17682454043744</c:v>
                </c:pt>
                <c:pt idx="189">
                  <c:v>1.15725734083197</c:v>
                </c:pt>
                <c:pt idx="190">
                  <c:v>1.13274490276926</c:v>
                </c:pt>
                <c:pt idx="191">
                  <c:v>1.10823246470654</c:v>
                </c:pt>
                <c:pt idx="192">
                  <c:v>1.0837200266438201</c:v>
                </c:pt>
                <c:pt idx="193">
                  <c:v>1.0592075885811001</c:v>
                </c:pt>
                <c:pt idx="194">
                  <c:v>1.03373550915446</c:v>
                </c:pt>
                <c:pt idx="195">
                  <c:v>1.0076749176406601</c:v>
                </c:pt>
                <c:pt idx="196">
                  <c:v>0.98161432612686605</c:v>
                </c:pt>
                <c:pt idx="197">
                  <c:v>0.95555373461306503</c:v>
                </c:pt>
                <c:pt idx="198">
                  <c:v>0.92949314309926401</c:v>
                </c:pt>
                <c:pt idx="199">
                  <c:v>0.89489045634270203</c:v>
                </c:pt>
                <c:pt idx="200">
                  <c:v>0.855412529869365</c:v>
                </c:pt>
                <c:pt idx="201">
                  <c:v>0.82877248708764895</c:v>
                </c:pt>
                <c:pt idx="202">
                  <c:v>0.80245386937186702</c:v>
                </c:pt>
                <c:pt idx="203">
                  <c:v>0.77613525165608499</c:v>
                </c:pt>
                <c:pt idx="204">
                  <c:v>0.74981663394030296</c:v>
                </c:pt>
                <c:pt idx="205">
                  <c:v>0.72349801622452103</c:v>
                </c:pt>
                <c:pt idx="206">
                  <c:v>0.70076415467938402</c:v>
                </c:pt>
                <c:pt idx="207">
                  <c:v>0.67805789626972801</c:v>
                </c:pt>
                <c:pt idx="208">
                  <c:v>0.655351637860073</c:v>
                </c:pt>
                <c:pt idx="209">
                  <c:v>0.63264537945041799</c:v>
                </c:pt>
                <c:pt idx="210">
                  <c:v>0.60997686739704404</c:v>
                </c:pt>
                <c:pt idx="211">
                  <c:v>0.59139901961340702</c:v>
                </c:pt>
                <c:pt idx="212">
                  <c:v>0.57282117182977099</c:v>
                </c:pt>
                <c:pt idx="213">
                  <c:v>0.55424332404613397</c:v>
                </c:pt>
                <c:pt idx="214">
                  <c:v>0.53566547626249705</c:v>
                </c:pt>
                <c:pt idx="215">
                  <c:v>0.51715452794842598</c:v>
                </c:pt>
                <c:pt idx="216">
                  <c:v>0.501156936764243</c:v>
                </c:pt>
                <c:pt idx="217">
                  <c:v>0.48515934558006102</c:v>
                </c:pt>
                <c:pt idx="218">
                  <c:v>0.46916175439587898</c:v>
                </c:pt>
                <c:pt idx="219">
                  <c:v>0.453164163211696</c:v>
                </c:pt>
                <c:pt idx="220">
                  <c:v>0.437276779497208</c:v>
                </c:pt>
                <c:pt idx="221">
                  <c:v>0.423859444979371</c:v>
                </c:pt>
                <c:pt idx="222">
                  <c:v>0.410442110461535</c:v>
                </c:pt>
                <c:pt idx="223">
                  <c:v>0.39702477594369801</c:v>
                </c:pt>
                <c:pt idx="224">
                  <c:v>0.38360744142586201</c:v>
                </c:pt>
                <c:pt idx="225">
                  <c:v>0.370405028573142</c:v>
                </c:pt>
                <c:pt idx="226">
                  <c:v>0.36060005355278402</c:v>
                </c:pt>
                <c:pt idx="227">
                  <c:v>0.35079507853242498</c:v>
                </c:pt>
                <c:pt idx="228">
                  <c:v>0.34099010351206699</c:v>
                </c:pt>
                <c:pt idx="229">
                  <c:v>0.331185128491709</c:v>
                </c:pt>
                <c:pt idx="230">
                  <c:v>0.321629462860058</c:v>
                </c:pt>
                <c:pt idx="231">
                  <c:v>0.31509281271891798</c:v>
                </c:pt>
                <c:pt idx="232">
                  <c:v>0.30855616257777901</c:v>
                </c:pt>
                <c:pt idx="233">
                  <c:v>0.30201951243663899</c:v>
                </c:pt>
                <c:pt idx="234">
                  <c:v>0.29548286229550003</c:v>
                </c:pt>
                <c:pt idx="235">
                  <c:v>0.288946212154361</c:v>
                </c:pt>
                <c:pt idx="236">
                  <c:v>0.28240956201322098</c:v>
                </c:pt>
                <c:pt idx="237">
                  <c:v>0.27587291187208102</c:v>
                </c:pt>
                <c:pt idx="238">
                  <c:v>0.26933626173094199</c:v>
                </c:pt>
                <c:pt idx="239">
                  <c:v>0.26279961158980197</c:v>
                </c:pt>
                <c:pt idx="240">
                  <c:v>0.25626296144866301</c:v>
                </c:pt>
                <c:pt idx="241">
                  <c:v>0.24972631130752401</c:v>
                </c:pt>
                <c:pt idx="242">
                  <c:v>0.24318966116638399</c:v>
                </c:pt>
                <c:pt idx="243">
                  <c:v>0.236653011025244</c:v>
                </c:pt>
                <c:pt idx="244">
                  <c:v>0.230116360884105</c:v>
                </c:pt>
                <c:pt idx="245">
                  <c:v>0.22395935987725099</c:v>
                </c:pt>
                <c:pt idx="246">
                  <c:v>0.22042072219780601</c:v>
                </c:pt>
                <c:pt idx="247">
                  <c:v>0.21688208451836199</c:v>
                </c:pt>
                <c:pt idx="248">
                  <c:v>0.21334344683891801</c:v>
                </c:pt>
                <c:pt idx="249">
                  <c:v>0.209804809159474</c:v>
                </c:pt>
                <c:pt idx="250">
                  <c:v>0.20626617148002899</c:v>
                </c:pt>
                <c:pt idx="251">
                  <c:v>0.202727533800585</c:v>
                </c:pt>
                <c:pt idx="252">
                  <c:v>0.19918889612114099</c:v>
                </c:pt>
                <c:pt idx="253">
                  <c:v>0.19565025844169701</c:v>
                </c:pt>
                <c:pt idx="254">
                  <c:v>0.19211162076225199</c:v>
                </c:pt>
                <c:pt idx="255">
                  <c:v>0.18857298308280801</c:v>
                </c:pt>
                <c:pt idx="256">
                  <c:v>0.185034345403364</c:v>
                </c:pt>
                <c:pt idx="257">
                  <c:v>0.18248921882313299</c:v>
                </c:pt>
                <c:pt idx="258">
                  <c:v>0.18094106485123401</c:v>
                </c:pt>
                <c:pt idx="259">
                  <c:v>0.17939291087933501</c:v>
                </c:pt>
                <c:pt idx="260">
                  <c:v>0.17784475690743701</c:v>
                </c:pt>
                <c:pt idx="261">
                  <c:v>0.176296602935538</c:v>
                </c:pt>
                <c:pt idx="262">
                  <c:v>0.174748448963639</c:v>
                </c:pt>
                <c:pt idx="263">
                  <c:v>0.173200294991741</c:v>
                </c:pt>
                <c:pt idx="264">
                  <c:v>0.171652141019842</c:v>
                </c:pt>
                <c:pt idx="265">
                  <c:v>0.17010398704794299</c:v>
                </c:pt>
                <c:pt idx="266">
                  <c:v>0.16855583307604499</c:v>
                </c:pt>
                <c:pt idx="267">
                  <c:v>0.16700767910414599</c:v>
                </c:pt>
                <c:pt idx="268">
                  <c:v>0.16545952513224799</c:v>
                </c:pt>
                <c:pt idx="269">
                  <c:v>0.16391137116034901</c:v>
                </c:pt>
                <c:pt idx="270">
                  <c:v>0.16236321718845001</c:v>
                </c:pt>
                <c:pt idx="271">
                  <c:v>0.16081506321655201</c:v>
                </c:pt>
                <c:pt idx="272">
                  <c:v>0.160117594333333</c:v>
                </c:pt>
                <c:pt idx="273">
                  <c:v>0.160117594333333</c:v>
                </c:pt>
                <c:pt idx="274">
                  <c:v>0.160117594333333</c:v>
                </c:pt>
                <c:pt idx="275">
                  <c:v>0.160117594333333</c:v>
                </c:pt>
                <c:pt idx="276">
                  <c:v>0.160117594333333</c:v>
                </c:pt>
                <c:pt idx="277">
                  <c:v>0.160117594333333</c:v>
                </c:pt>
                <c:pt idx="278">
                  <c:v>0.160117594333333</c:v>
                </c:pt>
                <c:pt idx="279">
                  <c:v>0.160117594333333</c:v>
                </c:pt>
                <c:pt idx="280">
                  <c:v>0.160117594333333</c:v>
                </c:pt>
                <c:pt idx="281">
                  <c:v>0.160117594333333</c:v>
                </c:pt>
                <c:pt idx="282">
                  <c:v>0.160117594333333</c:v>
                </c:pt>
                <c:pt idx="283">
                  <c:v>0.160117594333333</c:v>
                </c:pt>
                <c:pt idx="284">
                  <c:v>0.160117594333333</c:v>
                </c:pt>
                <c:pt idx="285">
                  <c:v>0.160117594333333</c:v>
                </c:pt>
                <c:pt idx="286">
                  <c:v>0.160117594333333</c:v>
                </c:pt>
                <c:pt idx="287">
                  <c:v>0.160117594333333</c:v>
                </c:pt>
                <c:pt idx="288">
                  <c:v>0.160117594333333</c:v>
                </c:pt>
                <c:pt idx="289">
                  <c:v>0.160117594333333</c:v>
                </c:pt>
                <c:pt idx="290">
                  <c:v>0.160117594333333</c:v>
                </c:pt>
                <c:pt idx="291">
                  <c:v>0.160117594333333</c:v>
                </c:pt>
                <c:pt idx="292">
                  <c:v>0.160117594333333</c:v>
                </c:pt>
                <c:pt idx="293">
                  <c:v>0.160117594333333</c:v>
                </c:pt>
                <c:pt idx="294">
                  <c:v>0.160117594333333</c:v>
                </c:pt>
                <c:pt idx="295">
                  <c:v>0.160117594333333</c:v>
                </c:pt>
                <c:pt idx="296">
                  <c:v>0.160117594333333</c:v>
                </c:pt>
                <c:pt idx="297">
                  <c:v>0.160117594333333</c:v>
                </c:pt>
                <c:pt idx="298">
                  <c:v>0.160117594333333</c:v>
                </c:pt>
                <c:pt idx="299">
                  <c:v>0.161984193437156</c:v>
                </c:pt>
                <c:pt idx="300">
                  <c:v>0.16390390436673499</c:v>
                </c:pt>
                <c:pt idx="301">
                  <c:v>0.16582361529631401</c:v>
                </c:pt>
                <c:pt idx="302">
                  <c:v>0.167743326225893</c:v>
                </c:pt>
                <c:pt idx="303">
                  <c:v>0.16966303715547201</c:v>
                </c:pt>
                <c:pt idx="304">
                  <c:v>0.171582748085052</c:v>
                </c:pt>
                <c:pt idx="305">
                  <c:v>0.17350245901463099</c:v>
                </c:pt>
                <c:pt idx="306">
                  <c:v>0.17542216994421</c:v>
                </c:pt>
                <c:pt idx="307">
                  <c:v>0.17734188087378899</c:v>
                </c:pt>
                <c:pt idx="308">
                  <c:v>0.17926159180336801</c:v>
                </c:pt>
                <c:pt idx="309">
                  <c:v>0.181181302732948</c:v>
                </c:pt>
                <c:pt idx="310">
                  <c:v>0.18310101366252701</c:v>
                </c:pt>
                <c:pt idx="311">
                  <c:v>0.185020724592106</c:v>
                </c:pt>
                <c:pt idx="312">
                  <c:v>0.18694043552168499</c:v>
                </c:pt>
                <c:pt idx="313">
                  <c:v>0.188860146451264</c:v>
                </c:pt>
                <c:pt idx="314">
                  <c:v>0.19077985738084399</c:v>
                </c:pt>
                <c:pt idx="315">
                  <c:v>0.19269956831042301</c:v>
                </c:pt>
                <c:pt idx="316">
                  <c:v>0.194619279240002</c:v>
                </c:pt>
                <c:pt idx="317">
                  <c:v>0.19653899016958101</c:v>
                </c:pt>
                <c:pt idx="318">
                  <c:v>0.19845870109916</c:v>
                </c:pt>
                <c:pt idx="319">
                  <c:v>0.20037841202873999</c:v>
                </c:pt>
                <c:pt idx="320">
                  <c:v>0.202298122958319</c:v>
                </c:pt>
                <c:pt idx="321">
                  <c:v>0.20421783388789799</c:v>
                </c:pt>
                <c:pt idx="322">
                  <c:v>0.20613754481747701</c:v>
                </c:pt>
                <c:pt idx="323">
                  <c:v>0.208057255747056</c:v>
                </c:pt>
                <c:pt idx="324">
                  <c:v>0.20997696667663601</c:v>
                </c:pt>
                <c:pt idx="325">
                  <c:v>0.211896677606215</c:v>
                </c:pt>
                <c:pt idx="326">
                  <c:v>0.21381638853579399</c:v>
                </c:pt>
                <c:pt idx="327">
                  <c:v>0.215736099465373</c:v>
                </c:pt>
                <c:pt idx="328">
                  <c:v>0.21765581039495199</c:v>
                </c:pt>
                <c:pt idx="329">
                  <c:v>0.21957552132453201</c:v>
                </c:pt>
                <c:pt idx="330">
                  <c:v>0.221495232254111</c:v>
                </c:pt>
                <c:pt idx="331">
                  <c:v>0.22341494318369001</c:v>
                </c:pt>
                <c:pt idx="332">
                  <c:v>0.225334654113269</c:v>
                </c:pt>
                <c:pt idx="333">
                  <c:v>0.22725436504284799</c:v>
                </c:pt>
                <c:pt idx="334">
                  <c:v>0.229174075972427</c:v>
                </c:pt>
                <c:pt idx="335">
                  <c:v>0.23109378690200699</c:v>
                </c:pt>
                <c:pt idx="336">
                  <c:v>0.23301349783158601</c:v>
                </c:pt>
                <c:pt idx="337">
                  <c:v>0.234933208761165</c:v>
                </c:pt>
                <c:pt idx="338">
                  <c:v>0.23685291969074401</c:v>
                </c:pt>
                <c:pt idx="339">
                  <c:v>0.238772630620323</c:v>
                </c:pt>
                <c:pt idx="340">
                  <c:v>0.24121655844030301</c:v>
                </c:pt>
                <c:pt idx="341">
                  <c:v>0.24431286642653899</c:v>
                </c:pt>
                <c:pt idx="342">
                  <c:v>0.24740917441277599</c:v>
                </c:pt>
                <c:pt idx="343">
                  <c:v>0.25050548239901199</c:v>
                </c:pt>
                <c:pt idx="344">
                  <c:v>0.25360179038524899</c:v>
                </c:pt>
                <c:pt idx="345">
                  <c:v>0.256698098371485</c:v>
                </c:pt>
                <c:pt idx="346">
                  <c:v>0.259794406357722</c:v>
                </c:pt>
                <c:pt idx="347">
                  <c:v>0.262890714343959</c:v>
                </c:pt>
                <c:pt idx="348">
                  <c:v>0.265987022330195</c:v>
                </c:pt>
                <c:pt idx="349">
                  <c:v>0.269083330316432</c:v>
                </c:pt>
                <c:pt idx="350">
                  <c:v>0.27242688111528102</c:v>
                </c:pt>
                <c:pt idx="351">
                  <c:v>0.27603924028401999</c:v>
                </c:pt>
                <c:pt idx="352">
                  <c:v>0.27965159945275803</c:v>
                </c:pt>
                <c:pt idx="353">
                  <c:v>0.283263958621497</c:v>
                </c:pt>
                <c:pt idx="354">
                  <c:v>0.28687631779023498</c:v>
                </c:pt>
                <c:pt idx="355">
                  <c:v>0.29051194105512601</c:v>
                </c:pt>
                <c:pt idx="356">
                  <c:v>0.29417121409570701</c:v>
                </c:pt>
                <c:pt idx="357">
                  <c:v>0.29783048713628801</c:v>
                </c:pt>
                <c:pt idx="358">
                  <c:v>0.30148976017686901</c:v>
                </c:pt>
                <c:pt idx="359">
                  <c:v>0.30514903321745002</c:v>
                </c:pt>
                <c:pt idx="360">
                  <c:v>0.30880830625803002</c:v>
                </c:pt>
                <c:pt idx="361">
                  <c:v>0.31246757929861102</c:v>
                </c:pt>
                <c:pt idx="362">
                  <c:v>0.31612685233919202</c:v>
                </c:pt>
                <c:pt idx="363">
                  <c:v>0.31978612537977302</c:v>
                </c:pt>
                <c:pt idx="364">
                  <c:v>0.32344539842035402</c:v>
                </c:pt>
                <c:pt idx="365">
                  <c:v>0.32710467146093503</c:v>
                </c:pt>
                <c:pt idx="366">
                  <c:v>0.33076394450151603</c:v>
                </c:pt>
                <c:pt idx="367">
                  <c:v>0.33442321754209697</c:v>
                </c:pt>
                <c:pt idx="368">
                  <c:v>0.33808249058267797</c:v>
                </c:pt>
                <c:pt idx="369">
                  <c:v>0.34174176362325898</c:v>
                </c:pt>
                <c:pt idx="370">
                  <c:v>0.34540103666383998</c:v>
                </c:pt>
                <c:pt idx="371">
                  <c:v>0.34906030970442098</c:v>
                </c:pt>
                <c:pt idx="372">
                  <c:v>0.35271958274500098</c:v>
                </c:pt>
                <c:pt idx="373">
                  <c:v>0.35637885578558198</c:v>
                </c:pt>
                <c:pt idx="374">
                  <c:v>0.36003812882616298</c:v>
                </c:pt>
                <c:pt idx="375">
                  <c:v>0.36369740186674399</c:v>
                </c:pt>
                <c:pt idx="376">
                  <c:v>0.36735667490732499</c:v>
                </c:pt>
                <c:pt idx="377">
                  <c:v>0.37101594794790599</c:v>
                </c:pt>
                <c:pt idx="378">
                  <c:v>0.37467522098848699</c:v>
                </c:pt>
                <c:pt idx="379">
                  <c:v>0.37833449402906799</c:v>
                </c:pt>
                <c:pt idx="380">
                  <c:v>0.38199376706964899</c:v>
                </c:pt>
                <c:pt idx="381">
                  <c:v>0.38565304011022999</c:v>
                </c:pt>
                <c:pt idx="382">
                  <c:v>0.389312313150811</c:v>
                </c:pt>
                <c:pt idx="383">
                  <c:v>0.392971586191392</c:v>
                </c:pt>
                <c:pt idx="384">
                  <c:v>0.396630859231973</c:v>
                </c:pt>
                <c:pt idx="385">
                  <c:v>0.400290132272553</c:v>
                </c:pt>
                <c:pt idx="386">
                  <c:v>0.403949405313134</c:v>
                </c:pt>
                <c:pt idx="387">
                  <c:v>0.407608678353715</c:v>
                </c:pt>
                <c:pt idx="388">
                  <c:v>0.41126795139429601</c:v>
                </c:pt>
                <c:pt idx="389">
                  <c:v>0.41492722443487701</c:v>
                </c:pt>
                <c:pt idx="390">
                  <c:v>0.41858649747545801</c:v>
                </c:pt>
                <c:pt idx="391">
                  <c:v>0.42224577051603901</c:v>
                </c:pt>
                <c:pt idx="392">
                  <c:v>0.42315744783563197</c:v>
                </c:pt>
                <c:pt idx="393">
                  <c:v>0.42393152483165197</c:v>
                </c:pt>
                <c:pt idx="394">
                  <c:v>0.42470560182767098</c:v>
                </c:pt>
                <c:pt idx="395">
                  <c:v>0.42547967882369098</c:v>
                </c:pt>
                <c:pt idx="396">
                  <c:v>0.42625375581970998</c:v>
                </c:pt>
                <c:pt idx="397">
                  <c:v>0.42702783281572898</c:v>
                </c:pt>
                <c:pt idx="398">
                  <c:v>0.42780190981174898</c:v>
                </c:pt>
                <c:pt idx="399">
                  <c:v>0.42857598680776798</c:v>
                </c:pt>
                <c:pt idx="400">
                  <c:v>0.42935006380378798</c:v>
                </c:pt>
                <c:pt idx="401">
                  <c:v>0.43012414079980699</c:v>
                </c:pt>
                <c:pt idx="402">
                  <c:v>0.43089821779582599</c:v>
                </c:pt>
                <c:pt idx="403">
                  <c:v>0.43167229479184599</c:v>
                </c:pt>
                <c:pt idx="404">
                  <c:v>0.43244637178786499</c:v>
                </c:pt>
                <c:pt idx="405">
                  <c:v>0.43322044878388399</c:v>
                </c:pt>
                <c:pt idx="406">
                  <c:v>0.43399452577990399</c:v>
                </c:pt>
                <c:pt idx="407">
                  <c:v>0.434768602775923</c:v>
                </c:pt>
                <c:pt idx="408">
                  <c:v>0.435542679771943</c:v>
                </c:pt>
                <c:pt idx="409">
                  <c:v>0.436316756767962</c:v>
                </c:pt>
                <c:pt idx="410">
                  <c:v>0.437090833763981</c:v>
                </c:pt>
                <c:pt idx="411">
                  <c:v>0.437864910760001</c:v>
                </c:pt>
                <c:pt idx="412">
                  <c:v>0.43863898775602</c:v>
                </c:pt>
                <c:pt idx="413">
                  <c:v>0.43941306475204001</c:v>
                </c:pt>
                <c:pt idx="414">
                  <c:v>0.44018714174805901</c:v>
                </c:pt>
                <c:pt idx="415">
                  <c:v>0.44096121874407801</c:v>
                </c:pt>
                <c:pt idx="416">
                  <c:v>0.44173529574009801</c:v>
                </c:pt>
                <c:pt idx="417">
                  <c:v>0.44250937273611701</c:v>
                </c:pt>
                <c:pt idx="418">
                  <c:v>0.44328344973213701</c:v>
                </c:pt>
                <c:pt idx="419">
                  <c:v>0.44405752672815602</c:v>
                </c:pt>
                <c:pt idx="420">
                  <c:v>0.44483160372417502</c:v>
                </c:pt>
                <c:pt idx="421">
                  <c:v>0.44560568072019502</c:v>
                </c:pt>
                <c:pt idx="422">
                  <c:v>0.44637975771621402</c:v>
                </c:pt>
                <c:pt idx="423">
                  <c:v>0.44715383471223302</c:v>
                </c:pt>
                <c:pt idx="424">
                  <c:v>0.44792791170825302</c:v>
                </c:pt>
                <c:pt idx="425">
                  <c:v>0.44870198870427203</c:v>
                </c:pt>
                <c:pt idx="426">
                  <c:v>0.44947606570029203</c:v>
                </c:pt>
                <c:pt idx="427">
                  <c:v>0.45025014269631097</c:v>
                </c:pt>
                <c:pt idx="428">
                  <c:v>0.45007506160122601</c:v>
                </c:pt>
                <c:pt idx="429">
                  <c:v>0.44852690757466201</c:v>
                </c:pt>
                <c:pt idx="430">
                  <c:v>0.44697875354809902</c:v>
                </c:pt>
                <c:pt idx="431">
                  <c:v>0.44543059952153502</c:v>
                </c:pt>
                <c:pt idx="432">
                  <c:v>0.44388244549497102</c:v>
                </c:pt>
                <c:pt idx="433">
                  <c:v>0.44233429149686998</c:v>
                </c:pt>
                <c:pt idx="434">
                  <c:v>0.44078613753719698</c:v>
                </c:pt>
                <c:pt idx="435">
                  <c:v>0.43923798357752503</c:v>
                </c:pt>
                <c:pt idx="436">
                  <c:v>0.43768982961785202</c:v>
                </c:pt>
                <c:pt idx="437">
                  <c:v>0.43614167565817902</c:v>
                </c:pt>
                <c:pt idx="438">
                  <c:v>0.43436527445731199</c:v>
                </c:pt>
                <c:pt idx="439">
                  <c:v>0.43230106911085803</c:v>
                </c:pt>
                <c:pt idx="440">
                  <c:v>0.43023686376440301</c:v>
                </c:pt>
                <c:pt idx="441">
                  <c:v>0.42817265841794799</c:v>
                </c:pt>
                <c:pt idx="442">
                  <c:v>0.42610845307149298</c:v>
                </c:pt>
                <c:pt idx="443">
                  <c:v>0.42392579334526398</c:v>
                </c:pt>
                <c:pt idx="444">
                  <c:v>0.42160356239496899</c:v>
                </c:pt>
                <c:pt idx="445">
                  <c:v>0.419281331444675</c:v>
                </c:pt>
                <c:pt idx="446">
                  <c:v>0.41695910049438001</c:v>
                </c:pt>
                <c:pt idx="447">
                  <c:v>0.41463686954408502</c:v>
                </c:pt>
                <c:pt idx="448">
                  <c:v>0.41231463859379103</c:v>
                </c:pt>
                <c:pt idx="449">
                  <c:v>0.40999240764349598</c:v>
                </c:pt>
                <c:pt idx="450">
                  <c:v>0.40767017669320099</c:v>
                </c:pt>
                <c:pt idx="451">
                  <c:v>0.405347945742907</c:v>
                </c:pt>
                <c:pt idx="452">
                  <c:v>0.40302571479261201</c:v>
                </c:pt>
                <c:pt idx="453">
                  <c:v>0.40062721424980902</c:v>
                </c:pt>
                <c:pt idx="454">
                  <c:v>0.39815016789426599</c:v>
                </c:pt>
                <c:pt idx="455">
                  <c:v>0.39567312153872197</c:v>
                </c:pt>
                <c:pt idx="456">
                  <c:v>0.39319607518317801</c:v>
                </c:pt>
                <c:pt idx="457">
                  <c:v>0.39071902882763498</c:v>
                </c:pt>
                <c:pt idx="458">
                  <c:v>0.38824198247209102</c:v>
                </c:pt>
                <c:pt idx="459">
                  <c:v>0.385764936116548</c:v>
                </c:pt>
                <c:pt idx="460">
                  <c:v>0.38328788976100397</c:v>
                </c:pt>
                <c:pt idx="461">
                  <c:v>0.38081084340546001</c:v>
                </c:pt>
                <c:pt idx="462">
                  <c:v>0.37833379704991699</c:v>
                </c:pt>
                <c:pt idx="463">
                  <c:v>0.37585675069437302</c:v>
                </c:pt>
                <c:pt idx="464">
                  <c:v>0.37337970433883</c:v>
                </c:pt>
                <c:pt idx="465">
                  <c:v>0.37090265798328598</c:v>
                </c:pt>
                <c:pt idx="466">
                  <c:v>0.36842561162774201</c:v>
                </c:pt>
                <c:pt idx="467">
                  <c:v>0.36594856527219899</c:v>
                </c:pt>
                <c:pt idx="468">
                  <c:v>0.36347151891665502</c:v>
                </c:pt>
                <c:pt idx="469">
                  <c:v>0.360994472561112</c:v>
                </c:pt>
                <c:pt idx="470">
                  <c:v>0.35897254725921801</c:v>
                </c:pt>
                <c:pt idx="471">
                  <c:v>0.35701155221115199</c:v>
                </c:pt>
                <c:pt idx="472">
                  <c:v>0.35505055716308498</c:v>
                </c:pt>
                <c:pt idx="473">
                  <c:v>0.35308956211501902</c:v>
                </c:pt>
                <c:pt idx="474">
                  <c:v>0.351128567066953</c:v>
                </c:pt>
                <c:pt idx="475">
                  <c:v>0.34916757201888698</c:v>
                </c:pt>
                <c:pt idx="476">
                  <c:v>0.34720657697082102</c:v>
                </c:pt>
                <c:pt idx="477">
                  <c:v>0.34524558192275501</c:v>
                </c:pt>
                <c:pt idx="478">
                  <c:v>0.34328458687468899</c:v>
                </c:pt>
                <c:pt idx="479">
                  <c:v>0.34132359182662297</c:v>
                </c:pt>
                <c:pt idx="480">
                  <c:v>0.33936259677855701</c:v>
                </c:pt>
                <c:pt idx="481">
                  <c:v>0.337401601730491</c:v>
                </c:pt>
                <c:pt idx="482">
                  <c:v>0.33544060668242498</c:v>
                </c:pt>
                <c:pt idx="483">
                  <c:v>0.33347961163435902</c:v>
                </c:pt>
                <c:pt idx="484">
                  <c:v>0.331518616586293</c:v>
                </c:pt>
                <c:pt idx="485">
                  <c:v>0.32955762153822699</c:v>
                </c:pt>
                <c:pt idx="486">
                  <c:v>0.32759662649016102</c:v>
                </c:pt>
                <c:pt idx="487">
                  <c:v>0.32563563144209401</c:v>
                </c:pt>
                <c:pt idx="488">
                  <c:v>0.32367463639402799</c:v>
                </c:pt>
                <c:pt idx="489">
                  <c:v>0.32171364134596198</c:v>
                </c:pt>
                <c:pt idx="490">
                  <c:v>0.31975264629789601</c:v>
                </c:pt>
                <c:pt idx="491">
                  <c:v>0.31779165124983</c:v>
                </c:pt>
                <c:pt idx="492">
                  <c:v>0.31583065620176398</c:v>
                </c:pt>
                <c:pt idx="493">
                  <c:v>0.31386966115369802</c:v>
                </c:pt>
                <c:pt idx="494">
                  <c:v>0.311908666105632</c:v>
                </c:pt>
                <c:pt idx="495">
                  <c:v>0.31049594298240701</c:v>
                </c:pt>
                <c:pt idx="496">
                  <c:v>0.30910260439863402</c:v>
                </c:pt>
                <c:pt idx="497">
                  <c:v>0.30770926581486102</c:v>
                </c:pt>
                <c:pt idx="498">
                  <c:v>0.30631592723108803</c:v>
                </c:pt>
                <c:pt idx="499">
                  <c:v>0.30492258864731597</c:v>
                </c:pt>
                <c:pt idx="500">
                  <c:v>0.30352925006354298</c:v>
                </c:pt>
                <c:pt idx="501">
                  <c:v>0.30213591147976998</c:v>
                </c:pt>
                <c:pt idx="502">
                  <c:v>0.30074257289599698</c:v>
                </c:pt>
                <c:pt idx="503">
                  <c:v>0.29934923431222499</c:v>
                </c:pt>
                <c:pt idx="504">
                  <c:v>0.29795589572845199</c:v>
                </c:pt>
                <c:pt idx="505">
                  <c:v>0.296562557144679</c:v>
                </c:pt>
                <c:pt idx="506">
                  <c:v>0.295169218560906</c:v>
                </c:pt>
                <c:pt idx="507">
                  <c:v>0.293775879977134</c:v>
                </c:pt>
                <c:pt idx="508">
                  <c:v>0.29238254139336101</c:v>
                </c:pt>
                <c:pt idx="509">
                  <c:v>0.29098920280958801</c:v>
                </c:pt>
                <c:pt idx="510">
                  <c:v>0.28959586422581501</c:v>
                </c:pt>
                <c:pt idx="511">
                  <c:v>0.28844359197621799</c:v>
                </c:pt>
                <c:pt idx="512">
                  <c:v>0.287729059385882</c:v>
                </c:pt>
                <c:pt idx="513">
                  <c:v>0.28701452679554601</c:v>
                </c:pt>
                <c:pt idx="514">
                  <c:v>0.28629999420521002</c:v>
                </c:pt>
                <c:pt idx="515">
                  <c:v>0.28558546161487403</c:v>
                </c:pt>
                <c:pt idx="516">
                  <c:v>0.28487092902453798</c:v>
                </c:pt>
                <c:pt idx="517">
                  <c:v>0.28415639643420199</c:v>
                </c:pt>
                <c:pt idx="518">
                  <c:v>0.28344186384386599</c:v>
                </c:pt>
                <c:pt idx="519">
                  <c:v>0.28272733125353</c:v>
                </c:pt>
                <c:pt idx="520">
                  <c:v>0.28201279866319401</c:v>
                </c:pt>
                <c:pt idx="521">
                  <c:v>0.28129826607285802</c:v>
                </c:pt>
                <c:pt idx="522">
                  <c:v>0.28098256099999902</c:v>
                </c:pt>
                <c:pt idx="523">
                  <c:v>0.28098256099999902</c:v>
                </c:pt>
                <c:pt idx="524">
                  <c:v>0.28098256099999902</c:v>
                </c:pt>
                <c:pt idx="525">
                  <c:v>0.28098256099999902</c:v>
                </c:pt>
                <c:pt idx="526">
                  <c:v>0.28098256099999902</c:v>
                </c:pt>
                <c:pt idx="527">
                  <c:v>0.28098256099999902</c:v>
                </c:pt>
                <c:pt idx="528">
                  <c:v>0.28098256099999902</c:v>
                </c:pt>
                <c:pt idx="529">
                  <c:v>0.28098256099999902</c:v>
                </c:pt>
                <c:pt idx="530">
                  <c:v>0.28098256099999902</c:v>
                </c:pt>
                <c:pt idx="531">
                  <c:v>0.28098256099999902</c:v>
                </c:pt>
                <c:pt idx="532">
                  <c:v>0.28098256099999902</c:v>
                </c:pt>
                <c:pt idx="533">
                  <c:v>0.28098256099999902</c:v>
                </c:pt>
                <c:pt idx="534">
                  <c:v>0.28098256099999902</c:v>
                </c:pt>
                <c:pt idx="535">
                  <c:v>0.28098256099999902</c:v>
                </c:pt>
                <c:pt idx="536">
                  <c:v>0.28098256099999902</c:v>
                </c:pt>
                <c:pt idx="537">
                  <c:v>0.28098256099999902</c:v>
                </c:pt>
                <c:pt idx="538">
                  <c:v>0.28098256099999902</c:v>
                </c:pt>
                <c:pt idx="539">
                  <c:v>0.28098256099999902</c:v>
                </c:pt>
                <c:pt idx="540">
                  <c:v>0.28098256099999902</c:v>
                </c:pt>
                <c:pt idx="541">
                  <c:v>0.28098256099999902</c:v>
                </c:pt>
                <c:pt idx="542">
                  <c:v>0.28098256099999902</c:v>
                </c:pt>
                <c:pt idx="543">
                  <c:v>0.28098256099999902</c:v>
                </c:pt>
                <c:pt idx="544">
                  <c:v>0.28098256099999902</c:v>
                </c:pt>
                <c:pt idx="545">
                  <c:v>0.28098256099999902</c:v>
                </c:pt>
                <c:pt idx="546">
                  <c:v>0.28098256099999902</c:v>
                </c:pt>
                <c:pt idx="547">
                  <c:v>0.28098256099999902</c:v>
                </c:pt>
                <c:pt idx="548">
                  <c:v>0.28098256099999902</c:v>
                </c:pt>
                <c:pt idx="549">
                  <c:v>0.28098256099999902</c:v>
                </c:pt>
                <c:pt idx="550">
                  <c:v>0.28098256099999902</c:v>
                </c:pt>
                <c:pt idx="551">
                  <c:v>0.28098256099999902</c:v>
                </c:pt>
                <c:pt idx="552">
                  <c:v>0.28098256099999902</c:v>
                </c:pt>
                <c:pt idx="553">
                  <c:v>0.28098256099999902</c:v>
                </c:pt>
                <c:pt idx="554">
                  <c:v>0.28098256099999902</c:v>
                </c:pt>
                <c:pt idx="555">
                  <c:v>0.28098256099999902</c:v>
                </c:pt>
                <c:pt idx="556">
                  <c:v>0.28098256099999902</c:v>
                </c:pt>
                <c:pt idx="557">
                  <c:v>0.28098256099999902</c:v>
                </c:pt>
                <c:pt idx="558">
                  <c:v>0.28098256099999902</c:v>
                </c:pt>
                <c:pt idx="559">
                  <c:v>0.28098256099999902</c:v>
                </c:pt>
                <c:pt idx="560">
                  <c:v>0.28098256099999902</c:v>
                </c:pt>
                <c:pt idx="561">
                  <c:v>0.28098256099999902</c:v>
                </c:pt>
                <c:pt idx="562">
                  <c:v>0.28163279325979701</c:v>
                </c:pt>
                <c:pt idx="563">
                  <c:v>0.28257183746872</c:v>
                </c:pt>
                <c:pt idx="564">
                  <c:v>0.28351088167764299</c:v>
                </c:pt>
                <c:pt idx="565">
                  <c:v>0.28444992588656598</c:v>
                </c:pt>
                <c:pt idx="566">
                  <c:v>0.28538897009548903</c:v>
                </c:pt>
                <c:pt idx="567">
                  <c:v>0.28632801430441202</c:v>
                </c:pt>
                <c:pt idx="568">
                  <c:v>0.28726705851333501</c:v>
                </c:pt>
                <c:pt idx="569">
                  <c:v>0.288206102722258</c:v>
                </c:pt>
                <c:pt idx="570">
                  <c:v>0.28914514693118099</c:v>
                </c:pt>
                <c:pt idx="571">
                  <c:v>0.29008419114010298</c:v>
                </c:pt>
                <c:pt idx="572">
                  <c:v>0.29102323534902602</c:v>
                </c:pt>
                <c:pt idx="573">
                  <c:v>0.29196227955794901</c:v>
                </c:pt>
                <c:pt idx="574">
                  <c:v>0.292901323766872</c:v>
                </c:pt>
                <c:pt idx="575">
                  <c:v>0.29384036797579499</c:v>
                </c:pt>
                <c:pt idx="576">
                  <c:v>0.29477941218471798</c:v>
                </c:pt>
                <c:pt idx="577">
                  <c:v>0.29571845639364103</c:v>
                </c:pt>
                <c:pt idx="578">
                  <c:v>0.29665750060256402</c:v>
                </c:pt>
                <c:pt idx="579">
                  <c:v>0.29759654481148701</c:v>
                </c:pt>
                <c:pt idx="580">
                  <c:v>0.29853558902041</c:v>
                </c:pt>
                <c:pt idx="581">
                  <c:v>0.29947463322933299</c:v>
                </c:pt>
                <c:pt idx="582">
                  <c:v>0.30041367743825598</c:v>
                </c:pt>
                <c:pt idx="583">
                  <c:v>0.30135272164717902</c:v>
                </c:pt>
                <c:pt idx="584">
                  <c:v>0.30229176585610201</c:v>
                </c:pt>
                <c:pt idx="585">
                  <c:v>0.303230810065025</c:v>
                </c:pt>
                <c:pt idx="586">
                  <c:v>0.30416985427394799</c:v>
                </c:pt>
                <c:pt idx="587">
                  <c:v>0.30510889848287098</c:v>
                </c:pt>
                <c:pt idx="588">
                  <c:v>0.30604794269179397</c:v>
                </c:pt>
                <c:pt idx="589">
                  <c:v>0.30698698690071702</c:v>
                </c:pt>
                <c:pt idx="590">
                  <c:v>0.30792603110964001</c:v>
                </c:pt>
                <c:pt idx="591">
                  <c:v>0.308865075318563</c:v>
                </c:pt>
                <c:pt idx="592">
                  <c:v>0.30980411952748599</c:v>
                </c:pt>
                <c:pt idx="593">
                  <c:v>0.31074316373640898</c:v>
                </c:pt>
                <c:pt idx="594">
                  <c:v>0.31168220794533202</c:v>
                </c:pt>
                <c:pt idx="595">
                  <c:v>0.31262125215425501</c:v>
                </c:pt>
                <c:pt idx="596">
                  <c:v>0.313560296363177</c:v>
                </c:pt>
                <c:pt idx="597">
                  <c:v>0.31449934057209999</c:v>
                </c:pt>
                <c:pt idx="598">
                  <c:v>0.31543838478102298</c:v>
                </c:pt>
                <c:pt idx="599">
                  <c:v>0.31637742898994597</c:v>
                </c:pt>
                <c:pt idx="600">
                  <c:v>0.31731647319886902</c:v>
                </c:pt>
                <c:pt idx="601">
                  <c:v>0.31825551740779201</c:v>
                </c:pt>
                <c:pt idx="602">
                  <c:v>0.319194561616715</c:v>
                </c:pt>
                <c:pt idx="603">
                  <c:v>0.32013360582563799</c:v>
                </c:pt>
                <c:pt idx="604">
                  <c:v>0.32107265003456098</c:v>
                </c:pt>
                <c:pt idx="605">
                  <c:v>0.32201169424348403</c:v>
                </c:pt>
                <c:pt idx="606">
                  <c:v>0.32295073845240702</c:v>
                </c:pt>
                <c:pt idx="607">
                  <c:v>0.32388978266133001</c:v>
                </c:pt>
                <c:pt idx="608">
                  <c:v>0.324828826870253</c:v>
                </c:pt>
                <c:pt idx="609">
                  <c:v>0.32576787107917599</c:v>
                </c:pt>
                <c:pt idx="610">
                  <c:v>0.32670691528809898</c:v>
                </c:pt>
                <c:pt idx="611">
                  <c:v>0.32764595949702202</c:v>
                </c:pt>
                <c:pt idx="612">
                  <c:v>0.32858500370594501</c:v>
                </c:pt>
                <c:pt idx="613">
                  <c:v>0.329524047914868</c:v>
                </c:pt>
                <c:pt idx="614">
                  <c:v>0.33046309212379099</c:v>
                </c:pt>
                <c:pt idx="615">
                  <c:v>0.33140213633271398</c:v>
                </c:pt>
                <c:pt idx="616">
                  <c:v>0.33234118054163703</c:v>
                </c:pt>
                <c:pt idx="617">
                  <c:v>0.33328022475056002</c:v>
                </c:pt>
                <c:pt idx="618">
                  <c:v>0.33421926895948301</c:v>
                </c:pt>
                <c:pt idx="619">
                  <c:v>0.335158313168406</c:v>
                </c:pt>
                <c:pt idx="620">
                  <c:v>0.33609735737732899</c:v>
                </c:pt>
                <c:pt idx="621">
                  <c:v>0.33703640158625198</c:v>
                </c:pt>
                <c:pt idx="622">
                  <c:v>0.33797544579517402</c:v>
                </c:pt>
                <c:pt idx="623">
                  <c:v>0.33891449000409801</c:v>
                </c:pt>
                <c:pt idx="624">
                  <c:v>0.33985353421302</c:v>
                </c:pt>
                <c:pt idx="625">
                  <c:v>0.34079257842194299</c:v>
                </c:pt>
                <c:pt idx="626">
                  <c:v>0.34173162263086598</c:v>
                </c:pt>
                <c:pt idx="627">
                  <c:v>0.34267066683978897</c:v>
                </c:pt>
                <c:pt idx="628">
                  <c:v>0.34360971104871202</c:v>
                </c:pt>
                <c:pt idx="629">
                  <c:v>0.34454875525763501</c:v>
                </c:pt>
                <c:pt idx="630">
                  <c:v>0.345487799466558</c:v>
                </c:pt>
                <c:pt idx="631">
                  <c:v>0.34642684367548099</c:v>
                </c:pt>
                <c:pt idx="632">
                  <c:v>0.34736588788440398</c:v>
                </c:pt>
                <c:pt idx="633">
                  <c:v>0.34830493209332702</c:v>
                </c:pt>
                <c:pt idx="634">
                  <c:v>0.34924397630225001</c:v>
                </c:pt>
                <c:pt idx="635">
                  <c:v>0.350183020511173</c:v>
                </c:pt>
                <c:pt idx="636">
                  <c:v>0.35112206472009599</c:v>
                </c:pt>
                <c:pt idx="637">
                  <c:v>0.35206110892901898</c:v>
                </c:pt>
                <c:pt idx="638">
                  <c:v>0.35300015313794197</c:v>
                </c:pt>
                <c:pt idx="639">
                  <c:v>0.35393919734686502</c:v>
                </c:pt>
                <c:pt idx="640">
                  <c:v>0.35487824155578801</c:v>
                </c:pt>
                <c:pt idx="641">
                  <c:v>0.355817285764711</c:v>
                </c:pt>
                <c:pt idx="642">
                  <c:v>0.35675632997363399</c:v>
                </c:pt>
                <c:pt idx="643">
                  <c:v>0.35769537418255698</c:v>
                </c:pt>
                <c:pt idx="644">
                  <c:v>0.35863441839148003</c:v>
                </c:pt>
                <c:pt idx="645">
                  <c:v>0.35957346260040302</c:v>
                </c:pt>
                <c:pt idx="646">
                  <c:v>0.36051250680932601</c:v>
                </c:pt>
                <c:pt idx="647">
                  <c:v>0.361451551018249</c:v>
                </c:pt>
                <c:pt idx="648">
                  <c:v>0.36239059522717199</c:v>
                </c:pt>
                <c:pt idx="649">
                  <c:v>0.36332963943609498</c:v>
                </c:pt>
                <c:pt idx="650">
                  <c:v>0.36426868364501702</c:v>
                </c:pt>
                <c:pt idx="651">
                  <c:v>0.36520772785394001</c:v>
                </c:pt>
                <c:pt idx="652">
                  <c:v>0.366146772062863</c:v>
                </c:pt>
                <c:pt idx="653">
                  <c:v>0.36708581627178599</c:v>
                </c:pt>
                <c:pt idx="654">
                  <c:v>0.36802486048070898</c:v>
                </c:pt>
                <c:pt idx="655">
                  <c:v>0.36896390468963203</c:v>
                </c:pt>
                <c:pt idx="656">
                  <c:v>0.36990294889855502</c:v>
                </c:pt>
                <c:pt idx="657">
                  <c:v>0.37084199310747801</c:v>
                </c:pt>
                <c:pt idx="658">
                  <c:v>0.371781037316401</c:v>
                </c:pt>
                <c:pt idx="659">
                  <c:v>0.37272008152532399</c:v>
                </c:pt>
                <c:pt idx="660">
                  <c:v>0.37365912573424698</c:v>
                </c:pt>
                <c:pt idx="661">
                  <c:v>0.37459816994317002</c:v>
                </c:pt>
                <c:pt idx="662">
                  <c:v>0.37553721415209301</c:v>
                </c:pt>
                <c:pt idx="663">
                  <c:v>0.376131576725593</c:v>
                </c:pt>
                <c:pt idx="664">
                  <c:v>0.37613157688613202</c:v>
                </c:pt>
                <c:pt idx="665">
                  <c:v>0.376131577046671</c:v>
                </c:pt>
                <c:pt idx="666">
                  <c:v>0.37613157720721002</c:v>
                </c:pt>
                <c:pt idx="667">
                  <c:v>0.37601669325090598</c:v>
                </c:pt>
                <c:pt idx="668">
                  <c:v>0.37548079379802202</c:v>
                </c:pt>
                <c:pt idx="669">
                  <c:v>0.374944894345138</c:v>
                </c:pt>
                <c:pt idx="670">
                  <c:v>0.37440899489225399</c:v>
                </c:pt>
                <c:pt idx="671">
                  <c:v>0.37387309543937097</c:v>
                </c:pt>
                <c:pt idx="672">
                  <c:v>0.37333719598648701</c:v>
                </c:pt>
                <c:pt idx="673">
                  <c:v>0.372801296533603</c:v>
                </c:pt>
                <c:pt idx="674">
                  <c:v>0.37226539708071998</c:v>
                </c:pt>
                <c:pt idx="675">
                  <c:v>0.37172949762783603</c:v>
                </c:pt>
                <c:pt idx="676">
                  <c:v>0.37119359817495201</c:v>
                </c:pt>
                <c:pt idx="677">
                  <c:v>0.370657698722068</c:v>
                </c:pt>
                <c:pt idx="678">
                  <c:v>0.37012179926918498</c:v>
                </c:pt>
                <c:pt idx="679">
                  <c:v>0.36958589981630102</c:v>
                </c:pt>
                <c:pt idx="680">
                  <c:v>0.36905000036341701</c:v>
                </c:pt>
                <c:pt idx="681">
                  <c:v>0.36851410091053299</c:v>
                </c:pt>
                <c:pt idx="682">
                  <c:v>0.36797820145764998</c:v>
                </c:pt>
                <c:pt idx="683">
                  <c:v>0.36744230200476602</c:v>
                </c:pt>
                <c:pt idx="684">
                  <c:v>0.366906402551882</c:v>
                </c:pt>
                <c:pt idx="685">
                  <c:v>0.36637050309899899</c:v>
                </c:pt>
                <c:pt idx="686">
                  <c:v>0.36583460364611498</c:v>
                </c:pt>
                <c:pt idx="687">
                  <c:v>0.36529870419323102</c:v>
                </c:pt>
                <c:pt idx="688">
                  <c:v>0.364762804740347</c:v>
                </c:pt>
                <c:pt idx="689">
                  <c:v>0.36422690528746399</c:v>
                </c:pt>
                <c:pt idx="690">
                  <c:v>0.36369100583457997</c:v>
                </c:pt>
                <c:pt idx="691">
                  <c:v>0.36315510638169601</c:v>
                </c:pt>
                <c:pt idx="692">
                  <c:v>0.362619206928812</c:v>
                </c:pt>
                <c:pt idx="693">
                  <c:v>0.36208330747592898</c:v>
                </c:pt>
                <c:pt idx="694">
                  <c:v>0.36154740802304502</c:v>
                </c:pt>
                <c:pt idx="695">
                  <c:v>0.36101150857016101</c:v>
                </c:pt>
                <c:pt idx="696">
                  <c:v>0.360475609117278</c:v>
                </c:pt>
                <c:pt idx="697">
                  <c:v>0.35993970966439398</c:v>
                </c:pt>
                <c:pt idx="698">
                  <c:v>0.35940381021151002</c:v>
                </c:pt>
                <c:pt idx="699">
                  <c:v>0.35886791075862601</c:v>
                </c:pt>
                <c:pt idx="700">
                  <c:v>0.35833201130574299</c:v>
                </c:pt>
                <c:pt idx="701">
                  <c:v>0.35779611185285898</c:v>
                </c:pt>
                <c:pt idx="702">
                  <c:v>0.35726021239997502</c:v>
                </c:pt>
                <c:pt idx="703">
                  <c:v>0.356724312947091</c:v>
                </c:pt>
                <c:pt idx="704">
                  <c:v>0.35618841349420799</c:v>
                </c:pt>
                <c:pt idx="705">
                  <c:v>0.35565251404132397</c:v>
                </c:pt>
                <c:pt idx="706">
                  <c:v>0.35511661458844002</c:v>
                </c:pt>
                <c:pt idx="707">
                  <c:v>0.354580715135557</c:v>
                </c:pt>
                <c:pt idx="708">
                  <c:v>0.35404481568267299</c:v>
                </c:pt>
                <c:pt idx="709">
                  <c:v>0.35350891622978903</c:v>
                </c:pt>
                <c:pt idx="710">
                  <c:v>0.35296483801134798</c:v>
                </c:pt>
                <c:pt idx="711">
                  <c:v>0.35212039036049497</c:v>
                </c:pt>
                <c:pt idx="712">
                  <c:v>0.35127594270964202</c:v>
                </c:pt>
                <c:pt idx="713">
                  <c:v>0.35043149505878901</c:v>
                </c:pt>
                <c:pt idx="714">
                  <c:v>0.349587047407936</c:v>
                </c:pt>
                <c:pt idx="715">
                  <c:v>0.34874259975708299</c:v>
                </c:pt>
                <c:pt idx="716">
                  <c:v>0.34789815210622999</c:v>
                </c:pt>
                <c:pt idx="717">
                  <c:v>0.34705370445537698</c:v>
                </c:pt>
                <c:pt idx="718">
                  <c:v>0.34620925680452402</c:v>
                </c:pt>
                <c:pt idx="719">
                  <c:v>0.34536480915367102</c:v>
                </c:pt>
                <c:pt idx="720">
                  <c:v>0.34452036156780802</c:v>
                </c:pt>
                <c:pt idx="721">
                  <c:v>0.34367591398992697</c:v>
                </c:pt>
                <c:pt idx="722">
                  <c:v>0.34283146641204598</c:v>
                </c:pt>
                <c:pt idx="723">
                  <c:v>0.34198701883416499</c:v>
                </c:pt>
                <c:pt idx="724">
                  <c:v>0.341142571256285</c:v>
                </c:pt>
                <c:pt idx="725">
                  <c:v>0.34029812367840401</c:v>
                </c:pt>
                <c:pt idx="726">
                  <c:v>0.33945367610052302</c:v>
                </c:pt>
                <c:pt idx="727">
                  <c:v>0.33860922852264203</c:v>
                </c:pt>
                <c:pt idx="728">
                  <c:v>0.33776478094476098</c:v>
                </c:pt>
                <c:pt idx="729">
                  <c:v>0.336973443208191</c:v>
                </c:pt>
                <c:pt idx="730">
                  <c:v>0.33619936620246199</c:v>
                </c:pt>
                <c:pt idx="731">
                  <c:v>0.33542528919673298</c:v>
                </c:pt>
                <c:pt idx="732">
                  <c:v>0.33465121219100502</c:v>
                </c:pt>
                <c:pt idx="733">
                  <c:v>0.33387713518527601</c:v>
                </c:pt>
                <c:pt idx="734">
                  <c:v>0.333103058179548</c:v>
                </c:pt>
                <c:pt idx="735">
                  <c:v>0.33232898117381898</c:v>
                </c:pt>
                <c:pt idx="736">
                  <c:v>0.33155490416809003</c:v>
                </c:pt>
                <c:pt idx="737">
                  <c:v>0.33078082716236201</c:v>
                </c:pt>
                <c:pt idx="738">
                  <c:v>0.330006750156633</c:v>
                </c:pt>
                <c:pt idx="739">
                  <c:v>0.32927961113249599</c:v>
                </c:pt>
                <c:pt idx="740">
                  <c:v>0.32856507853572398</c:v>
                </c:pt>
                <c:pt idx="741">
                  <c:v>0.32785054593895202</c:v>
                </c:pt>
                <c:pt idx="742">
                  <c:v>0.32713601334218001</c:v>
                </c:pt>
                <c:pt idx="743">
                  <c:v>0.326421480745408</c:v>
                </c:pt>
                <c:pt idx="744">
                  <c:v>0.32570694814863599</c:v>
                </c:pt>
                <c:pt idx="745">
                  <c:v>0.32499241555186398</c:v>
                </c:pt>
                <c:pt idx="746">
                  <c:v>0.32427788295509202</c:v>
                </c:pt>
                <c:pt idx="747">
                  <c:v>0.32356335035832001</c:v>
                </c:pt>
                <c:pt idx="748">
                  <c:v>0.322848817761548</c:v>
                </c:pt>
                <c:pt idx="749">
                  <c:v>0.32213428516477599</c:v>
                </c:pt>
                <c:pt idx="750">
                  <c:v>0.32174440339386201</c:v>
                </c:pt>
                <c:pt idx="751">
                  <c:v>0.32135736489281702</c:v>
                </c:pt>
                <c:pt idx="752">
                  <c:v>0.32097032639177298</c:v>
                </c:pt>
                <c:pt idx="753">
                  <c:v>0.32058328789072899</c:v>
                </c:pt>
                <c:pt idx="754">
                  <c:v>0.32019624938968499</c:v>
                </c:pt>
                <c:pt idx="755">
                  <c:v>0.319809210888641</c:v>
                </c:pt>
                <c:pt idx="756">
                  <c:v>0.31942217238759701</c:v>
                </c:pt>
                <c:pt idx="757">
                  <c:v>0.31903513388655302</c:v>
                </c:pt>
                <c:pt idx="758">
                  <c:v>0.31864809538550898</c:v>
                </c:pt>
                <c:pt idx="759">
                  <c:v>0.31826105688446499</c:v>
                </c:pt>
                <c:pt idx="760">
                  <c:v>0.317874018383421</c:v>
                </c:pt>
                <c:pt idx="761">
                  <c:v>0.31748697988237701</c:v>
                </c:pt>
                <c:pt idx="762">
                  <c:v>0.31709994138133302</c:v>
                </c:pt>
                <c:pt idx="763">
                  <c:v>0.31671290288028903</c:v>
                </c:pt>
                <c:pt idx="764">
                  <c:v>0.31632586437924498</c:v>
                </c:pt>
                <c:pt idx="765">
                  <c:v>0.31593882587820099</c:v>
                </c:pt>
                <c:pt idx="766">
                  <c:v>0.315551787377157</c:v>
                </c:pt>
                <c:pt idx="767">
                  <c:v>0.31516474887611301</c:v>
                </c:pt>
                <c:pt idx="768">
                  <c:v>0.31477771037506902</c:v>
                </c:pt>
                <c:pt idx="769">
                  <c:v>0.31439067187402497</c:v>
                </c:pt>
                <c:pt idx="770">
                  <c:v>0.31400363337298098</c:v>
                </c:pt>
                <c:pt idx="771">
                  <c:v>0.31361659487193699</c:v>
                </c:pt>
                <c:pt idx="772">
                  <c:v>0.313229556370893</c:v>
                </c:pt>
                <c:pt idx="773">
                  <c:v>0.31284251786984901</c:v>
                </c:pt>
                <c:pt idx="774">
                  <c:v>0.31245547936880502</c:v>
                </c:pt>
                <c:pt idx="775">
                  <c:v>0.31206844086776098</c:v>
                </c:pt>
                <c:pt idx="776">
                  <c:v>0.311841701333333</c:v>
                </c:pt>
                <c:pt idx="777">
                  <c:v>0.311841701333333</c:v>
                </c:pt>
                <c:pt idx="778">
                  <c:v>0.311841701333333</c:v>
                </c:pt>
                <c:pt idx="779">
                  <c:v>0.311841701333333</c:v>
                </c:pt>
                <c:pt idx="780">
                  <c:v>0.311841701333333</c:v>
                </c:pt>
                <c:pt idx="781">
                  <c:v>0.311841701333333</c:v>
                </c:pt>
                <c:pt idx="782">
                  <c:v>0.311841701333333</c:v>
                </c:pt>
                <c:pt idx="783">
                  <c:v>0.311841701333333</c:v>
                </c:pt>
                <c:pt idx="784">
                  <c:v>0.311841701333333</c:v>
                </c:pt>
                <c:pt idx="785">
                  <c:v>0.311841701333333</c:v>
                </c:pt>
                <c:pt idx="786">
                  <c:v>0.311841701333333</c:v>
                </c:pt>
                <c:pt idx="787">
                  <c:v>0.311841701333333</c:v>
                </c:pt>
                <c:pt idx="788">
                  <c:v>0.311841701333333</c:v>
                </c:pt>
                <c:pt idx="789">
                  <c:v>0.311841701333333</c:v>
                </c:pt>
                <c:pt idx="790">
                  <c:v>0.311841701333333</c:v>
                </c:pt>
                <c:pt idx="791">
                  <c:v>0.311841701333333</c:v>
                </c:pt>
                <c:pt idx="792">
                  <c:v>0.311841701333333</c:v>
                </c:pt>
                <c:pt idx="793">
                  <c:v>0.311841701333333</c:v>
                </c:pt>
                <c:pt idx="794">
                  <c:v>0.311841701333333</c:v>
                </c:pt>
                <c:pt idx="795">
                  <c:v>0.311841701333333</c:v>
                </c:pt>
                <c:pt idx="796">
                  <c:v>0.311841701333333</c:v>
                </c:pt>
                <c:pt idx="797">
                  <c:v>0.311841701333333</c:v>
                </c:pt>
                <c:pt idx="798">
                  <c:v>0.311841701333333</c:v>
                </c:pt>
                <c:pt idx="799">
                  <c:v>0.311841701333333</c:v>
                </c:pt>
                <c:pt idx="800">
                  <c:v>0.311841701333333</c:v>
                </c:pt>
                <c:pt idx="801">
                  <c:v>0.311841701333333</c:v>
                </c:pt>
                <c:pt idx="802">
                  <c:v>0.311841701333333</c:v>
                </c:pt>
                <c:pt idx="803">
                  <c:v>0.311841701333333</c:v>
                </c:pt>
                <c:pt idx="804">
                  <c:v>0.311841701333333</c:v>
                </c:pt>
                <c:pt idx="805">
                  <c:v>0.311841701333333</c:v>
                </c:pt>
                <c:pt idx="806">
                  <c:v>0.311841701333333</c:v>
                </c:pt>
                <c:pt idx="807">
                  <c:v>0.311841701333333</c:v>
                </c:pt>
                <c:pt idx="808">
                  <c:v>0.311841701333333</c:v>
                </c:pt>
                <c:pt idx="809">
                  <c:v>0.311841701333333</c:v>
                </c:pt>
                <c:pt idx="810">
                  <c:v>0.311841701333333</c:v>
                </c:pt>
                <c:pt idx="811">
                  <c:v>0.31208378642289702</c:v>
                </c:pt>
                <c:pt idx="812">
                  <c:v>0.312539125833037</c:v>
                </c:pt>
                <c:pt idx="813">
                  <c:v>0.31299446524317698</c:v>
                </c:pt>
                <c:pt idx="814">
                  <c:v>0.31344980465331701</c:v>
                </c:pt>
                <c:pt idx="815">
                  <c:v>0.31390514406345699</c:v>
                </c:pt>
                <c:pt idx="816">
                  <c:v>0.31436048347359702</c:v>
                </c:pt>
                <c:pt idx="817">
                  <c:v>0.314815822883736</c:v>
                </c:pt>
                <c:pt idx="818">
                  <c:v>0.31527116229387597</c:v>
                </c:pt>
                <c:pt idx="819">
                  <c:v>0.315726501704016</c:v>
                </c:pt>
                <c:pt idx="820">
                  <c:v>0.31618184111415598</c:v>
                </c:pt>
                <c:pt idx="821">
                  <c:v>0.31663718052429601</c:v>
                </c:pt>
                <c:pt idx="822">
                  <c:v>0.31709251993443599</c:v>
                </c:pt>
                <c:pt idx="823">
                  <c:v>0.31754785934457602</c:v>
                </c:pt>
                <c:pt idx="824">
                  <c:v>0.318003198754716</c:v>
                </c:pt>
                <c:pt idx="825">
                  <c:v>0.31845853816485598</c:v>
                </c:pt>
                <c:pt idx="826">
                  <c:v>0.31891387757499501</c:v>
                </c:pt>
                <c:pt idx="827">
                  <c:v>0.31936921698513498</c:v>
                </c:pt>
                <c:pt idx="828">
                  <c:v>0.31982455639527502</c:v>
                </c:pt>
                <c:pt idx="829">
                  <c:v>0.32027989580541499</c:v>
                </c:pt>
                <c:pt idx="830">
                  <c:v>0.32073523521555503</c:v>
                </c:pt>
                <c:pt idx="831">
                  <c:v>0.321190574625695</c:v>
                </c:pt>
                <c:pt idx="832">
                  <c:v>0.32164591403583498</c:v>
                </c:pt>
                <c:pt idx="833">
                  <c:v>0.32210125344597501</c:v>
                </c:pt>
                <c:pt idx="834">
                  <c:v>0.32255659285611499</c:v>
                </c:pt>
                <c:pt idx="835">
                  <c:v>0.32301193226625402</c:v>
                </c:pt>
                <c:pt idx="836">
                  <c:v>0.323467271676394</c:v>
                </c:pt>
                <c:pt idx="837">
                  <c:v>0.32392261108653397</c:v>
                </c:pt>
                <c:pt idx="838">
                  <c:v>0.32437795049667401</c:v>
                </c:pt>
                <c:pt idx="839">
                  <c:v>0.32483328990681398</c:v>
                </c:pt>
                <c:pt idx="840">
                  <c:v>0.32528862931695401</c:v>
                </c:pt>
                <c:pt idx="841">
                  <c:v>0.32574396872709399</c:v>
                </c:pt>
                <c:pt idx="842">
                  <c:v>0.32619930813723402</c:v>
                </c:pt>
                <c:pt idx="843">
                  <c:v>0.326654647547374</c:v>
                </c:pt>
                <c:pt idx="844">
                  <c:v>0.32710998695751298</c:v>
                </c:pt>
                <c:pt idx="845">
                  <c:v>0.32756532636765301</c:v>
                </c:pt>
                <c:pt idx="846">
                  <c:v>0.32802066577779299</c:v>
                </c:pt>
                <c:pt idx="847">
                  <c:v>0.32847600518793302</c:v>
                </c:pt>
                <c:pt idx="848">
                  <c:v>0.32893134459807299</c:v>
                </c:pt>
                <c:pt idx="849">
                  <c:v>0.32938668400821303</c:v>
                </c:pt>
                <c:pt idx="850">
                  <c:v>0.329842023418353</c:v>
                </c:pt>
                <c:pt idx="851">
                  <c:v>0.33029736282849298</c:v>
                </c:pt>
                <c:pt idx="852">
                  <c:v>0.33075270223863301</c:v>
                </c:pt>
                <c:pt idx="853">
                  <c:v>0.33120804164877299</c:v>
                </c:pt>
                <c:pt idx="854">
                  <c:v>0.33166338105891202</c:v>
                </c:pt>
                <c:pt idx="855">
                  <c:v>0.332118720469052</c:v>
                </c:pt>
                <c:pt idx="856">
                  <c:v>0.33257405987919197</c:v>
                </c:pt>
                <c:pt idx="857">
                  <c:v>0.33302939928933201</c:v>
                </c:pt>
                <c:pt idx="858">
                  <c:v>0.33348473869947198</c:v>
                </c:pt>
                <c:pt idx="859">
                  <c:v>0.33394007810961202</c:v>
                </c:pt>
                <c:pt idx="860">
                  <c:v>0.33439541751975199</c:v>
                </c:pt>
                <c:pt idx="861">
                  <c:v>0.33485075692989202</c:v>
                </c:pt>
                <c:pt idx="862">
                  <c:v>0.335306096340031</c:v>
                </c:pt>
                <c:pt idx="863">
                  <c:v>0.33576143575017098</c:v>
                </c:pt>
                <c:pt idx="864">
                  <c:v>0.33621677516031101</c:v>
                </c:pt>
                <c:pt idx="865">
                  <c:v>0.33667211457045099</c:v>
                </c:pt>
                <c:pt idx="866">
                  <c:v>0.33712745398059102</c:v>
                </c:pt>
                <c:pt idx="867">
                  <c:v>0.33758329620578098</c:v>
                </c:pt>
                <c:pt idx="868">
                  <c:v>0.33804774217294198</c:v>
                </c:pt>
                <c:pt idx="869">
                  <c:v>0.33851218814010298</c:v>
                </c:pt>
                <c:pt idx="870">
                  <c:v>0.33897663410726298</c:v>
                </c:pt>
                <c:pt idx="871">
                  <c:v>0.33944108007442397</c:v>
                </c:pt>
                <c:pt idx="872">
                  <c:v>0.33990552604158503</c:v>
                </c:pt>
                <c:pt idx="873">
                  <c:v>0.34036997200874602</c:v>
                </c:pt>
                <c:pt idx="874">
                  <c:v>0.34083441797590602</c:v>
                </c:pt>
                <c:pt idx="875">
                  <c:v>0.34129886394306702</c:v>
                </c:pt>
                <c:pt idx="876">
                  <c:v>0.34176330991022802</c:v>
                </c:pt>
                <c:pt idx="877">
                  <c:v>0.34222775587738902</c:v>
                </c:pt>
                <c:pt idx="878">
                  <c:v>0.34269220184455002</c:v>
                </c:pt>
                <c:pt idx="879">
                  <c:v>0.34315664781171001</c:v>
                </c:pt>
                <c:pt idx="880">
                  <c:v>0.34362109377887101</c:v>
                </c:pt>
                <c:pt idx="881">
                  <c:v>0.34408553974603201</c:v>
                </c:pt>
                <c:pt idx="882">
                  <c:v>0.34454998571319301</c:v>
                </c:pt>
                <c:pt idx="883">
                  <c:v>0.34501443168035401</c:v>
                </c:pt>
                <c:pt idx="884">
                  <c:v>0.34527243335786201</c:v>
                </c:pt>
                <c:pt idx="885">
                  <c:v>0.34527243341304797</c:v>
                </c:pt>
                <c:pt idx="886">
                  <c:v>0.345272433468233</c:v>
                </c:pt>
                <c:pt idx="887">
                  <c:v>0.34527243352341802</c:v>
                </c:pt>
                <c:pt idx="888">
                  <c:v>0.34527243357860299</c:v>
                </c:pt>
                <c:pt idx="889">
                  <c:v>0.34527243363378901</c:v>
                </c:pt>
                <c:pt idx="890">
                  <c:v>0.34527243368897398</c:v>
                </c:pt>
                <c:pt idx="891">
                  <c:v>0.345272433744159</c:v>
                </c:pt>
                <c:pt idx="892">
                  <c:v>0.34527243379934403</c:v>
                </c:pt>
                <c:pt idx="893">
                  <c:v>0.34527243385452999</c:v>
                </c:pt>
                <c:pt idx="894">
                  <c:v>0.34527243390971502</c:v>
                </c:pt>
                <c:pt idx="895">
                  <c:v>0.34527243396489998</c:v>
                </c:pt>
                <c:pt idx="896">
                  <c:v>0.34527243402008501</c:v>
                </c:pt>
                <c:pt idx="897">
                  <c:v>0.34527243407527097</c:v>
                </c:pt>
                <c:pt idx="898">
                  <c:v>0.345272434130456</c:v>
                </c:pt>
                <c:pt idx="899">
                  <c:v>0.34527243418564102</c:v>
                </c:pt>
                <c:pt idx="900">
                  <c:v>0.34527243424082599</c:v>
                </c:pt>
                <c:pt idx="901">
                  <c:v>0.34527243429601201</c:v>
                </c:pt>
                <c:pt idx="902">
                  <c:v>0.34527243435119698</c:v>
                </c:pt>
                <c:pt idx="903">
                  <c:v>0.345272434406382</c:v>
                </c:pt>
                <c:pt idx="904">
                  <c:v>0.34527243446156702</c:v>
                </c:pt>
                <c:pt idx="905">
                  <c:v>0.34527243451675299</c:v>
                </c:pt>
                <c:pt idx="906">
                  <c:v>0.34527243457193801</c:v>
                </c:pt>
                <c:pt idx="907">
                  <c:v>0.34527243462712298</c:v>
                </c:pt>
                <c:pt idx="908">
                  <c:v>0.345272434682308</c:v>
                </c:pt>
                <c:pt idx="909">
                  <c:v>0.34527243473749403</c:v>
                </c:pt>
                <c:pt idx="910">
                  <c:v>0.34527243479267899</c:v>
                </c:pt>
                <c:pt idx="911">
                  <c:v>0.34527243484786402</c:v>
                </c:pt>
                <c:pt idx="912">
                  <c:v>0.34527243490304899</c:v>
                </c:pt>
                <c:pt idx="913">
                  <c:v>0.34527243495823501</c:v>
                </c:pt>
                <c:pt idx="914">
                  <c:v>0.34527243501341998</c:v>
                </c:pt>
                <c:pt idx="915">
                  <c:v>0.345272435068605</c:v>
                </c:pt>
                <c:pt idx="916">
                  <c:v>0.34527243512379002</c:v>
                </c:pt>
                <c:pt idx="917">
                  <c:v>0.34527243517897599</c:v>
                </c:pt>
                <c:pt idx="918">
                  <c:v>0.34527243523416101</c:v>
                </c:pt>
                <c:pt idx="919">
                  <c:v>0.34527243528934598</c:v>
                </c:pt>
                <c:pt idx="920">
                  <c:v>0.345272435344531</c:v>
                </c:pt>
                <c:pt idx="921">
                  <c:v>0.34527243539971703</c:v>
                </c:pt>
                <c:pt idx="922">
                  <c:v>0.34527243545490199</c:v>
                </c:pt>
                <c:pt idx="923">
                  <c:v>0.34527243551008702</c:v>
                </c:pt>
                <c:pt idx="924">
                  <c:v>0.34527243556527198</c:v>
                </c:pt>
                <c:pt idx="925">
                  <c:v>0.34527243562045801</c:v>
                </c:pt>
                <c:pt idx="926">
                  <c:v>0.34527243567564297</c:v>
                </c:pt>
                <c:pt idx="927">
                  <c:v>0.345272435730828</c:v>
                </c:pt>
                <c:pt idx="928">
                  <c:v>0.34527243578601302</c:v>
                </c:pt>
                <c:pt idx="929">
                  <c:v>0.34527243584119899</c:v>
                </c:pt>
                <c:pt idx="930">
                  <c:v>0.34527243589638401</c:v>
                </c:pt>
                <c:pt idx="931">
                  <c:v>0.34527243595156898</c:v>
                </c:pt>
                <c:pt idx="932">
                  <c:v>0.345272436006754</c:v>
                </c:pt>
                <c:pt idx="933">
                  <c:v>0.34527243606194002</c:v>
                </c:pt>
                <c:pt idx="934">
                  <c:v>0.34527243611712499</c:v>
                </c:pt>
                <c:pt idx="935">
                  <c:v>0.34527243617231002</c:v>
                </c:pt>
                <c:pt idx="936">
                  <c:v>0.34527243622749498</c:v>
                </c:pt>
                <c:pt idx="937">
                  <c:v>0.34527243628268101</c:v>
                </c:pt>
                <c:pt idx="938">
                  <c:v>0.34527243633786597</c:v>
                </c:pt>
                <c:pt idx="939">
                  <c:v>0.345272436393051</c:v>
                </c:pt>
                <c:pt idx="940">
                  <c:v>0.34527243644823602</c:v>
                </c:pt>
                <c:pt idx="941">
                  <c:v>0.34527243650342199</c:v>
                </c:pt>
                <c:pt idx="942">
                  <c:v>0.34527243655860701</c:v>
                </c:pt>
                <c:pt idx="943">
                  <c:v>0.34527243661379198</c:v>
                </c:pt>
                <c:pt idx="944">
                  <c:v>0.345272436668977</c:v>
                </c:pt>
                <c:pt idx="945">
                  <c:v>0.34527243672416302</c:v>
                </c:pt>
                <c:pt idx="946">
                  <c:v>0.34527243677934799</c:v>
                </c:pt>
                <c:pt idx="947">
                  <c:v>0.34527243683453301</c:v>
                </c:pt>
                <c:pt idx="948">
                  <c:v>0.34527243688971798</c:v>
                </c:pt>
                <c:pt idx="949">
                  <c:v>0.345272436944904</c:v>
                </c:pt>
                <c:pt idx="950">
                  <c:v>0.34527243699761401</c:v>
                </c:pt>
                <c:pt idx="951">
                  <c:v>0.345272435526008</c:v>
                </c:pt>
                <c:pt idx="952">
                  <c:v>0.345272434054401</c:v>
                </c:pt>
                <c:pt idx="953">
                  <c:v>0.34506645644341799</c:v>
                </c:pt>
                <c:pt idx="954">
                  <c:v>0.34466259038707397</c:v>
                </c:pt>
                <c:pt idx="955">
                  <c:v>0.34425872433072902</c:v>
                </c:pt>
                <c:pt idx="956">
                  <c:v>0.343854858274384</c:v>
                </c:pt>
                <c:pt idx="957">
                  <c:v>0.34345099221803999</c:v>
                </c:pt>
                <c:pt idx="958">
                  <c:v>0.34304712616169503</c:v>
                </c:pt>
                <c:pt idx="959">
                  <c:v>0.34264326010535101</c:v>
                </c:pt>
                <c:pt idx="960">
                  <c:v>0.342239394049006</c:v>
                </c:pt>
                <c:pt idx="961">
                  <c:v>0.34183552799266198</c:v>
                </c:pt>
                <c:pt idx="962">
                  <c:v>0.34143166193631702</c:v>
                </c:pt>
                <c:pt idx="963">
                  <c:v>0.34102779587997201</c:v>
                </c:pt>
                <c:pt idx="964">
                  <c:v>0.34062392982362799</c:v>
                </c:pt>
                <c:pt idx="965">
                  <c:v>0.34022006376728298</c:v>
                </c:pt>
                <c:pt idx="966">
                  <c:v>0.33981619771093802</c:v>
                </c:pt>
                <c:pt idx="967">
                  <c:v>0.339412331654594</c:v>
                </c:pt>
                <c:pt idx="968">
                  <c:v>0.33900846559824899</c:v>
                </c:pt>
                <c:pt idx="969">
                  <c:v>0.33860459954190503</c:v>
                </c:pt>
                <c:pt idx="970">
                  <c:v>0.33820073348556001</c:v>
                </c:pt>
                <c:pt idx="971">
                  <c:v>0.337796867429216</c:v>
                </c:pt>
                <c:pt idx="972">
                  <c:v>0.33755765199999999</c:v>
                </c:pt>
                <c:pt idx="973">
                  <c:v>0.33755765199999999</c:v>
                </c:pt>
                <c:pt idx="974">
                  <c:v>0.33755765199999999</c:v>
                </c:pt>
                <c:pt idx="975">
                  <c:v>0.33721727678503599</c:v>
                </c:pt>
                <c:pt idx="976">
                  <c:v>0.33684571980995998</c:v>
                </c:pt>
                <c:pt idx="977">
                  <c:v>0.33647416283488302</c:v>
                </c:pt>
                <c:pt idx="978">
                  <c:v>0.336102605859806</c:v>
                </c:pt>
                <c:pt idx="979">
                  <c:v>0.33573104888472899</c:v>
                </c:pt>
                <c:pt idx="980">
                  <c:v>0.33535949190965297</c:v>
                </c:pt>
                <c:pt idx="981">
                  <c:v>0.33498793493457601</c:v>
                </c:pt>
                <c:pt idx="982">
                  <c:v>0.334616377959499</c:v>
                </c:pt>
                <c:pt idx="983">
                  <c:v>0.33424482098442199</c:v>
                </c:pt>
                <c:pt idx="984">
                  <c:v>0.33387326400934503</c:v>
                </c:pt>
                <c:pt idx="985">
                  <c:v>0.33350170703426901</c:v>
                </c:pt>
                <c:pt idx="986">
                  <c:v>0.333130150059192</c:v>
                </c:pt>
                <c:pt idx="987">
                  <c:v>0.33275859308411498</c:v>
                </c:pt>
                <c:pt idx="988">
                  <c:v>0.33238703610903803</c:v>
                </c:pt>
                <c:pt idx="989">
                  <c:v>0.33201547913396201</c:v>
                </c:pt>
                <c:pt idx="990">
                  <c:v>0.331643922158885</c:v>
                </c:pt>
                <c:pt idx="991">
                  <c:v>0.33127236518380798</c:v>
                </c:pt>
                <c:pt idx="992">
                  <c:v>0.33090080820873102</c:v>
                </c:pt>
                <c:pt idx="993">
                  <c:v>0.33052925123365501</c:v>
                </c:pt>
                <c:pt idx="994">
                  <c:v>0.33015769425857799</c:v>
                </c:pt>
                <c:pt idx="995">
                  <c:v>0.32984286666666601</c:v>
                </c:pt>
                <c:pt idx="996">
                  <c:v>0.32984286666666601</c:v>
                </c:pt>
                <c:pt idx="997">
                  <c:v>0.32984286666666601</c:v>
                </c:pt>
                <c:pt idx="998">
                  <c:v>0.32970640789966299</c:v>
                </c:pt>
                <c:pt idx="999">
                  <c:v>0.32949998736902097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14-4976-A6AF-AD573E81FCBF}"/>
            </c:ext>
          </c:extLst>
        </c:ser>
        <c:ser>
          <c:idx val="0"/>
          <c:order val="1"/>
          <c:tx>
            <c:strRef>
              <c:f>'1.0LiF_plot_data'!$C$1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2.0614983274151E-3</c:v>
                </c:pt>
                <c:pt idx="181">
                  <c:v>2.5775496428140101E-3</c:v>
                </c:pt>
                <c:pt idx="182">
                  <c:v>3.0936009582129202E-3</c:v>
                </c:pt>
                <c:pt idx="183">
                  <c:v>3.6096522736118299E-3</c:v>
                </c:pt>
                <c:pt idx="184">
                  <c:v>4.1257035890107296E-3</c:v>
                </c:pt>
                <c:pt idx="185">
                  <c:v>4.6417549044096501E-3</c:v>
                </c:pt>
                <c:pt idx="186">
                  <c:v>5.1578062198085499E-3</c:v>
                </c:pt>
                <c:pt idx="187">
                  <c:v>5.67385753520746E-3</c:v>
                </c:pt>
                <c:pt idx="188">
                  <c:v>6.1899088506063701E-3</c:v>
                </c:pt>
                <c:pt idx="189">
                  <c:v>6.7059601660052802E-3</c:v>
                </c:pt>
                <c:pt idx="190">
                  <c:v>7.2220114814041799E-3</c:v>
                </c:pt>
                <c:pt idx="191">
                  <c:v>7.7380627968030996E-3</c:v>
                </c:pt>
                <c:pt idx="192">
                  <c:v>9.3096818730584608E-3</c:v>
                </c:pt>
                <c:pt idx="193">
                  <c:v>1.11100536877134E-2</c:v>
                </c:pt>
                <c:pt idx="194">
                  <c:v>1.29104255023684E-2</c:v>
                </c:pt>
                <c:pt idx="195">
                  <c:v>1.4710797317023501E-2</c:v>
                </c:pt>
                <c:pt idx="196">
                  <c:v>1.6511169131678501E-2</c:v>
                </c:pt>
                <c:pt idx="197">
                  <c:v>1.8311540946333499E-2</c:v>
                </c:pt>
                <c:pt idx="198">
                  <c:v>2.01119127609884E-2</c:v>
                </c:pt>
                <c:pt idx="199">
                  <c:v>2.1912284575643402E-2</c:v>
                </c:pt>
                <c:pt idx="200">
                  <c:v>2.37126563902984E-2</c:v>
                </c:pt>
                <c:pt idx="201">
                  <c:v>2.5513028204953499E-2</c:v>
                </c:pt>
                <c:pt idx="202">
                  <c:v>2.73134000196085E-2</c:v>
                </c:pt>
                <c:pt idx="203">
                  <c:v>2.9113771834263499E-2</c:v>
                </c:pt>
                <c:pt idx="204">
                  <c:v>3.2485935956069703E-2</c:v>
                </c:pt>
                <c:pt idx="205">
                  <c:v>3.6691754313517198E-2</c:v>
                </c:pt>
                <c:pt idx="206">
                  <c:v>4.0897572670964701E-2</c:v>
                </c:pt>
                <c:pt idx="207">
                  <c:v>4.5103391028412397E-2</c:v>
                </c:pt>
                <c:pt idx="208">
                  <c:v>4.9309209385859899E-2</c:v>
                </c:pt>
                <c:pt idx="209">
                  <c:v>5.3515027743307401E-2</c:v>
                </c:pt>
                <c:pt idx="210">
                  <c:v>5.7752254174679898E-2</c:v>
                </c:pt>
                <c:pt idx="211">
                  <c:v>6.5393249829023406E-2</c:v>
                </c:pt>
                <c:pt idx="212">
                  <c:v>7.30342454833669E-2</c:v>
                </c:pt>
                <c:pt idx="213">
                  <c:v>8.0675241137710699E-2</c:v>
                </c:pt>
                <c:pt idx="214">
                  <c:v>8.7954913211253302E-2</c:v>
                </c:pt>
                <c:pt idx="215">
                  <c:v>9.5179631615621596E-2</c:v>
                </c:pt>
                <c:pt idx="216">
                  <c:v>0.102404350019989</c:v>
                </c:pt>
                <c:pt idx="217">
                  <c:v>0.109629068424358</c:v>
                </c:pt>
                <c:pt idx="218">
                  <c:v>0.11685378682872601</c:v>
                </c:pt>
                <c:pt idx="219">
                  <c:v>0.125676562771283</c:v>
                </c:pt>
                <c:pt idx="220">
                  <c:v>0.134707461036602</c:v>
                </c:pt>
                <c:pt idx="221">
                  <c:v>0.14373835930192</c:v>
                </c:pt>
                <c:pt idx="222">
                  <c:v>0.152769257567239</c:v>
                </c:pt>
                <c:pt idx="223">
                  <c:v>0.161800155832557</c:v>
                </c:pt>
                <c:pt idx="224">
                  <c:v>0.172658819627725</c:v>
                </c:pt>
                <c:pt idx="225">
                  <c:v>0.18371706236882199</c:v>
                </c:pt>
                <c:pt idx="226">
                  <c:v>0.194775305109918</c:v>
                </c:pt>
                <c:pt idx="227">
                  <c:v>0.20583354785101399</c:v>
                </c:pt>
                <c:pt idx="228">
                  <c:v>0.216891790592111</c:v>
                </c:pt>
                <c:pt idx="229">
                  <c:v>0.22829300844296899</c:v>
                </c:pt>
                <c:pt idx="230">
                  <c:v>0.24325735521467201</c:v>
                </c:pt>
                <c:pt idx="231">
                  <c:v>0.25822170198637401</c:v>
                </c:pt>
                <c:pt idx="232">
                  <c:v>0.27151021830678002</c:v>
                </c:pt>
                <c:pt idx="233">
                  <c:v>0.28183124480729399</c:v>
                </c:pt>
                <c:pt idx="234">
                  <c:v>0.29215227130780802</c:v>
                </c:pt>
                <c:pt idx="235">
                  <c:v>0.30213648255422698</c:v>
                </c:pt>
                <c:pt idx="236">
                  <c:v>0.31142540638447602</c:v>
                </c:pt>
                <c:pt idx="237">
                  <c:v>0.32071433021472401</c:v>
                </c:pt>
                <c:pt idx="238">
                  <c:v>0.33000325404497299</c:v>
                </c:pt>
                <c:pt idx="239">
                  <c:v>0.33929217787522098</c:v>
                </c:pt>
                <c:pt idx="240">
                  <c:v>0.35003715449669198</c:v>
                </c:pt>
                <c:pt idx="241">
                  <c:v>0.36474461750383302</c:v>
                </c:pt>
                <c:pt idx="242">
                  <c:v>0.37945208051097501</c:v>
                </c:pt>
                <c:pt idx="243">
                  <c:v>0.394159543518116</c:v>
                </c:pt>
                <c:pt idx="244">
                  <c:v>0.40789050093043899</c:v>
                </c:pt>
                <c:pt idx="245">
                  <c:v>0.41821152721003402</c:v>
                </c:pt>
                <c:pt idx="246">
                  <c:v>0.42853255348962899</c:v>
                </c:pt>
                <c:pt idx="247">
                  <c:v>0.43980715513431501</c:v>
                </c:pt>
                <c:pt idx="248">
                  <c:v>0.45519914900227998</c:v>
                </c:pt>
                <c:pt idx="249">
                  <c:v>0.46822258334629202</c:v>
                </c:pt>
                <c:pt idx="250">
                  <c:v>0.47981577314941098</c:v>
                </c:pt>
                <c:pt idx="251">
                  <c:v>0.49038121944081497</c:v>
                </c:pt>
                <c:pt idx="252">
                  <c:v>0.49868964579139502</c:v>
                </c:pt>
                <c:pt idx="253">
                  <c:v>0.50699807214197501</c:v>
                </c:pt>
                <c:pt idx="254">
                  <c:v>0.51530649849255505</c:v>
                </c:pt>
                <c:pt idx="255">
                  <c:v>0.52333206629636098</c:v>
                </c:pt>
                <c:pt idx="256">
                  <c:v>0.52987485981446403</c:v>
                </c:pt>
                <c:pt idx="257">
                  <c:v>0.53641765333256697</c:v>
                </c:pt>
                <c:pt idx="258">
                  <c:v>0.54296044685067002</c:v>
                </c:pt>
                <c:pt idx="259">
                  <c:v>0.54950324036877296</c:v>
                </c:pt>
                <c:pt idx="260">
                  <c:v>0.55604603388687601</c:v>
                </c:pt>
                <c:pt idx="261">
                  <c:v>0.56129633032926596</c:v>
                </c:pt>
                <c:pt idx="262">
                  <c:v>0.56410844277319405</c:v>
                </c:pt>
                <c:pt idx="263">
                  <c:v>0.56692055521712204</c:v>
                </c:pt>
                <c:pt idx="264">
                  <c:v>0.56973266766105002</c:v>
                </c:pt>
                <c:pt idx="265">
                  <c:v>0.572544780104978</c:v>
                </c:pt>
                <c:pt idx="266">
                  <c:v>0.57535689254890598</c:v>
                </c:pt>
                <c:pt idx="267">
                  <c:v>0.57816900499283397</c:v>
                </c:pt>
                <c:pt idx="268">
                  <c:v>0.58098111743676195</c:v>
                </c:pt>
                <c:pt idx="269">
                  <c:v>0.58379322988069005</c:v>
                </c:pt>
                <c:pt idx="270">
                  <c:v>0.58660534232461803</c:v>
                </c:pt>
                <c:pt idx="271">
                  <c:v>0.58941745476854601</c:v>
                </c:pt>
                <c:pt idx="272">
                  <c:v>0.592229567212474</c:v>
                </c:pt>
                <c:pt idx="273">
                  <c:v>0.59504167965640198</c:v>
                </c:pt>
                <c:pt idx="274">
                  <c:v>0.59403430574438998</c:v>
                </c:pt>
                <c:pt idx="275">
                  <c:v>0.59254718776901905</c:v>
                </c:pt>
                <c:pt idx="276">
                  <c:v>0.591060069793647</c:v>
                </c:pt>
                <c:pt idx="277">
                  <c:v>0.58957295181827596</c:v>
                </c:pt>
                <c:pt idx="278">
                  <c:v>0.58808583384290403</c:v>
                </c:pt>
                <c:pt idx="279">
                  <c:v>0.58659871586753298</c:v>
                </c:pt>
                <c:pt idx="280">
                  <c:v>0.58511159789216205</c:v>
                </c:pt>
                <c:pt idx="281">
                  <c:v>0.58362447991679001</c:v>
                </c:pt>
                <c:pt idx="282">
                  <c:v>0.58213736194141896</c:v>
                </c:pt>
                <c:pt idx="283">
                  <c:v>0.58065024396604703</c:v>
                </c:pt>
                <c:pt idx="284">
                  <c:v>0.57916312599067599</c:v>
                </c:pt>
                <c:pt idx="285">
                  <c:v>0.57767600801530405</c:v>
                </c:pt>
                <c:pt idx="286">
                  <c:v>0.57618889003993301</c:v>
                </c:pt>
                <c:pt idx="287">
                  <c:v>0.57470177206456197</c:v>
                </c:pt>
                <c:pt idx="288">
                  <c:v>0.57147504118326398</c:v>
                </c:pt>
                <c:pt idx="289">
                  <c:v>0.56772663202665297</c:v>
                </c:pt>
                <c:pt idx="290">
                  <c:v>0.56397822287004196</c:v>
                </c:pt>
                <c:pt idx="291">
                  <c:v>0.56022981371343095</c:v>
                </c:pt>
                <c:pt idx="292">
                  <c:v>0.55648140455681905</c:v>
                </c:pt>
                <c:pt idx="293">
                  <c:v>0.55273299540020804</c:v>
                </c:pt>
                <c:pt idx="294">
                  <c:v>0.54898458624359703</c:v>
                </c:pt>
                <c:pt idx="295">
                  <c:v>0.54523617708698602</c:v>
                </c:pt>
                <c:pt idx="296">
                  <c:v>0.54148776793037501</c:v>
                </c:pt>
                <c:pt idx="297">
                  <c:v>0.53773836823249999</c:v>
                </c:pt>
                <c:pt idx="298">
                  <c:v>0.533988395241068</c:v>
                </c:pt>
                <c:pt idx="299">
                  <c:v>0.53023842224963702</c:v>
                </c:pt>
                <c:pt idx="300">
                  <c:v>0.52648844925820504</c:v>
                </c:pt>
                <c:pt idx="301">
                  <c:v>0.52273847626677294</c:v>
                </c:pt>
                <c:pt idx="302">
                  <c:v>0.51769492277426798</c:v>
                </c:pt>
                <c:pt idx="303">
                  <c:v>0.51195540650241</c:v>
                </c:pt>
                <c:pt idx="304">
                  <c:v>0.50621589023055302</c:v>
                </c:pt>
                <c:pt idx="305">
                  <c:v>0.50047637395869504</c:v>
                </c:pt>
                <c:pt idx="306">
                  <c:v>0.49473685768683701</c:v>
                </c:pt>
                <c:pt idx="307">
                  <c:v>0.48899734141498002</c:v>
                </c:pt>
                <c:pt idx="308">
                  <c:v>0.48325782514312199</c:v>
                </c:pt>
                <c:pt idx="309">
                  <c:v>0.47751830887126401</c:v>
                </c:pt>
                <c:pt idx="310">
                  <c:v>0.47250262093054701</c:v>
                </c:pt>
                <c:pt idx="311">
                  <c:v>0.46829167387118797</c:v>
                </c:pt>
                <c:pt idx="312">
                  <c:v>0.46408072681182799</c:v>
                </c:pt>
                <c:pt idx="313">
                  <c:v>0.45986977975246801</c:v>
                </c:pt>
                <c:pt idx="314">
                  <c:v>0.45565883269310797</c:v>
                </c:pt>
                <c:pt idx="315">
                  <c:v>0.45144788563374799</c:v>
                </c:pt>
                <c:pt idx="316">
                  <c:v>0.44723693857438901</c:v>
                </c:pt>
                <c:pt idx="317">
                  <c:v>0.44302599151502903</c:v>
                </c:pt>
                <c:pt idx="318">
                  <c:v>0.43881504445566899</c:v>
                </c:pt>
                <c:pt idx="319">
                  <c:v>0.43460409739630901</c:v>
                </c:pt>
                <c:pt idx="320">
                  <c:v>0.43039315033694903</c:v>
                </c:pt>
                <c:pt idx="321">
                  <c:v>0.42618220327758999</c:v>
                </c:pt>
                <c:pt idx="322">
                  <c:v>0.42280446969270402</c:v>
                </c:pt>
                <c:pt idx="323">
                  <c:v>0.41975507554392999</c:v>
                </c:pt>
                <c:pt idx="324">
                  <c:v>0.41670568139515601</c:v>
                </c:pt>
                <c:pt idx="325">
                  <c:v>0.41365628724638198</c:v>
                </c:pt>
                <c:pt idx="326">
                  <c:v>0.41060689309760801</c:v>
                </c:pt>
                <c:pt idx="327">
                  <c:v>0.40755749894883397</c:v>
                </c:pt>
                <c:pt idx="328">
                  <c:v>0.40450810480006</c:v>
                </c:pt>
                <c:pt idx="329">
                  <c:v>0.40145871065128602</c:v>
                </c:pt>
                <c:pt idx="330">
                  <c:v>0.39840931650251199</c:v>
                </c:pt>
                <c:pt idx="331">
                  <c:v>0.39548761533840898</c:v>
                </c:pt>
                <c:pt idx="332">
                  <c:v>0.39265783936431697</c:v>
                </c:pt>
                <c:pt idx="333">
                  <c:v>0.38982806339022402</c:v>
                </c:pt>
                <c:pt idx="334">
                  <c:v>0.38699828741613201</c:v>
                </c:pt>
                <c:pt idx="335">
                  <c:v>0.38416851144204001</c:v>
                </c:pt>
                <c:pt idx="336">
                  <c:v>0.381338735467948</c:v>
                </c:pt>
                <c:pt idx="337">
                  <c:v>0.37850895949385499</c:v>
                </c:pt>
                <c:pt idx="338">
                  <c:v>0.37567918351976298</c:v>
                </c:pt>
                <c:pt idx="339">
                  <c:v>0.37284940754567097</c:v>
                </c:pt>
                <c:pt idx="340">
                  <c:v>0.37001963157157902</c:v>
                </c:pt>
                <c:pt idx="341">
                  <c:v>0.36718985559748601</c:v>
                </c:pt>
                <c:pt idx="342">
                  <c:v>0.36485365349835602</c:v>
                </c:pt>
                <c:pt idx="343">
                  <c:v>0.362653063191272</c:v>
                </c:pt>
                <c:pt idx="344">
                  <c:v>0.36045247288418902</c:v>
                </c:pt>
                <c:pt idx="345">
                  <c:v>0.358251882577105</c:v>
                </c:pt>
                <c:pt idx="346">
                  <c:v>0.35605129227002202</c:v>
                </c:pt>
                <c:pt idx="347">
                  <c:v>0.353850701962938</c:v>
                </c:pt>
                <c:pt idx="348">
                  <c:v>0.35165011165585502</c:v>
                </c:pt>
                <c:pt idx="349">
                  <c:v>0.349449521348771</c:v>
                </c:pt>
                <c:pt idx="350">
                  <c:v>0.34724893104168703</c:v>
                </c:pt>
                <c:pt idx="351">
                  <c:v>0.345048340734604</c:v>
                </c:pt>
                <c:pt idx="352">
                  <c:v>0.34284775042752003</c:v>
                </c:pt>
                <c:pt idx="353">
                  <c:v>0.340647160120437</c:v>
                </c:pt>
                <c:pt idx="354">
                  <c:v>0.33848784990001601</c:v>
                </c:pt>
                <c:pt idx="355">
                  <c:v>0.336413720555995</c:v>
                </c:pt>
                <c:pt idx="356">
                  <c:v>0.33433959121197399</c:v>
                </c:pt>
                <c:pt idx="357">
                  <c:v>0.33226546186795303</c:v>
                </c:pt>
                <c:pt idx="358">
                  <c:v>0.33019133252393201</c:v>
                </c:pt>
                <c:pt idx="359">
                  <c:v>0.328117203179911</c:v>
                </c:pt>
                <c:pt idx="360">
                  <c:v>0.32604307383588998</c:v>
                </c:pt>
                <c:pt idx="361">
                  <c:v>0.32396894449186903</c:v>
                </c:pt>
                <c:pt idx="362">
                  <c:v>0.32189481514784801</c:v>
                </c:pt>
                <c:pt idx="363">
                  <c:v>0.319820685803827</c:v>
                </c:pt>
                <c:pt idx="364">
                  <c:v>0.31774655645980598</c:v>
                </c:pt>
                <c:pt idx="365">
                  <c:v>0.31567242711578503</c:v>
                </c:pt>
                <c:pt idx="366">
                  <c:v>0.31359829777176401</c:v>
                </c:pt>
                <c:pt idx="367">
                  <c:v>0.311524168427744</c:v>
                </c:pt>
                <c:pt idx="368">
                  <c:v>0.30939548271359801</c:v>
                </c:pt>
                <c:pt idx="369">
                  <c:v>0.30719864736928099</c:v>
                </c:pt>
                <c:pt idx="370">
                  <c:v>0.30500181202496401</c:v>
                </c:pt>
                <c:pt idx="371">
                  <c:v>0.30280497668064599</c:v>
                </c:pt>
                <c:pt idx="372">
                  <c:v>0.30060814133632902</c:v>
                </c:pt>
                <c:pt idx="373">
                  <c:v>0.29841130599201199</c:v>
                </c:pt>
                <c:pt idx="374">
                  <c:v>0.29621447064769502</c:v>
                </c:pt>
                <c:pt idx="375">
                  <c:v>0.29401763530337699</c:v>
                </c:pt>
                <c:pt idx="376">
                  <c:v>0.29182079995906002</c:v>
                </c:pt>
                <c:pt idx="377">
                  <c:v>0.28962396461474299</c:v>
                </c:pt>
                <c:pt idx="378">
                  <c:v>0.28742712927042502</c:v>
                </c:pt>
                <c:pt idx="379">
                  <c:v>0.28523029392610799</c:v>
                </c:pt>
                <c:pt idx="380">
                  <c:v>0.28303345858179102</c:v>
                </c:pt>
                <c:pt idx="381">
                  <c:v>0.28142577615312397</c:v>
                </c:pt>
                <c:pt idx="382">
                  <c:v>0.28001523765852998</c:v>
                </c:pt>
                <c:pt idx="383">
                  <c:v>0.27860469916393499</c:v>
                </c:pt>
                <c:pt idx="384">
                  <c:v>0.27719416066934099</c:v>
                </c:pt>
                <c:pt idx="385">
                  <c:v>0.275783622174746</c:v>
                </c:pt>
                <c:pt idx="386">
                  <c:v>0.27437308368015201</c:v>
                </c:pt>
                <c:pt idx="387">
                  <c:v>0.27296254518555702</c:v>
                </c:pt>
                <c:pt idx="388">
                  <c:v>0.27155200669096302</c:v>
                </c:pt>
                <c:pt idx="389">
                  <c:v>0.27014146819636797</c:v>
                </c:pt>
                <c:pt idx="390">
                  <c:v>0.26873092970177398</c:v>
                </c:pt>
                <c:pt idx="391">
                  <c:v>0.26732039120717899</c:v>
                </c:pt>
                <c:pt idx="392">
                  <c:v>0.26590985271258499</c:v>
                </c:pt>
                <c:pt idx="393">
                  <c:v>0.26449931421799</c:v>
                </c:pt>
                <c:pt idx="394">
                  <c:v>0.26308877572339601</c:v>
                </c:pt>
                <c:pt idx="395">
                  <c:v>0.26167823722880101</c:v>
                </c:pt>
                <c:pt idx="396">
                  <c:v>0.26026769873420702</c:v>
                </c:pt>
                <c:pt idx="397">
                  <c:v>0.25885716023961203</c:v>
                </c:pt>
                <c:pt idx="398">
                  <c:v>0.25744662174501798</c:v>
                </c:pt>
                <c:pt idx="399">
                  <c:v>0.25603608325042299</c:v>
                </c:pt>
                <c:pt idx="400">
                  <c:v>0.25481604247436901</c:v>
                </c:pt>
                <c:pt idx="401">
                  <c:v>0.253830853582385</c:v>
                </c:pt>
                <c:pt idx="402">
                  <c:v>0.25284566469040098</c:v>
                </c:pt>
                <c:pt idx="403">
                  <c:v>0.25186047579841703</c:v>
                </c:pt>
                <c:pt idx="404">
                  <c:v>0.25087528690643301</c:v>
                </c:pt>
                <c:pt idx="405">
                  <c:v>0.249890098014449</c:v>
                </c:pt>
                <c:pt idx="406">
                  <c:v>0.24890490912246499</c:v>
                </c:pt>
                <c:pt idx="407">
                  <c:v>0.24791972023048101</c:v>
                </c:pt>
                <c:pt idx="408">
                  <c:v>0.24693453133849699</c:v>
                </c:pt>
                <c:pt idx="409">
                  <c:v>0.24594934244651301</c:v>
                </c:pt>
                <c:pt idx="410">
                  <c:v>0.244964153554529</c:v>
                </c:pt>
                <c:pt idx="411">
                  <c:v>0.24397896466254401</c:v>
                </c:pt>
                <c:pt idx="412">
                  <c:v>0.24299377577056</c:v>
                </c:pt>
                <c:pt idx="413">
                  <c:v>0.24200858687857599</c:v>
                </c:pt>
                <c:pt idx="414">
                  <c:v>0.241023397986592</c:v>
                </c:pt>
                <c:pt idx="415">
                  <c:v>0.24003820909460799</c:v>
                </c:pt>
                <c:pt idx="416">
                  <c:v>0.23905302020262401</c:v>
                </c:pt>
                <c:pt idx="417">
                  <c:v>0.23806783131063999</c:v>
                </c:pt>
                <c:pt idx="418">
                  <c:v>0.23708264241865601</c:v>
                </c:pt>
                <c:pt idx="419">
                  <c:v>0.236097453526672</c:v>
                </c:pt>
                <c:pt idx="420">
                  <c:v>0.23511226463468801</c:v>
                </c:pt>
                <c:pt idx="421">
                  <c:v>0.234127075742704</c:v>
                </c:pt>
                <c:pt idx="422">
                  <c:v>0.23343862889904601</c:v>
                </c:pt>
                <c:pt idx="423">
                  <c:v>0.23398048279105799</c:v>
                </c:pt>
                <c:pt idx="424">
                  <c:v>0.23452233668306999</c:v>
                </c:pt>
                <c:pt idx="425">
                  <c:v>0.23506419057508199</c:v>
                </c:pt>
                <c:pt idx="426">
                  <c:v>0.23560604446709399</c:v>
                </c:pt>
                <c:pt idx="427">
                  <c:v>0.23614789835910599</c:v>
                </c:pt>
                <c:pt idx="428">
                  <c:v>0.23668975225111799</c:v>
                </c:pt>
                <c:pt idx="429">
                  <c:v>0.23723160614312999</c:v>
                </c:pt>
                <c:pt idx="430">
                  <c:v>0.23777346003514199</c:v>
                </c:pt>
                <c:pt idx="431">
                  <c:v>0.23831531392715399</c:v>
                </c:pt>
                <c:pt idx="432">
                  <c:v>0.23885716781916599</c:v>
                </c:pt>
                <c:pt idx="433">
                  <c:v>0.239399021711178</c:v>
                </c:pt>
                <c:pt idx="434">
                  <c:v>0.23994087560319</c:v>
                </c:pt>
                <c:pt idx="435">
                  <c:v>0.240482729495202</c:v>
                </c:pt>
                <c:pt idx="436">
                  <c:v>0.241024583387214</c:v>
                </c:pt>
                <c:pt idx="437">
                  <c:v>0.241566437279226</c:v>
                </c:pt>
                <c:pt idx="438">
                  <c:v>0.242108291171238</c:v>
                </c:pt>
                <c:pt idx="439">
                  <c:v>0.24265014506325</c:v>
                </c:pt>
                <c:pt idx="440">
                  <c:v>0.243191998955262</c:v>
                </c:pt>
                <c:pt idx="441">
                  <c:v>0.243733852847274</c:v>
                </c:pt>
                <c:pt idx="442">
                  <c:v>0.244275706739286</c:v>
                </c:pt>
                <c:pt idx="443">
                  <c:v>0.24555790527841101</c:v>
                </c:pt>
                <c:pt idx="444">
                  <c:v>0.246867881714364</c:v>
                </c:pt>
                <c:pt idx="445">
                  <c:v>0.24817785815031801</c:v>
                </c:pt>
                <c:pt idx="446">
                  <c:v>0.249487834586271</c:v>
                </c:pt>
                <c:pt idx="447">
                  <c:v>0.25079781102222398</c:v>
                </c:pt>
                <c:pt idx="448">
                  <c:v>0.25210778745817702</c:v>
                </c:pt>
                <c:pt idx="449">
                  <c:v>0.25341776389413001</c:v>
                </c:pt>
                <c:pt idx="450">
                  <c:v>0.254727740330083</c:v>
                </c:pt>
                <c:pt idx="451">
                  <c:v>0.25603771676603598</c:v>
                </c:pt>
                <c:pt idx="452">
                  <c:v>0.25734769320198903</c:v>
                </c:pt>
                <c:pt idx="453">
                  <c:v>0.25865766963794301</c:v>
                </c:pt>
                <c:pt idx="454">
                  <c:v>0.259967646073896</c:v>
                </c:pt>
                <c:pt idx="455">
                  <c:v>0.26127762250984898</c:v>
                </c:pt>
                <c:pt idx="456">
                  <c:v>0.26398224314499802</c:v>
                </c:pt>
                <c:pt idx="457">
                  <c:v>0.26700550078540902</c:v>
                </c:pt>
                <c:pt idx="458">
                  <c:v>0.27002875842581903</c:v>
                </c:pt>
                <c:pt idx="459">
                  <c:v>0.27305201606622997</c:v>
                </c:pt>
                <c:pt idx="460">
                  <c:v>0.27607527370664098</c:v>
                </c:pt>
                <c:pt idx="461">
                  <c:v>0.27909853134705098</c:v>
                </c:pt>
                <c:pt idx="462">
                  <c:v>0.28212178898746199</c:v>
                </c:pt>
                <c:pt idx="463">
                  <c:v>0.284694687682711</c:v>
                </c:pt>
                <c:pt idx="464">
                  <c:v>0.28686210325702799</c:v>
                </c:pt>
                <c:pt idx="465">
                  <c:v>0.28902951883134498</c:v>
                </c:pt>
                <c:pt idx="466">
                  <c:v>0.29119693440566302</c:v>
                </c:pt>
                <c:pt idx="467">
                  <c:v>0.29336434997998001</c:v>
                </c:pt>
                <c:pt idx="468">
                  <c:v>0.295531765554297</c:v>
                </c:pt>
                <c:pt idx="469">
                  <c:v>0.29769918112861399</c:v>
                </c:pt>
                <c:pt idx="470">
                  <c:v>0.29986659670293198</c:v>
                </c:pt>
                <c:pt idx="471">
                  <c:v>0.30203401227724902</c:v>
                </c:pt>
                <c:pt idx="472">
                  <c:v>0.30420142785156701</c:v>
                </c:pt>
                <c:pt idx="473">
                  <c:v>0.306368843425884</c:v>
                </c:pt>
                <c:pt idx="474">
                  <c:v>0.30853625900020099</c:v>
                </c:pt>
                <c:pt idx="475">
                  <c:v>0.31070367457451897</c:v>
                </c:pt>
                <c:pt idx="476">
                  <c:v>0.31287109014883602</c:v>
                </c:pt>
                <c:pt idx="477">
                  <c:v>0.31503850572315301</c:v>
                </c:pt>
                <c:pt idx="478">
                  <c:v>0.31720592129746999</c:v>
                </c:pt>
                <c:pt idx="479">
                  <c:v>0.31937333687178798</c:v>
                </c:pt>
                <c:pt idx="480">
                  <c:v>0.32154075244610503</c:v>
                </c:pt>
                <c:pt idx="481">
                  <c:v>0.32370816802042202</c:v>
                </c:pt>
                <c:pt idx="482">
                  <c:v>0.32589265726997702</c:v>
                </c:pt>
                <c:pt idx="483">
                  <c:v>0.32817618439644902</c:v>
                </c:pt>
                <c:pt idx="484">
                  <c:v>0.33045971152292197</c:v>
                </c:pt>
                <c:pt idx="485">
                  <c:v>0.33274323864939398</c:v>
                </c:pt>
                <c:pt idx="486">
                  <c:v>0.33502676577586599</c:v>
                </c:pt>
                <c:pt idx="487">
                  <c:v>0.33731029290233899</c:v>
                </c:pt>
                <c:pt idx="488">
                  <c:v>0.339593820028811</c:v>
                </c:pt>
                <c:pt idx="489">
                  <c:v>0.34187734715528301</c:v>
                </c:pt>
                <c:pt idx="490">
                  <c:v>0.34416087428175501</c:v>
                </c:pt>
                <c:pt idx="491">
                  <c:v>0.34644440140822802</c:v>
                </c:pt>
                <c:pt idx="492">
                  <c:v>0.34872792853470003</c:v>
                </c:pt>
                <c:pt idx="493">
                  <c:v>0.35101145566117198</c:v>
                </c:pt>
                <c:pt idx="494">
                  <c:v>0.35329498278764498</c:v>
                </c:pt>
                <c:pt idx="495">
                  <c:v>0.35533797224248498</c:v>
                </c:pt>
                <c:pt idx="496">
                  <c:v>0.35713186494928301</c:v>
                </c:pt>
                <c:pt idx="497">
                  <c:v>0.35892575765608198</c:v>
                </c:pt>
                <c:pt idx="498">
                  <c:v>0.36071965036288101</c:v>
                </c:pt>
                <c:pt idx="499">
                  <c:v>0.36251354306967998</c:v>
                </c:pt>
                <c:pt idx="500">
                  <c:v>0.364307435776479</c:v>
                </c:pt>
                <c:pt idx="501">
                  <c:v>0.36610132848327698</c:v>
                </c:pt>
                <c:pt idx="502">
                  <c:v>0.367895221190076</c:v>
                </c:pt>
                <c:pt idx="503">
                  <c:v>0.36968911389687498</c:v>
                </c:pt>
                <c:pt idx="504">
                  <c:v>0.371483006603674</c:v>
                </c:pt>
                <c:pt idx="505">
                  <c:v>0.37327689931047298</c:v>
                </c:pt>
                <c:pt idx="506">
                  <c:v>0.375070792017271</c:v>
                </c:pt>
                <c:pt idx="507">
                  <c:v>0.37686468472406998</c:v>
                </c:pt>
                <c:pt idx="508">
                  <c:v>0.378658577430869</c:v>
                </c:pt>
                <c:pt idx="509">
                  <c:v>0.38045247013766798</c:v>
                </c:pt>
                <c:pt idx="510">
                  <c:v>0.38185635237263299</c:v>
                </c:pt>
                <c:pt idx="511">
                  <c:v>0.38293015408167502</c:v>
                </c:pt>
                <c:pt idx="512">
                  <c:v>0.384003955790717</c:v>
                </c:pt>
                <c:pt idx="513">
                  <c:v>0.38507775749975998</c:v>
                </c:pt>
                <c:pt idx="514">
                  <c:v>0.38615155920880201</c:v>
                </c:pt>
                <c:pt idx="515">
                  <c:v>0.38722536091784399</c:v>
                </c:pt>
                <c:pt idx="516">
                  <c:v>0.38829916262688602</c:v>
                </c:pt>
                <c:pt idx="517">
                  <c:v>0.38937296433592899</c:v>
                </c:pt>
                <c:pt idx="518">
                  <c:v>0.39044676604497103</c:v>
                </c:pt>
                <c:pt idx="519">
                  <c:v>0.391520567754013</c:v>
                </c:pt>
                <c:pt idx="520">
                  <c:v>0.39259436946305498</c:v>
                </c:pt>
                <c:pt idx="521">
                  <c:v>0.39366817117209801</c:v>
                </c:pt>
                <c:pt idx="522">
                  <c:v>0.39474197288113999</c:v>
                </c:pt>
                <c:pt idx="523">
                  <c:v>0.39581577459018202</c:v>
                </c:pt>
                <c:pt idx="524">
                  <c:v>0.396889576299224</c:v>
                </c:pt>
                <c:pt idx="525">
                  <c:v>0.39770610345269503</c:v>
                </c:pt>
                <c:pt idx="526">
                  <c:v>0.39768985970026</c:v>
                </c:pt>
                <c:pt idx="527">
                  <c:v>0.39767361594782502</c:v>
                </c:pt>
                <c:pt idx="528">
                  <c:v>0.39765737219538999</c:v>
                </c:pt>
                <c:pt idx="529">
                  <c:v>0.39764112844295502</c:v>
                </c:pt>
                <c:pt idx="530">
                  <c:v>0.39762488469051999</c:v>
                </c:pt>
                <c:pt idx="531">
                  <c:v>0.39760864093808501</c:v>
                </c:pt>
                <c:pt idx="532">
                  <c:v>0.39759239718564998</c:v>
                </c:pt>
                <c:pt idx="533">
                  <c:v>0.39757615343321501</c:v>
                </c:pt>
                <c:pt idx="534">
                  <c:v>0.39755990968077998</c:v>
                </c:pt>
                <c:pt idx="535">
                  <c:v>0.397543665928345</c:v>
                </c:pt>
                <c:pt idx="536">
                  <c:v>0.39752742217590897</c:v>
                </c:pt>
                <c:pt idx="537">
                  <c:v>0.397511178423474</c:v>
                </c:pt>
                <c:pt idx="538">
                  <c:v>0.39749493467103902</c:v>
                </c:pt>
                <c:pt idx="539">
                  <c:v>0.39747869091860399</c:v>
                </c:pt>
                <c:pt idx="540">
                  <c:v>0.39746244716616902</c:v>
                </c:pt>
                <c:pt idx="541">
                  <c:v>0.39744620341373399</c:v>
                </c:pt>
                <c:pt idx="542">
                  <c:v>0.39742995966129901</c:v>
                </c:pt>
                <c:pt idx="543">
                  <c:v>0.39741371590886398</c:v>
                </c:pt>
                <c:pt idx="544">
                  <c:v>0.39739747215642901</c:v>
                </c:pt>
                <c:pt idx="545">
                  <c:v>0.39738122840399398</c:v>
                </c:pt>
                <c:pt idx="546">
                  <c:v>0.39736498465155801</c:v>
                </c:pt>
                <c:pt idx="547">
                  <c:v>0.39734874089912298</c:v>
                </c:pt>
                <c:pt idx="548">
                  <c:v>0.397332497146688</c:v>
                </c:pt>
                <c:pt idx="549">
                  <c:v>0.39731625339425303</c:v>
                </c:pt>
                <c:pt idx="550">
                  <c:v>0.397300009641818</c:v>
                </c:pt>
                <c:pt idx="551">
                  <c:v>0.39728376588938302</c:v>
                </c:pt>
                <c:pt idx="552">
                  <c:v>0.39726752213694799</c:v>
                </c:pt>
                <c:pt idx="553">
                  <c:v>0.396436522550073</c:v>
                </c:pt>
                <c:pt idx="554">
                  <c:v>0.39543667310890102</c:v>
                </c:pt>
                <c:pt idx="555">
                  <c:v>0.39443682366772898</c:v>
                </c:pt>
                <c:pt idx="556">
                  <c:v>0.39343697422655699</c:v>
                </c:pt>
                <c:pt idx="557">
                  <c:v>0.39243712478538501</c:v>
                </c:pt>
                <c:pt idx="558">
                  <c:v>0.39143727534421302</c:v>
                </c:pt>
                <c:pt idx="559">
                  <c:v>0.39043742590304098</c:v>
                </c:pt>
                <c:pt idx="560">
                  <c:v>0.389437576461868</c:v>
                </c:pt>
                <c:pt idx="561">
                  <c:v>0.38843772702069601</c:v>
                </c:pt>
                <c:pt idx="562">
                  <c:v>0.38743787757952403</c:v>
                </c:pt>
                <c:pt idx="563">
                  <c:v>0.38643802813835199</c:v>
                </c:pt>
                <c:pt idx="564">
                  <c:v>0.38543817869718</c:v>
                </c:pt>
                <c:pt idx="565">
                  <c:v>0.38443832925600802</c:v>
                </c:pt>
                <c:pt idx="566">
                  <c:v>0.38343847981483598</c:v>
                </c:pt>
                <c:pt idx="567">
                  <c:v>0.38243863037366399</c:v>
                </c:pt>
                <c:pt idx="568">
                  <c:v>0.38143878093249201</c:v>
                </c:pt>
                <c:pt idx="569">
                  <c:v>0.38043893149132002</c:v>
                </c:pt>
                <c:pt idx="570">
                  <c:v>0.37943908205014798</c:v>
                </c:pt>
                <c:pt idx="571">
                  <c:v>0.378439232608976</c:v>
                </c:pt>
                <c:pt idx="572">
                  <c:v>0.37743938316780401</c:v>
                </c:pt>
                <c:pt idx="573">
                  <c:v>0.37643953372663203</c:v>
                </c:pt>
                <c:pt idx="574">
                  <c:v>0.37543968428545998</c:v>
                </c:pt>
                <c:pt idx="575">
                  <c:v>0.374439834844288</c:v>
                </c:pt>
                <c:pt idx="576">
                  <c:v>0.37343998540311601</c:v>
                </c:pt>
                <c:pt idx="577">
                  <c:v>0.37244013596194397</c:v>
                </c:pt>
                <c:pt idx="578">
                  <c:v>0.37144028652077199</c:v>
                </c:pt>
                <c:pt idx="579">
                  <c:v>0.37036903043179098</c:v>
                </c:pt>
                <c:pt idx="580">
                  <c:v>0.36908490271830302</c:v>
                </c:pt>
                <c:pt idx="581">
                  <c:v>0.36780077500481501</c:v>
                </c:pt>
                <c:pt idx="582">
                  <c:v>0.36651664729132699</c:v>
                </c:pt>
                <c:pt idx="583">
                  <c:v>0.36523251957783898</c:v>
                </c:pt>
                <c:pt idx="584">
                  <c:v>0.36394839186435102</c:v>
                </c:pt>
                <c:pt idx="585">
                  <c:v>0.362664264150864</c:v>
                </c:pt>
                <c:pt idx="586">
                  <c:v>0.36138013643737599</c:v>
                </c:pt>
                <c:pt idx="587">
                  <c:v>0.36009600872388797</c:v>
                </c:pt>
                <c:pt idx="588">
                  <c:v>0.35881188101040001</c:v>
                </c:pt>
                <c:pt idx="589">
                  <c:v>0.357527753296912</c:v>
                </c:pt>
                <c:pt idx="590">
                  <c:v>0.35624362558342398</c:v>
                </c:pt>
                <c:pt idx="591">
                  <c:v>0.35495949786993602</c:v>
                </c:pt>
                <c:pt idx="592">
                  <c:v>0.35367537015644801</c:v>
                </c:pt>
                <c:pt idx="593">
                  <c:v>0.35239124244296</c:v>
                </c:pt>
                <c:pt idx="594">
                  <c:v>0.35110711472947198</c:v>
                </c:pt>
                <c:pt idx="595">
                  <c:v>0.34982298701598402</c:v>
                </c:pt>
                <c:pt idx="596">
                  <c:v>0.34853885930249601</c:v>
                </c:pt>
                <c:pt idx="597">
                  <c:v>0.347269789292389</c:v>
                </c:pt>
                <c:pt idx="598">
                  <c:v>0.34602381489436002</c:v>
                </c:pt>
                <c:pt idx="599">
                  <c:v>0.34477784049633098</c:v>
                </c:pt>
                <c:pt idx="600">
                  <c:v>0.343531866098302</c:v>
                </c:pt>
                <c:pt idx="601">
                  <c:v>0.34228589170027202</c:v>
                </c:pt>
                <c:pt idx="602">
                  <c:v>0.34103991730224298</c:v>
                </c:pt>
                <c:pt idx="603">
                  <c:v>0.339793942904214</c:v>
                </c:pt>
                <c:pt idx="604">
                  <c:v>0.33854796850618502</c:v>
                </c:pt>
                <c:pt idx="605">
                  <c:v>0.33730199410815598</c:v>
                </c:pt>
                <c:pt idx="606">
                  <c:v>0.336056019710127</c:v>
                </c:pt>
                <c:pt idx="607">
                  <c:v>0.33481004531209702</c:v>
                </c:pt>
                <c:pt idx="608">
                  <c:v>0.33356407091406798</c:v>
                </c:pt>
                <c:pt idx="609">
                  <c:v>0.332318096516039</c:v>
                </c:pt>
                <c:pt idx="610">
                  <c:v>0.33107212211801001</c:v>
                </c:pt>
                <c:pt idx="611">
                  <c:v>0.32982614771998098</c:v>
                </c:pt>
                <c:pt idx="612">
                  <c:v>0.328580173321951</c:v>
                </c:pt>
                <c:pt idx="613">
                  <c:v>0.32733419892392202</c:v>
                </c:pt>
                <c:pt idx="614">
                  <c:v>0.32608822452589298</c:v>
                </c:pt>
                <c:pt idx="615">
                  <c:v>0.324842250127864</c:v>
                </c:pt>
                <c:pt idx="616">
                  <c:v>0.32359627572983501</c:v>
                </c:pt>
                <c:pt idx="617">
                  <c:v>0.32237096477502297</c:v>
                </c:pt>
                <c:pt idx="618">
                  <c:v>0.32156905489326199</c:v>
                </c:pt>
                <c:pt idx="619">
                  <c:v>0.3207671450115</c:v>
                </c:pt>
                <c:pt idx="620">
                  <c:v>0.31996523512973901</c:v>
                </c:pt>
                <c:pt idx="621">
                  <c:v>0.31916332524797802</c:v>
                </c:pt>
                <c:pt idx="622">
                  <c:v>0.31836141536621598</c:v>
                </c:pt>
                <c:pt idx="623">
                  <c:v>0.317559505484455</c:v>
                </c:pt>
                <c:pt idx="624">
                  <c:v>0.31675759560269401</c:v>
                </c:pt>
                <c:pt idx="625">
                  <c:v>0.31595568572093202</c:v>
                </c:pt>
                <c:pt idx="626">
                  <c:v>0.31515377583917098</c:v>
                </c:pt>
                <c:pt idx="627">
                  <c:v>0.31435186595740999</c:v>
                </c:pt>
                <c:pt idx="628">
                  <c:v>0.31354995607564801</c:v>
                </c:pt>
                <c:pt idx="629">
                  <c:v>0.31274804619388702</c:v>
                </c:pt>
                <c:pt idx="630">
                  <c:v>0.31194613631212598</c:v>
                </c:pt>
                <c:pt idx="631">
                  <c:v>0.31114422643036499</c:v>
                </c:pt>
                <c:pt idx="632">
                  <c:v>0.310342316548603</c:v>
                </c:pt>
                <c:pt idx="633">
                  <c:v>0.30954040666684202</c:v>
                </c:pt>
                <c:pt idx="634">
                  <c:v>0.30873849678508097</c:v>
                </c:pt>
                <c:pt idx="635">
                  <c:v>0.30793658690331899</c:v>
                </c:pt>
                <c:pt idx="636">
                  <c:v>0.307134677021558</c:v>
                </c:pt>
                <c:pt idx="637">
                  <c:v>0.30652810860268298</c:v>
                </c:pt>
                <c:pt idx="638">
                  <c:v>0.30598625471067098</c:v>
                </c:pt>
                <c:pt idx="639">
                  <c:v>0.30544440081865898</c:v>
                </c:pt>
                <c:pt idx="640">
                  <c:v>0.30490254692664698</c:v>
                </c:pt>
                <c:pt idx="641">
                  <c:v>0.30436069303463498</c:v>
                </c:pt>
                <c:pt idx="642">
                  <c:v>0.30381883914262298</c:v>
                </c:pt>
                <c:pt idx="643">
                  <c:v>0.30327698525061098</c:v>
                </c:pt>
                <c:pt idx="644">
                  <c:v>0.30273513135859897</c:v>
                </c:pt>
                <c:pt idx="645">
                  <c:v>0.30219327746658697</c:v>
                </c:pt>
                <c:pt idx="646">
                  <c:v>0.30165142357457497</c:v>
                </c:pt>
                <c:pt idx="647">
                  <c:v>0.30110956968256303</c:v>
                </c:pt>
                <c:pt idx="648">
                  <c:v>0.30056771579055103</c:v>
                </c:pt>
                <c:pt idx="649">
                  <c:v>0.30002586189853903</c:v>
                </c:pt>
                <c:pt idx="650">
                  <c:v>0.29948400800652702</c:v>
                </c:pt>
                <c:pt idx="651">
                  <c:v>0.29894215411451502</c:v>
                </c:pt>
                <c:pt idx="652">
                  <c:v>0.29840030022250302</c:v>
                </c:pt>
                <c:pt idx="653">
                  <c:v>0.29785844633049102</c:v>
                </c:pt>
                <c:pt idx="654">
                  <c:v>0.29731659243847902</c:v>
                </c:pt>
                <c:pt idx="655">
                  <c:v>0.29677473854646702</c:v>
                </c:pt>
                <c:pt idx="656">
                  <c:v>0.29623288465445502</c:v>
                </c:pt>
                <c:pt idx="657">
                  <c:v>0.29602057005878502</c:v>
                </c:pt>
                <c:pt idx="658">
                  <c:v>0.29611163793835898</c:v>
                </c:pt>
                <c:pt idx="659">
                  <c:v>0.29620270581793401</c:v>
                </c:pt>
                <c:pt idx="660">
                  <c:v>0.29629377369750798</c:v>
                </c:pt>
                <c:pt idx="661">
                  <c:v>0.296384841577082</c:v>
                </c:pt>
                <c:pt idx="662">
                  <c:v>0.29647590945665703</c:v>
                </c:pt>
                <c:pt idx="663">
                  <c:v>0.296566977336231</c:v>
                </c:pt>
                <c:pt idx="664">
                  <c:v>0.29665804521580502</c:v>
                </c:pt>
                <c:pt idx="665">
                  <c:v>0.29674911309537999</c:v>
                </c:pt>
                <c:pt idx="666">
                  <c:v>0.29684018097495402</c:v>
                </c:pt>
                <c:pt idx="667">
                  <c:v>0.29693124885452798</c:v>
                </c:pt>
                <c:pt idx="668">
                  <c:v>0.29702231673410301</c:v>
                </c:pt>
                <c:pt idx="669">
                  <c:v>0.29711338461367698</c:v>
                </c:pt>
                <c:pt idx="670">
                  <c:v>0.297204452493251</c:v>
                </c:pt>
                <c:pt idx="671">
                  <c:v>0.29729552037282603</c:v>
                </c:pt>
                <c:pt idx="672">
                  <c:v>0.2973865882524</c:v>
                </c:pt>
                <c:pt idx="673">
                  <c:v>0.29747765613197402</c:v>
                </c:pt>
                <c:pt idx="674">
                  <c:v>0.29756872401154899</c:v>
                </c:pt>
                <c:pt idx="675">
                  <c:v>0.29765979189112302</c:v>
                </c:pt>
                <c:pt idx="676">
                  <c:v>0.29775085977069699</c:v>
                </c:pt>
                <c:pt idx="677">
                  <c:v>0.29784192765027101</c:v>
                </c:pt>
                <c:pt idx="678">
                  <c:v>0.29793299552984598</c:v>
                </c:pt>
                <c:pt idx="679">
                  <c:v>0.29802406340942</c:v>
                </c:pt>
                <c:pt idx="680">
                  <c:v>0.29811513128899397</c:v>
                </c:pt>
                <c:pt idx="681">
                  <c:v>0.298206199168569</c:v>
                </c:pt>
                <c:pt idx="682">
                  <c:v>0.29829726704814302</c:v>
                </c:pt>
                <c:pt idx="683">
                  <c:v>0.29838833492771699</c:v>
                </c:pt>
                <c:pt idx="684">
                  <c:v>0.29847940280729202</c:v>
                </c:pt>
                <c:pt idx="685">
                  <c:v>0.29857047068686599</c:v>
                </c:pt>
                <c:pt idx="686">
                  <c:v>0.29866153856644001</c:v>
                </c:pt>
                <c:pt idx="687">
                  <c:v>0.29875260644601498</c:v>
                </c:pt>
                <c:pt idx="688">
                  <c:v>0.298843674325589</c:v>
                </c:pt>
                <c:pt idx="689">
                  <c:v>0.29893474220516297</c:v>
                </c:pt>
                <c:pt idx="690">
                  <c:v>0.299025810084738</c:v>
                </c:pt>
                <c:pt idx="691">
                  <c:v>0.299204649115481</c:v>
                </c:pt>
                <c:pt idx="692">
                  <c:v>0.29997699067007699</c:v>
                </c:pt>
                <c:pt idx="693">
                  <c:v>0.30074933222467198</c:v>
                </c:pt>
                <c:pt idx="694">
                  <c:v>0.30152167377926797</c:v>
                </c:pt>
                <c:pt idx="695">
                  <c:v>0.30229401533386402</c:v>
                </c:pt>
                <c:pt idx="696">
                  <c:v>0.30306635688846001</c:v>
                </c:pt>
                <c:pt idx="697">
                  <c:v>0.303838698443055</c:v>
                </c:pt>
                <c:pt idx="698">
                  <c:v>0.30461103999765099</c:v>
                </c:pt>
                <c:pt idx="699">
                  <c:v>0.30538338155224698</c:v>
                </c:pt>
                <c:pt idx="700">
                  <c:v>0.30615572310684303</c:v>
                </c:pt>
                <c:pt idx="701">
                  <c:v>0.30692806466143802</c:v>
                </c:pt>
                <c:pt idx="702">
                  <c:v>0.30770040621603401</c:v>
                </c:pt>
                <c:pt idx="703">
                  <c:v>0.30847274777063</c:v>
                </c:pt>
                <c:pt idx="704">
                  <c:v>0.30924508932522599</c:v>
                </c:pt>
                <c:pt idx="705">
                  <c:v>0.31001743087982198</c:v>
                </c:pt>
                <c:pt idx="706">
                  <c:v>0.31078977243441702</c:v>
                </c:pt>
                <c:pt idx="707">
                  <c:v>0.31156211398901301</c:v>
                </c:pt>
                <c:pt idx="708">
                  <c:v>0.312334455543609</c:v>
                </c:pt>
                <c:pt idx="709">
                  <c:v>0.31310679709820499</c:v>
                </c:pt>
                <c:pt idx="710">
                  <c:v>0.31387913865280098</c:v>
                </c:pt>
                <c:pt idx="711">
                  <c:v>0.31465148020739597</c:v>
                </c:pt>
                <c:pt idx="712">
                  <c:v>0.31542382176199202</c:v>
                </c:pt>
                <c:pt idx="713">
                  <c:v>0.31619616331658801</c:v>
                </c:pt>
                <c:pt idx="714">
                  <c:v>0.317002929601784</c:v>
                </c:pt>
                <c:pt idx="715">
                  <c:v>0.31782414468595899</c:v>
                </c:pt>
                <c:pt idx="716">
                  <c:v>0.31864535977013397</c:v>
                </c:pt>
                <c:pt idx="717">
                  <c:v>0.31946657485430902</c:v>
                </c:pt>
                <c:pt idx="718">
                  <c:v>0.320287789938484</c:v>
                </c:pt>
                <c:pt idx="719">
                  <c:v>0.32110900502265899</c:v>
                </c:pt>
                <c:pt idx="720">
                  <c:v>0.32193022010683398</c:v>
                </c:pt>
                <c:pt idx="721">
                  <c:v>0.32275143519100902</c:v>
                </c:pt>
                <c:pt idx="722">
                  <c:v>0.323572650275184</c:v>
                </c:pt>
                <c:pt idx="723">
                  <c:v>0.32439386535935899</c:v>
                </c:pt>
                <c:pt idx="724">
                  <c:v>0.32521508044353398</c:v>
                </c:pt>
                <c:pt idx="725">
                  <c:v>0.32603629552770902</c:v>
                </c:pt>
                <c:pt idx="726">
                  <c:v>0.32685751061188401</c:v>
                </c:pt>
                <c:pt idx="727">
                  <c:v>0.32767872569605999</c:v>
                </c:pt>
                <c:pt idx="728">
                  <c:v>0.32849994078023498</c:v>
                </c:pt>
                <c:pt idx="729">
                  <c:v>0.32932115586441002</c:v>
                </c:pt>
                <c:pt idx="730">
                  <c:v>0.33014237094858501</c:v>
                </c:pt>
                <c:pt idx="731">
                  <c:v>0.33096358603275999</c:v>
                </c:pt>
                <c:pt idx="732">
                  <c:v>0.33178480111693498</c:v>
                </c:pt>
                <c:pt idx="733">
                  <c:v>0.33260601620111002</c:v>
                </c:pt>
                <c:pt idx="734">
                  <c:v>0.33342723128528501</c:v>
                </c:pt>
                <c:pt idx="735">
                  <c:v>0.33424844636945999</c:v>
                </c:pt>
                <c:pt idx="736">
                  <c:v>0.33506966145363498</c:v>
                </c:pt>
                <c:pt idx="737">
                  <c:v>0.33589087653781002</c:v>
                </c:pt>
                <c:pt idx="738">
                  <c:v>0.33671209162198501</c:v>
                </c:pt>
                <c:pt idx="739">
                  <c:v>0.33753330670616</c:v>
                </c:pt>
                <c:pt idx="740">
                  <c:v>0.33835452179033498</c:v>
                </c:pt>
                <c:pt idx="741">
                  <c:v>0.33917573687451003</c:v>
                </c:pt>
                <c:pt idx="742">
                  <c:v>0.33999695195868501</c:v>
                </c:pt>
                <c:pt idx="743">
                  <c:v>0.34081816704286</c:v>
                </c:pt>
                <c:pt idx="744">
                  <c:v>0.34163938212703499</c:v>
                </c:pt>
                <c:pt idx="745">
                  <c:v>0.34246059721121003</c:v>
                </c:pt>
                <c:pt idx="746">
                  <c:v>0.34328181229538501</c:v>
                </c:pt>
                <c:pt idx="747">
                  <c:v>0.34394243788703899</c:v>
                </c:pt>
                <c:pt idx="748">
                  <c:v>0.344431118544264</c:v>
                </c:pt>
                <c:pt idx="749">
                  <c:v>0.34491979920148902</c:v>
                </c:pt>
                <c:pt idx="750">
                  <c:v>0.34540847985871298</c:v>
                </c:pt>
                <c:pt idx="751">
                  <c:v>0.345897160515938</c:v>
                </c:pt>
                <c:pt idx="752">
                  <c:v>0.34638584117316301</c:v>
                </c:pt>
                <c:pt idx="753">
                  <c:v>0.34687452183038803</c:v>
                </c:pt>
                <c:pt idx="754">
                  <c:v>0.34736320248761299</c:v>
                </c:pt>
                <c:pt idx="755">
                  <c:v>0.347851883144837</c:v>
                </c:pt>
                <c:pt idx="756">
                  <c:v>0.34834056380206202</c:v>
                </c:pt>
                <c:pt idx="757">
                  <c:v>0.34882924445928698</c:v>
                </c:pt>
                <c:pt idx="758">
                  <c:v>0.349317925116512</c:v>
                </c:pt>
                <c:pt idx="759">
                  <c:v>0.34980660577373701</c:v>
                </c:pt>
                <c:pt idx="760">
                  <c:v>0.35029528643096097</c:v>
                </c:pt>
                <c:pt idx="761">
                  <c:v>0.35078396708818599</c:v>
                </c:pt>
                <c:pt idx="762">
                  <c:v>0.351272647745411</c:v>
                </c:pt>
                <c:pt idx="763">
                  <c:v>0.35176132840263602</c:v>
                </c:pt>
                <c:pt idx="764">
                  <c:v>0.35225000905986098</c:v>
                </c:pt>
                <c:pt idx="765">
                  <c:v>0.352738689717086</c:v>
                </c:pt>
                <c:pt idx="766">
                  <c:v>0.35322737037431001</c:v>
                </c:pt>
                <c:pt idx="767">
                  <c:v>0.35371605103153497</c:v>
                </c:pt>
                <c:pt idx="768">
                  <c:v>0.35420473168875999</c:v>
                </c:pt>
                <c:pt idx="769">
                  <c:v>0.354693412345985</c:v>
                </c:pt>
                <c:pt idx="770">
                  <c:v>0.35518209300321002</c:v>
                </c:pt>
                <c:pt idx="771">
                  <c:v>0.35567077366043398</c:v>
                </c:pt>
                <c:pt idx="772">
                  <c:v>0.356159454317659</c:v>
                </c:pt>
                <c:pt idx="773">
                  <c:v>0.35664813497488401</c:v>
                </c:pt>
                <c:pt idx="774">
                  <c:v>0.35705535063994098</c:v>
                </c:pt>
                <c:pt idx="775">
                  <c:v>0.35710088457488198</c:v>
                </c:pt>
                <c:pt idx="776">
                  <c:v>0.35714641850982298</c:v>
                </c:pt>
                <c:pt idx="777">
                  <c:v>0.35719195244476398</c:v>
                </c:pt>
                <c:pt idx="778">
                  <c:v>0.35723748637970498</c:v>
                </c:pt>
                <c:pt idx="779">
                  <c:v>0.35728302031464598</c:v>
                </c:pt>
                <c:pt idx="780">
                  <c:v>0.35732855424958698</c:v>
                </c:pt>
                <c:pt idx="781">
                  <c:v>0.35737408818452798</c:v>
                </c:pt>
                <c:pt idx="782">
                  <c:v>0.35741962211946898</c:v>
                </c:pt>
                <c:pt idx="783">
                  <c:v>0.35746515605440998</c:v>
                </c:pt>
                <c:pt idx="784">
                  <c:v>0.35751068998935098</c:v>
                </c:pt>
                <c:pt idx="785">
                  <c:v>0.35755622392429198</c:v>
                </c:pt>
                <c:pt idx="786">
                  <c:v>0.35760175785923298</c:v>
                </c:pt>
                <c:pt idx="787">
                  <c:v>0.35764729179417398</c:v>
                </c:pt>
                <c:pt idx="788">
                  <c:v>0.35769282572911498</c:v>
                </c:pt>
                <c:pt idx="789">
                  <c:v>0.35773835966405598</c:v>
                </c:pt>
                <c:pt idx="790">
                  <c:v>0.35778389359899698</c:v>
                </c:pt>
                <c:pt idx="791">
                  <c:v>0.35782942753393898</c:v>
                </c:pt>
                <c:pt idx="792">
                  <c:v>0.35787496146887998</c:v>
                </c:pt>
                <c:pt idx="793">
                  <c:v>0.35792049540382098</c:v>
                </c:pt>
                <c:pt idx="794">
                  <c:v>0.35796602933876198</c:v>
                </c:pt>
                <c:pt idx="795">
                  <c:v>0.35801156327370298</c:v>
                </c:pt>
                <c:pt idx="796">
                  <c:v>0.35805709720864398</c:v>
                </c:pt>
                <c:pt idx="797">
                  <c:v>0.35810263114358498</c:v>
                </c:pt>
                <c:pt idx="798">
                  <c:v>0.35814816507852598</c:v>
                </c:pt>
                <c:pt idx="799">
                  <c:v>0.35819369901346698</c:v>
                </c:pt>
                <c:pt idx="800">
                  <c:v>0.35823923294840798</c:v>
                </c:pt>
                <c:pt idx="801">
                  <c:v>0.35828476688334898</c:v>
                </c:pt>
                <c:pt idx="802">
                  <c:v>0.35833030081828998</c:v>
                </c:pt>
                <c:pt idx="803">
                  <c:v>0.35837583475323098</c:v>
                </c:pt>
                <c:pt idx="804">
                  <c:v>0.35842136868817198</c:v>
                </c:pt>
                <c:pt idx="805">
                  <c:v>0.35846690262311298</c:v>
                </c:pt>
                <c:pt idx="806">
                  <c:v>0.35851243655805398</c:v>
                </c:pt>
                <c:pt idx="807">
                  <c:v>0.35855797049299498</c:v>
                </c:pt>
                <c:pt idx="808">
                  <c:v>0.35860350442793598</c:v>
                </c:pt>
                <c:pt idx="809">
                  <c:v>0.35823244814967098</c:v>
                </c:pt>
                <c:pt idx="810">
                  <c:v>0.357751986573285</c:v>
                </c:pt>
                <c:pt idx="811">
                  <c:v>0.35727152499689901</c:v>
                </c:pt>
                <c:pt idx="812">
                  <c:v>0.35679106342051398</c:v>
                </c:pt>
                <c:pt idx="813">
                  <c:v>0.35631060184412799</c:v>
                </c:pt>
                <c:pt idx="814">
                  <c:v>0.35583014026774301</c:v>
                </c:pt>
                <c:pt idx="815">
                  <c:v>0.35534967869135697</c:v>
                </c:pt>
                <c:pt idx="816">
                  <c:v>0.35486921711497099</c:v>
                </c:pt>
                <c:pt idx="817">
                  <c:v>0.35438875553858601</c:v>
                </c:pt>
                <c:pt idx="818">
                  <c:v>0.35390829396220003</c:v>
                </c:pt>
                <c:pt idx="819">
                  <c:v>0.35342783238581399</c:v>
                </c:pt>
                <c:pt idx="820">
                  <c:v>0.35294737080942901</c:v>
                </c:pt>
                <c:pt idx="821">
                  <c:v>0.35246690923304302</c:v>
                </c:pt>
                <c:pt idx="822">
                  <c:v>0.35198644765665799</c:v>
                </c:pt>
                <c:pt idx="823">
                  <c:v>0.351505986080272</c:v>
                </c:pt>
                <c:pt idx="824">
                  <c:v>0.35102552450388602</c:v>
                </c:pt>
                <c:pt idx="825">
                  <c:v>0.35054506292750098</c:v>
                </c:pt>
                <c:pt idx="826">
                  <c:v>0.350064601351115</c:v>
                </c:pt>
                <c:pt idx="827">
                  <c:v>0.34958413977472902</c:v>
                </c:pt>
                <c:pt idx="828">
                  <c:v>0.34910367819834398</c:v>
                </c:pt>
                <c:pt idx="829">
                  <c:v>0.348623216621958</c:v>
                </c:pt>
                <c:pt idx="830">
                  <c:v>0.34814275504557302</c:v>
                </c:pt>
                <c:pt idx="831">
                  <c:v>0.34766229346918698</c:v>
                </c:pt>
                <c:pt idx="832">
                  <c:v>0.347181831892801</c:v>
                </c:pt>
                <c:pt idx="833">
                  <c:v>0.34670137031641601</c:v>
                </c:pt>
                <c:pt idx="834">
                  <c:v>0.34622090874002998</c:v>
                </c:pt>
                <c:pt idx="835">
                  <c:v>0.34574044716364399</c:v>
                </c:pt>
                <c:pt idx="836">
                  <c:v>0.34525998558725901</c:v>
                </c:pt>
                <c:pt idx="837">
                  <c:v>0.34477952401087297</c:v>
                </c:pt>
                <c:pt idx="838">
                  <c:v>0.34428276960037102</c:v>
                </c:pt>
                <c:pt idx="839">
                  <c:v>0.34376671827299099</c:v>
                </c:pt>
                <c:pt idx="840">
                  <c:v>0.34325066694561202</c:v>
                </c:pt>
                <c:pt idx="841">
                  <c:v>0.34273461561823199</c:v>
                </c:pt>
                <c:pt idx="842">
                  <c:v>0.34221856429085301</c:v>
                </c:pt>
                <c:pt idx="843">
                  <c:v>0.34170251296347298</c:v>
                </c:pt>
                <c:pt idx="844">
                  <c:v>0.34118646163609401</c:v>
                </c:pt>
                <c:pt idx="845">
                  <c:v>0.34067041030871398</c:v>
                </c:pt>
                <c:pt idx="846">
                  <c:v>0.340154358981334</c:v>
                </c:pt>
                <c:pt idx="847">
                  <c:v>0.33963830765395497</c:v>
                </c:pt>
                <c:pt idx="848">
                  <c:v>0.339122256326575</c:v>
                </c:pt>
                <c:pt idx="849">
                  <c:v>0.33860620499919603</c:v>
                </c:pt>
                <c:pt idx="850">
                  <c:v>0.338090153671816</c:v>
                </c:pt>
                <c:pt idx="851">
                  <c:v>0.33757410234443702</c:v>
                </c:pt>
                <c:pt idx="852">
                  <c:v>0.33705805101705699</c:v>
                </c:pt>
                <c:pt idx="853">
                  <c:v>0.33654199968967702</c:v>
                </c:pt>
                <c:pt idx="854">
                  <c:v>0.33602594836229799</c:v>
                </c:pt>
                <c:pt idx="855">
                  <c:v>0.33550989703491801</c:v>
                </c:pt>
                <c:pt idx="856">
                  <c:v>0.33499384570753898</c:v>
                </c:pt>
                <c:pt idx="857">
                  <c:v>0.33447779438015901</c:v>
                </c:pt>
                <c:pt idx="858">
                  <c:v>0.33396174305277998</c:v>
                </c:pt>
                <c:pt idx="859">
                  <c:v>0.33346425093776499</c:v>
                </c:pt>
                <c:pt idx="860">
                  <c:v>0.33303420816462997</c:v>
                </c:pt>
                <c:pt idx="861">
                  <c:v>0.33260416539149501</c:v>
                </c:pt>
                <c:pt idx="862">
                  <c:v>0.33217412261836099</c:v>
                </c:pt>
                <c:pt idx="863">
                  <c:v>0.33174407984522603</c:v>
                </c:pt>
                <c:pt idx="864">
                  <c:v>0.33131403707209101</c:v>
                </c:pt>
                <c:pt idx="865">
                  <c:v>0.33088399429895698</c:v>
                </c:pt>
                <c:pt idx="866">
                  <c:v>0.33045395152582202</c:v>
                </c:pt>
                <c:pt idx="867">
                  <c:v>0.330023908752687</c:v>
                </c:pt>
                <c:pt idx="868">
                  <c:v>0.32959386597955298</c:v>
                </c:pt>
                <c:pt idx="869">
                  <c:v>0.32916382320641802</c:v>
                </c:pt>
                <c:pt idx="870">
                  <c:v>0.328733780433283</c:v>
                </c:pt>
                <c:pt idx="871">
                  <c:v>0.32830373766014898</c:v>
                </c:pt>
                <c:pt idx="872">
                  <c:v>0.32787369488701401</c:v>
                </c:pt>
                <c:pt idx="873">
                  <c:v>0.32744365211387899</c:v>
                </c:pt>
                <c:pt idx="874">
                  <c:v>0.32701360934074503</c:v>
                </c:pt>
                <c:pt idx="875">
                  <c:v>0.32658356656761001</c:v>
                </c:pt>
                <c:pt idx="876">
                  <c:v>0.32615352379447499</c:v>
                </c:pt>
                <c:pt idx="877">
                  <c:v>0.32572448574874802</c:v>
                </c:pt>
                <c:pt idx="878">
                  <c:v>0.32541485495801997</c:v>
                </c:pt>
                <c:pt idx="879">
                  <c:v>0.32510522416729198</c:v>
                </c:pt>
                <c:pt idx="880">
                  <c:v>0.324795593376564</c:v>
                </c:pt>
                <c:pt idx="881">
                  <c:v>0.32448596258583701</c:v>
                </c:pt>
                <c:pt idx="882">
                  <c:v>0.32417633179510902</c:v>
                </c:pt>
                <c:pt idx="883">
                  <c:v>0.32386670100438097</c:v>
                </c:pt>
                <c:pt idx="884">
                  <c:v>0.32355707021365299</c:v>
                </c:pt>
                <c:pt idx="885">
                  <c:v>0.323247439422926</c:v>
                </c:pt>
                <c:pt idx="886">
                  <c:v>0.32293780863219801</c:v>
                </c:pt>
                <c:pt idx="887">
                  <c:v>0.32262817784147002</c:v>
                </c:pt>
                <c:pt idx="888">
                  <c:v>0.32231854705074198</c:v>
                </c:pt>
                <c:pt idx="889">
                  <c:v>0.32200891626001399</c:v>
                </c:pt>
                <c:pt idx="890">
                  <c:v>0.321699285469287</c:v>
                </c:pt>
                <c:pt idx="891">
                  <c:v>0.32138965467855901</c:v>
                </c:pt>
                <c:pt idx="892">
                  <c:v>0.32108002388783102</c:v>
                </c:pt>
                <c:pt idx="893">
                  <c:v>0.32077039309710298</c:v>
                </c:pt>
                <c:pt idx="894">
                  <c:v>0.32046076230637599</c:v>
                </c:pt>
                <c:pt idx="895">
                  <c:v>0.320151131515648</c:v>
                </c:pt>
                <c:pt idx="896">
                  <c:v>0.31984150072492001</c:v>
                </c:pt>
                <c:pt idx="897">
                  <c:v>0.31953186993419203</c:v>
                </c:pt>
                <c:pt idx="898">
                  <c:v>0.31922223914346398</c:v>
                </c:pt>
                <c:pt idx="899">
                  <c:v>0.31891260835273699</c:v>
                </c:pt>
                <c:pt idx="900">
                  <c:v>0.318602977562009</c:v>
                </c:pt>
                <c:pt idx="901">
                  <c:v>0.31829334677128102</c:v>
                </c:pt>
                <c:pt idx="902">
                  <c:v>0.31798371598055297</c:v>
                </c:pt>
                <c:pt idx="903">
                  <c:v>0.31767408518982498</c:v>
                </c:pt>
                <c:pt idx="904">
                  <c:v>0.31736445439909799</c:v>
                </c:pt>
                <c:pt idx="905">
                  <c:v>0.31705482360837001</c:v>
                </c:pt>
                <c:pt idx="906">
                  <c:v>0.31674519281764202</c:v>
                </c:pt>
                <c:pt idx="907">
                  <c:v>0.31643556202691397</c:v>
                </c:pt>
                <c:pt idx="908">
                  <c:v>0.31640803324184802</c:v>
                </c:pt>
                <c:pt idx="909">
                  <c:v>0.316524144783973</c:v>
                </c:pt>
                <c:pt idx="910">
                  <c:v>0.31664025632609799</c:v>
                </c:pt>
                <c:pt idx="911">
                  <c:v>0.31675636786822198</c:v>
                </c:pt>
                <c:pt idx="912">
                  <c:v>0.31687247941034702</c:v>
                </c:pt>
                <c:pt idx="913">
                  <c:v>0.316988590952472</c:v>
                </c:pt>
                <c:pt idx="914">
                  <c:v>0.31710470249459599</c:v>
                </c:pt>
                <c:pt idx="915">
                  <c:v>0.31722081403672098</c:v>
                </c:pt>
                <c:pt idx="916">
                  <c:v>0.31733692557884502</c:v>
                </c:pt>
                <c:pt idx="917">
                  <c:v>0.31745303712097001</c:v>
                </c:pt>
                <c:pt idx="918">
                  <c:v>0.31756914866309499</c:v>
                </c:pt>
                <c:pt idx="919">
                  <c:v>0.31768526020521898</c:v>
                </c:pt>
                <c:pt idx="920">
                  <c:v>0.31780137174734402</c:v>
                </c:pt>
                <c:pt idx="921">
                  <c:v>0.31791748328946901</c:v>
                </c:pt>
                <c:pt idx="922">
                  <c:v>0.31803359483159299</c:v>
                </c:pt>
                <c:pt idx="923">
                  <c:v>0.31814970637371798</c:v>
                </c:pt>
                <c:pt idx="924">
                  <c:v>0.31826581791584302</c:v>
                </c:pt>
                <c:pt idx="925">
                  <c:v>0.31838192945796701</c:v>
                </c:pt>
                <c:pt idx="926">
                  <c:v>0.31849804100009199</c:v>
                </c:pt>
                <c:pt idx="927">
                  <c:v>0.31861415254221698</c:v>
                </c:pt>
                <c:pt idx="928">
                  <c:v>0.31873026408434102</c:v>
                </c:pt>
                <c:pt idx="929">
                  <c:v>0.31884637562646601</c:v>
                </c:pt>
                <c:pt idx="930">
                  <c:v>0.31896248716859099</c:v>
                </c:pt>
                <c:pt idx="931">
                  <c:v>0.31907859871071498</c:v>
                </c:pt>
                <c:pt idx="932">
                  <c:v>0.31919471025284002</c:v>
                </c:pt>
                <c:pt idx="933">
                  <c:v>0.31931082179496401</c:v>
                </c:pt>
                <c:pt idx="934">
                  <c:v>0.31942693333708899</c:v>
                </c:pt>
                <c:pt idx="935">
                  <c:v>0.31954304487921398</c:v>
                </c:pt>
                <c:pt idx="936">
                  <c:v>0.31965915642133802</c:v>
                </c:pt>
                <c:pt idx="937">
                  <c:v>0.31977526796346301</c:v>
                </c:pt>
                <c:pt idx="938">
                  <c:v>0.31989137950558799</c:v>
                </c:pt>
                <c:pt idx="939">
                  <c:v>0.32000749104771198</c:v>
                </c:pt>
                <c:pt idx="940">
                  <c:v>0.32012360258983702</c:v>
                </c:pt>
                <c:pt idx="941">
                  <c:v>0.32023971413196201</c:v>
                </c:pt>
                <c:pt idx="942">
                  <c:v>0.32035582567408599</c:v>
                </c:pt>
                <c:pt idx="943">
                  <c:v>0.32047193721621098</c:v>
                </c:pt>
                <c:pt idx="944">
                  <c:v>0.32058804875833502</c:v>
                </c:pt>
                <c:pt idx="945">
                  <c:v>0.32070416030046001</c:v>
                </c:pt>
                <c:pt idx="946">
                  <c:v>0.32082027184258499</c:v>
                </c:pt>
                <c:pt idx="947">
                  <c:v>0.32093638338470898</c:v>
                </c:pt>
                <c:pt idx="948">
                  <c:v>0.32109411672648402</c:v>
                </c:pt>
                <c:pt idx="949">
                  <c:v>0.32141664880676502</c:v>
                </c:pt>
                <c:pt idx="950">
                  <c:v>0.321739180887047</c:v>
                </c:pt>
                <c:pt idx="951">
                  <c:v>0.32206171296732899</c:v>
                </c:pt>
                <c:pt idx="952">
                  <c:v>0.32238424504760999</c:v>
                </c:pt>
                <c:pt idx="953">
                  <c:v>0.32270677712789197</c:v>
                </c:pt>
                <c:pt idx="954">
                  <c:v>0.32302930920817402</c:v>
                </c:pt>
                <c:pt idx="955">
                  <c:v>0.32335184128845501</c:v>
                </c:pt>
                <c:pt idx="956">
                  <c:v>0.323674373368737</c:v>
                </c:pt>
                <c:pt idx="957">
                  <c:v>0.32399690544901899</c:v>
                </c:pt>
                <c:pt idx="958">
                  <c:v>0.32431943752930098</c:v>
                </c:pt>
                <c:pt idx="959">
                  <c:v>0.32464196960958203</c:v>
                </c:pt>
                <c:pt idx="960">
                  <c:v>0.32496450168986402</c:v>
                </c:pt>
                <c:pt idx="961">
                  <c:v>0.32528703377014601</c:v>
                </c:pt>
                <c:pt idx="962">
                  <c:v>0.325609565850427</c:v>
                </c:pt>
                <c:pt idx="963">
                  <c:v>0.32593209793070899</c:v>
                </c:pt>
                <c:pt idx="964">
                  <c:v>0.32625463001099098</c:v>
                </c:pt>
                <c:pt idx="965">
                  <c:v>0.32657716209127202</c:v>
                </c:pt>
                <c:pt idx="966">
                  <c:v>0.32689969417155401</c:v>
                </c:pt>
                <c:pt idx="967">
                  <c:v>0.327222226251836</c:v>
                </c:pt>
                <c:pt idx="968">
                  <c:v>0.32754475833211699</c:v>
                </c:pt>
                <c:pt idx="969">
                  <c:v>0.32786729041239898</c:v>
                </c:pt>
                <c:pt idx="970">
                  <c:v>0.32818982249268103</c:v>
                </c:pt>
                <c:pt idx="971">
                  <c:v>0.32851235457296302</c:v>
                </c:pt>
                <c:pt idx="972">
                  <c:v>0.32883488665324401</c:v>
                </c:pt>
                <c:pt idx="973">
                  <c:v>0.32919602982629398</c:v>
                </c:pt>
                <c:pt idx="974">
                  <c:v>0.32956030135840397</c:v>
                </c:pt>
                <c:pt idx="975">
                  <c:v>0.32992457289051302</c:v>
                </c:pt>
                <c:pt idx="976">
                  <c:v>0.33028884442262302</c:v>
                </c:pt>
                <c:pt idx="977">
                  <c:v>0.33065311595473301</c:v>
                </c:pt>
                <c:pt idx="978">
                  <c:v>0.33101738748684201</c:v>
                </c:pt>
                <c:pt idx="979">
                  <c:v>0.331381659018952</c:v>
                </c:pt>
                <c:pt idx="980">
                  <c:v>0.331745930551062</c:v>
                </c:pt>
                <c:pt idx="981">
                  <c:v>0.33211020208317199</c:v>
                </c:pt>
                <c:pt idx="982">
                  <c:v>0.33247447361528099</c:v>
                </c:pt>
                <c:pt idx="983">
                  <c:v>0.33283874514739098</c:v>
                </c:pt>
                <c:pt idx="984">
                  <c:v>0.33320301667950097</c:v>
                </c:pt>
                <c:pt idx="985">
                  <c:v>0.33356728821161102</c:v>
                </c:pt>
                <c:pt idx="986">
                  <c:v>0.33393155974372002</c:v>
                </c:pt>
                <c:pt idx="987">
                  <c:v>0.33429583127583001</c:v>
                </c:pt>
                <c:pt idx="988">
                  <c:v>0.33466010280794001</c:v>
                </c:pt>
                <c:pt idx="989">
                  <c:v>0.335024374340049</c:v>
                </c:pt>
                <c:pt idx="990">
                  <c:v>0.335388645872159</c:v>
                </c:pt>
                <c:pt idx="991">
                  <c:v>0.33575291740426899</c:v>
                </c:pt>
                <c:pt idx="992">
                  <c:v>0.33611718893637899</c:v>
                </c:pt>
                <c:pt idx="993">
                  <c:v>0.33648146046848898</c:v>
                </c:pt>
                <c:pt idx="994">
                  <c:v>0.33684573200059797</c:v>
                </c:pt>
                <c:pt idx="995">
                  <c:v>0.33721000353270802</c:v>
                </c:pt>
                <c:pt idx="996">
                  <c:v>0.33757427506481802</c:v>
                </c:pt>
                <c:pt idx="997">
                  <c:v>0.33793854659692701</c:v>
                </c:pt>
                <c:pt idx="998">
                  <c:v>0.33830281812903701</c:v>
                </c:pt>
                <c:pt idx="999">
                  <c:v>0.338667089661147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14-4976-A6AF-AD573E81FCBF}"/>
            </c:ext>
          </c:extLst>
        </c:ser>
        <c:ser>
          <c:idx val="4"/>
          <c:order val="2"/>
          <c:tx>
            <c:strRef>
              <c:f>'1.0LiF_plot_data'!$D$1</c:f>
              <c:strCache>
                <c:ptCount val="1"/>
                <c:pt idx="0">
                  <c:v>F-F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2.3432656708366799E-2</c:v>
                </c:pt>
                <c:pt idx="197">
                  <c:v>2.6700981801233599E-2</c:v>
                </c:pt>
                <c:pt idx="198">
                  <c:v>2.9969306894100399E-2</c:v>
                </c:pt>
                <c:pt idx="199">
                  <c:v>3.3237631986967102E-2</c:v>
                </c:pt>
                <c:pt idx="200">
                  <c:v>3.6505957079833902E-2</c:v>
                </c:pt>
                <c:pt idx="201">
                  <c:v>3.9774282172700903E-2</c:v>
                </c:pt>
                <c:pt idx="202">
                  <c:v>4.3042607265567703E-2</c:v>
                </c:pt>
                <c:pt idx="203">
                  <c:v>4.6310932358434503E-2</c:v>
                </c:pt>
                <c:pt idx="204">
                  <c:v>4.9579257451301199E-2</c:v>
                </c:pt>
                <c:pt idx="205">
                  <c:v>5.2847582544167999E-2</c:v>
                </c:pt>
                <c:pt idx="206">
                  <c:v>5.7321527358792798E-2</c:v>
                </c:pt>
                <c:pt idx="207">
                  <c:v>6.3338216674909603E-2</c:v>
                </c:pt>
                <c:pt idx="208">
                  <c:v>6.93549059910262E-2</c:v>
                </c:pt>
                <c:pt idx="209">
                  <c:v>7.5371595307142797E-2</c:v>
                </c:pt>
                <c:pt idx="210">
                  <c:v>8.1388284623259394E-2</c:v>
                </c:pt>
                <c:pt idx="211">
                  <c:v>8.7404973939375893E-2</c:v>
                </c:pt>
                <c:pt idx="212">
                  <c:v>9.3550256712417498E-2</c:v>
                </c:pt>
                <c:pt idx="213">
                  <c:v>9.9936391871320002E-2</c:v>
                </c:pt>
                <c:pt idx="214">
                  <c:v>0.10632252703022201</c:v>
                </c:pt>
                <c:pt idx="215">
                  <c:v>0.112777234147813</c:v>
                </c:pt>
                <c:pt idx="216">
                  <c:v>0.121808132413131</c:v>
                </c:pt>
                <c:pt idx="217">
                  <c:v>0.13083903067845001</c:v>
                </c:pt>
                <c:pt idx="218">
                  <c:v>0.13986992894376801</c:v>
                </c:pt>
                <c:pt idx="219">
                  <c:v>0.14890082720908701</c:v>
                </c:pt>
                <c:pt idx="220">
                  <c:v>0.15796636210398299</c:v>
                </c:pt>
                <c:pt idx="221">
                  <c:v>0.16780819809081099</c:v>
                </c:pt>
                <c:pt idx="222">
                  <c:v>0.17765003407763799</c:v>
                </c:pt>
                <c:pt idx="223">
                  <c:v>0.18749187006446499</c:v>
                </c:pt>
                <c:pt idx="224">
                  <c:v>0.197333706051292</c:v>
                </c:pt>
                <c:pt idx="225">
                  <c:v>0.20717554203812</c:v>
                </c:pt>
                <c:pt idx="226">
                  <c:v>0.21700893834367699</c:v>
                </c:pt>
                <c:pt idx="227">
                  <c:v>0.226813913430926</c:v>
                </c:pt>
                <c:pt idx="228">
                  <c:v>0.236618888518176</c:v>
                </c:pt>
                <c:pt idx="229">
                  <c:v>0.24642386360542501</c:v>
                </c:pt>
                <c:pt idx="230">
                  <c:v>0.25622883869267499</c:v>
                </c:pt>
                <c:pt idx="231">
                  <c:v>0.26612892641110503</c:v>
                </c:pt>
                <c:pt idx="232">
                  <c:v>0.27632094012945502</c:v>
                </c:pt>
                <c:pt idx="233">
                  <c:v>0.28651295384780501</c:v>
                </c:pt>
                <c:pt idx="234">
                  <c:v>0.296704967566156</c:v>
                </c:pt>
                <c:pt idx="235">
                  <c:v>0.30689698128450599</c:v>
                </c:pt>
                <c:pt idx="236">
                  <c:v>0.31701448186729497</c:v>
                </c:pt>
                <c:pt idx="237">
                  <c:v>0.326922667289469</c:v>
                </c:pt>
                <c:pt idx="238">
                  <c:v>0.33683085271164398</c:v>
                </c:pt>
                <c:pt idx="239">
                  <c:v>0.34673903813381801</c:v>
                </c:pt>
                <c:pt idx="240">
                  <c:v>0.35681303550689503</c:v>
                </c:pt>
                <c:pt idx="241">
                  <c:v>0.368230671185239</c:v>
                </c:pt>
                <c:pt idx="242">
                  <c:v>0.37964830686358297</c:v>
                </c:pt>
                <c:pt idx="243">
                  <c:v>0.391065942541926</c:v>
                </c:pt>
                <c:pt idx="244">
                  <c:v>0.400603532022208</c:v>
                </c:pt>
                <c:pt idx="245">
                  <c:v>0.409634430220635</c:v>
                </c:pt>
                <c:pt idx="246">
                  <c:v>0.41866532841906301</c:v>
                </c:pt>
                <c:pt idx="247">
                  <c:v>0.42769622661749002</c:v>
                </c:pt>
                <c:pt idx="248">
                  <c:v>0.43672712481591802</c:v>
                </c:pt>
                <c:pt idx="249">
                  <c:v>0.44601749681786901</c:v>
                </c:pt>
                <c:pt idx="250">
                  <c:v>0.455370927116312</c:v>
                </c:pt>
                <c:pt idx="251">
                  <c:v>0.46472435741475498</c:v>
                </c:pt>
                <c:pt idx="252">
                  <c:v>0.47270529610846701</c:v>
                </c:pt>
                <c:pt idx="253">
                  <c:v>0.47921327668060798</c:v>
                </c:pt>
                <c:pt idx="254">
                  <c:v>0.48572125725275</c:v>
                </c:pt>
                <c:pt idx="255">
                  <c:v>0.49222923782489197</c:v>
                </c:pt>
                <c:pt idx="256">
                  <c:v>0.498737218397033</c:v>
                </c:pt>
                <c:pt idx="257">
                  <c:v>0.50524519896917497</c:v>
                </c:pt>
                <c:pt idx="258">
                  <c:v>0.51175317954131605</c:v>
                </c:pt>
                <c:pt idx="259">
                  <c:v>0.51823649378382597</c:v>
                </c:pt>
                <c:pt idx="260">
                  <c:v>0.52146550066493802</c:v>
                </c:pt>
                <c:pt idx="261">
                  <c:v>0.52469450754604996</c:v>
                </c:pt>
                <c:pt idx="262">
                  <c:v>0.52792351442716201</c:v>
                </c:pt>
                <c:pt idx="263">
                  <c:v>0.53115252130827395</c:v>
                </c:pt>
                <c:pt idx="264">
                  <c:v>0.534381528189386</c:v>
                </c:pt>
                <c:pt idx="265">
                  <c:v>0.53761053507049805</c:v>
                </c:pt>
                <c:pt idx="266">
                  <c:v>0.54083954195160999</c:v>
                </c:pt>
                <c:pt idx="267">
                  <c:v>0.54406854883272204</c:v>
                </c:pt>
                <c:pt idx="268">
                  <c:v>0.54729755571383398</c:v>
                </c:pt>
                <c:pt idx="269">
                  <c:v>0.55052656259494603</c:v>
                </c:pt>
                <c:pt idx="270">
                  <c:v>0.55375556947605697</c:v>
                </c:pt>
                <c:pt idx="271">
                  <c:v>0.55698457635716903</c:v>
                </c:pt>
                <c:pt idx="272">
                  <c:v>0.56021358323828097</c:v>
                </c:pt>
                <c:pt idx="273">
                  <c:v>0.56344259011939302</c:v>
                </c:pt>
                <c:pt idx="274">
                  <c:v>0.56465877932134501</c:v>
                </c:pt>
                <c:pt idx="275">
                  <c:v>0.56363365033230906</c:v>
                </c:pt>
                <c:pt idx="276">
                  <c:v>0.56260852134327399</c:v>
                </c:pt>
                <c:pt idx="277">
                  <c:v>0.56158339235423904</c:v>
                </c:pt>
                <c:pt idx="278">
                  <c:v>0.56055826336520398</c:v>
                </c:pt>
                <c:pt idx="279">
                  <c:v>0.55953313437616903</c:v>
                </c:pt>
                <c:pt idx="280">
                  <c:v>0.55850800538713397</c:v>
                </c:pt>
                <c:pt idx="281">
                  <c:v>0.55748287639809802</c:v>
                </c:pt>
                <c:pt idx="282">
                  <c:v>0.55645774740906295</c:v>
                </c:pt>
                <c:pt idx="283">
                  <c:v>0.555432618420028</c:v>
                </c:pt>
                <c:pt idx="284">
                  <c:v>0.55440748943099305</c:v>
                </c:pt>
                <c:pt idx="285">
                  <c:v>0.55338236044195799</c:v>
                </c:pt>
                <c:pt idx="286">
                  <c:v>0.55235723145292304</c:v>
                </c:pt>
                <c:pt idx="287">
                  <c:v>0.55133210246388697</c:v>
                </c:pt>
                <c:pt idx="288">
                  <c:v>0.55030697347485202</c:v>
                </c:pt>
                <c:pt idx="289">
                  <c:v>0.54902938001067403</c:v>
                </c:pt>
                <c:pt idx="290">
                  <c:v>0.54567155955588698</c:v>
                </c:pt>
                <c:pt idx="291">
                  <c:v>0.54231373910110003</c:v>
                </c:pt>
                <c:pt idx="292">
                  <c:v>0.53895591864631298</c:v>
                </c:pt>
                <c:pt idx="293">
                  <c:v>0.53559809819152604</c:v>
                </c:pt>
                <c:pt idx="294">
                  <c:v>0.53224027773673899</c:v>
                </c:pt>
                <c:pt idx="295">
                  <c:v>0.52888245728195205</c:v>
                </c:pt>
                <c:pt idx="296">
                  <c:v>0.52552463682716499</c:v>
                </c:pt>
                <c:pt idx="297">
                  <c:v>0.52216681637237805</c:v>
                </c:pt>
                <c:pt idx="298">
                  <c:v>0.518808995917591</c:v>
                </c:pt>
                <c:pt idx="299">
                  <c:v>0.51545117546280395</c:v>
                </c:pt>
                <c:pt idx="300">
                  <c:v>0.51190898409629404</c:v>
                </c:pt>
                <c:pt idx="301">
                  <c:v>0.50833800630968595</c:v>
                </c:pt>
                <c:pt idx="302">
                  <c:v>0.50476702852307698</c:v>
                </c:pt>
                <c:pt idx="303">
                  <c:v>0.501196050736468</c:v>
                </c:pt>
                <c:pt idx="304">
                  <c:v>0.49762507294985903</c:v>
                </c:pt>
                <c:pt idx="305">
                  <c:v>0.49405409516325</c:v>
                </c:pt>
                <c:pt idx="306">
                  <c:v>0.49048311737664102</c:v>
                </c:pt>
                <c:pt idx="307">
                  <c:v>0.48691213959003199</c:v>
                </c:pt>
                <c:pt idx="308">
                  <c:v>0.48334116180342401</c:v>
                </c:pt>
                <c:pt idx="309">
                  <c:v>0.47977018401681498</c:v>
                </c:pt>
                <c:pt idx="310">
                  <c:v>0.47619920623020601</c:v>
                </c:pt>
                <c:pt idx="311">
                  <c:v>0.47262822844359698</c:v>
                </c:pt>
                <c:pt idx="312">
                  <c:v>0.469057250656988</c:v>
                </c:pt>
                <c:pt idx="313">
                  <c:v>0.46548627287037903</c:v>
                </c:pt>
                <c:pt idx="314">
                  <c:v>0.46201351919373501</c:v>
                </c:pt>
                <c:pt idx="315">
                  <c:v>0.45895372431039999</c:v>
                </c:pt>
                <c:pt idx="316">
                  <c:v>0.45589392942706602</c:v>
                </c:pt>
                <c:pt idx="317">
                  <c:v>0.452834134543732</c:v>
                </c:pt>
                <c:pt idx="318">
                  <c:v>0.44977433966039698</c:v>
                </c:pt>
                <c:pt idx="319">
                  <c:v>0.44671454477706302</c:v>
                </c:pt>
                <c:pt idx="320">
                  <c:v>0.44365474989372899</c:v>
                </c:pt>
                <c:pt idx="321">
                  <c:v>0.44059495501039397</c:v>
                </c:pt>
                <c:pt idx="322">
                  <c:v>0.43753516012706001</c:v>
                </c:pt>
                <c:pt idx="323">
                  <c:v>0.43447536524372499</c:v>
                </c:pt>
                <c:pt idx="324">
                  <c:v>0.43141557036039102</c:v>
                </c:pt>
                <c:pt idx="325">
                  <c:v>0.428355775477057</c:v>
                </c:pt>
                <c:pt idx="326">
                  <c:v>0.42529598059372198</c:v>
                </c:pt>
                <c:pt idx="327">
                  <c:v>0.42223618571038801</c:v>
                </c:pt>
                <c:pt idx="328">
                  <c:v>0.41917639082705399</c:v>
                </c:pt>
                <c:pt idx="329">
                  <c:v>0.416400450246595</c:v>
                </c:pt>
                <c:pt idx="330">
                  <c:v>0.413887213279091</c:v>
                </c:pt>
                <c:pt idx="331">
                  <c:v>0.41137397631158801</c:v>
                </c:pt>
                <c:pt idx="332">
                  <c:v>0.40886073934408501</c:v>
                </c:pt>
                <c:pt idx="333">
                  <c:v>0.40634750237658102</c:v>
                </c:pt>
                <c:pt idx="334">
                  <c:v>0.40383426540907802</c:v>
                </c:pt>
                <c:pt idx="335">
                  <c:v>0.40132102844157502</c:v>
                </c:pt>
                <c:pt idx="336">
                  <c:v>0.39880779147407103</c:v>
                </c:pt>
                <c:pt idx="337">
                  <c:v>0.39629455450656798</c:v>
                </c:pt>
                <c:pt idx="338">
                  <c:v>0.39378131753906398</c:v>
                </c:pt>
                <c:pt idx="339">
                  <c:v>0.39126808057156098</c:v>
                </c:pt>
                <c:pt idx="340">
                  <c:v>0.38890172743058399</c:v>
                </c:pt>
                <c:pt idx="341">
                  <c:v>0.38655912600991099</c:v>
                </c:pt>
                <c:pt idx="342">
                  <c:v>0.384216524589238</c:v>
                </c:pt>
                <c:pt idx="343">
                  <c:v>0.381873923168566</c:v>
                </c:pt>
                <c:pt idx="344">
                  <c:v>0.379531321747893</c:v>
                </c:pt>
                <c:pt idx="345">
                  <c:v>0.37718872032722101</c:v>
                </c:pt>
                <c:pt idx="346">
                  <c:v>0.37484611890654801</c:v>
                </c:pt>
                <c:pt idx="347">
                  <c:v>0.37250351748587601</c:v>
                </c:pt>
                <c:pt idx="348">
                  <c:v>0.37016091606520302</c:v>
                </c:pt>
                <c:pt idx="349">
                  <c:v>0.36781831464453102</c:v>
                </c:pt>
                <c:pt idx="350">
                  <c:v>0.36547571322385802</c:v>
                </c:pt>
                <c:pt idx="351">
                  <c:v>0.36313311180318603</c:v>
                </c:pt>
                <c:pt idx="352">
                  <c:v>0.36079051038251297</c:v>
                </c:pt>
                <c:pt idx="353">
                  <c:v>0.35844790896184098</c:v>
                </c:pt>
                <c:pt idx="354">
                  <c:v>0.35610530754116798</c:v>
                </c:pt>
                <c:pt idx="355">
                  <c:v>0.35375172671544902</c:v>
                </c:pt>
                <c:pt idx="356">
                  <c:v>0.35127294083995098</c:v>
                </c:pt>
                <c:pt idx="357">
                  <c:v>0.34879415496445398</c:v>
                </c:pt>
                <c:pt idx="358">
                  <c:v>0.34631536908895599</c:v>
                </c:pt>
                <c:pt idx="359">
                  <c:v>0.343836583213459</c:v>
                </c:pt>
                <c:pt idx="360">
                  <c:v>0.34135779733796101</c:v>
                </c:pt>
                <c:pt idx="361">
                  <c:v>0.33887901146246402</c:v>
                </c:pt>
                <c:pt idx="362">
                  <c:v>0.33640022558696597</c:v>
                </c:pt>
                <c:pt idx="363">
                  <c:v>0.33392143971146898</c:v>
                </c:pt>
                <c:pt idx="364">
                  <c:v>0.33144265383597099</c:v>
                </c:pt>
                <c:pt idx="365">
                  <c:v>0.328963867960474</c:v>
                </c:pt>
                <c:pt idx="366">
                  <c:v>0.32648508208497601</c:v>
                </c:pt>
                <c:pt idx="367">
                  <c:v>0.32400629620947902</c:v>
                </c:pt>
                <c:pt idx="368">
                  <c:v>0.32166990243711202</c:v>
                </c:pt>
                <c:pt idx="369">
                  <c:v>0.31937822714099501</c:v>
                </c:pt>
                <c:pt idx="370">
                  <c:v>0.317086551844878</c:v>
                </c:pt>
                <c:pt idx="371">
                  <c:v>0.31479487654876098</c:v>
                </c:pt>
                <c:pt idx="372">
                  <c:v>0.31250320125264303</c:v>
                </c:pt>
                <c:pt idx="373">
                  <c:v>0.31021152595652601</c:v>
                </c:pt>
                <c:pt idx="374">
                  <c:v>0.307919850660409</c:v>
                </c:pt>
                <c:pt idx="375">
                  <c:v>0.30562817536429199</c:v>
                </c:pt>
                <c:pt idx="376">
                  <c:v>0.30333650006817497</c:v>
                </c:pt>
                <c:pt idx="377">
                  <c:v>0.30104482477205702</c:v>
                </c:pt>
                <c:pt idx="378">
                  <c:v>0.298783081559994</c:v>
                </c:pt>
                <c:pt idx="379">
                  <c:v>0.29661566597970102</c:v>
                </c:pt>
                <c:pt idx="380">
                  <c:v>0.29444825039940897</c:v>
                </c:pt>
                <c:pt idx="381">
                  <c:v>0.29228083481911599</c:v>
                </c:pt>
                <c:pt idx="382">
                  <c:v>0.290113419238824</c:v>
                </c:pt>
                <c:pt idx="383">
                  <c:v>0.28794600365853101</c:v>
                </c:pt>
                <c:pt idx="384">
                  <c:v>0.28577858807823903</c:v>
                </c:pt>
                <c:pt idx="385">
                  <c:v>0.28361117249794598</c:v>
                </c:pt>
                <c:pt idx="386">
                  <c:v>0.281443756917654</c:v>
                </c:pt>
                <c:pt idx="387">
                  <c:v>0.27927634133736101</c:v>
                </c:pt>
                <c:pt idx="388">
                  <c:v>0.27710892575706803</c:v>
                </c:pt>
                <c:pt idx="389">
                  <c:v>0.27494151017677598</c:v>
                </c:pt>
                <c:pt idx="390">
                  <c:v>0.272774094596483</c:v>
                </c:pt>
                <c:pt idx="391">
                  <c:v>0.27060667901619101</c:v>
                </c:pt>
                <c:pt idx="392">
                  <c:v>0.26843926343589802</c:v>
                </c:pt>
                <c:pt idx="393">
                  <c:v>0.26627184785560598</c:v>
                </c:pt>
                <c:pt idx="394">
                  <c:v>0.26463441784965203</c:v>
                </c:pt>
                <c:pt idx="395">
                  <c:v>0.26325999687558899</c:v>
                </c:pt>
                <c:pt idx="396">
                  <c:v>0.261885575901526</c:v>
                </c:pt>
                <c:pt idx="397">
                  <c:v>0.26051115492746402</c:v>
                </c:pt>
                <c:pt idx="398">
                  <c:v>0.25913673395340098</c:v>
                </c:pt>
                <c:pt idx="399">
                  <c:v>0.25776231297933799</c:v>
                </c:pt>
                <c:pt idx="400">
                  <c:v>0.25638789200527601</c:v>
                </c:pt>
                <c:pt idx="401">
                  <c:v>0.25501347103121302</c:v>
                </c:pt>
                <c:pt idx="402">
                  <c:v>0.25363905005714998</c:v>
                </c:pt>
                <c:pt idx="403">
                  <c:v>0.252264629083087</c:v>
                </c:pt>
                <c:pt idx="404">
                  <c:v>0.25089020810902501</c:v>
                </c:pt>
                <c:pt idx="405">
                  <c:v>0.249515787134962</c:v>
                </c:pt>
                <c:pt idx="406">
                  <c:v>0.24814136616089899</c:v>
                </c:pt>
                <c:pt idx="407">
                  <c:v>0.24676694518683701</c:v>
                </c:pt>
                <c:pt idx="408">
                  <c:v>0.24539252421277399</c:v>
                </c:pt>
                <c:pt idx="409">
                  <c:v>0.24401810323871101</c:v>
                </c:pt>
                <c:pt idx="410">
                  <c:v>0.24265681657640001</c:v>
                </c:pt>
                <c:pt idx="411">
                  <c:v>0.24209876107068101</c:v>
                </c:pt>
                <c:pt idx="412">
                  <c:v>0.24154070556496199</c:v>
                </c:pt>
                <c:pt idx="413">
                  <c:v>0.24098265005924299</c:v>
                </c:pt>
                <c:pt idx="414">
                  <c:v>0.240424594553524</c:v>
                </c:pt>
                <c:pt idx="415">
                  <c:v>0.239866539047805</c:v>
                </c:pt>
                <c:pt idx="416">
                  <c:v>0.239308483542086</c:v>
                </c:pt>
                <c:pt idx="417">
                  <c:v>0.23875042803636601</c:v>
                </c:pt>
                <c:pt idx="418">
                  <c:v>0.23819237253064701</c:v>
                </c:pt>
                <c:pt idx="419">
                  <c:v>0.23763431702492799</c:v>
                </c:pt>
                <c:pt idx="420">
                  <c:v>0.23707626151920899</c:v>
                </c:pt>
                <c:pt idx="421">
                  <c:v>0.23651820601349</c:v>
                </c:pt>
                <c:pt idx="422">
                  <c:v>0.235960150507771</c:v>
                </c:pt>
                <c:pt idx="423">
                  <c:v>0.235402095002052</c:v>
                </c:pt>
                <c:pt idx="424">
                  <c:v>0.23484403949633301</c:v>
                </c:pt>
                <c:pt idx="425">
                  <c:v>0.23513494361481099</c:v>
                </c:pt>
                <c:pt idx="426">
                  <c:v>0.23573846125890999</c:v>
                </c:pt>
                <c:pt idx="427">
                  <c:v>0.23634197890300801</c:v>
                </c:pt>
                <c:pt idx="428">
                  <c:v>0.236945496547106</c:v>
                </c:pt>
                <c:pt idx="429">
                  <c:v>0.237549014191205</c:v>
                </c:pt>
                <c:pt idx="430">
                  <c:v>0.23815253183530299</c:v>
                </c:pt>
                <c:pt idx="431">
                  <c:v>0.23875604947940099</c:v>
                </c:pt>
                <c:pt idx="432">
                  <c:v>0.23935956712350001</c:v>
                </c:pt>
                <c:pt idx="433">
                  <c:v>0.23996308476759801</c:v>
                </c:pt>
                <c:pt idx="434">
                  <c:v>0.240566602411696</c:v>
                </c:pt>
                <c:pt idx="435">
                  <c:v>0.241170120055795</c:v>
                </c:pt>
                <c:pt idx="436">
                  <c:v>0.24177363769989299</c:v>
                </c:pt>
                <c:pt idx="437">
                  <c:v>0.24237715534399101</c:v>
                </c:pt>
                <c:pt idx="438">
                  <c:v>0.24298067298809001</c:v>
                </c:pt>
                <c:pt idx="439">
                  <c:v>0.243584190632188</c:v>
                </c:pt>
                <c:pt idx="440">
                  <c:v>0.244187708276287</c:v>
                </c:pt>
                <c:pt idx="441">
                  <c:v>0.24479122592038499</c:v>
                </c:pt>
                <c:pt idx="442">
                  <c:v>0.24539474356448299</c:v>
                </c:pt>
                <c:pt idx="443">
                  <c:v>0.24599826120858201</c:v>
                </c:pt>
                <c:pt idx="444">
                  <c:v>0.24672874469651701</c:v>
                </c:pt>
                <c:pt idx="445">
                  <c:v>0.24830725465009501</c:v>
                </c:pt>
                <c:pt idx="446">
                  <c:v>0.24988576460367301</c:v>
                </c:pt>
                <c:pt idx="447">
                  <c:v>0.25146427455725001</c:v>
                </c:pt>
                <c:pt idx="448">
                  <c:v>0.25304278451082801</c:v>
                </c:pt>
                <c:pt idx="449">
                  <c:v>0.25462129446440601</c:v>
                </c:pt>
                <c:pt idx="450">
                  <c:v>0.25619980441798401</c:v>
                </c:pt>
                <c:pt idx="451">
                  <c:v>0.25777831437156101</c:v>
                </c:pt>
                <c:pt idx="452">
                  <c:v>0.25935682432513901</c:v>
                </c:pt>
                <c:pt idx="453">
                  <c:v>0.26093533427871701</c:v>
                </c:pt>
                <c:pt idx="454">
                  <c:v>0.26251384423229401</c:v>
                </c:pt>
                <c:pt idx="455">
                  <c:v>0.26409235418587201</c:v>
                </c:pt>
                <c:pt idx="456">
                  <c:v>0.26567086413945001</c:v>
                </c:pt>
                <c:pt idx="457">
                  <c:v>0.26724937409302801</c:v>
                </c:pt>
                <c:pt idx="458">
                  <c:v>0.26882788404660501</c:v>
                </c:pt>
                <c:pt idx="459">
                  <c:v>0.27040639400018301</c:v>
                </c:pt>
                <c:pt idx="460">
                  <c:v>0.27198490395376101</c:v>
                </c:pt>
                <c:pt idx="461">
                  <c:v>0.27365035229483797</c:v>
                </c:pt>
                <c:pt idx="462">
                  <c:v>0.27569305546115702</c:v>
                </c:pt>
                <c:pt idx="463">
                  <c:v>0.27773575862747601</c:v>
                </c:pt>
                <c:pt idx="464">
                  <c:v>0.27977846179379501</c:v>
                </c:pt>
                <c:pt idx="465">
                  <c:v>0.281821164960114</c:v>
                </c:pt>
                <c:pt idx="466">
                  <c:v>0.28386386812643299</c:v>
                </c:pt>
                <c:pt idx="467">
                  <c:v>0.28590657129275199</c:v>
                </c:pt>
                <c:pt idx="468">
                  <c:v>0.28794927445906998</c:v>
                </c:pt>
                <c:pt idx="469">
                  <c:v>0.28999197762538897</c:v>
                </c:pt>
                <c:pt idx="470">
                  <c:v>0.29203468079170802</c:v>
                </c:pt>
                <c:pt idx="471">
                  <c:v>0.29407738395802702</c:v>
                </c:pt>
                <c:pt idx="472">
                  <c:v>0.29612008712434601</c:v>
                </c:pt>
                <c:pt idx="473">
                  <c:v>0.298162790290665</c:v>
                </c:pt>
                <c:pt idx="474">
                  <c:v>0.300205493456984</c:v>
                </c:pt>
                <c:pt idx="475">
                  <c:v>0.30224819662330299</c:v>
                </c:pt>
                <c:pt idx="476">
                  <c:v>0.30432605533940499</c:v>
                </c:pt>
                <c:pt idx="477">
                  <c:v>0.306516693203152</c:v>
                </c:pt>
                <c:pt idx="478">
                  <c:v>0.30870733106689902</c:v>
                </c:pt>
                <c:pt idx="479">
                  <c:v>0.31089796893064597</c:v>
                </c:pt>
                <c:pt idx="480">
                  <c:v>0.31308860679439299</c:v>
                </c:pt>
                <c:pt idx="481">
                  <c:v>0.31527924465814</c:v>
                </c:pt>
                <c:pt idx="482">
                  <c:v>0.31746988252188701</c:v>
                </c:pt>
                <c:pt idx="483">
                  <c:v>0.31966052038563503</c:v>
                </c:pt>
                <c:pt idx="484">
                  <c:v>0.32185115824938199</c:v>
                </c:pt>
                <c:pt idx="485">
                  <c:v>0.324041796113129</c:v>
                </c:pt>
                <c:pt idx="486">
                  <c:v>0.32623243397687601</c:v>
                </c:pt>
                <c:pt idx="487">
                  <c:v>0.32842307184062303</c:v>
                </c:pt>
                <c:pt idx="488">
                  <c:v>0.33061370970436998</c:v>
                </c:pt>
                <c:pt idx="489">
                  <c:v>0.332804347568117</c:v>
                </c:pt>
                <c:pt idx="490">
                  <c:v>0.33498580388466698</c:v>
                </c:pt>
                <c:pt idx="491">
                  <c:v>0.337153219469637</c:v>
                </c:pt>
                <c:pt idx="492">
                  <c:v>0.33932063505460802</c:v>
                </c:pt>
                <c:pt idx="493">
                  <c:v>0.34148805063957799</c:v>
                </c:pt>
                <c:pt idx="494">
                  <c:v>0.34365546622454901</c:v>
                </c:pt>
                <c:pt idx="495">
                  <c:v>0.34582288180951898</c:v>
                </c:pt>
                <c:pt idx="496">
                  <c:v>0.34799029739449</c:v>
                </c:pt>
                <c:pt idx="497">
                  <c:v>0.35015771297946002</c:v>
                </c:pt>
                <c:pt idx="498">
                  <c:v>0.35232512856442999</c:v>
                </c:pt>
                <c:pt idx="499">
                  <c:v>0.35449254414940101</c:v>
                </c:pt>
                <c:pt idx="500">
                  <c:v>0.35665995973437098</c:v>
                </c:pt>
                <c:pt idx="501">
                  <c:v>0.358827375319342</c:v>
                </c:pt>
                <c:pt idx="502">
                  <c:v>0.36099479090431202</c:v>
                </c:pt>
                <c:pt idx="503">
                  <c:v>0.36316220648928199</c:v>
                </c:pt>
                <c:pt idx="504">
                  <c:v>0.36532962207425301</c:v>
                </c:pt>
                <c:pt idx="505">
                  <c:v>0.36670322770414299</c:v>
                </c:pt>
                <c:pt idx="506">
                  <c:v>0.36807637296578999</c:v>
                </c:pt>
                <c:pt idx="507">
                  <c:v>0.36944951822743799</c:v>
                </c:pt>
                <c:pt idx="508">
                  <c:v>0.37082266348908499</c:v>
                </c:pt>
                <c:pt idx="509">
                  <c:v>0.37219580875073199</c:v>
                </c:pt>
                <c:pt idx="510">
                  <c:v>0.373568954012379</c:v>
                </c:pt>
                <c:pt idx="511">
                  <c:v>0.374942099274026</c:v>
                </c:pt>
                <c:pt idx="512">
                  <c:v>0.376315244535673</c:v>
                </c:pt>
                <c:pt idx="513">
                  <c:v>0.37768838979732</c:v>
                </c:pt>
                <c:pt idx="514">
                  <c:v>0.379061535058967</c:v>
                </c:pt>
                <c:pt idx="515">
                  <c:v>0.380434680320614</c:v>
                </c:pt>
                <c:pt idx="516">
                  <c:v>0.38180782558226101</c:v>
                </c:pt>
                <c:pt idx="517">
                  <c:v>0.38318097084390801</c:v>
                </c:pt>
                <c:pt idx="518">
                  <c:v>0.38455411610555501</c:v>
                </c:pt>
                <c:pt idx="519">
                  <c:v>0.38592726136720201</c:v>
                </c:pt>
                <c:pt idx="520">
                  <c:v>0.38730040662884901</c:v>
                </c:pt>
                <c:pt idx="521">
                  <c:v>0.38867355189049602</c:v>
                </c:pt>
                <c:pt idx="522">
                  <c:v>0.39004669715214302</c:v>
                </c:pt>
                <c:pt idx="523">
                  <c:v>0.39141984241379002</c:v>
                </c:pt>
                <c:pt idx="524">
                  <c:v>0.391725615465567</c:v>
                </c:pt>
                <c:pt idx="525">
                  <c:v>0.39190894948390098</c:v>
                </c:pt>
                <c:pt idx="526">
                  <c:v>0.39209228350223602</c:v>
                </c:pt>
                <c:pt idx="527">
                  <c:v>0.392275617520571</c:v>
                </c:pt>
                <c:pt idx="528">
                  <c:v>0.39245895153890598</c:v>
                </c:pt>
                <c:pt idx="529">
                  <c:v>0.39264228555724101</c:v>
                </c:pt>
                <c:pt idx="530">
                  <c:v>0.39282561957557499</c:v>
                </c:pt>
                <c:pt idx="531">
                  <c:v>0.39300895359391003</c:v>
                </c:pt>
                <c:pt idx="532">
                  <c:v>0.39319228761224501</c:v>
                </c:pt>
                <c:pt idx="533">
                  <c:v>0.39337562163057999</c:v>
                </c:pt>
                <c:pt idx="534">
                  <c:v>0.39355895564891502</c:v>
                </c:pt>
                <c:pt idx="535">
                  <c:v>0.393742289667249</c:v>
                </c:pt>
                <c:pt idx="536">
                  <c:v>0.39392562368558398</c:v>
                </c:pt>
                <c:pt idx="537">
                  <c:v>0.39410895770391902</c:v>
                </c:pt>
                <c:pt idx="538">
                  <c:v>0.394292291722254</c:v>
                </c:pt>
                <c:pt idx="539">
                  <c:v>0.39447562574058898</c:v>
                </c:pt>
                <c:pt idx="540">
                  <c:v>0.39465895975892301</c:v>
                </c:pt>
                <c:pt idx="541">
                  <c:v>0.39484229377725799</c:v>
                </c:pt>
                <c:pt idx="542">
                  <c:v>0.39502562779559303</c:v>
                </c:pt>
                <c:pt idx="543">
                  <c:v>0.39520896181392801</c:v>
                </c:pt>
                <c:pt idx="544">
                  <c:v>0.39539229583226299</c:v>
                </c:pt>
                <c:pt idx="545">
                  <c:v>0.39557562985059802</c:v>
                </c:pt>
                <c:pt idx="546">
                  <c:v>0.395758963868932</c:v>
                </c:pt>
                <c:pt idx="547">
                  <c:v>0.39594229788726698</c:v>
                </c:pt>
                <c:pt idx="548">
                  <c:v>0.39612563190560202</c:v>
                </c:pt>
                <c:pt idx="549">
                  <c:v>0.396308965923937</c:v>
                </c:pt>
                <c:pt idx="550">
                  <c:v>0.39649229994227198</c:v>
                </c:pt>
                <c:pt idx="551">
                  <c:v>0.39667563396060601</c:v>
                </c:pt>
                <c:pt idx="552">
                  <c:v>0.39685896797894099</c:v>
                </c:pt>
                <c:pt idx="553">
                  <c:v>0.39704230199727603</c:v>
                </c:pt>
                <c:pt idx="554">
                  <c:v>0.39722563601561101</c:v>
                </c:pt>
                <c:pt idx="555">
                  <c:v>0.39702762560562199</c:v>
                </c:pt>
                <c:pt idx="556">
                  <c:v>0.39607845977832701</c:v>
                </c:pt>
                <c:pt idx="557">
                  <c:v>0.39512929395103302</c:v>
                </c:pt>
                <c:pt idx="558">
                  <c:v>0.39418012812373798</c:v>
                </c:pt>
                <c:pt idx="559">
                  <c:v>0.393230962296443</c:v>
                </c:pt>
                <c:pt idx="560">
                  <c:v>0.39228179646914901</c:v>
                </c:pt>
                <c:pt idx="561">
                  <c:v>0.39133263064185397</c:v>
                </c:pt>
                <c:pt idx="562">
                  <c:v>0.39038346481455999</c:v>
                </c:pt>
                <c:pt idx="563">
                  <c:v>0.389434298987265</c:v>
                </c:pt>
                <c:pt idx="564">
                  <c:v>0.38848513315997002</c:v>
                </c:pt>
                <c:pt idx="565">
                  <c:v>0.38753596733267598</c:v>
                </c:pt>
                <c:pt idx="566">
                  <c:v>0.38658680150538099</c:v>
                </c:pt>
                <c:pt idx="567">
                  <c:v>0.38563763567808601</c:v>
                </c:pt>
                <c:pt idx="568">
                  <c:v>0.38468846985079203</c:v>
                </c:pt>
                <c:pt idx="569">
                  <c:v>0.38373930402349699</c:v>
                </c:pt>
                <c:pt idx="570">
                  <c:v>0.382790138196203</c:v>
                </c:pt>
                <c:pt idx="571">
                  <c:v>0.38184097236890802</c:v>
                </c:pt>
                <c:pt idx="572">
                  <c:v>0.38089180654161298</c:v>
                </c:pt>
                <c:pt idx="573">
                  <c:v>0.37994264071431899</c:v>
                </c:pt>
                <c:pt idx="574">
                  <c:v>0.37899347488702401</c:v>
                </c:pt>
                <c:pt idx="575">
                  <c:v>0.37804430905973002</c:v>
                </c:pt>
                <c:pt idx="576">
                  <c:v>0.37709514323243498</c:v>
                </c:pt>
                <c:pt idx="577">
                  <c:v>0.37614597740514</c:v>
                </c:pt>
                <c:pt idx="578">
                  <c:v>0.375170187921198</c:v>
                </c:pt>
                <c:pt idx="579">
                  <c:v>0.37389523757785897</c:v>
                </c:pt>
                <c:pt idx="580">
                  <c:v>0.37262028723452001</c:v>
                </c:pt>
                <c:pt idx="581">
                  <c:v>0.37134533689118099</c:v>
                </c:pt>
                <c:pt idx="582">
                  <c:v>0.37007038654784202</c:v>
                </c:pt>
                <c:pt idx="583">
                  <c:v>0.368795436204503</c:v>
                </c:pt>
                <c:pt idx="584">
                  <c:v>0.36752048586116398</c:v>
                </c:pt>
                <c:pt idx="585">
                  <c:v>0.36624553551782502</c:v>
                </c:pt>
                <c:pt idx="586">
                  <c:v>0.364970585174486</c:v>
                </c:pt>
                <c:pt idx="587">
                  <c:v>0.36369563483114697</c:v>
                </c:pt>
                <c:pt idx="588">
                  <c:v>0.36242068448780801</c:v>
                </c:pt>
                <c:pt idx="589">
                  <c:v>0.36114573414446799</c:v>
                </c:pt>
                <c:pt idx="590">
                  <c:v>0.35987078380112902</c:v>
                </c:pt>
                <c:pt idx="591">
                  <c:v>0.35859583345779</c:v>
                </c:pt>
                <c:pt idx="592">
                  <c:v>0.35732088311445098</c:v>
                </c:pt>
                <c:pt idx="593">
                  <c:v>0.35607648199623798</c:v>
                </c:pt>
                <c:pt idx="594">
                  <c:v>0.354833267456173</c:v>
                </c:pt>
                <c:pt idx="595">
                  <c:v>0.35359005291610801</c:v>
                </c:pt>
                <c:pt idx="596">
                  <c:v>0.35234683837604303</c:v>
                </c:pt>
                <c:pt idx="597">
                  <c:v>0.35110362383597798</c:v>
                </c:pt>
                <c:pt idx="598">
                  <c:v>0.349860409295913</c:v>
                </c:pt>
                <c:pt idx="599">
                  <c:v>0.34861719475584801</c:v>
                </c:pt>
                <c:pt idx="600">
                  <c:v>0.34737398021578297</c:v>
                </c:pt>
                <c:pt idx="601">
                  <c:v>0.34613076567571799</c:v>
                </c:pt>
                <c:pt idx="602">
                  <c:v>0.344887551135653</c:v>
                </c:pt>
                <c:pt idx="603">
                  <c:v>0.34364433659558802</c:v>
                </c:pt>
                <c:pt idx="604">
                  <c:v>0.34240112205552298</c:v>
                </c:pt>
                <c:pt idx="605">
                  <c:v>0.34115790751545799</c:v>
                </c:pt>
                <c:pt idx="606">
                  <c:v>0.33991469297539301</c:v>
                </c:pt>
                <c:pt idx="607">
                  <c:v>0.338707038713356</c:v>
                </c:pt>
                <c:pt idx="608">
                  <c:v>0.33756684422903299</c:v>
                </c:pt>
                <c:pt idx="609">
                  <c:v>0.33642664974470898</c:v>
                </c:pt>
                <c:pt idx="610">
                  <c:v>0.33528645526038597</c:v>
                </c:pt>
                <c:pt idx="611">
                  <c:v>0.33414626077606202</c:v>
                </c:pt>
                <c:pt idx="612">
                  <c:v>0.33300606629173901</c:v>
                </c:pt>
                <c:pt idx="613">
                  <c:v>0.331865871807416</c:v>
                </c:pt>
                <c:pt idx="614">
                  <c:v>0.33072567732309299</c:v>
                </c:pt>
                <c:pt idx="615">
                  <c:v>0.32958548283876898</c:v>
                </c:pt>
                <c:pt idx="616">
                  <c:v>0.32844528835444597</c:v>
                </c:pt>
                <c:pt idx="617">
                  <c:v>0.32730509387012202</c:v>
                </c:pt>
                <c:pt idx="618">
                  <c:v>0.32616489938579901</c:v>
                </c:pt>
                <c:pt idx="619">
                  <c:v>0.325024704901476</c:v>
                </c:pt>
                <c:pt idx="620">
                  <c:v>0.32388451041715299</c:v>
                </c:pt>
                <c:pt idx="621">
                  <c:v>0.32274431593282898</c:v>
                </c:pt>
                <c:pt idx="622">
                  <c:v>0.32160412144850598</c:v>
                </c:pt>
                <c:pt idx="623">
                  <c:v>0.32046392696418202</c:v>
                </c:pt>
                <c:pt idx="624">
                  <c:v>0.31959006869491802</c:v>
                </c:pt>
                <c:pt idx="625">
                  <c:v>0.31872848734077702</c:v>
                </c:pt>
                <c:pt idx="626">
                  <c:v>0.31786690598663597</c:v>
                </c:pt>
                <c:pt idx="627">
                  <c:v>0.31700532463249498</c:v>
                </c:pt>
                <c:pt idx="628">
                  <c:v>0.31614374327835298</c:v>
                </c:pt>
                <c:pt idx="629">
                  <c:v>0.31528216192421199</c:v>
                </c:pt>
                <c:pt idx="630">
                  <c:v>0.314420580570071</c:v>
                </c:pt>
                <c:pt idx="631">
                  <c:v>0.313558999215929</c:v>
                </c:pt>
                <c:pt idx="632">
                  <c:v>0.31269741786178801</c:v>
                </c:pt>
                <c:pt idx="633">
                  <c:v>0.31183583650764701</c:v>
                </c:pt>
                <c:pt idx="634">
                  <c:v>0.31097425515350602</c:v>
                </c:pt>
                <c:pt idx="635">
                  <c:v>0.31011267379936402</c:v>
                </c:pt>
                <c:pt idx="636">
                  <c:v>0.30925109244522297</c:v>
                </c:pt>
                <c:pt idx="637">
                  <c:v>0.30838951109108198</c:v>
                </c:pt>
                <c:pt idx="638">
                  <c:v>0.30752792973693999</c:v>
                </c:pt>
                <c:pt idx="639">
                  <c:v>0.30667776519953599</c:v>
                </c:pt>
                <c:pt idx="640">
                  <c:v>0.306122017615647</c:v>
                </c:pt>
                <c:pt idx="641">
                  <c:v>0.30556627003175701</c:v>
                </c:pt>
                <c:pt idx="642">
                  <c:v>0.30501052244786803</c:v>
                </c:pt>
                <c:pt idx="643">
                  <c:v>0.30445477486397798</c:v>
                </c:pt>
                <c:pt idx="644">
                  <c:v>0.303899027280089</c:v>
                </c:pt>
                <c:pt idx="645">
                  <c:v>0.30334327969619901</c:v>
                </c:pt>
                <c:pt idx="646">
                  <c:v>0.30278753211231002</c:v>
                </c:pt>
                <c:pt idx="647">
                  <c:v>0.30223178452841998</c:v>
                </c:pt>
                <c:pt idx="648">
                  <c:v>0.30167603694453099</c:v>
                </c:pt>
                <c:pt idx="649">
                  <c:v>0.301120289360641</c:v>
                </c:pt>
                <c:pt idx="650">
                  <c:v>0.30056454177675201</c:v>
                </c:pt>
                <c:pt idx="651">
                  <c:v>0.30000879419286203</c:v>
                </c:pt>
                <c:pt idx="652">
                  <c:v>0.29945304660897298</c:v>
                </c:pt>
                <c:pt idx="653">
                  <c:v>0.298897299025083</c:v>
                </c:pt>
                <c:pt idx="654">
                  <c:v>0.29834155144119401</c:v>
                </c:pt>
                <c:pt idx="655">
                  <c:v>0.29778580385730402</c:v>
                </c:pt>
                <c:pt idx="656">
                  <c:v>0.29762551985440999</c:v>
                </c:pt>
                <c:pt idx="657">
                  <c:v>0.29753951131224399</c:v>
                </c:pt>
                <c:pt idx="658">
                  <c:v>0.29745350277007698</c:v>
                </c:pt>
                <c:pt idx="659">
                  <c:v>0.29736749422790998</c:v>
                </c:pt>
                <c:pt idx="660">
                  <c:v>0.29728148568574397</c:v>
                </c:pt>
                <c:pt idx="661">
                  <c:v>0.29719547714357702</c:v>
                </c:pt>
                <c:pt idx="662">
                  <c:v>0.29710946860141102</c:v>
                </c:pt>
                <c:pt idx="663">
                  <c:v>0.29702346005924402</c:v>
                </c:pt>
                <c:pt idx="664">
                  <c:v>0.29693745151707701</c:v>
                </c:pt>
                <c:pt idx="665">
                  <c:v>0.29685144297491101</c:v>
                </c:pt>
                <c:pt idx="666">
                  <c:v>0.296765434432744</c:v>
                </c:pt>
                <c:pt idx="667">
                  <c:v>0.296679425890577</c:v>
                </c:pt>
                <c:pt idx="668">
                  <c:v>0.29659341734841099</c:v>
                </c:pt>
                <c:pt idx="669">
                  <c:v>0.29650740880624399</c:v>
                </c:pt>
                <c:pt idx="670">
                  <c:v>0.29642140026407798</c:v>
                </c:pt>
                <c:pt idx="671">
                  <c:v>0.29649338503898398</c:v>
                </c:pt>
                <c:pt idx="672">
                  <c:v>0.29658445290653401</c:v>
                </c:pt>
                <c:pt idx="673">
                  <c:v>0.29667552077408299</c:v>
                </c:pt>
                <c:pt idx="674">
                  <c:v>0.29676658864163202</c:v>
                </c:pt>
                <c:pt idx="675">
                  <c:v>0.296857656509181</c:v>
                </c:pt>
                <c:pt idx="676">
                  <c:v>0.29694872437672998</c:v>
                </c:pt>
                <c:pt idx="677">
                  <c:v>0.29703979224427901</c:v>
                </c:pt>
                <c:pt idx="678">
                  <c:v>0.29713086011182899</c:v>
                </c:pt>
                <c:pt idx="679">
                  <c:v>0.29722192797937802</c:v>
                </c:pt>
                <c:pt idx="680">
                  <c:v>0.297312995846927</c:v>
                </c:pt>
                <c:pt idx="681">
                  <c:v>0.29740406371447597</c:v>
                </c:pt>
                <c:pt idx="682">
                  <c:v>0.29749513158202501</c:v>
                </c:pt>
                <c:pt idx="683">
                  <c:v>0.29758619944957398</c:v>
                </c:pt>
                <c:pt idx="684">
                  <c:v>0.29767726731712302</c:v>
                </c:pt>
                <c:pt idx="685">
                  <c:v>0.29807590056810201</c:v>
                </c:pt>
                <c:pt idx="686">
                  <c:v>0.29856479131333202</c:v>
                </c:pt>
                <c:pt idx="687">
                  <c:v>0.29905368205856298</c:v>
                </c:pt>
                <c:pt idx="688">
                  <c:v>0.29954257280379398</c:v>
                </c:pt>
                <c:pt idx="689">
                  <c:v>0.30003146354902499</c:v>
                </c:pt>
                <c:pt idx="690">
                  <c:v>0.300520354294255</c:v>
                </c:pt>
                <c:pt idx="691">
                  <c:v>0.30100924503948601</c:v>
                </c:pt>
                <c:pt idx="692">
                  <c:v>0.30149813578471701</c:v>
                </c:pt>
                <c:pt idx="693">
                  <c:v>0.30198702652994702</c:v>
                </c:pt>
                <c:pt idx="694">
                  <c:v>0.30247591727517797</c:v>
                </c:pt>
                <c:pt idx="695">
                  <c:v>0.30296480802040898</c:v>
                </c:pt>
                <c:pt idx="696">
                  <c:v>0.30345369876563899</c:v>
                </c:pt>
                <c:pt idx="697">
                  <c:v>0.30394258951087</c:v>
                </c:pt>
                <c:pt idx="698">
                  <c:v>0.30443148025610101</c:v>
                </c:pt>
                <c:pt idx="699">
                  <c:v>0.30492037100133101</c:v>
                </c:pt>
                <c:pt idx="700">
                  <c:v>0.30540926174656202</c:v>
                </c:pt>
                <c:pt idx="701">
                  <c:v>0.306113506308613</c:v>
                </c:pt>
                <c:pt idx="702">
                  <c:v>0.30681928238488598</c:v>
                </c:pt>
                <c:pt idx="703">
                  <c:v>0.30752505846116002</c:v>
                </c:pt>
                <c:pt idx="704">
                  <c:v>0.308230834537433</c:v>
                </c:pt>
                <c:pt idx="705">
                  <c:v>0.30893661061370598</c:v>
                </c:pt>
                <c:pt idx="706">
                  <c:v>0.30964238668998001</c:v>
                </c:pt>
                <c:pt idx="707">
                  <c:v>0.31034816276625299</c:v>
                </c:pt>
                <c:pt idx="708">
                  <c:v>0.31105393884252702</c:v>
                </c:pt>
                <c:pt idx="709">
                  <c:v>0.3117597149188</c:v>
                </c:pt>
                <c:pt idx="710">
                  <c:v>0.31246549099507298</c:v>
                </c:pt>
                <c:pt idx="711">
                  <c:v>0.31317126707134701</c:v>
                </c:pt>
                <c:pt idx="712">
                  <c:v>0.31387704314761999</c:v>
                </c:pt>
                <c:pt idx="713">
                  <c:v>0.31458281922389297</c:v>
                </c:pt>
                <c:pt idx="714">
                  <c:v>0.31528859530016701</c:v>
                </c:pt>
                <c:pt idx="715">
                  <c:v>0.31599437137643999</c:v>
                </c:pt>
                <c:pt idx="716">
                  <c:v>0.31670014745271302</c:v>
                </c:pt>
                <c:pt idx="717">
                  <c:v>0.317405923528987</c:v>
                </c:pt>
                <c:pt idx="718">
                  <c:v>0.31811169960525998</c:v>
                </c:pt>
                <c:pt idx="719">
                  <c:v>0.31883755482034298</c:v>
                </c:pt>
                <c:pt idx="720">
                  <c:v>0.319663236927334</c:v>
                </c:pt>
                <c:pt idx="721">
                  <c:v>0.32048891903432503</c:v>
                </c:pt>
                <c:pt idx="722">
                  <c:v>0.32131460114131699</c:v>
                </c:pt>
                <c:pt idx="723">
                  <c:v>0.32214028324830801</c:v>
                </c:pt>
                <c:pt idx="724">
                  <c:v>0.32296596535529898</c:v>
                </c:pt>
                <c:pt idx="725">
                  <c:v>0.323791647462291</c:v>
                </c:pt>
                <c:pt idx="726">
                  <c:v>0.32461732956928202</c:v>
                </c:pt>
                <c:pt idx="727">
                  <c:v>0.32544301167627299</c:v>
                </c:pt>
                <c:pt idx="728">
                  <c:v>0.32626869378326501</c:v>
                </c:pt>
                <c:pt idx="729">
                  <c:v>0.32709437589025597</c:v>
                </c:pt>
                <c:pt idx="730">
                  <c:v>0.32792005799724699</c:v>
                </c:pt>
                <c:pt idx="731">
                  <c:v>0.32874574010423802</c:v>
                </c:pt>
                <c:pt idx="732">
                  <c:v>0.32957142221122998</c:v>
                </c:pt>
                <c:pt idx="733">
                  <c:v>0.330397104318221</c:v>
                </c:pt>
                <c:pt idx="734">
                  <c:v>0.33122278642521202</c:v>
                </c:pt>
                <c:pt idx="735">
                  <c:v>0.33204846853220399</c:v>
                </c:pt>
                <c:pt idx="736">
                  <c:v>0.332799573447771</c:v>
                </c:pt>
                <c:pt idx="737">
                  <c:v>0.33349130182467801</c:v>
                </c:pt>
                <c:pt idx="738">
                  <c:v>0.33418303020158502</c:v>
                </c:pt>
                <c:pt idx="739">
                  <c:v>0.33487475857849303</c:v>
                </c:pt>
                <c:pt idx="740">
                  <c:v>0.33556648695539998</c:v>
                </c:pt>
                <c:pt idx="741">
                  <c:v>0.33625821533230799</c:v>
                </c:pt>
                <c:pt idx="742">
                  <c:v>0.33694994370921499</c:v>
                </c:pt>
                <c:pt idx="743">
                  <c:v>0.337641672086122</c:v>
                </c:pt>
                <c:pt idx="744">
                  <c:v>0.33833340046303001</c:v>
                </c:pt>
                <c:pt idx="745">
                  <c:v>0.33902512883993702</c:v>
                </c:pt>
                <c:pt idx="746">
                  <c:v>0.33971685721684503</c:v>
                </c:pt>
                <c:pt idx="747">
                  <c:v>0.34040858559375198</c:v>
                </c:pt>
                <c:pt idx="748">
                  <c:v>0.34110031397065899</c:v>
                </c:pt>
                <c:pt idx="749">
                  <c:v>0.34179204234756699</c:v>
                </c:pt>
                <c:pt idx="750">
                  <c:v>0.342483770724474</c:v>
                </c:pt>
                <c:pt idx="751">
                  <c:v>0.34317549910138201</c:v>
                </c:pt>
                <c:pt idx="752">
                  <c:v>0.34386722747828902</c:v>
                </c:pt>
                <c:pt idx="753">
                  <c:v>0.34455895585519603</c:v>
                </c:pt>
                <c:pt idx="754">
                  <c:v>0.34525068423210398</c:v>
                </c:pt>
                <c:pt idx="755">
                  <c:v>0.34594241260901099</c:v>
                </c:pt>
                <c:pt idx="756">
                  <c:v>0.34663414098591899</c:v>
                </c:pt>
                <c:pt idx="757">
                  <c:v>0.347325869362826</c:v>
                </c:pt>
                <c:pt idx="758">
                  <c:v>0.34801759773973401</c:v>
                </c:pt>
                <c:pt idx="759">
                  <c:v>0.34870932611664102</c:v>
                </c:pt>
                <c:pt idx="760">
                  <c:v>0.34940105449354802</c:v>
                </c:pt>
                <c:pt idx="761">
                  <c:v>0.35009278287045598</c:v>
                </c:pt>
                <c:pt idx="762">
                  <c:v>0.35045649819107999</c:v>
                </c:pt>
                <c:pt idx="763">
                  <c:v>0.35053313947590098</c:v>
                </c:pt>
                <c:pt idx="764">
                  <c:v>0.35060978076072202</c:v>
                </c:pt>
                <c:pt idx="765">
                  <c:v>0.35068642204554401</c:v>
                </c:pt>
                <c:pt idx="766">
                  <c:v>0.350763063330365</c:v>
                </c:pt>
                <c:pt idx="767">
                  <c:v>0.35083970461518699</c:v>
                </c:pt>
                <c:pt idx="768">
                  <c:v>0.35091634590000798</c:v>
                </c:pt>
                <c:pt idx="769">
                  <c:v>0.35099298718482902</c:v>
                </c:pt>
                <c:pt idx="770">
                  <c:v>0.35106962846965001</c:v>
                </c:pt>
                <c:pt idx="771">
                  <c:v>0.351146269754472</c:v>
                </c:pt>
                <c:pt idx="772">
                  <c:v>0.35122291103929298</c:v>
                </c:pt>
                <c:pt idx="773">
                  <c:v>0.35129955232411397</c:v>
                </c:pt>
                <c:pt idx="774">
                  <c:v>0.35137619360893602</c:v>
                </c:pt>
                <c:pt idx="775">
                  <c:v>0.351452834893757</c:v>
                </c:pt>
                <c:pt idx="776">
                  <c:v>0.35152947617857799</c:v>
                </c:pt>
                <c:pt idx="777">
                  <c:v>0.35160611746339998</c:v>
                </c:pt>
                <c:pt idx="778">
                  <c:v>0.35168275874822102</c:v>
                </c:pt>
                <c:pt idx="779">
                  <c:v>0.35175940003304201</c:v>
                </c:pt>
                <c:pt idx="780">
                  <c:v>0.351836041317864</c:v>
                </c:pt>
                <c:pt idx="781">
                  <c:v>0.35191268260268499</c:v>
                </c:pt>
                <c:pt idx="782">
                  <c:v>0.35198932388750598</c:v>
                </c:pt>
                <c:pt idx="783">
                  <c:v>0.35206596517232802</c:v>
                </c:pt>
                <c:pt idx="784">
                  <c:v>0.35214260645714901</c:v>
                </c:pt>
                <c:pt idx="785">
                  <c:v>0.35221924774197</c:v>
                </c:pt>
                <c:pt idx="786">
                  <c:v>0.35229588902679199</c:v>
                </c:pt>
                <c:pt idx="787">
                  <c:v>0.35237253031161297</c:v>
                </c:pt>
                <c:pt idx="788">
                  <c:v>0.35244917159643402</c:v>
                </c:pt>
                <c:pt idx="789">
                  <c:v>0.35252581288125501</c:v>
                </c:pt>
                <c:pt idx="790">
                  <c:v>0.352602454166077</c:v>
                </c:pt>
                <c:pt idx="791">
                  <c:v>0.35267909545089798</c:v>
                </c:pt>
                <c:pt idx="792">
                  <c:v>0.35275573673571903</c:v>
                </c:pt>
                <c:pt idx="793">
                  <c:v>0.35283237802054102</c:v>
                </c:pt>
                <c:pt idx="794">
                  <c:v>0.352909019305362</c:v>
                </c:pt>
                <c:pt idx="795">
                  <c:v>0.35298566059018299</c:v>
                </c:pt>
                <c:pt idx="796">
                  <c:v>0.35306230187500498</c:v>
                </c:pt>
                <c:pt idx="797">
                  <c:v>0.35313894315982602</c:v>
                </c:pt>
                <c:pt idx="798">
                  <c:v>0.35321558444464701</c:v>
                </c:pt>
                <c:pt idx="799">
                  <c:v>0.353292225729469</c:v>
                </c:pt>
                <c:pt idx="800">
                  <c:v>0.35336886701428999</c:v>
                </c:pt>
                <c:pt idx="801">
                  <c:v>0.35344550829911098</c:v>
                </c:pt>
                <c:pt idx="802">
                  <c:v>0.35352214958393302</c:v>
                </c:pt>
                <c:pt idx="803">
                  <c:v>0.35359879086875401</c:v>
                </c:pt>
                <c:pt idx="804">
                  <c:v>0.353675432153575</c:v>
                </c:pt>
                <c:pt idx="805">
                  <c:v>0.35375207343839699</c:v>
                </c:pt>
                <c:pt idx="806">
                  <c:v>0.35382871472321797</c:v>
                </c:pt>
                <c:pt idx="807">
                  <c:v>0.35390535600803902</c:v>
                </c:pt>
                <c:pt idx="808">
                  <c:v>0.35398199729286101</c:v>
                </c:pt>
                <c:pt idx="809">
                  <c:v>0.35405863857768199</c:v>
                </c:pt>
                <c:pt idx="810">
                  <c:v>0.35413527986250298</c:v>
                </c:pt>
                <c:pt idx="811">
                  <c:v>0.35421192114732503</c:v>
                </c:pt>
                <c:pt idx="812">
                  <c:v>0.35428856243214601</c:v>
                </c:pt>
                <c:pt idx="813">
                  <c:v>0.354365203716967</c:v>
                </c:pt>
                <c:pt idx="814">
                  <c:v>0.35444184500178899</c:v>
                </c:pt>
                <c:pt idx="815">
                  <c:v>0.35451848628660998</c:v>
                </c:pt>
                <c:pt idx="816">
                  <c:v>0.35459512757143102</c:v>
                </c:pt>
                <c:pt idx="817">
                  <c:v>0.35467176885625201</c:v>
                </c:pt>
                <c:pt idx="818">
                  <c:v>0.35443672527436498</c:v>
                </c:pt>
                <c:pt idx="819">
                  <c:v>0.35400284773184998</c:v>
                </c:pt>
                <c:pt idx="820">
                  <c:v>0.35356897018933597</c:v>
                </c:pt>
                <c:pt idx="821">
                  <c:v>0.35313509264682102</c:v>
                </c:pt>
                <c:pt idx="822">
                  <c:v>0.35270121510430702</c:v>
                </c:pt>
                <c:pt idx="823">
                  <c:v>0.35226733756179202</c:v>
                </c:pt>
                <c:pt idx="824">
                  <c:v>0.35183346001927701</c:v>
                </c:pt>
                <c:pt idx="825">
                  <c:v>0.35139958247676301</c:v>
                </c:pt>
                <c:pt idx="826">
                  <c:v>0.350965704934248</c:v>
                </c:pt>
                <c:pt idx="827">
                  <c:v>0.350531827391734</c:v>
                </c:pt>
                <c:pt idx="828">
                  <c:v>0.35009794984921899</c:v>
                </c:pt>
                <c:pt idx="829">
                  <c:v>0.34966407230670399</c:v>
                </c:pt>
                <c:pt idx="830">
                  <c:v>0.34923019476418998</c:v>
                </c:pt>
                <c:pt idx="831">
                  <c:v>0.34879631722167498</c:v>
                </c:pt>
                <c:pt idx="832">
                  <c:v>0.34836243967916097</c:v>
                </c:pt>
                <c:pt idx="833">
                  <c:v>0.34792856213664602</c:v>
                </c:pt>
                <c:pt idx="834">
                  <c:v>0.34749468459413102</c:v>
                </c:pt>
                <c:pt idx="835">
                  <c:v>0.34706080705161702</c:v>
                </c:pt>
                <c:pt idx="836">
                  <c:v>0.34662692950910201</c:v>
                </c:pt>
                <c:pt idx="837">
                  <c:v>0.34619305196658801</c:v>
                </c:pt>
                <c:pt idx="838">
                  <c:v>0.345759174424073</c:v>
                </c:pt>
                <c:pt idx="839">
                  <c:v>0.345325296881558</c:v>
                </c:pt>
                <c:pt idx="840">
                  <c:v>0.34482797189662101</c:v>
                </c:pt>
                <c:pt idx="841">
                  <c:v>0.34432184463127602</c:v>
                </c:pt>
                <c:pt idx="842">
                  <c:v>0.34381571736593097</c:v>
                </c:pt>
                <c:pt idx="843">
                  <c:v>0.34330959010058598</c:v>
                </c:pt>
                <c:pt idx="844">
                  <c:v>0.34280346283524199</c:v>
                </c:pt>
                <c:pt idx="845">
                  <c:v>0.342297335569897</c:v>
                </c:pt>
                <c:pt idx="846">
                  <c:v>0.34179120830455201</c:v>
                </c:pt>
                <c:pt idx="847">
                  <c:v>0.34128508103920702</c:v>
                </c:pt>
                <c:pt idx="848">
                  <c:v>0.34077895377386302</c:v>
                </c:pt>
                <c:pt idx="849">
                  <c:v>0.34027282650851798</c:v>
                </c:pt>
                <c:pt idx="850">
                  <c:v>0.33976669924317299</c:v>
                </c:pt>
                <c:pt idx="851">
                  <c:v>0.339260571977828</c:v>
                </c:pt>
                <c:pt idx="852">
                  <c:v>0.338754444712483</c:v>
                </c:pt>
                <c:pt idx="853">
                  <c:v>0.33824831744713901</c:v>
                </c:pt>
                <c:pt idx="854">
                  <c:v>0.33774219018179402</c:v>
                </c:pt>
                <c:pt idx="855">
                  <c:v>0.33723606291644898</c:v>
                </c:pt>
                <c:pt idx="856">
                  <c:v>0.33672993565110398</c:v>
                </c:pt>
                <c:pt idx="857">
                  <c:v>0.33622380838575999</c:v>
                </c:pt>
                <c:pt idx="858">
                  <c:v>0.335717681120415</c:v>
                </c:pt>
                <c:pt idx="859">
                  <c:v>0.33521155385507001</c:v>
                </c:pt>
                <c:pt idx="860">
                  <c:v>0.33470542658972602</c:v>
                </c:pt>
                <c:pt idx="861">
                  <c:v>0.33420981305949798</c:v>
                </c:pt>
                <c:pt idx="862">
                  <c:v>0.33374067548546299</c:v>
                </c:pt>
                <c:pt idx="863">
                  <c:v>0.33327153791142899</c:v>
                </c:pt>
                <c:pt idx="864">
                  <c:v>0.332802400337394</c:v>
                </c:pt>
                <c:pt idx="865">
                  <c:v>0.33233326276336</c:v>
                </c:pt>
                <c:pt idx="866">
                  <c:v>0.33186412518932501</c:v>
                </c:pt>
                <c:pt idx="867">
                  <c:v>0.33139498761529101</c:v>
                </c:pt>
                <c:pt idx="868">
                  <c:v>0.33092585004125602</c:v>
                </c:pt>
                <c:pt idx="869">
                  <c:v>0.33045671246722103</c:v>
                </c:pt>
                <c:pt idx="870">
                  <c:v>0.32998757489318697</c:v>
                </c:pt>
                <c:pt idx="871">
                  <c:v>0.32951843731915198</c:v>
                </c:pt>
                <c:pt idx="872">
                  <c:v>0.32904929974511798</c:v>
                </c:pt>
                <c:pt idx="873">
                  <c:v>0.32858016217108299</c:v>
                </c:pt>
                <c:pt idx="874">
                  <c:v>0.32811102459704899</c:v>
                </c:pt>
                <c:pt idx="875">
                  <c:v>0.32769310222481701</c:v>
                </c:pt>
                <c:pt idx="876">
                  <c:v>0.32731220720777099</c:v>
                </c:pt>
                <c:pt idx="877">
                  <c:v>0.32693131219072502</c:v>
                </c:pt>
                <c:pt idx="878">
                  <c:v>0.326550417173679</c:v>
                </c:pt>
                <c:pt idx="879">
                  <c:v>0.32616952215663197</c:v>
                </c:pt>
                <c:pt idx="880">
                  <c:v>0.32578862713958601</c:v>
                </c:pt>
                <c:pt idx="881">
                  <c:v>0.32540773212253998</c:v>
                </c:pt>
                <c:pt idx="882">
                  <c:v>0.32502683710549402</c:v>
                </c:pt>
                <c:pt idx="883">
                  <c:v>0.32464594208844699</c:v>
                </c:pt>
                <c:pt idx="884">
                  <c:v>0.32426504707140102</c:v>
                </c:pt>
                <c:pt idx="885">
                  <c:v>0.323884152054355</c:v>
                </c:pt>
                <c:pt idx="886">
                  <c:v>0.32350325703730798</c:v>
                </c:pt>
                <c:pt idx="887">
                  <c:v>0.32312236202026201</c:v>
                </c:pt>
                <c:pt idx="888">
                  <c:v>0.32274146700321599</c:v>
                </c:pt>
                <c:pt idx="889">
                  <c:v>0.32236057198617002</c:v>
                </c:pt>
                <c:pt idx="890">
                  <c:v>0.321979676969123</c:v>
                </c:pt>
                <c:pt idx="891">
                  <c:v>0.32159878195207697</c:v>
                </c:pt>
                <c:pt idx="892">
                  <c:v>0.32125293294026602</c:v>
                </c:pt>
                <c:pt idx="893">
                  <c:v>0.32112392011123703</c:v>
                </c:pt>
                <c:pt idx="894">
                  <c:v>0.32099490728220897</c:v>
                </c:pt>
                <c:pt idx="895">
                  <c:v>0.32086589445317998</c:v>
                </c:pt>
                <c:pt idx="896">
                  <c:v>0.32073688162415198</c:v>
                </c:pt>
                <c:pt idx="897">
                  <c:v>0.32060786879512299</c:v>
                </c:pt>
                <c:pt idx="898">
                  <c:v>0.32047885596609399</c:v>
                </c:pt>
                <c:pt idx="899">
                  <c:v>0.32034984313706599</c:v>
                </c:pt>
                <c:pt idx="900">
                  <c:v>0.320220830308037</c:v>
                </c:pt>
                <c:pt idx="901">
                  <c:v>0.320091817479009</c:v>
                </c:pt>
                <c:pt idx="902">
                  <c:v>0.31996280464998</c:v>
                </c:pt>
                <c:pt idx="903">
                  <c:v>0.31983379182095201</c:v>
                </c:pt>
                <c:pt idx="904">
                  <c:v>0.31970477899192301</c:v>
                </c:pt>
                <c:pt idx="905">
                  <c:v>0.31957576616289401</c:v>
                </c:pt>
                <c:pt idx="906">
                  <c:v>0.31955648666666597</c:v>
                </c:pt>
                <c:pt idx="907">
                  <c:v>0.31955648666666597</c:v>
                </c:pt>
                <c:pt idx="908">
                  <c:v>0.31955648666666597</c:v>
                </c:pt>
                <c:pt idx="909">
                  <c:v>0.31955648666666597</c:v>
                </c:pt>
                <c:pt idx="910">
                  <c:v>0.31955648666666597</c:v>
                </c:pt>
                <c:pt idx="911">
                  <c:v>0.31955648666666597</c:v>
                </c:pt>
                <c:pt idx="912">
                  <c:v>0.31955648666666597</c:v>
                </c:pt>
                <c:pt idx="913">
                  <c:v>0.31955648666666597</c:v>
                </c:pt>
                <c:pt idx="914">
                  <c:v>0.31955648666666597</c:v>
                </c:pt>
                <c:pt idx="915">
                  <c:v>0.31955648666666597</c:v>
                </c:pt>
                <c:pt idx="916">
                  <c:v>0.31955648666666597</c:v>
                </c:pt>
                <c:pt idx="917">
                  <c:v>0.31955648666666597</c:v>
                </c:pt>
                <c:pt idx="918">
                  <c:v>0.31955648666666597</c:v>
                </c:pt>
                <c:pt idx="919">
                  <c:v>0.31955648666666597</c:v>
                </c:pt>
                <c:pt idx="920">
                  <c:v>0.31955648666666597</c:v>
                </c:pt>
                <c:pt idx="921">
                  <c:v>0.31955648666666597</c:v>
                </c:pt>
                <c:pt idx="922">
                  <c:v>0.31955648666666597</c:v>
                </c:pt>
                <c:pt idx="923">
                  <c:v>0.31955648666666597</c:v>
                </c:pt>
                <c:pt idx="924">
                  <c:v>0.31955648666666597</c:v>
                </c:pt>
                <c:pt idx="925">
                  <c:v>0.31955648666666597</c:v>
                </c:pt>
                <c:pt idx="926">
                  <c:v>0.31955648666666597</c:v>
                </c:pt>
                <c:pt idx="927">
                  <c:v>0.31955648666666597</c:v>
                </c:pt>
                <c:pt idx="928">
                  <c:v>0.31955648666666597</c:v>
                </c:pt>
                <c:pt idx="929">
                  <c:v>0.31955648666666597</c:v>
                </c:pt>
                <c:pt idx="930">
                  <c:v>0.31955648666666597</c:v>
                </c:pt>
                <c:pt idx="931">
                  <c:v>0.31955648666666597</c:v>
                </c:pt>
                <c:pt idx="932">
                  <c:v>0.31955648666666597</c:v>
                </c:pt>
                <c:pt idx="933">
                  <c:v>0.31955648666666597</c:v>
                </c:pt>
                <c:pt idx="934">
                  <c:v>0.319642668096077</c:v>
                </c:pt>
                <c:pt idx="935">
                  <c:v>0.31978340936513799</c:v>
                </c:pt>
                <c:pt idx="936">
                  <c:v>0.31992415063419899</c:v>
                </c:pt>
                <c:pt idx="937">
                  <c:v>0.32006489190325998</c:v>
                </c:pt>
                <c:pt idx="938">
                  <c:v>0.32020563317232098</c:v>
                </c:pt>
                <c:pt idx="939">
                  <c:v>0.32034637444138198</c:v>
                </c:pt>
                <c:pt idx="940">
                  <c:v>0.32048711571044303</c:v>
                </c:pt>
                <c:pt idx="941">
                  <c:v>0.32062785697950502</c:v>
                </c:pt>
                <c:pt idx="942">
                  <c:v>0.32076859824856602</c:v>
                </c:pt>
                <c:pt idx="943">
                  <c:v>0.32090933951762701</c:v>
                </c:pt>
                <c:pt idx="944">
                  <c:v>0.32105008078668801</c:v>
                </c:pt>
                <c:pt idx="945">
                  <c:v>0.321190822055749</c:v>
                </c:pt>
                <c:pt idx="946">
                  <c:v>0.32133156332481</c:v>
                </c:pt>
                <c:pt idx="947">
                  <c:v>0.32147230459387199</c:v>
                </c:pt>
                <c:pt idx="948">
                  <c:v>0.32161304586293299</c:v>
                </c:pt>
                <c:pt idx="949">
                  <c:v>0.32175378713199398</c:v>
                </c:pt>
                <c:pt idx="950">
                  <c:v>0.32189452840105498</c:v>
                </c:pt>
                <c:pt idx="951">
                  <c:v>0.32203526967011598</c:v>
                </c:pt>
                <c:pt idx="952">
                  <c:v>0.32223960939573498</c:v>
                </c:pt>
                <c:pt idx="953">
                  <c:v>0.32256710349907403</c:v>
                </c:pt>
                <c:pt idx="954">
                  <c:v>0.32289459760241201</c:v>
                </c:pt>
                <c:pt idx="955">
                  <c:v>0.32322209170575</c:v>
                </c:pt>
                <c:pt idx="956">
                  <c:v>0.32354958580908899</c:v>
                </c:pt>
                <c:pt idx="957">
                  <c:v>0.32387707991242698</c:v>
                </c:pt>
                <c:pt idx="958">
                  <c:v>0.32420457401576602</c:v>
                </c:pt>
                <c:pt idx="959">
                  <c:v>0.32453206811910401</c:v>
                </c:pt>
                <c:pt idx="960">
                  <c:v>0.324859562222442</c:v>
                </c:pt>
                <c:pt idx="961">
                  <c:v>0.32518705632578099</c:v>
                </c:pt>
                <c:pt idx="962">
                  <c:v>0.32551455042911898</c:v>
                </c:pt>
                <c:pt idx="963">
                  <c:v>0.32584204453245802</c:v>
                </c:pt>
                <c:pt idx="964">
                  <c:v>0.32616953863579601</c:v>
                </c:pt>
                <c:pt idx="965">
                  <c:v>0.326497032739134</c:v>
                </c:pt>
                <c:pt idx="966">
                  <c:v>0.32682452684247298</c:v>
                </c:pt>
                <c:pt idx="967">
                  <c:v>0.32715202094581097</c:v>
                </c:pt>
                <c:pt idx="968">
                  <c:v>0.32747951504915002</c:v>
                </c:pt>
                <c:pt idx="969">
                  <c:v>0.327807009152488</c:v>
                </c:pt>
                <c:pt idx="970">
                  <c:v>0.32813450325582599</c:v>
                </c:pt>
                <c:pt idx="971">
                  <c:v>0.32846199735916498</c:v>
                </c:pt>
                <c:pt idx="972">
                  <c:v>0.32878949146250303</c:v>
                </c:pt>
                <c:pt idx="973">
                  <c:v>0.32911698556584201</c:v>
                </c:pt>
                <c:pt idx="974">
                  <c:v>0.32944232855089201</c:v>
                </c:pt>
                <c:pt idx="975">
                  <c:v>0.32976694148885699</c:v>
                </c:pt>
                <c:pt idx="976">
                  <c:v>0.33009155442682098</c:v>
                </c:pt>
                <c:pt idx="977">
                  <c:v>0.33041616736478502</c:v>
                </c:pt>
                <c:pt idx="978">
                  <c:v>0.330740780302749</c:v>
                </c:pt>
                <c:pt idx="979">
                  <c:v>0.33106539324071399</c:v>
                </c:pt>
                <c:pt idx="980">
                  <c:v>0.33139000617867798</c:v>
                </c:pt>
                <c:pt idx="981">
                  <c:v>0.33171461911664202</c:v>
                </c:pt>
                <c:pt idx="982">
                  <c:v>0.332039232054607</c:v>
                </c:pt>
                <c:pt idx="983">
                  <c:v>0.33236384499257099</c:v>
                </c:pt>
                <c:pt idx="984">
                  <c:v>0.33268845793053498</c:v>
                </c:pt>
                <c:pt idx="985">
                  <c:v>0.33301307086849902</c:v>
                </c:pt>
                <c:pt idx="986">
                  <c:v>0.333337683806464</c:v>
                </c:pt>
                <c:pt idx="987">
                  <c:v>0.33366229674442799</c:v>
                </c:pt>
                <c:pt idx="988">
                  <c:v>0.33398690968239197</c:v>
                </c:pt>
                <c:pt idx="989">
                  <c:v>0.33431152262035702</c:v>
                </c:pt>
                <c:pt idx="990">
                  <c:v>0.334636135558321</c:v>
                </c:pt>
                <c:pt idx="991">
                  <c:v>0.33496074849628499</c:v>
                </c:pt>
                <c:pt idx="992">
                  <c:v>0.33528536143424997</c:v>
                </c:pt>
                <c:pt idx="993">
                  <c:v>0.33560997437221401</c:v>
                </c:pt>
                <c:pt idx="994">
                  <c:v>0.335934587310178</c:v>
                </c:pt>
                <c:pt idx="995">
                  <c:v>0.33625920024814199</c:v>
                </c:pt>
                <c:pt idx="996">
                  <c:v>0.33658381318610697</c:v>
                </c:pt>
                <c:pt idx="997">
                  <c:v>0.33690842612407101</c:v>
                </c:pt>
                <c:pt idx="998">
                  <c:v>0.337233039062035</c:v>
                </c:pt>
                <c:pt idx="999">
                  <c:v>0.33755765199999999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14-4976-A6AF-AD573E81FCBF}"/>
            </c:ext>
          </c:extLst>
        </c:ser>
        <c:ser>
          <c:idx val="8"/>
          <c:order val="3"/>
          <c:tx>
            <c:strRef>
              <c:f>'1.0LiF_plot_data'!$E$1</c:f>
              <c:strCache>
                <c:ptCount val="1"/>
                <c:pt idx="0">
                  <c:v>S(r): Li-F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'1.0LiF_plot_data'!$E$2:$E$1001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0.75280032764900695</c:v>
                </c:pt>
                <c:pt idx="184">
                  <c:v>0.75280032764900695</c:v>
                </c:pt>
                <c:pt idx="185">
                  <c:v>0.75280032764900695</c:v>
                </c:pt>
                <c:pt idx="186">
                  <c:v>0.75280032764900695</c:v>
                </c:pt>
                <c:pt idx="187">
                  <c:v>0.75280032764900695</c:v>
                </c:pt>
                <c:pt idx="188">
                  <c:v>0.75280032764900695</c:v>
                </c:pt>
                <c:pt idx="189">
                  <c:v>0.75280032764900695</c:v>
                </c:pt>
                <c:pt idx="190">
                  <c:v>0.75280032764900695</c:v>
                </c:pt>
                <c:pt idx="191">
                  <c:v>0.75280032764900695</c:v>
                </c:pt>
                <c:pt idx="192">
                  <c:v>0.75280032764900695</c:v>
                </c:pt>
                <c:pt idx="193">
                  <c:v>0.75280032764900695</c:v>
                </c:pt>
                <c:pt idx="194">
                  <c:v>0.75280032764900695</c:v>
                </c:pt>
                <c:pt idx="195">
                  <c:v>0.75280032764900695</c:v>
                </c:pt>
                <c:pt idx="196">
                  <c:v>0.75280032764900695</c:v>
                </c:pt>
                <c:pt idx="197">
                  <c:v>0.75280032764900695</c:v>
                </c:pt>
                <c:pt idx="198">
                  <c:v>0.75280032764900695</c:v>
                </c:pt>
                <c:pt idx="199">
                  <c:v>0.75280032764900695</c:v>
                </c:pt>
                <c:pt idx="200">
                  <c:v>0.75280032764900695</c:v>
                </c:pt>
                <c:pt idx="201">
                  <c:v>0.75280032764900695</c:v>
                </c:pt>
                <c:pt idx="202">
                  <c:v>0.75280032764900695</c:v>
                </c:pt>
                <c:pt idx="203">
                  <c:v>0.75280032764900695</c:v>
                </c:pt>
                <c:pt idx="204">
                  <c:v>0.75280032764900695</c:v>
                </c:pt>
                <c:pt idx="205">
                  <c:v>0.75280032764900695</c:v>
                </c:pt>
                <c:pt idx="206">
                  <c:v>0.75280032764900695</c:v>
                </c:pt>
                <c:pt idx="207">
                  <c:v>0.75280032764900695</c:v>
                </c:pt>
                <c:pt idx="208">
                  <c:v>0.75280032764900695</c:v>
                </c:pt>
                <c:pt idx="209">
                  <c:v>0.75280032764900695</c:v>
                </c:pt>
                <c:pt idx="210">
                  <c:v>0.75280032764900695</c:v>
                </c:pt>
                <c:pt idx="211">
                  <c:v>0.75280032764900695</c:v>
                </c:pt>
                <c:pt idx="212">
                  <c:v>0.75280032764900695</c:v>
                </c:pt>
                <c:pt idx="213">
                  <c:v>0.75280032764900695</c:v>
                </c:pt>
                <c:pt idx="214">
                  <c:v>0.75280032764900695</c:v>
                </c:pt>
                <c:pt idx="215">
                  <c:v>0.75280032764900695</c:v>
                </c:pt>
                <c:pt idx="216">
                  <c:v>0.75280032764900695</c:v>
                </c:pt>
                <c:pt idx="217">
                  <c:v>0.75280032764900695</c:v>
                </c:pt>
                <c:pt idx="218">
                  <c:v>0.75280032764900695</c:v>
                </c:pt>
                <c:pt idx="219">
                  <c:v>0.75280032764900695</c:v>
                </c:pt>
                <c:pt idx="220">
                  <c:v>0.75280032764900695</c:v>
                </c:pt>
                <c:pt idx="221">
                  <c:v>0.75280032764900695</c:v>
                </c:pt>
                <c:pt idx="222">
                  <c:v>0.75280032764900695</c:v>
                </c:pt>
                <c:pt idx="223">
                  <c:v>0.75280032764900695</c:v>
                </c:pt>
                <c:pt idx="224">
                  <c:v>0.75280032764900695</c:v>
                </c:pt>
                <c:pt idx="225">
                  <c:v>0.75280032764900695</c:v>
                </c:pt>
                <c:pt idx="226">
                  <c:v>0.75280032764900695</c:v>
                </c:pt>
                <c:pt idx="227">
                  <c:v>0.75280032764900695</c:v>
                </c:pt>
                <c:pt idx="228">
                  <c:v>0.75280032764900695</c:v>
                </c:pt>
                <c:pt idx="229">
                  <c:v>0.75280032764900695</c:v>
                </c:pt>
                <c:pt idx="230">
                  <c:v>0.75280032764900695</c:v>
                </c:pt>
                <c:pt idx="231">
                  <c:v>0.75280032764900695</c:v>
                </c:pt>
                <c:pt idx="232">
                  <c:v>0.75280032764900695</c:v>
                </c:pt>
                <c:pt idx="233">
                  <c:v>0.75280032764900695</c:v>
                </c:pt>
                <c:pt idx="234">
                  <c:v>0.75280032764900695</c:v>
                </c:pt>
                <c:pt idx="235">
                  <c:v>0.75280032764900695</c:v>
                </c:pt>
                <c:pt idx="236">
                  <c:v>0.75280032764900695</c:v>
                </c:pt>
                <c:pt idx="237">
                  <c:v>0.75280032764900695</c:v>
                </c:pt>
                <c:pt idx="238">
                  <c:v>0.75280032764900695</c:v>
                </c:pt>
                <c:pt idx="239">
                  <c:v>0.75280032764900695</c:v>
                </c:pt>
                <c:pt idx="240">
                  <c:v>0.75280032764900695</c:v>
                </c:pt>
                <c:pt idx="241">
                  <c:v>0.75280032764900695</c:v>
                </c:pt>
                <c:pt idx="242">
                  <c:v>0.75280032764900695</c:v>
                </c:pt>
                <c:pt idx="243">
                  <c:v>0.75280032764900695</c:v>
                </c:pt>
                <c:pt idx="244">
                  <c:v>0.75280032764900695</c:v>
                </c:pt>
                <c:pt idx="245">
                  <c:v>0.75280032764900695</c:v>
                </c:pt>
                <c:pt idx="246">
                  <c:v>0.75280032764900695</c:v>
                </c:pt>
                <c:pt idx="247">
                  <c:v>0.75280032764900695</c:v>
                </c:pt>
                <c:pt idx="248">
                  <c:v>0.75280032764900695</c:v>
                </c:pt>
                <c:pt idx="249">
                  <c:v>0.75280032764900695</c:v>
                </c:pt>
                <c:pt idx="250">
                  <c:v>0.75280032764900695</c:v>
                </c:pt>
                <c:pt idx="251">
                  <c:v>0.75280032764900695</c:v>
                </c:pt>
                <c:pt idx="252">
                  <c:v>0.75280032764900695</c:v>
                </c:pt>
                <c:pt idx="253">
                  <c:v>0.75280032764900695</c:v>
                </c:pt>
                <c:pt idx="254">
                  <c:v>0.75280032764900695</c:v>
                </c:pt>
                <c:pt idx="255">
                  <c:v>0.75280032764900695</c:v>
                </c:pt>
                <c:pt idx="256">
                  <c:v>0.75280032764900695</c:v>
                </c:pt>
                <c:pt idx="257">
                  <c:v>0.75280032764900695</c:v>
                </c:pt>
                <c:pt idx="258">
                  <c:v>0.75280032764900695</c:v>
                </c:pt>
                <c:pt idx="259">
                  <c:v>0.75280032764900695</c:v>
                </c:pt>
                <c:pt idx="260">
                  <c:v>0.75280032764900695</c:v>
                </c:pt>
                <c:pt idx="261">
                  <c:v>0.75280032764900695</c:v>
                </c:pt>
                <c:pt idx="262">
                  <c:v>0.75280032764900695</c:v>
                </c:pt>
                <c:pt idx="263">
                  <c:v>0.75280032764900695</c:v>
                </c:pt>
                <c:pt idx="264">
                  <c:v>0.75280032764900695</c:v>
                </c:pt>
                <c:pt idx="265">
                  <c:v>0.75280032764900695</c:v>
                </c:pt>
                <c:pt idx="266">
                  <c:v>0.75280032764900695</c:v>
                </c:pt>
                <c:pt idx="267">
                  <c:v>0.75280032764900695</c:v>
                </c:pt>
                <c:pt idx="268">
                  <c:v>0.75280032764900695</c:v>
                </c:pt>
                <c:pt idx="269">
                  <c:v>0.75280032764900695</c:v>
                </c:pt>
                <c:pt idx="270">
                  <c:v>0.75280032764900695</c:v>
                </c:pt>
                <c:pt idx="271">
                  <c:v>0.75280032764900695</c:v>
                </c:pt>
                <c:pt idx="272">
                  <c:v>0.75280032764900695</c:v>
                </c:pt>
                <c:pt idx="273">
                  <c:v>0.75280032764900695</c:v>
                </c:pt>
                <c:pt idx="274">
                  <c:v>0.75280032764900695</c:v>
                </c:pt>
                <c:pt idx="275">
                  <c:v>0.75280032764900695</c:v>
                </c:pt>
                <c:pt idx="276">
                  <c:v>0.75280032764900695</c:v>
                </c:pt>
                <c:pt idx="277">
                  <c:v>0.75280032764900695</c:v>
                </c:pt>
                <c:pt idx="278">
                  <c:v>0.75280032764900695</c:v>
                </c:pt>
                <c:pt idx="279">
                  <c:v>0.75280032764900695</c:v>
                </c:pt>
                <c:pt idx="280">
                  <c:v>0.75280032764900695</c:v>
                </c:pt>
                <c:pt idx="281">
                  <c:v>0.75280032764900695</c:v>
                </c:pt>
                <c:pt idx="282">
                  <c:v>0.75280032764900695</c:v>
                </c:pt>
                <c:pt idx="283">
                  <c:v>0.75280032764900695</c:v>
                </c:pt>
                <c:pt idx="284">
                  <c:v>0.75280032764900695</c:v>
                </c:pt>
                <c:pt idx="285">
                  <c:v>0.75280032764900695</c:v>
                </c:pt>
                <c:pt idx="286">
                  <c:v>0.75280032764900695</c:v>
                </c:pt>
                <c:pt idx="287">
                  <c:v>0.75280032764900695</c:v>
                </c:pt>
                <c:pt idx="288">
                  <c:v>0.75280032764900695</c:v>
                </c:pt>
                <c:pt idx="289">
                  <c:v>0.75280032764900695</c:v>
                </c:pt>
                <c:pt idx="290">
                  <c:v>0.75280032764900695</c:v>
                </c:pt>
                <c:pt idx="291">
                  <c:v>0.75280032764900695</c:v>
                </c:pt>
                <c:pt idx="292">
                  <c:v>0.75280032764900695</c:v>
                </c:pt>
                <c:pt idx="293">
                  <c:v>0.75280032764900695</c:v>
                </c:pt>
                <c:pt idx="294">
                  <c:v>0.75280032764900695</c:v>
                </c:pt>
                <c:pt idx="295">
                  <c:v>0.75280032764900695</c:v>
                </c:pt>
                <c:pt idx="296">
                  <c:v>0.75280032764900695</c:v>
                </c:pt>
                <c:pt idx="297">
                  <c:v>0.75280032764900695</c:v>
                </c:pt>
                <c:pt idx="298">
                  <c:v>0.75280032764900695</c:v>
                </c:pt>
                <c:pt idx="299">
                  <c:v>0.75280032764900695</c:v>
                </c:pt>
                <c:pt idx="300">
                  <c:v>0.75280032764900695</c:v>
                </c:pt>
                <c:pt idx="301">
                  <c:v>0.75280032764900695</c:v>
                </c:pt>
                <c:pt idx="302">
                  <c:v>0.75280032764900695</c:v>
                </c:pt>
                <c:pt idx="303">
                  <c:v>0.75280032764900695</c:v>
                </c:pt>
                <c:pt idx="304">
                  <c:v>0.75280032764900695</c:v>
                </c:pt>
                <c:pt idx="305">
                  <c:v>0.75280032764900695</c:v>
                </c:pt>
                <c:pt idx="306">
                  <c:v>0.75280032764900695</c:v>
                </c:pt>
                <c:pt idx="307">
                  <c:v>0.75280032764900695</c:v>
                </c:pt>
                <c:pt idx="308">
                  <c:v>0.75280032764900695</c:v>
                </c:pt>
                <c:pt idx="309">
                  <c:v>0.75280032764900695</c:v>
                </c:pt>
                <c:pt idx="310">
                  <c:v>0.75280032764900695</c:v>
                </c:pt>
                <c:pt idx="311">
                  <c:v>0.75280032764900695</c:v>
                </c:pt>
                <c:pt idx="312">
                  <c:v>0.75280032764900695</c:v>
                </c:pt>
                <c:pt idx="313">
                  <c:v>0.75280032764900695</c:v>
                </c:pt>
                <c:pt idx="314">
                  <c:v>0.75280032764900695</c:v>
                </c:pt>
                <c:pt idx="315">
                  <c:v>0.75280032764900695</c:v>
                </c:pt>
                <c:pt idx="316">
                  <c:v>0.75280032764900695</c:v>
                </c:pt>
                <c:pt idx="317">
                  <c:v>0.75280032764900695</c:v>
                </c:pt>
                <c:pt idx="318">
                  <c:v>0.75280032764900695</c:v>
                </c:pt>
                <c:pt idx="319">
                  <c:v>0.75280032764900695</c:v>
                </c:pt>
                <c:pt idx="320">
                  <c:v>0.75280032764900695</c:v>
                </c:pt>
                <c:pt idx="321">
                  <c:v>0.75280032764900695</c:v>
                </c:pt>
                <c:pt idx="322">
                  <c:v>0.75280032764900695</c:v>
                </c:pt>
                <c:pt idx="323">
                  <c:v>0.75280032764900695</c:v>
                </c:pt>
                <c:pt idx="324">
                  <c:v>0.75280032764900695</c:v>
                </c:pt>
                <c:pt idx="325">
                  <c:v>0.75280032764900695</c:v>
                </c:pt>
                <c:pt idx="326">
                  <c:v>0.75280032764900695</c:v>
                </c:pt>
                <c:pt idx="327">
                  <c:v>0.75280032764900695</c:v>
                </c:pt>
                <c:pt idx="328">
                  <c:v>0.75280032764900695</c:v>
                </c:pt>
                <c:pt idx="329">
                  <c:v>0.75280032764900695</c:v>
                </c:pt>
                <c:pt idx="330">
                  <c:v>0.75280032764900695</c:v>
                </c:pt>
                <c:pt idx="331">
                  <c:v>0.75280032764900695</c:v>
                </c:pt>
                <c:pt idx="332">
                  <c:v>0.75280032764900695</c:v>
                </c:pt>
                <c:pt idx="333">
                  <c:v>0.75280032764900695</c:v>
                </c:pt>
                <c:pt idx="334">
                  <c:v>0.75280032764900695</c:v>
                </c:pt>
                <c:pt idx="335">
                  <c:v>0.75280032764900695</c:v>
                </c:pt>
                <c:pt idx="336">
                  <c:v>0.75280032764900695</c:v>
                </c:pt>
                <c:pt idx="337">
                  <c:v>0.75280032764900695</c:v>
                </c:pt>
                <c:pt idx="338">
                  <c:v>0.75280032764900695</c:v>
                </c:pt>
                <c:pt idx="339">
                  <c:v>0.75280032764900695</c:v>
                </c:pt>
                <c:pt idx="340">
                  <c:v>0.75280032764900695</c:v>
                </c:pt>
                <c:pt idx="341">
                  <c:v>0.75280032764900695</c:v>
                </c:pt>
                <c:pt idx="342">
                  <c:v>0.75280032764900695</c:v>
                </c:pt>
                <c:pt idx="343">
                  <c:v>0.75280032764900695</c:v>
                </c:pt>
                <c:pt idx="344">
                  <c:v>0.75280032764900695</c:v>
                </c:pt>
                <c:pt idx="345">
                  <c:v>0.75280032764900695</c:v>
                </c:pt>
                <c:pt idx="346">
                  <c:v>0.75280032764900695</c:v>
                </c:pt>
                <c:pt idx="347">
                  <c:v>0.75280032764900695</c:v>
                </c:pt>
                <c:pt idx="348">
                  <c:v>0.75280032764900695</c:v>
                </c:pt>
                <c:pt idx="349">
                  <c:v>0.75280032764900695</c:v>
                </c:pt>
                <c:pt idx="350">
                  <c:v>0.75280032764900695</c:v>
                </c:pt>
                <c:pt idx="351">
                  <c:v>0.75280032764900695</c:v>
                </c:pt>
                <c:pt idx="352">
                  <c:v>0.75280032764900695</c:v>
                </c:pt>
                <c:pt idx="353">
                  <c:v>0.75280032764900695</c:v>
                </c:pt>
                <c:pt idx="354">
                  <c:v>0.75280032764900695</c:v>
                </c:pt>
                <c:pt idx="355">
                  <c:v>0.75280032764900695</c:v>
                </c:pt>
                <c:pt idx="356">
                  <c:v>0.75280032764900695</c:v>
                </c:pt>
                <c:pt idx="357">
                  <c:v>0.75280032764900695</c:v>
                </c:pt>
                <c:pt idx="358">
                  <c:v>0.75280032764900695</c:v>
                </c:pt>
                <c:pt idx="359">
                  <c:v>0.75280032764900695</c:v>
                </c:pt>
                <c:pt idx="360">
                  <c:v>0.75280032764900695</c:v>
                </c:pt>
                <c:pt idx="361">
                  <c:v>0.75280032764900695</c:v>
                </c:pt>
                <c:pt idx="362">
                  <c:v>0.75280032764900695</c:v>
                </c:pt>
                <c:pt idx="363">
                  <c:v>0.75280032764900695</c:v>
                </c:pt>
                <c:pt idx="364">
                  <c:v>0.75280032764900695</c:v>
                </c:pt>
                <c:pt idx="365">
                  <c:v>0.75280032764900695</c:v>
                </c:pt>
                <c:pt idx="366">
                  <c:v>7.8304262028766697E-2</c:v>
                </c:pt>
                <c:pt idx="367">
                  <c:v>7.8304262028766697E-2</c:v>
                </c:pt>
                <c:pt idx="368">
                  <c:v>7.8304262028766697E-2</c:v>
                </c:pt>
                <c:pt idx="369">
                  <c:v>7.8304262028766697E-2</c:v>
                </c:pt>
                <c:pt idx="370">
                  <c:v>7.8304262028766697E-2</c:v>
                </c:pt>
                <c:pt idx="371">
                  <c:v>7.8304262028766697E-2</c:v>
                </c:pt>
                <c:pt idx="372">
                  <c:v>7.8304262028766697E-2</c:v>
                </c:pt>
                <c:pt idx="373">
                  <c:v>7.8304262028766697E-2</c:v>
                </c:pt>
                <c:pt idx="374">
                  <c:v>7.8304262028766697E-2</c:v>
                </c:pt>
                <c:pt idx="375">
                  <c:v>7.8304262028766697E-2</c:v>
                </c:pt>
                <c:pt idx="376">
                  <c:v>7.8304262028766697E-2</c:v>
                </c:pt>
                <c:pt idx="377">
                  <c:v>7.8304262028766697E-2</c:v>
                </c:pt>
                <c:pt idx="378">
                  <c:v>7.8304262028766697E-2</c:v>
                </c:pt>
                <c:pt idx="379">
                  <c:v>7.8304262028766697E-2</c:v>
                </c:pt>
                <c:pt idx="380">
                  <c:v>7.8304262028766697E-2</c:v>
                </c:pt>
                <c:pt idx="381">
                  <c:v>7.8304262028766697E-2</c:v>
                </c:pt>
                <c:pt idx="382">
                  <c:v>7.8304262028766697E-2</c:v>
                </c:pt>
                <c:pt idx="383">
                  <c:v>7.8304262028766697E-2</c:v>
                </c:pt>
                <c:pt idx="384">
                  <c:v>7.8304262028766697E-2</c:v>
                </c:pt>
                <c:pt idx="385">
                  <c:v>7.8304262028766697E-2</c:v>
                </c:pt>
                <c:pt idx="386">
                  <c:v>7.8304262028766697E-2</c:v>
                </c:pt>
                <c:pt idx="387">
                  <c:v>7.8304262028766697E-2</c:v>
                </c:pt>
                <c:pt idx="388">
                  <c:v>7.8304262028766697E-2</c:v>
                </c:pt>
                <c:pt idx="389">
                  <c:v>7.8304262028766697E-2</c:v>
                </c:pt>
                <c:pt idx="390">
                  <c:v>7.8304262028766697E-2</c:v>
                </c:pt>
                <c:pt idx="391">
                  <c:v>7.8304262028766697E-2</c:v>
                </c:pt>
                <c:pt idx="392">
                  <c:v>7.8304262028766697E-2</c:v>
                </c:pt>
                <c:pt idx="393">
                  <c:v>7.8304262028766697E-2</c:v>
                </c:pt>
                <c:pt idx="394">
                  <c:v>7.8304262028766697E-2</c:v>
                </c:pt>
                <c:pt idx="395">
                  <c:v>7.8304262028766697E-2</c:v>
                </c:pt>
                <c:pt idx="396">
                  <c:v>7.8304262028766697E-2</c:v>
                </c:pt>
                <c:pt idx="397">
                  <c:v>7.8304262028766697E-2</c:v>
                </c:pt>
                <c:pt idx="398">
                  <c:v>7.8304262028766697E-2</c:v>
                </c:pt>
                <c:pt idx="399">
                  <c:v>7.8304262028766697E-2</c:v>
                </c:pt>
                <c:pt idx="400">
                  <c:v>7.8304262028766697E-2</c:v>
                </c:pt>
                <c:pt idx="401">
                  <c:v>7.8304262028766697E-2</c:v>
                </c:pt>
                <c:pt idx="402">
                  <c:v>7.8304262028766697E-2</c:v>
                </c:pt>
                <c:pt idx="403">
                  <c:v>7.8304262028766697E-2</c:v>
                </c:pt>
                <c:pt idx="404">
                  <c:v>7.8304262028766697E-2</c:v>
                </c:pt>
                <c:pt idx="405">
                  <c:v>7.8304262028766697E-2</c:v>
                </c:pt>
                <c:pt idx="406">
                  <c:v>7.8304262028766697E-2</c:v>
                </c:pt>
                <c:pt idx="407">
                  <c:v>7.8304262028766697E-2</c:v>
                </c:pt>
                <c:pt idx="408">
                  <c:v>7.8304262028766697E-2</c:v>
                </c:pt>
                <c:pt idx="409">
                  <c:v>7.8304262028766697E-2</c:v>
                </c:pt>
                <c:pt idx="410">
                  <c:v>7.8304262028766697E-2</c:v>
                </c:pt>
                <c:pt idx="411">
                  <c:v>7.8304262028766697E-2</c:v>
                </c:pt>
                <c:pt idx="412">
                  <c:v>7.8304262028766697E-2</c:v>
                </c:pt>
                <c:pt idx="413">
                  <c:v>7.8304262028766697E-2</c:v>
                </c:pt>
                <c:pt idx="414">
                  <c:v>7.8304262028766697E-2</c:v>
                </c:pt>
                <c:pt idx="415">
                  <c:v>7.8304262028766697E-2</c:v>
                </c:pt>
                <c:pt idx="416">
                  <c:v>7.8304262028766697E-2</c:v>
                </c:pt>
                <c:pt idx="417">
                  <c:v>7.8304262028766697E-2</c:v>
                </c:pt>
                <c:pt idx="418">
                  <c:v>7.8304262028766697E-2</c:v>
                </c:pt>
                <c:pt idx="419">
                  <c:v>7.8304262028766697E-2</c:v>
                </c:pt>
                <c:pt idx="420">
                  <c:v>7.8304262028766697E-2</c:v>
                </c:pt>
                <c:pt idx="421">
                  <c:v>7.8304262028766697E-2</c:v>
                </c:pt>
                <c:pt idx="422">
                  <c:v>7.8304262028766697E-2</c:v>
                </c:pt>
                <c:pt idx="423">
                  <c:v>7.8304262028766697E-2</c:v>
                </c:pt>
                <c:pt idx="424">
                  <c:v>7.8304262028766697E-2</c:v>
                </c:pt>
                <c:pt idx="425">
                  <c:v>7.8304262028766697E-2</c:v>
                </c:pt>
                <c:pt idx="426">
                  <c:v>7.8304262028766697E-2</c:v>
                </c:pt>
                <c:pt idx="427">
                  <c:v>7.8304262028766697E-2</c:v>
                </c:pt>
                <c:pt idx="428">
                  <c:v>7.8304262028766697E-2</c:v>
                </c:pt>
                <c:pt idx="429">
                  <c:v>7.8304262028766697E-2</c:v>
                </c:pt>
                <c:pt idx="430">
                  <c:v>7.8304262028766697E-2</c:v>
                </c:pt>
                <c:pt idx="431">
                  <c:v>7.8304262028766697E-2</c:v>
                </c:pt>
                <c:pt idx="432">
                  <c:v>7.8304262028766697E-2</c:v>
                </c:pt>
                <c:pt idx="433">
                  <c:v>7.8304262028766697E-2</c:v>
                </c:pt>
                <c:pt idx="434">
                  <c:v>7.8304262028766697E-2</c:v>
                </c:pt>
                <c:pt idx="435">
                  <c:v>7.8304262028766697E-2</c:v>
                </c:pt>
                <c:pt idx="436">
                  <c:v>7.8304262028766697E-2</c:v>
                </c:pt>
                <c:pt idx="437">
                  <c:v>7.8304262028766697E-2</c:v>
                </c:pt>
                <c:pt idx="438">
                  <c:v>7.8304262028766697E-2</c:v>
                </c:pt>
                <c:pt idx="439">
                  <c:v>7.8304262028766697E-2</c:v>
                </c:pt>
                <c:pt idx="440">
                  <c:v>7.8304262028766697E-2</c:v>
                </c:pt>
                <c:pt idx="441">
                  <c:v>7.8304262028766697E-2</c:v>
                </c:pt>
                <c:pt idx="442">
                  <c:v>7.8304262028766697E-2</c:v>
                </c:pt>
                <c:pt idx="443">
                  <c:v>7.8304262028766697E-2</c:v>
                </c:pt>
                <c:pt idx="444">
                  <c:v>7.8304262028766697E-2</c:v>
                </c:pt>
                <c:pt idx="445">
                  <c:v>7.8304262028766697E-2</c:v>
                </c:pt>
                <c:pt idx="446">
                  <c:v>7.8304262028766697E-2</c:v>
                </c:pt>
                <c:pt idx="447">
                  <c:v>7.8304262028766697E-2</c:v>
                </c:pt>
                <c:pt idx="448">
                  <c:v>7.8304262028766697E-2</c:v>
                </c:pt>
                <c:pt idx="449">
                  <c:v>7.8304262028766697E-2</c:v>
                </c:pt>
                <c:pt idx="450">
                  <c:v>7.8304262028766697E-2</c:v>
                </c:pt>
                <c:pt idx="451">
                  <c:v>7.8304262028766697E-2</c:v>
                </c:pt>
                <c:pt idx="452">
                  <c:v>7.8304262028766697E-2</c:v>
                </c:pt>
                <c:pt idx="453">
                  <c:v>7.8304262028766697E-2</c:v>
                </c:pt>
                <c:pt idx="454">
                  <c:v>7.8304262028766697E-2</c:v>
                </c:pt>
                <c:pt idx="455">
                  <c:v>7.8304262028766697E-2</c:v>
                </c:pt>
                <c:pt idx="456">
                  <c:v>7.8304262028766697E-2</c:v>
                </c:pt>
                <c:pt idx="457">
                  <c:v>7.8304262028766697E-2</c:v>
                </c:pt>
                <c:pt idx="458">
                  <c:v>7.8304262028766697E-2</c:v>
                </c:pt>
                <c:pt idx="459">
                  <c:v>7.8304262028766697E-2</c:v>
                </c:pt>
                <c:pt idx="460">
                  <c:v>7.8304262028766697E-2</c:v>
                </c:pt>
                <c:pt idx="461">
                  <c:v>7.8304262028766697E-2</c:v>
                </c:pt>
                <c:pt idx="462">
                  <c:v>7.8304262028766697E-2</c:v>
                </c:pt>
                <c:pt idx="463">
                  <c:v>7.8304262028766697E-2</c:v>
                </c:pt>
                <c:pt idx="464">
                  <c:v>7.8304262028766697E-2</c:v>
                </c:pt>
                <c:pt idx="465">
                  <c:v>7.8304262028766697E-2</c:v>
                </c:pt>
                <c:pt idx="466">
                  <c:v>7.8304262028766697E-2</c:v>
                </c:pt>
                <c:pt idx="467">
                  <c:v>7.8304262028766697E-2</c:v>
                </c:pt>
                <c:pt idx="468">
                  <c:v>7.8304262028766697E-2</c:v>
                </c:pt>
                <c:pt idx="469">
                  <c:v>7.8304262028766697E-2</c:v>
                </c:pt>
                <c:pt idx="470">
                  <c:v>7.8304262028766697E-2</c:v>
                </c:pt>
                <c:pt idx="471">
                  <c:v>7.8304262028766697E-2</c:v>
                </c:pt>
                <c:pt idx="472">
                  <c:v>7.8304262028766697E-2</c:v>
                </c:pt>
                <c:pt idx="473">
                  <c:v>7.8304262028766697E-2</c:v>
                </c:pt>
                <c:pt idx="474">
                  <c:v>7.8304262028766697E-2</c:v>
                </c:pt>
                <c:pt idx="475">
                  <c:v>7.8304262028766697E-2</c:v>
                </c:pt>
                <c:pt idx="476">
                  <c:v>7.8304262028766697E-2</c:v>
                </c:pt>
                <c:pt idx="477">
                  <c:v>7.8304262028766697E-2</c:v>
                </c:pt>
                <c:pt idx="478">
                  <c:v>7.8304262028766697E-2</c:v>
                </c:pt>
                <c:pt idx="479">
                  <c:v>7.8304262028766697E-2</c:v>
                </c:pt>
                <c:pt idx="480">
                  <c:v>7.8304262028766697E-2</c:v>
                </c:pt>
                <c:pt idx="481">
                  <c:v>7.8304262028766697E-2</c:v>
                </c:pt>
                <c:pt idx="482">
                  <c:v>7.8304262028766697E-2</c:v>
                </c:pt>
                <c:pt idx="483">
                  <c:v>7.8304262028766697E-2</c:v>
                </c:pt>
                <c:pt idx="484">
                  <c:v>7.8304262028766697E-2</c:v>
                </c:pt>
                <c:pt idx="485">
                  <c:v>7.8304262028766697E-2</c:v>
                </c:pt>
                <c:pt idx="486">
                  <c:v>7.8304262028766697E-2</c:v>
                </c:pt>
                <c:pt idx="487">
                  <c:v>7.8304262028766697E-2</c:v>
                </c:pt>
                <c:pt idx="488">
                  <c:v>7.8304262028766697E-2</c:v>
                </c:pt>
                <c:pt idx="489">
                  <c:v>7.8304262028766697E-2</c:v>
                </c:pt>
                <c:pt idx="490">
                  <c:v>7.8304262028766697E-2</c:v>
                </c:pt>
                <c:pt idx="491">
                  <c:v>7.8304262028766697E-2</c:v>
                </c:pt>
                <c:pt idx="492">
                  <c:v>7.8304262028766697E-2</c:v>
                </c:pt>
                <c:pt idx="493">
                  <c:v>7.8304262028766697E-2</c:v>
                </c:pt>
                <c:pt idx="494">
                  <c:v>7.8304262028766697E-2</c:v>
                </c:pt>
                <c:pt idx="495">
                  <c:v>7.8304262028766697E-2</c:v>
                </c:pt>
                <c:pt idx="496">
                  <c:v>7.8304262028766697E-2</c:v>
                </c:pt>
                <c:pt idx="497">
                  <c:v>7.8304262028766697E-2</c:v>
                </c:pt>
                <c:pt idx="498">
                  <c:v>7.8304262028766697E-2</c:v>
                </c:pt>
                <c:pt idx="499">
                  <c:v>7.8304262028766697E-2</c:v>
                </c:pt>
                <c:pt idx="500">
                  <c:v>7.8304262028766697E-2</c:v>
                </c:pt>
                <c:pt idx="501">
                  <c:v>7.8304262028766697E-2</c:v>
                </c:pt>
                <c:pt idx="502">
                  <c:v>7.8304262028766697E-2</c:v>
                </c:pt>
                <c:pt idx="503">
                  <c:v>7.8304262028766697E-2</c:v>
                </c:pt>
                <c:pt idx="504">
                  <c:v>7.8304262028766697E-2</c:v>
                </c:pt>
                <c:pt idx="505">
                  <c:v>7.8304262028766697E-2</c:v>
                </c:pt>
                <c:pt idx="506">
                  <c:v>7.8304262028766697E-2</c:v>
                </c:pt>
                <c:pt idx="507">
                  <c:v>7.8304262028766697E-2</c:v>
                </c:pt>
                <c:pt idx="508">
                  <c:v>7.8304262028766697E-2</c:v>
                </c:pt>
                <c:pt idx="509">
                  <c:v>7.8304262028766697E-2</c:v>
                </c:pt>
                <c:pt idx="510">
                  <c:v>7.8304262028766697E-2</c:v>
                </c:pt>
                <c:pt idx="511">
                  <c:v>7.8304262028766697E-2</c:v>
                </c:pt>
                <c:pt idx="512">
                  <c:v>7.8304262028766697E-2</c:v>
                </c:pt>
                <c:pt idx="513">
                  <c:v>7.8304262028766697E-2</c:v>
                </c:pt>
                <c:pt idx="514">
                  <c:v>7.8304262028766697E-2</c:v>
                </c:pt>
                <c:pt idx="515">
                  <c:v>7.8304262028766697E-2</c:v>
                </c:pt>
                <c:pt idx="516">
                  <c:v>7.8304262028766697E-2</c:v>
                </c:pt>
                <c:pt idx="517">
                  <c:v>7.8304262028766697E-2</c:v>
                </c:pt>
                <c:pt idx="518">
                  <c:v>7.8304262028766697E-2</c:v>
                </c:pt>
                <c:pt idx="519">
                  <c:v>7.8304262028766697E-2</c:v>
                </c:pt>
                <c:pt idx="520">
                  <c:v>7.8304262028766697E-2</c:v>
                </c:pt>
                <c:pt idx="521">
                  <c:v>7.8304262028766697E-2</c:v>
                </c:pt>
                <c:pt idx="522">
                  <c:v>7.8304262028766697E-2</c:v>
                </c:pt>
                <c:pt idx="523">
                  <c:v>7.8304262028766697E-2</c:v>
                </c:pt>
                <c:pt idx="524">
                  <c:v>7.8304262028766697E-2</c:v>
                </c:pt>
                <c:pt idx="525">
                  <c:v>7.8304262028766697E-2</c:v>
                </c:pt>
                <c:pt idx="526">
                  <c:v>7.8304262028766697E-2</c:v>
                </c:pt>
                <c:pt idx="527">
                  <c:v>7.8304262028766697E-2</c:v>
                </c:pt>
                <c:pt idx="528">
                  <c:v>7.8304262028766697E-2</c:v>
                </c:pt>
                <c:pt idx="529">
                  <c:v>7.8304262028766697E-2</c:v>
                </c:pt>
                <c:pt idx="530">
                  <c:v>7.8304262028766697E-2</c:v>
                </c:pt>
                <c:pt idx="531">
                  <c:v>7.8304262028766697E-2</c:v>
                </c:pt>
                <c:pt idx="532">
                  <c:v>7.8304262028766697E-2</c:v>
                </c:pt>
                <c:pt idx="533">
                  <c:v>7.8304262028766697E-2</c:v>
                </c:pt>
                <c:pt idx="534">
                  <c:v>7.8304262028766697E-2</c:v>
                </c:pt>
                <c:pt idx="535">
                  <c:v>7.8304262028766697E-2</c:v>
                </c:pt>
                <c:pt idx="536">
                  <c:v>7.8304262028766697E-2</c:v>
                </c:pt>
                <c:pt idx="537">
                  <c:v>7.8304262028766697E-2</c:v>
                </c:pt>
                <c:pt idx="538">
                  <c:v>7.8304262028766697E-2</c:v>
                </c:pt>
                <c:pt idx="539">
                  <c:v>7.8304262028766697E-2</c:v>
                </c:pt>
                <c:pt idx="540">
                  <c:v>7.8304262028766697E-2</c:v>
                </c:pt>
                <c:pt idx="541">
                  <c:v>7.8304262028766697E-2</c:v>
                </c:pt>
                <c:pt idx="542">
                  <c:v>7.8304262028766697E-2</c:v>
                </c:pt>
                <c:pt idx="543">
                  <c:v>7.8304262028766697E-2</c:v>
                </c:pt>
                <c:pt idx="544">
                  <c:v>7.8304262028766697E-2</c:v>
                </c:pt>
                <c:pt idx="545">
                  <c:v>7.8304262028766697E-2</c:v>
                </c:pt>
                <c:pt idx="546">
                  <c:v>7.8304262028766697E-2</c:v>
                </c:pt>
                <c:pt idx="547">
                  <c:v>7.8304262028766697E-2</c:v>
                </c:pt>
                <c:pt idx="548">
                  <c:v>7.8304262028766697E-2</c:v>
                </c:pt>
                <c:pt idx="549">
                  <c:v>4.1425953063936802E-3</c:v>
                </c:pt>
                <c:pt idx="550">
                  <c:v>4.1425953063936802E-3</c:v>
                </c:pt>
                <c:pt idx="551">
                  <c:v>4.1425953063936802E-3</c:v>
                </c:pt>
                <c:pt idx="552">
                  <c:v>4.1425953063936802E-3</c:v>
                </c:pt>
                <c:pt idx="553">
                  <c:v>4.1425953063936802E-3</c:v>
                </c:pt>
                <c:pt idx="554">
                  <c:v>4.1425953063936802E-3</c:v>
                </c:pt>
                <c:pt idx="555">
                  <c:v>4.1425953063936802E-3</c:v>
                </c:pt>
                <c:pt idx="556">
                  <c:v>4.1425953063936802E-3</c:v>
                </c:pt>
                <c:pt idx="557">
                  <c:v>4.1425953063936802E-3</c:v>
                </c:pt>
                <c:pt idx="558">
                  <c:v>4.1425953063936802E-3</c:v>
                </c:pt>
                <c:pt idx="559">
                  <c:v>4.1425953063936802E-3</c:v>
                </c:pt>
                <c:pt idx="560">
                  <c:v>4.1425953063936802E-3</c:v>
                </c:pt>
                <c:pt idx="561">
                  <c:v>4.1425953063936802E-3</c:v>
                </c:pt>
                <c:pt idx="562">
                  <c:v>4.1425953063936802E-3</c:v>
                </c:pt>
                <c:pt idx="563">
                  <c:v>4.1425953063936802E-3</c:v>
                </c:pt>
                <c:pt idx="564">
                  <c:v>4.1425953063936802E-3</c:v>
                </c:pt>
                <c:pt idx="565">
                  <c:v>4.1425953063936802E-3</c:v>
                </c:pt>
                <c:pt idx="566">
                  <c:v>4.1425953063936802E-3</c:v>
                </c:pt>
                <c:pt idx="567">
                  <c:v>4.1425953063936802E-3</c:v>
                </c:pt>
                <c:pt idx="568">
                  <c:v>4.1425953063936802E-3</c:v>
                </c:pt>
                <c:pt idx="569">
                  <c:v>4.1425953063936802E-3</c:v>
                </c:pt>
                <c:pt idx="570">
                  <c:v>4.1425953063936802E-3</c:v>
                </c:pt>
                <c:pt idx="571">
                  <c:v>4.1425953063936802E-3</c:v>
                </c:pt>
                <c:pt idx="572">
                  <c:v>4.1425953063936802E-3</c:v>
                </c:pt>
                <c:pt idx="573">
                  <c:v>4.1425953063936802E-3</c:v>
                </c:pt>
                <c:pt idx="574">
                  <c:v>4.1425953063936802E-3</c:v>
                </c:pt>
                <c:pt idx="575">
                  <c:v>4.1425953063936802E-3</c:v>
                </c:pt>
                <c:pt idx="576">
                  <c:v>4.1425953063936802E-3</c:v>
                </c:pt>
                <c:pt idx="577">
                  <c:v>4.1425953063936802E-3</c:v>
                </c:pt>
                <c:pt idx="578">
                  <c:v>4.1425953063936802E-3</c:v>
                </c:pt>
                <c:pt idx="579">
                  <c:v>4.1425953063936802E-3</c:v>
                </c:pt>
                <c:pt idx="580">
                  <c:v>4.1425953063936802E-3</c:v>
                </c:pt>
                <c:pt idx="581">
                  <c:v>4.1425953063936802E-3</c:v>
                </c:pt>
                <c:pt idx="582">
                  <c:v>4.1425953063936802E-3</c:v>
                </c:pt>
                <c:pt idx="583">
                  <c:v>4.1425953063936802E-3</c:v>
                </c:pt>
                <c:pt idx="584">
                  <c:v>4.1425953063936802E-3</c:v>
                </c:pt>
                <c:pt idx="585">
                  <c:v>4.1425953063936802E-3</c:v>
                </c:pt>
                <c:pt idx="586">
                  <c:v>4.1425953063936802E-3</c:v>
                </c:pt>
                <c:pt idx="587">
                  <c:v>4.1425953063936802E-3</c:v>
                </c:pt>
                <c:pt idx="588">
                  <c:v>4.1425953063936802E-3</c:v>
                </c:pt>
                <c:pt idx="589">
                  <c:v>4.1425953063936802E-3</c:v>
                </c:pt>
                <c:pt idx="590">
                  <c:v>4.1425953063936802E-3</c:v>
                </c:pt>
                <c:pt idx="591">
                  <c:v>4.1425953063936802E-3</c:v>
                </c:pt>
                <c:pt idx="592">
                  <c:v>4.1425953063936802E-3</c:v>
                </c:pt>
                <c:pt idx="593">
                  <c:v>4.1425953063936802E-3</c:v>
                </c:pt>
                <c:pt idx="594">
                  <c:v>4.1425953063936802E-3</c:v>
                </c:pt>
                <c:pt idx="595">
                  <c:v>4.1425953063936802E-3</c:v>
                </c:pt>
                <c:pt idx="596">
                  <c:v>4.1425953063936802E-3</c:v>
                </c:pt>
                <c:pt idx="597">
                  <c:v>4.1425953063936802E-3</c:v>
                </c:pt>
                <c:pt idx="598">
                  <c:v>4.1425953063936802E-3</c:v>
                </c:pt>
                <c:pt idx="599">
                  <c:v>4.1425953063936802E-3</c:v>
                </c:pt>
                <c:pt idx="600">
                  <c:v>4.1425953063936802E-3</c:v>
                </c:pt>
                <c:pt idx="601">
                  <c:v>4.1425953063936802E-3</c:v>
                </c:pt>
                <c:pt idx="602">
                  <c:v>4.1425953063936802E-3</c:v>
                </c:pt>
                <c:pt idx="603">
                  <c:v>4.1425953063936802E-3</c:v>
                </c:pt>
                <c:pt idx="604">
                  <c:v>4.1425953063936802E-3</c:v>
                </c:pt>
                <c:pt idx="605">
                  <c:v>4.1425953063936802E-3</c:v>
                </c:pt>
                <c:pt idx="606">
                  <c:v>4.1425953063936802E-3</c:v>
                </c:pt>
                <c:pt idx="607">
                  <c:v>4.1425953063936802E-3</c:v>
                </c:pt>
                <c:pt idx="608">
                  <c:v>4.1425953063936802E-3</c:v>
                </c:pt>
                <c:pt idx="609">
                  <c:v>4.1425953063936802E-3</c:v>
                </c:pt>
                <c:pt idx="610">
                  <c:v>4.1425953063936802E-3</c:v>
                </c:pt>
                <c:pt idx="611">
                  <c:v>4.1425953063936802E-3</c:v>
                </c:pt>
                <c:pt idx="612">
                  <c:v>4.1425953063936802E-3</c:v>
                </c:pt>
                <c:pt idx="613">
                  <c:v>4.1425953063936802E-3</c:v>
                </c:pt>
                <c:pt idx="614">
                  <c:v>4.1425953063936802E-3</c:v>
                </c:pt>
                <c:pt idx="615">
                  <c:v>4.1425953063936802E-3</c:v>
                </c:pt>
                <c:pt idx="616">
                  <c:v>4.1425953063936802E-3</c:v>
                </c:pt>
                <c:pt idx="617">
                  <c:v>4.1425953063936802E-3</c:v>
                </c:pt>
                <c:pt idx="618">
                  <c:v>4.1425953063936802E-3</c:v>
                </c:pt>
                <c:pt idx="619">
                  <c:v>4.1425953063936802E-3</c:v>
                </c:pt>
                <c:pt idx="620">
                  <c:v>4.1425953063936802E-3</c:v>
                </c:pt>
                <c:pt idx="621">
                  <c:v>4.1425953063936802E-3</c:v>
                </c:pt>
                <c:pt idx="622">
                  <c:v>4.1425953063936802E-3</c:v>
                </c:pt>
                <c:pt idx="623">
                  <c:v>4.1425953063936802E-3</c:v>
                </c:pt>
                <c:pt idx="624">
                  <c:v>4.1425953063936802E-3</c:v>
                </c:pt>
                <c:pt idx="625">
                  <c:v>4.1425953063936802E-3</c:v>
                </c:pt>
                <c:pt idx="626">
                  <c:v>4.1425953063936802E-3</c:v>
                </c:pt>
                <c:pt idx="627">
                  <c:v>4.1425953063936802E-3</c:v>
                </c:pt>
                <c:pt idx="628">
                  <c:v>4.1425953063936802E-3</c:v>
                </c:pt>
                <c:pt idx="629">
                  <c:v>4.1425953063936802E-3</c:v>
                </c:pt>
                <c:pt idx="630">
                  <c:v>4.1425953063936802E-3</c:v>
                </c:pt>
                <c:pt idx="631">
                  <c:v>4.1425953063936802E-3</c:v>
                </c:pt>
                <c:pt idx="632">
                  <c:v>4.1425953063936802E-3</c:v>
                </c:pt>
                <c:pt idx="633">
                  <c:v>4.1425953063936802E-3</c:v>
                </c:pt>
                <c:pt idx="634">
                  <c:v>4.1425953063936802E-3</c:v>
                </c:pt>
                <c:pt idx="635">
                  <c:v>4.1425953063936802E-3</c:v>
                </c:pt>
                <c:pt idx="636">
                  <c:v>4.1425953063936802E-3</c:v>
                </c:pt>
                <c:pt idx="637">
                  <c:v>4.1425953063936802E-3</c:v>
                </c:pt>
                <c:pt idx="638">
                  <c:v>4.1425953063936802E-3</c:v>
                </c:pt>
                <c:pt idx="639">
                  <c:v>4.1425953063936802E-3</c:v>
                </c:pt>
                <c:pt idx="640">
                  <c:v>4.1425953063936802E-3</c:v>
                </c:pt>
                <c:pt idx="641">
                  <c:v>4.1425953063936802E-3</c:v>
                </c:pt>
                <c:pt idx="642">
                  <c:v>4.1425953063936802E-3</c:v>
                </c:pt>
                <c:pt idx="643">
                  <c:v>4.1425953063936802E-3</c:v>
                </c:pt>
                <c:pt idx="644">
                  <c:v>4.1425953063936802E-3</c:v>
                </c:pt>
                <c:pt idx="645">
                  <c:v>4.1425953063936802E-3</c:v>
                </c:pt>
                <c:pt idx="646">
                  <c:v>4.1425953063936802E-3</c:v>
                </c:pt>
                <c:pt idx="647">
                  <c:v>4.1425953063936802E-3</c:v>
                </c:pt>
                <c:pt idx="648">
                  <c:v>4.1425953063936802E-3</c:v>
                </c:pt>
                <c:pt idx="649">
                  <c:v>4.1425953063936802E-3</c:v>
                </c:pt>
                <c:pt idx="650">
                  <c:v>4.1425953063936802E-3</c:v>
                </c:pt>
                <c:pt idx="651">
                  <c:v>4.1425953063936802E-3</c:v>
                </c:pt>
                <c:pt idx="652">
                  <c:v>4.1425953063936802E-3</c:v>
                </c:pt>
                <c:pt idx="653">
                  <c:v>4.1425953063936802E-3</c:v>
                </c:pt>
                <c:pt idx="654">
                  <c:v>4.1425953063936802E-3</c:v>
                </c:pt>
                <c:pt idx="655">
                  <c:v>4.1425953063936802E-3</c:v>
                </c:pt>
                <c:pt idx="656">
                  <c:v>4.1425953063936802E-3</c:v>
                </c:pt>
                <c:pt idx="657">
                  <c:v>4.1425953063936802E-3</c:v>
                </c:pt>
                <c:pt idx="658">
                  <c:v>4.1425953063936802E-3</c:v>
                </c:pt>
                <c:pt idx="659">
                  <c:v>4.1425953063936802E-3</c:v>
                </c:pt>
                <c:pt idx="660">
                  <c:v>4.1425953063936802E-3</c:v>
                </c:pt>
                <c:pt idx="661">
                  <c:v>4.1425953063936802E-3</c:v>
                </c:pt>
                <c:pt idx="662">
                  <c:v>4.1425953063936802E-3</c:v>
                </c:pt>
                <c:pt idx="663">
                  <c:v>4.1425953063936802E-3</c:v>
                </c:pt>
                <c:pt idx="664">
                  <c:v>4.1425953063936802E-3</c:v>
                </c:pt>
                <c:pt idx="665">
                  <c:v>4.1425953063936802E-3</c:v>
                </c:pt>
                <c:pt idx="666">
                  <c:v>4.1425953063936802E-3</c:v>
                </c:pt>
                <c:pt idx="667">
                  <c:v>4.1425953063936802E-3</c:v>
                </c:pt>
                <c:pt idx="668">
                  <c:v>4.1425953063936802E-3</c:v>
                </c:pt>
                <c:pt idx="669">
                  <c:v>4.1425953063936802E-3</c:v>
                </c:pt>
                <c:pt idx="670">
                  <c:v>4.1425953063936802E-3</c:v>
                </c:pt>
                <c:pt idx="671">
                  <c:v>4.1425953063936802E-3</c:v>
                </c:pt>
                <c:pt idx="672">
                  <c:v>4.1425953063936802E-3</c:v>
                </c:pt>
                <c:pt idx="673">
                  <c:v>4.1425953063936802E-3</c:v>
                </c:pt>
                <c:pt idx="674">
                  <c:v>4.1425953063936802E-3</c:v>
                </c:pt>
                <c:pt idx="675">
                  <c:v>4.1425953063936802E-3</c:v>
                </c:pt>
                <c:pt idx="676">
                  <c:v>4.1425953063936802E-3</c:v>
                </c:pt>
                <c:pt idx="677">
                  <c:v>4.1425953063936802E-3</c:v>
                </c:pt>
                <c:pt idx="678">
                  <c:v>4.1425953063936802E-3</c:v>
                </c:pt>
                <c:pt idx="679">
                  <c:v>4.1425953063936802E-3</c:v>
                </c:pt>
                <c:pt idx="680">
                  <c:v>4.1425953063936802E-3</c:v>
                </c:pt>
                <c:pt idx="681">
                  <c:v>4.1425953063936802E-3</c:v>
                </c:pt>
                <c:pt idx="682">
                  <c:v>4.1425953063936802E-3</c:v>
                </c:pt>
                <c:pt idx="683">
                  <c:v>4.1425953063936802E-3</c:v>
                </c:pt>
                <c:pt idx="684">
                  <c:v>4.1425953063936802E-3</c:v>
                </c:pt>
                <c:pt idx="685">
                  <c:v>4.1425953063936802E-3</c:v>
                </c:pt>
                <c:pt idx="686">
                  <c:v>4.1425953063936802E-3</c:v>
                </c:pt>
                <c:pt idx="687">
                  <c:v>4.1425953063936802E-3</c:v>
                </c:pt>
                <c:pt idx="688">
                  <c:v>4.1425953063936802E-3</c:v>
                </c:pt>
                <c:pt idx="689">
                  <c:v>4.1425953063936802E-3</c:v>
                </c:pt>
                <c:pt idx="690">
                  <c:v>4.1425953063936802E-3</c:v>
                </c:pt>
                <c:pt idx="691">
                  <c:v>4.1425953063936802E-3</c:v>
                </c:pt>
                <c:pt idx="692">
                  <c:v>4.1425953063936802E-3</c:v>
                </c:pt>
                <c:pt idx="693">
                  <c:v>4.1425953063936802E-3</c:v>
                </c:pt>
                <c:pt idx="694">
                  <c:v>4.1425953063936802E-3</c:v>
                </c:pt>
                <c:pt idx="695">
                  <c:v>4.1425953063936802E-3</c:v>
                </c:pt>
                <c:pt idx="696">
                  <c:v>4.1425953063936802E-3</c:v>
                </c:pt>
                <c:pt idx="697">
                  <c:v>4.1425953063936802E-3</c:v>
                </c:pt>
                <c:pt idx="698">
                  <c:v>4.1425953063936802E-3</c:v>
                </c:pt>
                <c:pt idx="699">
                  <c:v>4.1425953063936802E-3</c:v>
                </c:pt>
                <c:pt idx="700">
                  <c:v>4.1425953063936802E-3</c:v>
                </c:pt>
                <c:pt idx="701">
                  <c:v>4.1425953063936802E-3</c:v>
                </c:pt>
                <c:pt idx="702">
                  <c:v>4.1425953063936802E-3</c:v>
                </c:pt>
                <c:pt idx="703">
                  <c:v>4.1425953063936802E-3</c:v>
                </c:pt>
                <c:pt idx="704">
                  <c:v>4.1425953063936802E-3</c:v>
                </c:pt>
                <c:pt idx="705">
                  <c:v>4.1425953063936802E-3</c:v>
                </c:pt>
                <c:pt idx="706">
                  <c:v>4.1425953063936802E-3</c:v>
                </c:pt>
                <c:pt idx="707">
                  <c:v>4.1425953063936802E-3</c:v>
                </c:pt>
                <c:pt idx="708">
                  <c:v>4.1425953063936802E-3</c:v>
                </c:pt>
                <c:pt idx="709">
                  <c:v>4.1425953063936802E-3</c:v>
                </c:pt>
                <c:pt idx="710">
                  <c:v>4.1425953063936802E-3</c:v>
                </c:pt>
                <c:pt idx="711">
                  <c:v>4.1425953063936802E-3</c:v>
                </c:pt>
                <c:pt idx="712">
                  <c:v>4.1425953063936802E-3</c:v>
                </c:pt>
                <c:pt idx="713">
                  <c:v>4.1425953063936802E-3</c:v>
                </c:pt>
                <c:pt idx="714">
                  <c:v>4.1425953063936802E-3</c:v>
                </c:pt>
                <c:pt idx="715">
                  <c:v>4.1425953063936802E-3</c:v>
                </c:pt>
                <c:pt idx="716">
                  <c:v>4.1425953063936802E-3</c:v>
                </c:pt>
                <c:pt idx="717">
                  <c:v>4.1425953063936802E-3</c:v>
                </c:pt>
                <c:pt idx="718">
                  <c:v>4.1425953063936802E-3</c:v>
                </c:pt>
                <c:pt idx="719">
                  <c:v>4.1425953063936802E-3</c:v>
                </c:pt>
                <c:pt idx="720">
                  <c:v>4.1425953063936802E-3</c:v>
                </c:pt>
                <c:pt idx="721">
                  <c:v>4.1425953063936802E-3</c:v>
                </c:pt>
                <c:pt idx="722">
                  <c:v>4.1425953063936802E-3</c:v>
                </c:pt>
                <c:pt idx="723">
                  <c:v>4.1425953063936802E-3</c:v>
                </c:pt>
                <c:pt idx="724">
                  <c:v>4.1425953063936802E-3</c:v>
                </c:pt>
                <c:pt idx="725">
                  <c:v>4.1425953063936802E-3</c:v>
                </c:pt>
                <c:pt idx="726">
                  <c:v>4.1425953063936802E-3</c:v>
                </c:pt>
                <c:pt idx="727">
                  <c:v>4.1425953063936802E-3</c:v>
                </c:pt>
                <c:pt idx="728">
                  <c:v>4.1425953063936802E-3</c:v>
                </c:pt>
                <c:pt idx="729">
                  <c:v>4.1425953063936802E-3</c:v>
                </c:pt>
                <c:pt idx="730">
                  <c:v>4.1425953063936802E-3</c:v>
                </c:pt>
                <c:pt idx="731">
                  <c:v>4.1425953063936802E-3</c:v>
                </c:pt>
                <c:pt idx="732">
                  <c:v>4.69949123725621E-4</c:v>
                </c:pt>
                <c:pt idx="733">
                  <c:v>4.69949123725621E-4</c:v>
                </c:pt>
                <c:pt idx="734">
                  <c:v>4.69949123725621E-4</c:v>
                </c:pt>
                <c:pt idx="735">
                  <c:v>4.69949123725621E-4</c:v>
                </c:pt>
                <c:pt idx="736">
                  <c:v>4.69949123725621E-4</c:v>
                </c:pt>
                <c:pt idx="737">
                  <c:v>4.69949123725621E-4</c:v>
                </c:pt>
                <c:pt idx="738">
                  <c:v>4.69949123725621E-4</c:v>
                </c:pt>
                <c:pt idx="739">
                  <c:v>4.69949123725621E-4</c:v>
                </c:pt>
                <c:pt idx="740">
                  <c:v>4.69949123725621E-4</c:v>
                </c:pt>
                <c:pt idx="741">
                  <c:v>4.69949123725621E-4</c:v>
                </c:pt>
                <c:pt idx="742">
                  <c:v>4.69949123725621E-4</c:v>
                </c:pt>
                <c:pt idx="743">
                  <c:v>4.69949123725621E-4</c:v>
                </c:pt>
                <c:pt idx="744">
                  <c:v>4.69949123725621E-4</c:v>
                </c:pt>
                <c:pt idx="745">
                  <c:v>4.69949123725621E-4</c:v>
                </c:pt>
                <c:pt idx="746">
                  <c:v>4.69949123725621E-4</c:v>
                </c:pt>
                <c:pt idx="747">
                  <c:v>4.69949123725621E-4</c:v>
                </c:pt>
                <c:pt idx="748">
                  <c:v>4.69949123725621E-4</c:v>
                </c:pt>
                <c:pt idx="749">
                  <c:v>4.69949123725621E-4</c:v>
                </c:pt>
                <c:pt idx="750">
                  <c:v>4.69949123725621E-4</c:v>
                </c:pt>
                <c:pt idx="751">
                  <c:v>4.69949123725621E-4</c:v>
                </c:pt>
                <c:pt idx="752">
                  <c:v>4.69949123725621E-4</c:v>
                </c:pt>
                <c:pt idx="753">
                  <c:v>4.69949123725621E-4</c:v>
                </c:pt>
                <c:pt idx="754">
                  <c:v>4.69949123725621E-4</c:v>
                </c:pt>
                <c:pt idx="755">
                  <c:v>4.69949123725621E-4</c:v>
                </c:pt>
                <c:pt idx="756">
                  <c:v>4.69949123725621E-4</c:v>
                </c:pt>
                <c:pt idx="757">
                  <c:v>4.69949123725621E-4</c:v>
                </c:pt>
                <c:pt idx="758">
                  <c:v>4.69949123725621E-4</c:v>
                </c:pt>
                <c:pt idx="759">
                  <c:v>4.69949123725621E-4</c:v>
                </c:pt>
                <c:pt idx="760">
                  <c:v>4.69949123725621E-4</c:v>
                </c:pt>
                <c:pt idx="761">
                  <c:v>4.69949123725621E-4</c:v>
                </c:pt>
                <c:pt idx="762">
                  <c:v>4.69949123725621E-4</c:v>
                </c:pt>
                <c:pt idx="763">
                  <c:v>4.69949123725621E-4</c:v>
                </c:pt>
                <c:pt idx="764">
                  <c:v>4.69949123725621E-4</c:v>
                </c:pt>
                <c:pt idx="765">
                  <c:v>4.69949123725621E-4</c:v>
                </c:pt>
                <c:pt idx="766">
                  <c:v>4.69949123725621E-4</c:v>
                </c:pt>
                <c:pt idx="767">
                  <c:v>4.69949123725621E-4</c:v>
                </c:pt>
                <c:pt idx="768">
                  <c:v>4.69949123725621E-4</c:v>
                </c:pt>
                <c:pt idx="769">
                  <c:v>4.69949123725621E-4</c:v>
                </c:pt>
                <c:pt idx="770">
                  <c:v>4.69949123725621E-4</c:v>
                </c:pt>
                <c:pt idx="771">
                  <c:v>4.69949123725621E-4</c:v>
                </c:pt>
                <c:pt idx="772">
                  <c:v>4.69949123725621E-4</c:v>
                </c:pt>
                <c:pt idx="773">
                  <c:v>4.69949123725621E-4</c:v>
                </c:pt>
                <c:pt idx="774">
                  <c:v>4.69949123725621E-4</c:v>
                </c:pt>
                <c:pt idx="775">
                  <c:v>4.69949123725621E-4</c:v>
                </c:pt>
                <c:pt idx="776">
                  <c:v>4.69949123725621E-4</c:v>
                </c:pt>
                <c:pt idx="777">
                  <c:v>4.69949123725621E-4</c:v>
                </c:pt>
                <c:pt idx="778">
                  <c:v>4.69949123725621E-4</c:v>
                </c:pt>
                <c:pt idx="779">
                  <c:v>4.69949123725621E-4</c:v>
                </c:pt>
                <c:pt idx="780">
                  <c:v>4.69949123725621E-4</c:v>
                </c:pt>
                <c:pt idx="781">
                  <c:v>4.69949123725621E-4</c:v>
                </c:pt>
                <c:pt idx="782">
                  <c:v>4.69949123725621E-4</c:v>
                </c:pt>
                <c:pt idx="783">
                  <c:v>4.69949123725621E-4</c:v>
                </c:pt>
                <c:pt idx="784">
                  <c:v>4.69949123725621E-4</c:v>
                </c:pt>
                <c:pt idx="785">
                  <c:v>4.69949123725621E-4</c:v>
                </c:pt>
                <c:pt idx="786">
                  <c:v>4.69949123725621E-4</c:v>
                </c:pt>
                <c:pt idx="787">
                  <c:v>4.69949123725621E-4</c:v>
                </c:pt>
                <c:pt idx="788">
                  <c:v>4.69949123725621E-4</c:v>
                </c:pt>
                <c:pt idx="789">
                  <c:v>4.69949123725621E-4</c:v>
                </c:pt>
                <c:pt idx="790">
                  <c:v>4.69949123725621E-4</c:v>
                </c:pt>
                <c:pt idx="791">
                  <c:v>4.69949123725621E-4</c:v>
                </c:pt>
                <c:pt idx="792">
                  <c:v>4.69949123725621E-4</c:v>
                </c:pt>
                <c:pt idx="793">
                  <c:v>4.69949123725621E-4</c:v>
                </c:pt>
                <c:pt idx="794">
                  <c:v>4.69949123725621E-4</c:v>
                </c:pt>
                <c:pt idx="795">
                  <c:v>4.69949123725621E-4</c:v>
                </c:pt>
                <c:pt idx="796">
                  <c:v>4.69949123725621E-4</c:v>
                </c:pt>
                <c:pt idx="797">
                  <c:v>4.69949123725621E-4</c:v>
                </c:pt>
                <c:pt idx="798">
                  <c:v>4.69949123725621E-4</c:v>
                </c:pt>
                <c:pt idx="799">
                  <c:v>4.69949123725621E-4</c:v>
                </c:pt>
                <c:pt idx="800">
                  <c:v>4.69949123725621E-4</c:v>
                </c:pt>
                <c:pt idx="801">
                  <c:v>4.69949123725621E-4</c:v>
                </c:pt>
                <c:pt idx="802">
                  <c:v>4.69949123725621E-4</c:v>
                </c:pt>
                <c:pt idx="803">
                  <c:v>4.69949123725621E-4</c:v>
                </c:pt>
                <c:pt idx="804">
                  <c:v>4.69949123725621E-4</c:v>
                </c:pt>
                <c:pt idx="805">
                  <c:v>4.69949123725621E-4</c:v>
                </c:pt>
                <c:pt idx="806">
                  <c:v>4.69949123725621E-4</c:v>
                </c:pt>
                <c:pt idx="807">
                  <c:v>4.69949123725621E-4</c:v>
                </c:pt>
                <c:pt idx="808">
                  <c:v>4.69949123725621E-4</c:v>
                </c:pt>
                <c:pt idx="809">
                  <c:v>4.69949123725621E-4</c:v>
                </c:pt>
                <c:pt idx="810">
                  <c:v>4.69949123725621E-4</c:v>
                </c:pt>
                <c:pt idx="811">
                  <c:v>4.69949123725621E-4</c:v>
                </c:pt>
                <c:pt idx="812">
                  <c:v>4.69949123725621E-4</c:v>
                </c:pt>
                <c:pt idx="813">
                  <c:v>4.69949123725621E-4</c:v>
                </c:pt>
                <c:pt idx="814">
                  <c:v>4.69949123725621E-4</c:v>
                </c:pt>
                <c:pt idx="815">
                  <c:v>4.69949123725621E-4</c:v>
                </c:pt>
                <c:pt idx="816">
                  <c:v>4.69949123725621E-4</c:v>
                </c:pt>
                <c:pt idx="817">
                  <c:v>4.69949123725621E-4</c:v>
                </c:pt>
                <c:pt idx="818">
                  <c:v>4.69949123725621E-4</c:v>
                </c:pt>
                <c:pt idx="819">
                  <c:v>4.69949123725621E-4</c:v>
                </c:pt>
                <c:pt idx="820">
                  <c:v>4.69949123725621E-4</c:v>
                </c:pt>
                <c:pt idx="821">
                  <c:v>4.69949123725621E-4</c:v>
                </c:pt>
                <c:pt idx="822">
                  <c:v>4.69949123725621E-4</c:v>
                </c:pt>
                <c:pt idx="823">
                  <c:v>4.69949123725621E-4</c:v>
                </c:pt>
                <c:pt idx="824">
                  <c:v>4.69949123725621E-4</c:v>
                </c:pt>
                <c:pt idx="825">
                  <c:v>4.69949123725621E-4</c:v>
                </c:pt>
                <c:pt idx="826">
                  <c:v>4.69949123725621E-4</c:v>
                </c:pt>
                <c:pt idx="827">
                  <c:v>4.69949123725621E-4</c:v>
                </c:pt>
                <c:pt idx="828">
                  <c:v>4.69949123725621E-4</c:v>
                </c:pt>
                <c:pt idx="829">
                  <c:v>4.69949123725621E-4</c:v>
                </c:pt>
                <c:pt idx="830">
                  <c:v>4.69949123725621E-4</c:v>
                </c:pt>
                <c:pt idx="831">
                  <c:v>4.69949123725621E-4</c:v>
                </c:pt>
                <c:pt idx="832">
                  <c:v>4.69949123725621E-4</c:v>
                </c:pt>
                <c:pt idx="833">
                  <c:v>4.69949123725621E-4</c:v>
                </c:pt>
                <c:pt idx="834">
                  <c:v>4.69949123725621E-4</c:v>
                </c:pt>
                <c:pt idx="835">
                  <c:v>4.69949123725621E-4</c:v>
                </c:pt>
                <c:pt idx="836">
                  <c:v>4.69949123725621E-4</c:v>
                </c:pt>
                <c:pt idx="837">
                  <c:v>4.69949123725621E-4</c:v>
                </c:pt>
                <c:pt idx="838">
                  <c:v>4.69949123725621E-4</c:v>
                </c:pt>
                <c:pt idx="839">
                  <c:v>4.69949123725621E-4</c:v>
                </c:pt>
                <c:pt idx="840">
                  <c:v>4.69949123725621E-4</c:v>
                </c:pt>
                <c:pt idx="841">
                  <c:v>4.69949123725621E-4</c:v>
                </c:pt>
                <c:pt idx="842">
                  <c:v>4.69949123725621E-4</c:v>
                </c:pt>
                <c:pt idx="843">
                  <c:v>4.69949123725621E-4</c:v>
                </c:pt>
                <c:pt idx="844">
                  <c:v>4.69949123725621E-4</c:v>
                </c:pt>
                <c:pt idx="845">
                  <c:v>4.69949123725621E-4</c:v>
                </c:pt>
                <c:pt idx="846">
                  <c:v>4.69949123725621E-4</c:v>
                </c:pt>
                <c:pt idx="847">
                  <c:v>4.69949123725621E-4</c:v>
                </c:pt>
                <c:pt idx="848">
                  <c:v>4.69949123725621E-4</c:v>
                </c:pt>
                <c:pt idx="849">
                  <c:v>4.69949123725621E-4</c:v>
                </c:pt>
                <c:pt idx="850">
                  <c:v>4.69949123725621E-4</c:v>
                </c:pt>
                <c:pt idx="851">
                  <c:v>4.69949123725621E-4</c:v>
                </c:pt>
                <c:pt idx="852">
                  <c:v>4.69949123725621E-4</c:v>
                </c:pt>
                <c:pt idx="853">
                  <c:v>4.69949123725621E-4</c:v>
                </c:pt>
                <c:pt idx="854">
                  <c:v>4.69949123725621E-4</c:v>
                </c:pt>
                <c:pt idx="855">
                  <c:v>4.69949123725621E-4</c:v>
                </c:pt>
                <c:pt idx="856">
                  <c:v>4.69949123725621E-4</c:v>
                </c:pt>
                <c:pt idx="857">
                  <c:v>4.69949123725621E-4</c:v>
                </c:pt>
                <c:pt idx="858">
                  <c:v>4.69949123725621E-4</c:v>
                </c:pt>
                <c:pt idx="859">
                  <c:v>4.69949123725621E-4</c:v>
                </c:pt>
                <c:pt idx="860">
                  <c:v>4.69949123725621E-4</c:v>
                </c:pt>
                <c:pt idx="861">
                  <c:v>4.69949123725621E-4</c:v>
                </c:pt>
                <c:pt idx="862">
                  <c:v>4.69949123725621E-4</c:v>
                </c:pt>
                <c:pt idx="863">
                  <c:v>4.69949123725621E-4</c:v>
                </c:pt>
                <c:pt idx="864">
                  <c:v>4.69949123725621E-4</c:v>
                </c:pt>
                <c:pt idx="865">
                  <c:v>4.69949123725621E-4</c:v>
                </c:pt>
                <c:pt idx="866">
                  <c:v>4.69949123725621E-4</c:v>
                </c:pt>
                <c:pt idx="867">
                  <c:v>4.69949123725621E-4</c:v>
                </c:pt>
                <c:pt idx="868">
                  <c:v>4.69949123725621E-4</c:v>
                </c:pt>
                <c:pt idx="869">
                  <c:v>4.69949123725621E-4</c:v>
                </c:pt>
                <c:pt idx="870">
                  <c:v>4.69949123725621E-4</c:v>
                </c:pt>
                <c:pt idx="871">
                  <c:v>4.69949123725621E-4</c:v>
                </c:pt>
                <c:pt idx="872">
                  <c:v>4.69949123725621E-4</c:v>
                </c:pt>
                <c:pt idx="873">
                  <c:v>4.69949123725621E-4</c:v>
                </c:pt>
                <c:pt idx="874">
                  <c:v>4.69949123725621E-4</c:v>
                </c:pt>
                <c:pt idx="875">
                  <c:v>4.69949123725621E-4</c:v>
                </c:pt>
                <c:pt idx="876">
                  <c:v>4.69949123725621E-4</c:v>
                </c:pt>
                <c:pt idx="877">
                  <c:v>4.69949123725621E-4</c:v>
                </c:pt>
                <c:pt idx="878">
                  <c:v>4.69949123725621E-4</c:v>
                </c:pt>
                <c:pt idx="879">
                  <c:v>4.69949123725621E-4</c:v>
                </c:pt>
                <c:pt idx="880">
                  <c:v>4.69949123725621E-4</c:v>
                </c:pt>
                <c:pt idx="881">
                  <c:v>4.69949123725621E-4</c:v>
                </c:pt>
                <c:pt idx="882">
                  <c:v>4.69949123725621E-4</c:v>
                </c:pt>
                <c:pt idx="883">
                  <c:v>4.69949123725621E-4</c:v>
                </c:pt>
                <c:pt idx="884">
                  <c:v>4.69949123725621E-4</c:v>
                </c:pt>
                <c:pt idx="885">
                  <c:v>4.69949123725621E-4</c:v>
                </c:pt>
                <c:pt idx="886">
                  <c:v>4.69949123725621E-4</c:v>
                </c:pt>
                <c:pt idx="887">
                  <c:v>4.69949123725621E-4</c:v>
                </c:pt>
                <c:pt idx="888">
                  <c:v>4.69949123725621E-4</c:v>
                </c:pt>
                <c:pt idx="889">
                  <c:v>4.69949123725621E-4</c:v>
                </c:pt>
                <c:pt idx="890">
                  <c:v>4.69949123725621E-4</c:v>
                </c:pt>
                <c:pt idx="891">
                  <c:v>4.69949123725621E-4</c:v>
                </c:pt>
                <c:pt idx="892">
                  <c:v>4.69949123725621E-4</c:v>
                </c:pt>
                <c:pt idx="893">
                  <c:v>4.69949123725621E-4</c:v>
                </c:pt>
                <c:pt idx="894">
                  <c:v>4.69949123725621E-4</c:v>
                </c:pt>
                <c:pt idx="895">
                  <c:v>4.69949123725621E-4</c:v>
                </c:pt>
                <c:pt idx="896">
                  <c:v>4.69949123725621E-4</c:v>
                </c:pt>
                <c:pt idx="897">
                  <c:v>4.69949123725621E-4</c:v>
                </c:pt>
                <c:pt idx="898">
                  <c:v>4.69949123725621E-4</c:v>
                </c:pt>
                <c:pt idx="899">
                  <c:v>4.69949123725621E-4</c:v>
                </c:pt>
                <c:pt idx="900">
                  <c:v>4.69949123725621E-4</c:v>
                </c:pt>
                <c:pt idx="901">
                  <c:v>4.69949123725621E-4</c:v>
                </c:pt>
                <c:pt idx="902">
                  <c:v>4.69949123725621E-4</c:v>
                </c:pt>
                <c:pt idx="903">
                  <c:v>4.69949123725621E-4</c:v>
                </c:pt>
                <c:pt idx="904">
                  <c:v>4.69949123725621E-4</c:v>
                </c:pt>
                <c:pt idx="905">
                  <c:v>4.69949123725621E-4</c:v>
                </c:pt>
                <c:pt idx="906">
                  <c:v>4.69949123725621E-4</c:v>
                </c:pt>
                <c:pt idx="907">
                  <c:v>4.69949123725621E-4</c:v>
                </c:pt>
                <c:pt idx="908">
                  <c:v>4.69949123725621E-4</c:v>
                </c:pt>
                <c:pt idx="909">
                  <c:v>4.69949123725621E-4</c:v>
                </c:pt>
                <c:pt idx="910">
                  <c:v>4.69949123725621E-4</c:v>
                </c:pt>
                <c:pt idx="911">
                  <c:v>4.69949123725621E-4</c:v>
                </c:pt>
                <c:pt idx="912">
                  <c:v>4.69949123725621E-4</c:v>
                </c:pt>
                <c:pt idx="913">
                  <c:v>4.69949123725621E-4</c:v>
                </c:pt>
                <c:pt idx="914">
                  <c:v>4.69949123725621E-4</c:v>
                </c:pt>
                <c:pt idx="915">
                  <c:v>1.87023416710337E-4</c:v>
                </c:pt>
                <c:pt idx="916">
                  <c:v>1.87023416710337E-4</c:v>
                </c:pt>
                <c:pt idx="917">
                  <c:v>1.87023416710337E-4</c:v>
                </c:pt>
                <c:pt idx="918">
                  <c:v>1.87023416710337E-4</c:v>
                </c:pt>
                <c:pt idx="919">
                  <c:v>1.87023416710337E-4</c:v>
                </c:pt>
                <c:pt idx="920">
                  <c:v>1.87023416710337E-4</c:v>
                </c:pt>
                <c:pt idx="921">
                  <c:v>1.87023416710337E-4</c:v>
                </c:pt>
                <c:pt idx="922">
                  <c:v>1.87023416710337E-4</c:v>
                </c:pt>
                <c:pt idx="923">
                  <c:v>1.87023416710337E-4</c:v>
                </c:pt>
                <c:pt idx="924">
                  <c:v>1.87023416710337E-4</c:v>
                </c:pt>
                <c:pt idx="925">
                  <c:v>1.87023416710337E-4</c:v>
                </c:pt>
                <c:pt idx="926">
                  <c:v>1.87023416710337E-4</c:v>
                </c:pt>
                <c:pt idx="927">
                  <c:v>1.87023416710337E-4</c:v>
                </c:pt>
                <c:pt idx="928">
                  <c:v>1.87023416710337E-4</c:v>
                </c:pt>
                <c:pt idx="929">
                  <c:v>1.87023416710337E-4</c:v>
                </c:pt>
                <c:pt idx="930">
                  <c:v>1.87023416710337E-4</c:v>
                </c:pt>
                <c:pt idx="931">
                  <c:v>1.87023416710337E-4</c:v>
                </c:pt>
                <c:pt idx="932">
                  <c:v>1.87023416710337E-4</c:v>
                </c:pt>
                <c:pt idx="933">
                  <c:v>1.87023416710337E-4</c:v>
                </c:pt>
                <c:pt idx="934">
                  <c:v>1.87023416710337E-4</c:v>
                </c:pt>
                <c:pt idx="935">
                  <c:v>1.87023416710337E-4</c:v>
                </c:pt>
                <c:pt idx="936">
                  <c:v>1.87023416710337E-4</c:v>
                </c:pt>
                <c:pt idx="937">
                  <c:v>1.87023416710337E-4</c:v>
                </c:pt>
                <c:pt idx="938">
                  <c:v>1.87023416710337E-4</c:v>
                </c:pt>
                <c:pt idx="939">
                  <c:v>1.87023416710337E-4</c:v>
                </c:pt>
                <c:pt idx="940">
                  <c:v>1.87023416710337E-4</c:v>
                </c:pt>
                <c:pt idx="941">
                  <c:v>1.87023416710337E-4</c:v>
                </c:pt>
                <c:pt idx="942">
                  <c:v>1.87023416710337E-4</c:v>
                </c:pt>
                <c:pt idx="943">
                  <c:v>1.87023416710337E-4</c:v>
                </c:pt>
                <c:pt idx="944">
                  <c:v>1.87023416710337E-4</c:v>
                </c:pt>
                <c:pt idx="945">
                  <c:v>1.87023416710337E-4</c:v>
                </c:pt>
                <c:pt idx="946">
                  <c:v>1.87023416710337E-4</c:v>
                </c:pt>
                <c:pt idx="947">
                  <c:v>1.87023416710337E-4</c:v>
                </c:pt>
                <c:pt idx="948">
                  <c:v>1.87023416710337E-4</c:v>
                </c:pt>
                <c:pt idx="949">
                  <c:v>1.87023416710337E-4</c:v>
                </c:pt>
                <c:pt idx="950">
                  <c:v>1.87023416710337E-4</c:v>
                </c:pt>
                <c:pt idx="951">
                  <c:v>1.87023416710337E-4</c:v>
                </c:pt>
                <c:pt idx="952">
                  <c:v>1.87023416710337E-4</c:v>
                </c:pt>
                <c:pt idx="953">
                  <c:v>1.87023416710337E-4</c:v>
                </c:pt>
                <c:pt idx="954">
                  <c:v>1.87023416710337E-4</c:v>
                </c:pt>
                <c:pt idx="955">
                  <c:v>1.87023416710337E-4</c:v>
                </c:pt>
                <c:pt idx="956">
                  <c:v>1.87023416710337E-4</c:v>
                </c:pt>
                <c:pt idx="957">
                  <c:v>1.87023416710337E-4</c:v>
                </c:pt>
                <c:pt idx="958">
                  <c:v>1.87023416710337E-4</c:v>
                </c:pt>
                <c:pt idx="959">
                  <c:v>1.87023416710337E-4</c:v>
                </c:pt>
                <c:pt idx="960">
                  <c:v>1.87023416710337E-4</c:v>
                </c:pt>
                <c:pt idx="961">
                  <c:v>1.87023416710337E-4</c:v>
                </c:pt>
                <c:pt idx="962">
                  <c:v>1.87023416710337E-4</c:v>
                </c:pt>
                <c:pt idx="963">
                  <c:v>1.87023416710337E-4</c:v>
                </c:pt>
                <c:pt idx="964">
                  <c:v>1.87023416710337E-4</c:v>
                </c:pt>
                <c:pt idx="965">
                  <c:v>1.87023416710337E-4</c:v>
                </c:pt>
                <c:pt idx="966">
                  <c:v>1.87023416710337E-4</c:v>
                </c:pt>
                <c:pt idx="967">
                  <c:v>1.87023416710337E-4</c:v>
                </c:pt>
                <c:pt idx="968">
                  <c:v>1.87023416710337E-4</c:v>
                </c:pt>
                <c:pt idx="969">
                  <c:v>1.87023416710337E-4</c:v>
                </c:pt>
                <c:pt idx="970">
                  <c:v>1.87023416710337E-4</c:v>
                </c:pt>
                <c:pt idx="971">
                  <c:v>1.87023416710337E-4</c:v>
                </c:pt>
                <c:pt idx="972">
                  <c:v>1.87023416710337E-4</c:v>
                </c:pt>
                <c:pt idx="973">
                  <c:v>1.87023416710337E-4</c:v>
                </c:pt>
                <c:pt idx="974">
                  <c:v>1.87023416710337E-4</c:v>
                </c:pt>
                <c:pt idx="975">
                  <c:v>1.87023416710337E-4</c:v>
                </c:pt>
                <c:pt idx="976">
                  <c:v>1.87023416710337E-4</c:v>
                </c:pt>
                <c:pt idx="977">
                  <c:v>1.87023416710337E-4</c:v>
                </c:pt>
                <c:pt idx="978">
                  <c:v>1.87023416710337E-4</c:v>
                </c:pt>
                <c:pt idx="979">
                  <c:v>1.87023416710337E-4</c:v>
                </c:pt>
                <c:pt idx="980">
                  <c:v>1.87023416710337E-4</c:v>
                </c:pt>
                <c:pt idx="981">
                  <c:v>1.87023416710337E-4</c:v>
                </c:pt>
                <c:pt idx="982">
                  <c:v>1.87023416710337E-4</c:v>
                </c:pt>
                <c:pt idx="983">
                  <c:v>1.87023416710337E-4</c:v>
                </c:pt>
                <c:pt idx="984">
                  <c:v>1.87023416710337E-4</c:v>
                </c:pt>
                <c:pt idx="985">
                  <c:v>1.87023416710337E-4</c:v>
                </c:pt>
                <c:pt idx="986">
                  <c:v>1.87023416710337E-4</c:v>
                </c:pt>
                <c:pt idx="987">
                  <c:v>1.87023416710337E-4</c:v>
                </c:pt>
                <c:pt idx="988">
                  <c:v>1.87023416710337E-4</c:v>
                </c:pt>
                <c:pt idx="989">
                  <c:v>1.87023416710337E-4</c:v>
                </c:pt>
                <c:pt idx="990">
                  <c:v>1.87023416710337E-4</c:v>
                </c:pt>
                <c:pt idx="991">
                  <c:v>1.87023416710337E-4</c:v>
                </c:pt>
                <c:pt idx="992">
                  <c:v>1.87023416710337E-4</c:v>
                </c:pt>
                <c:pt idx="993">
                  <c:v>1.87023416710337E-4</c:v>
                </c:pt>
                <c:pt idx="994">
                  <c:v>1.87023416710337E-4</c:v>
                </c:pt>
                <c:pt idx="995">
                  <c:v>1.87023416710337E-4</c:v>
                </c:pt>
                <c:pt idx="996">
                  <c:v>1.87023416710337E-4</c:v>
                </c:pt>
                <c:pt idx="997">
                  <c:v>1.87023416710337E-4</c:v>
                </c:pt>
                <c:pt idx="998">
                  <c:v>1.87023416710337E-4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14-4976-A6AF-AD573E81FCBF}"/>
            </c:ext>
          </c:extLst>
        </c:ser>
        <c:ser>
          <c:idx val="7"/>
          <c:order val="4"/>
          <c:tx>
            <c:strRef>
              <c:f>'1.0LiF_plot_data'!$G$1</c:f>
              <c:strCache>
                <c:ptCount val="1"/>
                <c:pt idx="0">
                  <c:v>lambda_BC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('1.0LiF_plot_data'!$G$2,'1.0LiF_plot_data'!$G$3)</c:f>
              <c:numCache>
                <c:formatCode>General</c:formatCode>
                <c:ptCount val="2"/>
                <c:pt idx="0">
                  <c:v>3.2855260097469801</c:v>
                </c:pt>
                <c:pt idx="1">
                  <c:v>3.2855260097469801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5514-4976-A6AF-AD573E81FCBF}"/>
            </c:ext>
          </c:extLst>
        </c:ser>
        <c:ser>
          <c:idx val="6"/>
          <c:order val="5"/>
          <c:tx>
            <c:strRef>
              <c:f>'1.0LiF_plot_data'!$F$1</c:f>
              <c:strCache>
                <c:ptCount val="1"/>
                <c:pt idx="0">
                  <c:v>Average_SCL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('1.0LiF_plot_data'!$F$2,'1.0LiF_plot_data'!$F$3)</c:f>
              <c:numCache>
                <c:formatCode>General</c:formatCode>
                <c:ptCount val="2"/>
                <c:pt idx="0">
                  <c:v>3.4493499999999999</c:v>
                </c:pt>
                <c:pt idx="1">
                  <c:v>3.4493499999999999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5514-4976-A6AF-AD573E81F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340634369170467"/>
          <c:y val="0.33921524191449198"/>
          <c:w val="0.29483466533972519"/>
          <c:h val="0.24766808909569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'1.0LiF_plot_data'!$B$1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'1.0LiF_plot_data'!$B$2:$B$1001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1.8700996892958999E-2</c:v>
                </c:pt>
                <c:pt idx="148">
                  <c:v>2.8763997731168001E-2</c:v>
                </c:pt>
                <c:pt idx="149">
                  <c:v>3.8826998569376998E-2</c:v>
                </c:pt>
                <c:pt idx="150">
                  <c:v>4.8889999407586197E-2</c:v>
                </c:pt>
                <c:pt idx="151">
                  <c:v>5.8953000245795202E-2</c:v>
                </c:pt>
                <c:pt idx="152">
                  <c:v>7.2081183224565498E-2</c:v>
                </c:pt>
                <c:pt idx="153">
                  <c:v>0.10304426302003999</c:v>
                </c:pt>
                <c:pt idx="154">
                  <c:v>0.13118822978311101</c:v>
                </c:pt>
                <c:pt idx="155">
                  <c:v>0.156345731978971</c:v>
                </c:pt>
                <c:pt idx="156">
                  <c:v>0.181503234174831</c:v>
                </c:pt>
                <c:pt idx="157">
                  <c:v>0.21292336069291601</c:v>
                </c:pt>
                <c:pt idx="158">
                  <c:v>0.27639767404286297</c:v>
                </c:pt>
                <c:pt idx="159">
                  <c:v>0.33397406258043499</c:v>
                </c:pt>
                <c:pt idx="160">
                  <c:v>0.38570820710894899</c:v>
                </c:pt>
                <c:pt idx="161">
                  <c:v>0.43744235163746398</c:v>
                </c:pt>
                <c:pt idx="162">
                  <c:v>0.48917649616597902</c:v>
                </c:pt>
                <c:pt idx="163">
                  <c:v>0.54091064069449302</c:v>
                </c:pt>
                <c:pt idx="164">
                  <c:v>0.59585971740731303</c:v>
                </c:pt>
                <c:pt idx="165">
                  <c:v>0.65378647898482001</c:v>
                </c:pt>
                <c:pt idx="166">
                  <c:v>0.71171324056232599</c:v>
                </c:pt>
                <c:pt idx="167">
                  <c:v>0.76964000213983097</c:v>
                </c:pt>
                <c:pt idx="168">
                  <c:v>0.82756676371733795</c:v>
                </c:pt>
                <c:pt idx="169">
                  <c:v>0.879754644507452</c:v>
                </c:pt>
                <c:pt idx="170">
                  <c:v>0.92697334097982498</c:v>
                </c:pt>
                <c:pt idx="171">
                  <c:v>0.97419203745219995</c:v>
                </c:pt>
                <c:pt idx="172">
                  <c:v>1.0214107339245699</c:v>
                </c:pt>
                <c:pt idx="173">
                  <c:v>1.0686294303969399</c:v>
                </c:pt>
                <c:pt idx="174">
                  <c:v>1.10486661146954</c:v>
                </c:pt>
                <c:pt idx="175">
                  <c:v>1.1322173318251001</c:v>
                </c:pt>
                <c:pt idx="176">
                  <c:v>1.1595680521806699</c:v>
                </c:pt>
                <c:pt idx="177">
                  <c:v>1.18691877253623</c:v>
                </c:pt>
                <c:pt idx="178">
                  <c:v>1.2142694928918001</c:v>
                </c:pt>
                <c:pt idx="179">
                  <c:v>1.2282479559111501</c:v>
                </c:pt>
                <c:pt idx="180">
                  <c:v>1.2321183408705401</c:v>
                </c:pt>
                <c:pt idx="181">
                  <c:v>1.23598872582992</c:v>
                </c:pt>
                <c:pt idx="182">
                  <c:v>1.23985911078931</c:v>
                </c:pt>
                <c:pt idx="183">
                  <c:v>1.2370919635140201</c:v>
                </c:pt>
                <c:pt idx="184">
                  <c:v>1.2250384788987001</c:v>
                </c:pt>
                <c:pt idx="185">
                  <c:v>1.2129849942833899</c:v>
                </c:pt>
                <c:pt idx="186">
                  <c:v>1.2009315096680699</c:v>
                </c:pt>
                <c:pt idx="187">
                  <c:v>1.18887802505276</c:v>
                </c:pt>
                <c:pt idx="188">
                  <c:v>1.17682454043744</c:v>
                </c:pt>
                <c:pt idx="189">
                  <c:v>1.15725734083197</c:v>
                </c:pt>
                <c:pt idx="190">
                  <c:v>1.13274490276926</c:v>
                </c:pt>
                <c:pt idx="191">
                  <c:v>1.10823246470654</c:v>
                </c:pt>
                <c:pt idx="192">
                  <c:v>1.0837200266438201</c:v>
                </c:pt>
                <c:pt idx="193">
                  <c:v>1.0592075885811001</c:v>
                </c:pt>
                <c:pt idx="194">
                  <c:v>1.03373550915446</c:v>
                </c:pt>
                <c:pt idx="195">
                  <c:v>1.0076749176406601</c:v>
                </c:pt>
                <c:pt idx="196">
                  <c:v>0.98161432612686605</c:v>
                </c:pt>
                <c:pt idx="197">
                  <c:v>0.95555373461306503</c:v>
                </c:pt>
                <c:pt idx="198">
                  <c:v>0.92949314309926401</c:v>
                </c:pt>
                <c:pt idx="199">
                  <c:v>0.89489045634270203</c:v>
                </c:pt>
                <c:pt idx="200">
                  <c:v>0.855412529869365</c:v>
                </c:pt>
                <c:pt idx="201">
                  <c:v>0.82877248708764895</c:v>
                </c:pt>
                <c:pt idx="202">
                  <c:v>0.80245386937186702</c:v>
                </c:pt>
                <c:pt idx="203">
                  <c:v>0.77613525165608499</c:v>
                </c:pt>
                <c:pt idx="204">
                  <c:v>0.74981663394030296</c:v>
                </c:pt>
                <c:pt idx="205">
                  <c:v>0.72349801622452103</c:v>
                </c:pt>
                <c:pt idx="206">
                  <c:v>0.70076415467938402</c:v>
                </c:pt>
                <c:pt idx="207">
                  <c:v>0.67805789626972801</c:v>
                </c:pt>
                <c:pt idx="208">
                  <c:v>0.655351637860073</c:v>
                </c:pt>
                <c:pt idx="209">
                  <c:v>0.63264537945041799</c:v>
                </c:pt>
                <c:pt idx="210">
                  <c:v>0.60997686739704404</c:v>
                </c:pt>
                <c:pt idx="211">
                  <c:v>0.59139901961340702</c:v>
                </c:pt>
                <c:pt idx="212">
                  <c:v>0.57282117182977099</c:v>
                </c:pt>
                <c:pt idx="213">
                  <c:v>0.55424332404613397</c:v>
                </c:pt>
                <c:pt idx="214">
                  <c:v>0.53566547626249705</c:v>
                </c:pt>
                <c:pt idx="215">
                  <c:v>0.51715452794842598</c:v>
                </c:pt>
                <c:pt idx="216">
                  <c:v>0.501156936764243</c:v>
                </c:pt>
                <c:pt idx="217">
                  <c:v>0.48515934558006102</c:v>
                </c:pt>
                <c:pt idx="218">
                  <c:v>0.46916175439587898</c:v>
                </c:pt>
                <c:pt idx="219">
                  <c:v>0.453164163211696</c:v>
                </c:pt>
                <c:pt idx="220">
                  <c:v>0.437276779497208</c:v>
                </c:pt>
                <c:pt idx="221">
                  <c:v>0.423859444979371</c:v>
                </c:pt>
                <c:pt idx="222">
                  <c:v>0.410442110461535</c:v>
                </c:pt>
                <c:pt idx="223">
                  <c:v>0.39702477594369801</c:v>
                </c:pt>
                <c:pt idx="224">
                  <c:v>0.38360744142586201</c:v>
                </c:pt>
                <c:pt idx="225">
                  <c:v>0.370405028573142</c:v>
                </c:pt>
                <c:pt idx="226">
                  <c:v>0.36060005355278402</c:v>
                </c:pt>
                <c:pt idx="227">
                  <c:v>0.35079507853242498</c:v>
                </c:pt>
                <c:pt idx="228">
                  <c:v>0.34099010351206699</c:v>
                </c:pt>
                <c:pt idx="229">
                  <c:v>0.331185128491709</c:v>
                </c:pt>
                <c:pt idx="230">
                  <c:v>0.321629462860058</c:v>
                </c:pt>
                <c:pt idx="231">
                  <c:v>0.31509281271891798</c:v>
                </c:pt>
                <c:pt idx="232">
                  <c:v>0.30855616257777901</c:v>
                </c:pt>
                <c:pt idx="233">
                  <c:v>0.30201951243663899</c:v>
                </c:pt>
                <c:pt idx="234">
                  <c:v>0.29548286229550003</c:v>
                </c:pt>
                <c:pt idx="235">
                  <c:v>0.288946212154361</c:v>
                </c:pt>
                <c:pt idx="236">
                  <c:v>0.28240956201322098</c:v>
                </c:pt>
                <c:pt idx="237">
                  <c:v>0.27587291187208102</c:v>
                </c:pt>
                <c:pt idx="238">
                  <c:v>0.26933626173094199</c:v>
                </c:pt>
                <c:pt idx="239">
                  <c:v>0.26279961158980197</c:v>
                </c:pt>
                <c:pt idx="240">
                  <c:v>0.25626296144866301</c:v>
                </c:pt>
                <c:pt idx="241">
                  <c:v>0.24972631130752401</c:v>
                </c:pt>
                <c:pt idx="242">
                  <c:v>0.24318966116638399</c:v>
                </c:pt>
                <c:pt idx="243">
                  <c:v>0.236653011025244</c:v>
                </c:pt>
                <c:pt idx="244">
                  <c:v>0.230116360884105</c:v>
                </c:pt>
                <c:pt idx="245">
                  <c:v>0.22395935987725099</c:v>
                </c:pt>
                <c:pt idx="246">
                  <c:v>0.22042072219780601</c:v>
                </c:pt>
                <c:pt idx="247">
                  <c:v>0.21688208451836199</c:v>
                </c:pt>
                <c:pt idx="248">
                  <c:v>0.21334344683891801</c:v>
                </c:pt>
                <c:pt idx="249">
                  <c:v>0.209804809159474</c:v>
                </c:pt>
                <c:pt idx="250">
                  <c:v>0.20626617148002899</c:v>
                </c:pt>
                <c:pt idx="251">
                  <c:v>0.202727533800585</c:v>
                </c:pt>
                <c:pt idx="252">
                  <c:v>0.19918889612114099</c:v>
                </c:pt>
                <c:pt idx="253">
                  <c:v>0.19565025844169701</c:v>
                </c:pt>
                <c:pt idx="254">
                  <c:v>0.19211162076225199</c:v>
                </c:pt>
                <c:pt idx="255">
                  <c:v>0.18857298308280801</c:v>
                </c:pt>
                <c:pt idx="256">
                  <c:v>0.185034345403364</c:v>
                </c:pt>
                <c:pt idx="257">
                  <c:v>0.18248921882313299</c:v>
                </c:pt>
                <c:pt idx="258">
                  <c:v>0.18094106485123401</c:v>
                </c:pt>
                <c:pt idx="259">
                  <c:v>0.17939291087933501</c:v>
                </c:pt>
                <c:pt idx="260">
                  <c:v>0.17784475690743701</c:v>
                </c:pt>
                <c:pt idx="261">
                  <c:v>0.176296602935538</c:v>
                </c:pt>
                <c:pt idx="262">
                  <c:v>0.174748448963639</c:v>
                </c:pt>
                <c:pt idx="263">
                  <c:v>0.173200294991741</c:v>
                </c:pt>
                <c:pt idx="264">
                  <c:v>0.171652141019842</c:v>
                </c:pt>
                <c:pt idx="265">
                  <c:v>0.17010398704794299</c:v>
                </c:pt>
                <c:pt idx="266">
                  <c:v>0.16855583307604499</c:v>
                </c:pt>
                <c:pt idx="267">
                  <c:v>0.16700767910414599</c:v>
                </c:pt>
                <c:pt idx="268">
                  <c:v>0.16545952513224799</c:v>
                </c:pt>
                <c:pt idx="269">
                  <c:v>0.16391137116034901</c:v>
                </c:pt>
                <c:pt idx="270">
                  <c:v>0.16236321718845001</c:v>
                </c:pt>
                <c:pt idx="271">
                  <c:v>0.16081506321655201</c:v>
                </c:pt>
                <c:pt idx="272">
                  <c:v>0.160117594333333</c:v>
                </c:pt>
                <c:pt idx="273">
                  <c:v>0.160117594333333</c:v>
                </c:pt>
                <c:pt idx="274">
                  <c:v>0.160117594333333</c:v>
                </c:pt>
                <c:pt idx="275">
                  <c:v>0.160117594333333</c:v>
                </c:pt>
                <c:pt idx="276">
                  <c:v>0.160117594333333</c:v>
                </c:pt>
                <c:pt idx="277">
                  <c:v>0.160117594333333</c:v>
                </c:pt>
                <c:pt idx="278">
                  <c:v>0.160117594333333</c:v>
                </c:pt>
                <c:pt idx="279">
                  <c:v>0.160117594333333</c:v>
                </c:pt>
                <c:pt idx="280">
                  <c:v>0.160117594333333</c:v>
                </c:pt>
                <c:pt idx="281">
                  <c:v>0.160117594333333</c:v>
                </c:pt>
                <c:pt idx="282">
                  <c:v>0.160117594333333</c:v>
                </c:pt>
                <c:pt idx="283">
                  <c:v>0.160117594333333</c:v>
                </c:pt>
                <c:pt idx="284">
                  <c:v>0.160117594333333</c:v>
                </c:pt>
                <c:pt idx="285">
                  <c:v>0.160117594333333</c:v>
                </c:pt>
                <c:pt idx="286">
                  <c:v>0.160117594333333</c:v>
                </c:pt>
                <c:pt idx="287">
                  <c:v>0.160117594333333</c:v>
                </c:pt>
                <c:pt idx="288">
                  <c:v>0.160117594333333</c:v>
                </c:pt>
                <c:pt idx="289">
                  <c:v>0.160117594333333</c:v>
                </c:pt>
                <c:pt idx="290">
                  <c:v>0.160117594333333</c:v>
                </c:pt>
                <c:pt idx="291">
                  <c:v>0.160117594333333</c:v>
                </c:pt>
                <c:pt idx="292">
                  <c:v>0.160117594333333</c:v>
                </c:pt>
                <c:pt idx="293">
                  <c:v>0.160117594333333</c:v>
                </c:pt>
                <c:pt idx="294">
                  <c:v>0.160117594333333</c:v>
                </c:pt>
                <c:pt idx="295">
                  <c:v>0.160117594333333</c:v>
                </c:pt>
                <c:pt idx="296">
                  <c:v>0.160117594333333</c:v>
                </c:pt>
                <c:pt idx="297">
                  <c:v>0.160117594333333</c:v>
                </c:pt>
                <c:pt idx="298">
                  <c:v>0.160117594333333</c:v>
                </c:pt>
                <c:pt idx="299">
                  <c:v>0.161984193437156</c:v>
                </c:pt>
                <c:pt idx="300">
                  <c:v>0.16390390436673499</c:v>
                </c:pt>
                <c:pt idx="301">
                  <c:v>0.16582361529631401</c:v>
                </c:pt>
                <c:pt idx="302">
                  <c:v>0.167743326225893</c:v>
                </c:pt>
                <c:pt idx="303">
                  <c:v>0.16966303715547201</c:v>
                </c:pt>
                <c:pt idx="304">
                  <c:v>0.171582748085052</c:v>
                </c:pt>
                <c:pt idx="305">
                  <c:v>0.17350245901463099</c:v>
                </c:pt>
                <c:pt idx="306">
                  <c:v>0.17542216994421</c:v>
                </c:pt>
                <c:pt idx="307">
                  <c:v>0.17734188087378899</c:v>
                </c:pt>
                <c:pt idx="308">
                  <c:v>0.17926159180336801</c:v>
                </c:pt>
                <c:pt idx="309">
                  <c:v>0.181181302732948</c:v>
                </c:pt>
                <c:pt idx="310">
                  <c:v>0.18310101366252701</c:v>
                </c:pt>
                <c:pt idx="311">
                  <c:v>0.185020724592106</c:v>
                </c:pt>
                <c:pt idx="312">
                  <c:v>0.18694043552168499</c:v>
                </c:pt>
                <c:pt idx="313">
                  <c:v>0.188860146451264</c:v>
                </c:pt>
                <c:pt idx="314">
                  <c:v>0.19077985738084399</c:v>
                </c:pt>
                <c:pt idx="315">
                  <c:v>0.19269956831042301</c:v>
                </c:pt>
                <c:pt idx="316">
                  <c:v>0.194619279240002</c:v>
                </c:pt>
                <c:pt idx="317">
                  <c:v>0.19653899016958101</c:v>
                </c:pt>
                <c:pt idx="318">
                  <c:v>0.19845870109916</c:v>
                </c:pt>
                <c:pt idx="319">
                  <c:v>0.20037841202873999</c:v>
                </c:pt>
                <c:pt idx="320">
                  <c:v>0.202298122958319</c:v>
                </c:pt>
                <c:pt idx="321">
                  <c:v>0.20421783388789799</c:v>
                </c:pt>
                <c:pt idx="322">
                  <c:v>0.20613754481747701</c:v>
                </c:pt>
                <c:pt idx="323">
                  <c:v>0.208057255747056</c:v>
                </c:pt>
                <c:pt idx="324">
                  <c:v>0.20997696667663601</c:v>
                </c:pt>
                <c:pt idx="325">
                  <c:v>0.211896677606215</c:v>
                </c:pt>
                <c:pt idx="326">
                  <c:v>0.21381638853579399</c:v>
                </c:pt>
                <c:pt idx="327">
                  <c:v>0.215736099465373</c:v>
                </c:pt>
                <c:pt idx="328">
                  <c:v>0.21765581039495199</c:v>
                </c:pt>
                <c:pt idx="329">
                  <c:v>0.21957552132453201</c:v>
                </c:pt>
                <c:pt idx="330">
                  <c:v>0.221495232254111</c:v>
                </c:pt>
                <c:pt idx="331">
                  <c:v>0.22341494318369001</c:v>
                </c:pt>
                <c:pt idx="332">
                  <c:v>0.225334654113269</c:v>
                </c:pt>
                <c:pt idx="333">
                  <c:v>0.22725436504284799</c:v>
                </c:pt>
                <c:pt idx="334">
                  <c:v>0.229174075972427</c:v>
                </c:pt>
                <c:pt idx="335">
                  <c:v>0.23109378690200699</c:v>
                </c:pt>
                <c:pt idx="336">
                  <c:v>0.23301349783158601</c:v>
                </c:pt>
                <c:pt idx="337">
                  <c:v>0.234933208761165</c:v>
                </c:pt>
                <c:pt idx="338">
                  <c:v>0.23685291969074401</c:v>
                </c:pt>
                <c:pt idx="339">
                  <c:v>0.238772630620323</c:v>
                </c:pt>
                <c:pt idx="340">
                  <c:v>0.24121655844030301</c:v>
                </c:pt>
                <c:pt idx="341">
                  <c:v>0.24431286642653899</c:v>
                </c:pt>
                <c:pt idx="342">
                  <c:v>0.24740917441277599</c:v>
                </c:pt>
                <c:pt idx="343">
                  <c:v>0.25050548239901199</c:v>
                </c:pt>
                <c:pt idx="344">
                  <c:v>0.25360179038524899</c:v>
                </c:pt>
                <c:pt idx="345">
                  <c:v>0.256698098371485</c:v>
                </c:pt>
                <c:pt idx="346">
                  <c:v>0.259794406357722</c:v>
                </c:pt>
                <c:pt idx="347">
                  <c:v>0.262890714343959</c:v>
                </c:pt>
                <c:pt idx="348">
                  <c:v>0.265987022330195</c:v>
                </c:pt>
                <c:pt idx="349">
                  <c:v>0.269083330316432</c:v>
                </c:pt>
                <c:pt idx="350">
                  <c:v>0.27242688111528102</c:v>
                </c:pt>
                <c:pt idx="351">
                  <c:v>0.27603924028401999</c:v>
                </c:pt>
                <c:pt idx="352">
                  <c:v>0.27965159945275803</c:v>
                </c:pt>
                <c:pt idx="353">
                  <c:v>0.283263958621497</c:v>
                </c:pt>
                <c:pt idx="354">
                  <c:v>0.28687631779023498</c:v>
                </c:pt>
                <c:pt idx="355">
                  <c:v>0.29051194105512601</c:v>
                </c:pt>
                <c:pt idx="356">
                  <c:v>0.29417121409570701</c:v>
                </c:pt>
                <c:pt idx="357">
                  <c:v>0.29783048713628801</c:v>
                </c:pt>
                <c:pt idx="358">
                  <c:v>0.30148976017686901</c:v>
                </c:pt>
                <c:pt idx="359">
                  <c:v>0.30514903321745002</c:v>
                </c:pt>
                <c:pt idx="360">
                  <c:v>0.30880830625803002</c:v>
                </c:pt>
                <c:pt idx="361">
                  <c:v>0.31246757929861102</c:v>
                </c:pt>
                <c:pt idx="362">
                  <c:v>0.31612685233919202</c:v>
                </c:pt>
                <c:pt idx="363">
                  <c:v>0.31978612537977302</c:v>
                </c:pt>
                <c:pt idx="364">
                  <c:v>0.32344539842035402</c:v>
                </c:pt>
                <c:pt idx="365">
                  <c:v>0.32710467146093503</c:v>
                </c:pt>
                <c:pt idx="366">
                  <c:v>0.33076394450151603</c:v>
                </c:pt>
                <c:pt idx="367">
                  <c:v>0.33442321754209697</c:v>
                </c:pt>
                <c:pt idx="368">
                  <c:v>0.33808249058267797</c:v>
                </c:pt>
                <c:pt idx="369">
                  <c:v>0.34174176362325898</c:v>
                </c:pt>
                <c:pt idx="370">
                  <c:v>0.34540103666383998</c:v>
                </c:pt>
                <c:pt idx="371">
                  <c:v>0.34906030970442098</c:v>
                </c:pt>
                <c:pt idx="372">
                  <c:v>0.35271958274500098</c:v>
                </c:pt>
                <c:pt idx="373">
                  <c:v>0.35637885578558198</c:v>
                </c:pt>
                <c:pt idx="374">
                  <c:v>0.36003812882616298</c:v>
                </c:pt>
                <c:pt idx="375">
                  <c:v>0.36369740186674399</c:v>
                </c:pt>
                <c:pt idx="376">
                  <c:v>0.36735667490732499</c:v>
                </c:pt>
                <c:pt idx="377">
                  <c:v>0.37101594794790599</c:v>
                </c:pt>
                <c:pt idx="378">
                  <c:v>0.37467522098848699</c:v>
                </c:pt>
                <c:pt idx="379">
                  <c:v>0.37833449402906799</c:v>
                </c:pt>
                <c:pt idx="380">
                  <c:v>0.38199376706964899</c:v>
                </c:pt>
                <c:pt idx="381">
                  <c:v>0.38565304011022999</c:v>
                </c:pt>
                <c:pt idx="382">
                  <c:v>0.389312313150811</c:v>
                </c:pt>
                <c:pt idx="383">
                  <c:v>0.392971586191392</c:v>
                </c:pt>
                <c:pt idx="384">
                  <c:v>0.396630859231973</c:v>
                </c:pt>
                <c:pt idx="385">
                  <c:v>0.400290132272553</c:v>
                </c:pt>
                <c:pt idx="386">
                  <c:v>0.403949405313134</c:v>
                </c:pt>
                <c:pt idx="387">
                  <c:v>0.407608678353715</c:v>
                </c:pt>
                <c:pt idx="388">
                  <c:v>0.41126795139429601</c:v>
                </c:pt>
                <c:pt idx="389">
                  <c:v>0.41492722443487701</c:v>
                </c:pt>
                <c:pt idx="390">
                  <c:v>0.41858649747545801</c:v>
                </c:pt>
                <c:pt idx="391">
                  <c:v>0.42224577051603901</c:v>
                </c:pt>
                <c:pt idx="392">
                  <c:v>0.42315744783563197</c:v>
                </c:pt>
                <c:pt idx="393">
                  <c:v>0.42393152483165197</c:v>
                </c:pt>
                <c:pt idx="394">
                  <c:v>0.42470560182767098</c:v>
                </c:pt>
                <c:pt idx="395">
                  <c:v>0.42547967882369098</c:v>
                </c:pt>
                <c:pt idx="396">
                  <c:v>0.42625375581970998</c:v>
                </c:pt>
                <c:pt idx="397">
                  <c:v>0.42702783281572898</c:v>
                </c:pt>
                <c:pt idx="398">
                  <c:v>0.42780190981174898</c:v>
                </c:pt>
                <c:pt idx="399">
                  <c:v>0.42857598680776798</c:v>
                </c:pt>
                <c:pt idx="400">
                  <c:v>0.42935006380378798</c:v>
                </c:pt>
                <c:pt idx="401">
                  <c:v>0.43012414079980699</c:v>
                </c:pt>
                <c:pt idx="402">
                  <c:v>0.43089821779582599</c:v>
                </c:pt>
                <c:pt idx="403">
                  <c:v>0.43167229479184599</c:v>
                </c:pt>
                <c:pt idx="404">
                  <c:v>0.43244637178786499</c:v>
                </c:pt>
                <c:pt idx="405">
                  <c:v>0.43322044878388399</c:v>
                </c:pt>
                <c:pt idx="406">
                  <c:v>0.43399452577990399</c:v>
                </c:pt>
                <c:pt idx="407">
                  <c:v>0.434768602775923</c:v>
                </c:pt>
                <c:pt idx="408">
                  <c:v>0.435542679771943</c:v>
                </c:pt>
                <c:pt idx="409">
                  <c:v>0.436316756767962</c:v>
                </c:pt>
                <c:pt idx="410">
                  <c:v>0.437090833763981</c:v>
                </c:pt>
                <c:pt idx="411">
                  <c:v>0.437864910760001</c:v>
                </c:pt>
                <c:pt idx="412">
                  <c:v>0.43863898775602</c:v>
                </c:pt>
                <c:pt idx="413">
                  <c:v>0.43941306475204001</c:v>
                </c:pt>
                <c:pt idx="414">
                  <c:v>0.44018714174805901</c:v>
                </c:pt>
                <c:pt idx="415">
                  <c:v>0.44096121874407801</c:v>
                </c:pt>
                <c:pt idx="416">
                  <c:v>0.44173529574009801</c:v>
                </c:pt>
                <c:pt idx="417">
                  <c:v>0.44250937273611701</c:v>
                </c:pt>
                <c:pt idx="418">
                  <c:v>0.44328344973213701</c:v>
                </c:pt>
                <c:pt idx="419">
                  <c:v>0.44405752672815602</c:v>
                </c:pt>
                <c:pt idx="420">
                  <c:v>0.44483160372417502</c:v>
                </c:pt>
                <c:pt idx="421">
                  <c:v>0.44560568072019502</c:v>
                </c:pt>
                <c:pt idx="422">
                  <c:v>0.44637975771621402</c:v>
                </c:pt>
                <c:pt idx="423">
                  <c:v>0.44715383471223302</c:v>
                </c:pt>
                <c:pt idx="424">
                  <c:v>0.44792791170825302</c:v>
                </c:pt>
                <c:pt idx="425">
                  <c:v>0.44870198870427203</c:v>
                </c:pt>
                <c:pt idx="426">
                  <c:v>0.44947606570029203</c:v>
                </c:pt>
                <c:pt idx="427">
                  <c:v>0.45025014269631097</c:v>
                </c:pt>
                <c:pt idx="428">
                  <c:v>0.45007506160122601</c:v>
                </c:pt>
                <c:pt idx="429">
                  <c:v>0.44852690757466201</c:v>
                </c:pt>
                <c:pt idx="430">
                  <c:v>0.44697875354809902</c:v>
                </c:pt>
                <c:pt idx="431">
                  <c:v>0.44543059952153502</c:v>
                </c:pt>
                <c:pt idx="432">
                  <c:v>0.44388244549497102</c:v>
                </c:pt>
                <c:pt idx="433">
                  <c:v>0.44233429149686998</c:v>
                </c:pt>
                <c:pt idx="434">
                  <c:v>0.44078613753719698</c:v>
                </c:pt>
                <c:pt idx="435">
                  <c:v>0.43923798357752503</c:v>
                </c:pt>
                <c:pt idx="436">
                  <c:v>0.43768982961785202</c:v>
                </c:pt>
                <c:pt idx="437">
                  <c:v>0.43614167565817902</c:v>
                </c:pt>
                <c:pt idx="438">
                  <c:v>0.43436527445731199</c:v>
                </c:pt>
                <c:pt idx="439">
                  <c:v>0.43230106911085803</c:v>
                </c:pt>
                <c:pt idx="440">
                  <c:v>0.43023686376440301</c:v>
                </c:pt>
                <c:pt idx="441">
                  <c:v>0.42817265841794799</c:v>
                </c:pt>
                <c:pt idx="442">
                  <c:v>0.42610845307149298</c:v>
                </c:pt>
                <c:pt idx="443">
                  <c:v>0.42392579334526398</c:v>
                </c:pt>
                <c:pt idx="444">
                  <c:v>0.42160356239496899</c:v>
                </c:pt>
                <c:pt idx="445">
                  <c:v>0.419281331444675</c:v>
                </c:pt>
                <c:pt idx="446">
                  <c:v>0.41695910049438001</c:v>
                </c:pt>
                <c:pt idx="447">
                  <c:v>0.41463686954408502</c:v>
                </c:pt>
                <c:pt idx="448">
                  <c:v>0.41231463859379103</c:v>
                </c:pt>
                <c:pt idx="449">
                  <c:v>0.40999240764349598</c:v>
                </c:pt>
                <c:pt idx="450">
                  <c:v>0.40767017669320099</c:v>
                </c:pt>
                <c:pt idx="451">
                  <c:v>0.405347945742907</c:v>
                </c:pt>
                <c:pt idx="452">
                  <c:v>0.40302571479261201</c:v>
                </c:pt>
                <c:pt idx="453">
                  <c:v>0.40062721424980902</c:v>
                </c:pt>
                <c:pt idx="454">
                  <c:v>0.39815016789426599</c:v>
                </c:pt>
                <c:pt idx="455">
                  <c:v>0.39567312153872197</c:v>
                </c:pt>
                <c:pt idx="456">
                  <c:v>0.39319607518317801</c:v>
                </c:pt>
                <c:pt idx="457">
                  <c:v>0.39071902882763498</c:v>
                </c:pt>
                <c:pt idx="458">
                  <c:v>0.38824198247209102</c:v>
                </c:pt>
                <c:pt idx="459">
                  <c:v>0.385764936116548</c:v>
                </c:pt>
                <c:pt idx="460">
                  <c:v>0.38328788976100397</c:v>
                </c:pt>
                <c:pt idx="461">
                  <c:v>0.38081084340546001</c:v>
                </c:pt>
                <c:pt idx="462">
                  <c:v>0.37833379704991699</c:v>
                </c:pt>
                <c:pt idx="463">
                  <c:v>0.37585675069437302</c:v>
                </c:pt>
                <c:pt idx="464">
                  <c:v>0.37337970433883</c:v>
                </c:pt>
                <c:pt idx="465">
                  <c:v>0.37090265798328598</c:v>
                </c:pt>
                <c:pt idx="466">
                  <c:v>0.36842561162774201</c:v>
                </c:pt>
                <c:pt idx="467">
                  <c:v>0.36594856527219899</c:v>
                </c:pt>
                <c:pt idx="468">
                  <c:v>0.36347151891665502</c:v>
                </c:pt>
                <c:pt idx="469">
                  <c:v>0.360994472561112</c:v>
                </c:pt>
                <c:pt idx="470">
                  <c:v>0.35897254725921801</c:v>
                </c:pt>
                <c:pt idx="471">
                  <c:v>0.35701155221115199</c:v>
                </c:pt>
                <c:pt idx="472">
                  <c:v>0.35505055716308498</c:v>
                </c:pt>
                <c:pt idx="473">
                  <c:v>0.35308956211501902</c:v>
                </c:pt>
                <c:pt idx="474">
                  <c:v>0.351128567066953</c:v>
                </c:pt>
                <c:pt idx="475">
                  <c:v>0.34916757201888698</c:v>
                </c:pt>
                <c:pt idx="476">
                  <c:v>0.34720657697082102</c:v>
                </c:pt>
                <c:pt idx="477">
                  <c:v>0.34524558192275501</c:v>
                </c:pt>
                <c:pt idx="478">
                  <c:v>0.34328458687468899</c:v>
                </c:pt>
                <c:pt idx="479">
                  <c:v>0.34132359182662297</c:v>
                </c:pt>
                <c:pt idx="480">
                  <c:v>0.33936259677855701</c:v>
                </c:pt>
                <c:pt idx="481">
                  <c:v>0.337401601730491</c:v>
                </c:pt>
                <c:pt idx="482">
                  <c:v>0.33544060668242498</c:v>
                </c:pt>
                <c:pt idx="483">
                  <c:v>0.33347961163435902</c:v>
                </c:pt>
                <c:pt idx="484">
                  <c:v>0.331518616586293</c:v>
                </c:pt>
                <c:pt idx="485">
                  <c:v>0.32955762153822699</c:v>
                </c:pt>
                <c:pt idx="486">
                  <c:v>0.32759662649016102</c:v>
                </c:pt>
                <c:pt idx="487">
                  <c:v>0.32563563144209401</c:v>
                </c:pt>
                <c:pt idx="488">
                  <c:v>0.32367463639402799</c:v>
                </c:pt>
                <c:pt idx="489">
                  <c:v>0.32171364134596198</c:v>
                </c:pt>
                <c:pt idx="490">
                  <c:v>0.31975264629789601</c:v>
                </c:pt>
                <c:pt idx="491">
                  <c:v>0.31779165124983</c:v>
                </c:pt>
                <c:pt idx="492">
                  <c:v>0.31583065620176398</c:v>
                </c:pt>
                <c:pt idx="493">
                  <c:v>0.31386966115369802</c:v>
                </c:pt>
                <c:pt idx="494">
                  <c:v>0.311908666105632</c:v>
                </c:pt>
                <c:pt idx="495">
                  <c:v>0.31049594298240701</c:v>
                </c:pt>
                <c:pt idx="496">
                  <c:v>0.30910260439863402</c:v>
                </c:pt>
                <c:pt idx="497">
                  <c:v>0.30770926581486102</c:v>
                </c:pt>
                <c:pt idx="498">
                  <c:v>0.30631592723108803</c:v>
                </c:pt>
                <c:pt idx="499">
                  <c:v>0.30492258864731597</c:v>
                </c:pt>
                <c:pt idx="500">
                  <c:v>0.30352925006354298</c:v>
                </c:pt>
                <c:pt idx="501">
                  <c:v>0.30213591147976998</c:v>
                </c:pt>
                <c:pt idx="502">
                  <c:v>0.30074257289599698</c:v>
                </c:pt>
                <c:pt idx="503">
                  <c:v>0.29934923431222499</c:v>
                </c:pt>
                <c:pt idx="504">
                  <c:v>0.29795589572845199</c:v>
                </c:pt>
                <c:pt idx="505">
                  <c:v>0.296562557144679</c:v>
                </c:pt>
                <c:pt idx="506">
                  <c:v>0.295169218560906</c:v>
                </c:pt>
                <c:pt idx="507">
                  <c:v>0.293775879977134</c:v>
                </c:pt>
                <c:pt idx="508">
                  <c:v>0.29238254139336101</c:v>
                </c:pt>
                <c:pt idx="509">
                  <c:v>0.29098920280958801</c:v>
                </c:pt>
                <c:pt idx="510">
                  <c:v>0.28959586422581501</c:v>
                </c:pt>
                <c:pt idx="511">
                  <c:v>0.28844359197621799</c:v>
                </c:pt>
                <c:pt idx="512">
                  <c:v>0.287729059385882</c:v>
                </c:pt>
                <c:pt idx="513">
                  <c:v>0.28701452679554601</c:v>
                </c:pt>
                <c:pt idx="514">
                  <c:v>0.28629999420521002</c:v>
                </c:pt>
                <c:pt idx="515">
                  <c:v>0.28558546161487403</c:v>
                </c:pt>
                <c:pt idx="516">
                  <c:v>0.28487092902453798</c:v>
                </c:pt>
                <c:pt idx="517">
                  <c:v>0.28415639643420199</c:v>
                </c:pt>
                <c:pt idx="518">
                  <c:v>0.28344186384386599</c:v>
                </c:pt>
                <c:pt idx="519">
                  <c:v>0.28272733125353</c:v>
                </c:pt>
                <c:pt idx="520">
                  <c:v>0.28201279866319401</c:v>
                </c:pt>
                <c:pt idx="521">
                  <c:v>0.28129826607285802</c:v>
                </c:pt>
                <c:pt idx="522">
                  <c:v>0.28098256099999902</c:v>
                </c:pt>
                <c:pt idx="523">
                  <c:v>0.28098256099999902</c:v>
                </c:pt>
                <c:pt idx="524">
                  <c:v>0.28098256099999902</c:v>
                </c:pt>
                <c:pt idx="525">
                  <c:v>0.28098256099999902</c:v>
                </c:pt>
                <c:pt idx="526">
                  <c:v>0.28098256099999902</c:v>
                </c:pt>
                <c:pt idx="527">
                  <c:v>0.28098256099999902</c:v>
                </c:pt>
                <c:pt idx="528">
                  <c:v>0.28098256099999902</c:v>
                </c:pt>
                <c:pt idx="529">
                  <c:v>0.28098256099999902</c:v>
                </c:pt>
                <c:pt idx="530">
                  <c:v>0.28098256099999902</c:v>
                </c:pt>
                <c:pt idx="531">
                  <c:v>0.28098256099999902</c:v>
                </c:pt>
                <c:pt idx="532">
                  <c:v>0.28098256099999902</c:v>
                </c:pt>
                <c:pt idx="533">
                  <c:v>0.28098256099999902</c:v>
                </c:pt>
                <c:pt idx="534">
                  <c:v>0.28098256099999902</c:v>
                </c:pt>
                <c:pt idx="535">
                  <c:v>0.28098256099999902</c:v>
                </c:pt>
                <c:pt idx="536">
                  <c:v>0.28098256099999902</c:v>
                </c:pt>
                <c:pt idx="537">
                  <c:v>0.28098256099999902</c:v>
                </c:pt>
                <c:pt idx="538">
                  <c:v>0.28098256099999902</c:v>
                </c:pt>
                <c:pt idx="539">
                  <c:v>0.28098256099999902</c:v>
                </c:pt>
                <c:pt idx="540">
                  <c:v>0.28098256099999902</c:v>
                </c:pt>
                <c:pt idx="541">
                  <c:v>0.28098256099999902</c:v>
                </c:pt>
                <c:pt idx="542">
                  <c:v>0.28098256099999902</c:v>
                </c:pt>
                <c:pt idx="543">
                  <c:v>0.28098256099999902</c:v>
                </c:pt>
                <c:pt idx="544">
                  <c:v>0.28098256099999902</c:v>
                </c:pt>
                <c:pt idx="545">
                  <c:v>0.28098256099999902</c:v>
                </c:pt>
                <c:pt idx="546">
                  <c:v>0.28098256099999902</c:v>
                </c:pt>
                <c:pt idx="547">
                  <c:v>0.28098256099999902</c:v>
                </c:pt>
                <c:pt idx="548">
                  <c:v>0.28098256099999902</c:v>
                </c:pt>
                <c:pt idx="549">
                  <c:v>0.28098256099999902</c:v>
                </c:pt>
                <c:pt idx="550">
                  <c:v>0.28098256099999902</c:v>
                </c:pt>
                <c:pt idx="551">
                  <c:v>0.28098256099999902</c:v>
                </c:pt>
                <c:pt idx="552">
                  <c:v>0.28098256099999902</c:v>
                </c:pt>
                <c:pt idx="553">
                  <c:v>0.28098256099999902</c:v>
                </c:pt>
                <c:pt idx="554">
                  <c:v>0.28098256099999902</c:v>
                </c:pt>
                <c:pt idx="555">
                  <c:v>0.28098256099999902</c:v>
                </c:pt>
                <c:pt idx="556">
                  <c:v>0.28098256099999902</c:v>
                </c:pt>
                <c:pt idx="557">
                  <c:v>0.28098256099999902</c:v>
                </c:pt>
                <c:pt idx="558">
                  <c:v>0.28098256099999902</c:v>
                </c:pt>
                <c:pt idx="559">
                  <c:v>0.28098256099999902</c:v>
                </c:pt>
                <c:pt idx="560">
                  <c:v>0.28098256099999902</c:v>
                </c:pt>
                <c:pt idx="561">
                  <c:v>0.28098256099999902</c:v>
                </c:pt>
                <c:pt idx="562">
                  <c:v>0.28163279325979701</c:v>
                </c:pt>
                <c:pt idx="563">
                  <c:v>0.28257183746872</c:v>
                </c:pt>
                <c:pt idx="564">
                  <c:v>0.28351088167764299</c:v>
                </c:pt>
                <c:pt idx="565">
                  <c:v>0.28444992588656598</c:v>
                </c:pt>
                <c:pt idx="566">
                  <c:v>0.28538897009548903</c:v>
                </c:pt>
                <c:pt idx="567">
                  <c:v>0.28632801430441202</c:v>
                </c:pt>
                <c:pt idx="568">
                  <c:v>0.28726705851333501</c:v>
                </c:pt>
                <c:pt idx="569">
                  <c:v>0.288206102722258</c:v>
                </c:pt>
                <c:pt idx="570">
                  <c:v>0.28914514693118099</c:v>
                </c:pt>
                <c:pt idx="571">
                  <c:v>0.29008419114010298</c:v>
                </c:pt>
                <c:pt idx="572">
                  <c:v>0.29102323534902602</c:v>
                </c:pt>
                <c:pt idx="573">
                  <c:v>0.29196227955794901</c:v>
                </c:pt>
                <c:pt idx="574">
                  <c:v>0.292901323766872</c:v>
                </c:pt>
                <c:pt idx="575">
                  <c:v>0.29384036797579499</c:v>
                </c:pt>
                <c:pt idx="576">
                  <c:v>0.29477941218471798</c:v>
                </c:pt>
                <c:pt idx="577">
                  <c:v>0.29571845639364103</c:v>
                </c:pt>
                <c:pt idx="578">
                  <c:v>0.29665750060256402</c:v>
                </c:pt>
                <c:pt idx="579">
                  <c:v>0.29759654481148701</c:v>
                </c:pt>
                <c:pt idx="580">
                  <c:v>0.29853558902041</c:v>
                </c:pt>
                <c:pt idx="581">
                  <c:v>0.29947463322933299</c:v>
                </c:pt>
                <c:pt idx="582">
                  <c:v>0.30041367743825598</c:v>
                </c:pt>
                <c:pt idx="583">
                  <c:v>0.30135272164717902</c:v>
                </c:pt>
                <c:pt idx="584">
                  <c:v>0.30229176585610201</c:v>
                </c:pt>
                <c:pt idx="585">
                  <c:v>0.303230810065025</c:v>
                </c:pt>
                <c:pt idx="586">
                  <c:v>0.30416985427394799</c:v>
                </c:pt>
                <c:pt idx="587">
                  <c:v>0.30510889848287098</c:v>
                </c:pt>
                <c:pt idx="588">
                  <c:v>0.30604794269179397</c:v>
                </c:pt>
                <c:pt idx="589">
                  <c:v>0.30698698690071702</c:v>
                </c:pt>
                <c:pt idx="590">
                  <c:v>0.30792603110964001</c:v>
                </c:pt>
                <c:pt idx="591">
                  <c:v>0.308865075318563</c:v>
                </c:pt>
                <c:pt idx="592">
                  <c:v>0.30980411952748599</c:v>
                </c:pt>
                <c:pt idx="593">
                  <c:v>0.31074316373640898</c:v>
                </c:pt>
                <c:pt idx="594">
                  <c:v>0.31168220794533202</c:v>
                </c:pt>
                <c:pt idx="595">
                  <c:v>0.31262125215425501</c:v>
                </c:pt>
                <c:pt idx="596">
                  <c:v>0.313560296363177</c:v>
                </c:pt>
                <c:pt idx="597">
                  <c:v>0.31449934057209999</c:v>
                </c:pt>
                <c:pt idx="598">
                  <c:v>0.31543838478102298</c:v>
                </c:pt>
                <c:pt idx="599">
                  <c:v>0.31637742898994597</c:v>
                </c:pt>
                <c:pt idx="600">
                  <c:v>0.31731647319886902</c:v>
                </c:pt>
                <c:pt idx="601">
                  <c:v>0.31825551740779201</c:v>
                </c:pt>
                <c:pt idx="602">
                  <c:v>0.319194561616715</c:v>
                </c:pt>
                <c:pt idx="603">
                  <c:v>0.32013360582563799</c:v>
                </c:pt>
                <c:pt idx="604">
                  <c:v>0.32107265003456098</c:v>
                </c:pt>
                <c:pt idx="605">
                  <c:v>0.32201169424348403</c:v>
                </c:pt>
                <c:pt idx="606">
                  <c:v>0.32295073845240702</c:v>
                </c:pt>
                <c:pt idx="607">
                  <c:v>0.32388978266133001</c:v>
                </c:pt>
                <c:pt idx="608">
                  <c:v>0.324828826870253</c:v>
                </c:pt>
                <c:pt idx="609">
                  <c:v>0.32576787107917599</c:v>
                </c:pt>
                <c:pt idx="610">
                  <c:v>0.32670691528809898</c:v>
                </c:pt>
                <c:pt idx="611">
                  <c:v>0.32764595949702202</c:v>
                </c:pt>
                <c:pt idx="612">
                  <c:v>0.32858500370594501</c:v>
                </c:pt>
                <c:pt idx="613">
                  <c:v>0.329524047914868</c:v>
                </c:pt>
                <c:pt idx="614">
                  <c:v>0.33046309212379099</c:v>
                </c:pt>
                <c:pt idx="615">
                  <c:v>0.33140213633271398</c:v>
                </c:pt>
                <c:pt idx="616">
                  <c:v>0.33234118054163703</c:v>
                </c:pt>
                <c:pt idx="617">
                  <c:v>0.33328022475056002</c:v>
                </c:pt>
                <c:pt idx="618">
                  <c:v>0.33421926895948301</c:v>
                </c:pt>
                <c:pt idx="619">
                  <c:v>0.335158313168406</c:v>
                </c:pt>
                <c:pt idx="620">
                  <c:v>0.33609735737732899</c:v>
                </c:pt>
                <c:pt idx="621">
                  <c:v>0.33703640158625198</c:v>
                </c:pt>
                <c:pt idx="622">
                  <c:v>0.33797544579517402</c:v>
                </c:pt>
                <c:pt idx="623">
                  <c:v>0.33891449000409801</c:v>
                </c:pt>
                <c:pt idx="624">
                  <c:v>0.33985353421302</c:v>
                </c:pt>
                <c:pt idx="625">
                  <c:v>0.34079257842194299</c:v>
                </c:pt>
                <c:pt idx="626">
                  <c:v>0.34173162263086598</c:v>
                </c:pt>
                <c:pt idx="627">
                  <c:v>0.34267066683978897</c:v>
                </c:pt>
                <c:pt idx="628">
                  <c:v>0.34360971104871202</c:v>
                </c:pt>
                <c:pt idx="629">
                  <c:v>0.34454875525763501</c:v>
                </c:pt>
                <c:pt idx="630">
                  <c:v>0.345487799466558</c:v>
                </c:pt>
                <c:pt idx="631">
                  <c:v>0.34642684367548099</c:v>
                </c:pt>
                <c:pt idx="632">
                  <c:v>0.34736588788440398</c:v>
                </c:pt>
                <c:pt idx="633">
                  <c:v>0.34830493209332702</c:v>
                </c:pt>
                <c:pt idx="634">
                  <c:v>0.34924397630225001</c:v>
                </c:pt>
                <c:pt idx="635">
                  <c:v>0.350183020511173</c:v>
                </c:pt>
                <c:pt idx="636">
                  <c:v>0.35112206472009599</c:v>
                </c:pt>
                <c:pt idx="637">
                  <c:v>0.35206110892901898</c:v>
                </c:pt>
                <c:pt idx="638">
                  <c:v>0.35300015313794197</c:v>
                </c:pt>
                <c:pt idx="639">
                  <c:v>0.35393919734686502</c:v>
                </c:pt>
                <c:pt idx="640">
                  <c:v>0.35487824155578801</c:v>
                </c:pt>
                <c:pt idx="641">
                  <c:v>0.355817285764711</c:v>
                </c:pt>
                <c:pt idx="642">
                  <c:v>0.35675632997363399</c:v>
                </c:pt>
                <c:pt idx="643">
                  <c:v>0.35769537418255698</c:v>
                </c:pt>
                <c:pt idx="644">
                  <c:v>0.35863441839148003</c:v>
                </c:pt>
                <c:pt idx="645">
                  <c:v>0.35957346260040302</c:v>
                </c:pt>
                <c:pt idx="646">
                  <c:v>0.36051250680932601</c:v>
                </c:pt>
                <c:pt idx="647">
                  <c:v>0.361451551018249</c:v>
                </c:pt>
                <c:pt idx="648">
                  <c:v>0.36239059522717199</c:v>
                </c:pt>
                <c:pt idx="649">
                  <c:v>0.36332963943609498</c:v>
                </c:pt>
                <c:pt idx="650">
                  <c:v>0.36426868364501702</c:v>
                </c:pt>
                <c:pt idx="651">
                  <c:v>0.36520772785394001</c:v>
                </c:pt>
                <c:pt idx="652">
                  <c:v>0.366146772062863</c:v>
                </c:pt>
                <c:pt idx="653">
                  <c:v>0.36708581627178599</c:v>
                </c:pt>
                <c:pt idx="654">
                  <c:v>0.36802486048070898</c:v>
                </c:pt>
                <c:pt idx="655">
                  <c:v>0.36896390468963203</c:v>
                </c:pt>
                <c:pt idx="656">
                  <c:v>0.36990294889855502</c:v>
                </c:pt>
                <c:pt idx="657">
                  <c:v>0.37084199310747801</c:v>
                </c:pt>
                <c:pt idx="658">
                  <c:v>0.371781037316401</c:v>
                </c:pt>
                <c:pt idx="659">
                  <c:v>0.37272008152532399</c:v>
                </c:pt>
                <c:pt idx="660">
                  <c:v>0.37365912573424698</c:v>
                </c:pt>
                <c:pt idx="661">
                  <c:v>0.37459816994317002</c:v>
                </c:pt>
                <c:pt idx="662">
                  <c:v>0.37553721415209301</c:v>
                </c:pt>
                <c:pt idx="663">
                  <c:v>0.376131576725593</c:v>
                </c:pt>
                <c:pt idx="664">
                  <c:v>0.37613157688613202</c:v>
                </c:pt>
                <c:pt idx="665">
                  <c:v>0.376131577046671</c:v>
                </c:pt>
                <c:pt idx="666">
                  <c:v>0.37613157720721002</c:v>
                </c:pt>
                <c:pt idx="667">
                  <c:v>0.37601669325090598</c:v>
                </c:pt>
                <c:pt idx="668">
                  <c:v>0.37548079379802202</c:v>
                </c:pt>
                <c:pt idx="669">
                  <c:v>0.374944894345138</c:v>
                </c:pt>
                <c:pt idx="670">
                  <c:v>0.37440899489225399</c:v>
                </c:pt>
                <c:pt idx="671">
                  <c:v>0.37387309543937097</c:v>
                </c:pt>
                <c:pt idx="672">
                  <c:v>0.37333719598648701</c:v>
                </c:pt>
                <c:pt idx="673">
                  <c:v>0.372801296533603</c:v>
                </c:pt>
                <c:pt idx="674">
                  <c:v>0.37226539708071998</c:v>
                </c:pt>
                <c:pt idx="675">
                  <c:v>0.37172949762783603</c:v>
                </c:pt>
                <c:pt idx="676">
                  <c:v>0.37119359817495201</c:v>
                </c:pt>
                <c:pt idx="677">
                  <c:v>0.370657698722068</c:v>
                </c:pt>
                <c:pt idx="678">
                  <c:v>0.37012179926918498</c:v>
                </c:pt>
                <c:pt idx="679">
                  <c:v>0.36958589981630102</c:v>
                </c:pt>
                <c:pt idx="680">
                  <c:v>0.36905000036341701</c:v>
                </c:pt>
                <c:pt idx="681">
                  <c:v>0.36851410091053299</c:v>
                </c:pt>
                <c:pt idx="682">
                  <c:v>0.36797820145764998</c:v>
                </c:pt>
                <c:pt idx="683">
                  <c:v>0.36744230200476602</c:v>
                </c:pt>
                <c:pt idx="684">
                  <c:v>0.366906402551882</c:v>
                </c:pt>
                <c:pt idx="685">
                  <c:v>0.36637050309899899</c:v>
                </c:pt>
                <c:pt idx="686">
                  <c:v>0.36583460364611498</c:v>
                </c:pt>
                <c:pt idx="687">
                  <c:v>0.36529870419323102</c:v>
                </c:pt>
                <c:pt idx="688">
                  <c:v>0.364762804740347</c:v>
                </c:pt>
                <c:pt idx="689">
                  <c:v>0.36422690528746399</c:v>
                </c:pt>
                <c:pt idx="690">
                  <c:v>0.36369100583457997</c:v>
                </c:pt>
                <c:pt idx="691">
                  <c:v>0.36315510638169601</c:v>
                </c:pt>
                <c:pt idx="692">
                  <c:v>0.362619206928812</c:v>
                </c:pt>
                <c:pt idx="693">
                  <c:v>0.36208330747592898</c:v>
                </c:pt>
                <c:pt idx="694">
                  <c:v>0.36154740802304502</c:v>
                </c:pt>
                <c:pt idx="695">
                  <c:v>0.36101150857016101</c:v>
                </c:pt>
                <c:pt idx="696">
                  <c:v>0.360475609117278</c:v>
                </c:pt>
                <c:pt idx="697">
                  <c:v>0.35993970966439398</c:v>
                </c:pt>
                <c:pt idx="698">
                  <c:v>0.35940381021151002</c:v>
                </c:pt>
                <c:pt idx="699">
                  <c:v>0.35886791075862601</c:v>
                </c:pt>
                <c:pt idx="700">
                  <c:v>0.35833201130574299</c:v>
                </c:pt>
                <c:pt idx="701">
                  <c:v>0.35779611185285898</c:v>
                </c:pt>
                <c:pt idx="702">
                  <c:v>0.35726021239997502</c:v>
                </c:pt>
                <c:pt idx="703">
                  <c:v>0.356724312947091</c:v>
                </c:pt>
                <c:pt idx="704">
                  <c:v>0.35618841349420799</c:v>
                </c:pt>
                <c:pt idx="705">
                  <c:v>0.35565251404132397</c:v>
                </c:pt>
                <c:pt idx="706">
                  <c:v>0.35511661458844002</c:v>
                </c:pt>
                <c:pt idx="707">
                  <c:v>0.354580715135557</c:v>
                </c:pt>
                <c:pt idx="708">
                  <c:v>0.35404481568267299</c:v>
                </c:pt>
                <c:pt idx="709">
                  <c:v>0.35350891622978903</c:v>
                </c:pt>
                <c:pt idx="710">
                  <c:v>0.35296483801134798</c:v>
                </c:pt>
                <c:pt idx="711">
                  <c:v>0.35212039036049497</c:v>
                </c:pt>
                <c:pt idx="712">
                  <c:v>0.35127594270964202</c:v>
                </c:pt>
                <c:pt idx="713">
                  <c:v>0.35043149505878901</c:v>
                </c:pt>
                <c:pt idx="714">
                  <c:v>0.349587047407936</c:v>
                </c:pt>
                <c:pt idx="715">
                  <c:v>0.34874259975708299</c:v>
                </c:pt>
                <c:pt idx="716">
                  <c:v>0.34789815210622999</c:v>
                </c:pt>
                <c:pt idx="717">
                  <c:v>0.34705370445537698</c:v>
                </c:pt>
                <c:pt idx="718">
                  <c:v>0.34620925680452402</c:v>
                </c:pt>
                <c:pt idx="719">
                  <c:v>0.34536480915367102</c:v>
                </c:pt>
                <c:pt idx="720">
                  <c:v>0.34452036156780802</c:v>
                </c:pt>
                <c:pt idx="721">
                  <c:v>0.34367591398992697</c:v>
                </c:pt>
                <c:pt idx="722">
                  <c:v>0.34283146641204598</c:v>
                </c:pt>
                <c:pt idx="723">
                  <c:v>0.34198701883416499</c:v>
                </c:pt>
                <c:pt idx="724">
                  <c:v>0.341142571256285</c:v>
                </c:pt>
                <c:pt idx="725">
                  <c:v>0.34029812367840401</c:v>
                </c:pt>
                <c:pt idx="726">
                  <c:v>0.33945367610052302</c:v>
                </c:pt>
                <c:pt idx="727">
                  <c:v>0.33860922852264203</c:v>
                </c:pt>
                <c:pt idx="728">
                  <c:v>0.33776478094476098</c:v>
                </c:pt>
                <c:pt idx="729">
                  <c:v>0.336973443208191</c:v>
                </c:pt>
                <c:pt idx="730">
                  <c:v>0.33619936620246199</c:v>
                </c:pt>
                <c:pt idx="731">
                  <c:v>0.33542528919673298</c:v>
                </c:pt>
                <c:pt idx="732">
                  <c:v>0.33465121219100502</c:v>
                </c:pt>
                <c:pt idx="733">
                  <c:v>0.33387713518527601</c:v>
                </c:pt>
                <c:pt idx="734">
                  <c:v>0.333103058179548</c:v>
                </c:pt>
                <c:pt idx="735">
                  <c:v>0.33232898117381898</c:v>
                </c:pt>
                <c:pt idx="736">
                  <c:v>0.33155490416809003</c:v>
                </c:pt>
                <c:pt idx="737">
                  <c:v>0.33078082716236201</c:v>
                </c:pt>
                <c:pt idx="738">
                  <c:v>0.330006750156633</c:v>
                </c:pt>
                <c:pt idx="739">
                  <c:v>0.32927961113249599</c:v>
                </c:pt>
                <c:pt idx="740">
                  <c:v>0.32856507853572398</c:v>
                </c:pt>
                <c:pt idx="741">
                  <c:v>0.32785054593895202</c:v>
                </c:pt>
                <c:pt idx="742">
                  <c:v>0.32713601334218001</c:v>
                </c:pt>
                <c:pt idx="743">
                  <c:v>0.326421480745408</c:v>
                </c:pt>
                <c:pt idx="744">
                  <c:v>0.32570694814863599</c:v>
                </c:pt>
                <c:pt idx="745">
                  <c:v>0.32499241555186398</c:v>
                </c:pt>
                <c:pt idx="746">
                  <c:v>0.32427788295509202</c:v>
                </c:pt>
                <c:pt idx="747">
                  <c:v>0.32356335035832001</c:v>
                </c:pt>
                <c:pt idx="748">
                  <c:v>0.322848817761548</c:v>
                </c:pt>
                <c:pt idx="749">
                  <c:v>0.32213428516477599</c:v>
                </c:pt>
                <c:pt idx="750">
                  <c:v>0.32174440339386201</c:v>
                </c:pt>
                <c:pt idx="751">
                  <c:v>0.32135736489281702</c:v>
                </c:pt>
                <c:pt idx="752">
                  <c:v>0.32097032639177298</c:v>
                </c:pt>
                <c:pt idx="753">
                  <c:v>0.32058328789072899</c:v>
                </c:pt>
                <c:pt idx="754">
                  <c:v>0.32019624938968499</c:v>
                </c:pt>
                <c:pt idx="755">
                  <c:v>0.319809210888641</c:v>
                </c:pt>
                <c:pt idx="756">
                  <c:v>0.31942217238759701</c:v>
                </c:pt>
                <c:pt idx="757">
                  <c:v>0.31903513388655302</c:v>
                </c:pt>
                <c:pt idx="758">
                  <c:v>0.31864809538550898</c:v>
                </c:pt>
                <c:pt idx="759">
                  <c:v>0.31826105688446499</c:v>
                </c:pt>
                <c:pt idx="760">
                  <c:v>0.317874018383421</c:v>
                </c:pt>
                <c:pt idx="761">
                  <c:v>0.31748697988237701</c:v>
                </c:pt>
                <c:pt idx="762">
                  <c:v>0.31709994138133302</c:v>
                </c:pt>
                <c:pt idx="763">
                  <c:v>0.31671290288028903</c:v>
                </c:pt>
                <c:pt idx="764">
                  <c:v>0.31632586437924498</c:v>
                </c:pt>
                <c:pt idx="765">
                  <c:v>0.31593882587820099</c:v>
                </c:pt>
                <c:pt idx="766">
                  <c:v>0.315551787377157</c:v>
                </c:pt>
                <c:pt idx="767">
                  <c:v>0.31516474887611301</c:v>
                </c:pt>
                <c:pt idx="768">
                  <c:v>0.31477771037506902</c:v>
                </c:pt>
                <c:pt idx="769">
                  <c:v>0.31439067187402497</c:v>
                </c:pt>
                <c:pt idx="770">
                  <c:v>0.31400363337298098</c:v>
                </c:pt>
                <c:pt idx="771">
                  <c:v>0.31361659487193699</c:v>
                </c:pt>
                <c:pt idx="772">
                  <c:v>0.313229556370893</c:v>
                </c:pt>
                <c:pt idx="773">
                  <c:v>0.31284251786984901</c:v>
                </c:pt>
                <c:pt idx="774">
                  <c:v>0.31245547936880502</c:v>
                </c:pt>
                <c:pt idx="775">
                  <c:v>0.31206844086776098</c:v>
                </c:pt>
                <c:pt idx="776">
                  <c:v>0.311841701333333</c:v>
                </c:pt>
                <c:pt idx="777">
                  <c:v>0.311841701333333</c:v>
                </c:pt>
                <c:pt idx="778">
                  <c:v>0.311841701333333</c:v>
                </c:pt>
                <c:pt idx="779">
                  <c:v>0.311841701333333</c:v>
                </c:pt>
                <c:pt idx="780">
                  <c:v>0.311841701333333</c:v>
                </c:pt>
                <c:pt idx="781">
                  <c:v>0.311841701333333</c:v>
                </c:pt>
                <c:pt idx="782">
                  <c:v>0.311841701333333</c:v>
                </c:pt>
                <c:pt idx="783">
                  <c:v>0.311841701333333</c:v>
                </c:pt>
                <c:pt idx="784">
                  <c:v>0.311841701333333</c:v>
                </c:pt>
                <c:pt idx="785">
                  <c:v>0.311841701333333</c:v>
                </c:pt>
                <c:pt idx="786">
                  <c:v>0.311841701333333</c:v>
                </c:pt>
                <c:pt idx="787">
                  <c:v>0.311841701333333</c:v>
                </c:pt>
                <c:pt idx="788">
                  <c:v>0.311841701333333</c:v>
                </c:pt>
                <c:pt idx="789">
                  <c:v>0.311841701333333</c:v>
                </c:pt>
                <c:pt idx="790">
                  <c:v>0.311841701333333</c:v>
                </c:pt>
                <c:pt idx="791">
                  <c:v>0.311841701333333</c:v>
                </c:pt>
                <c:pt idx="792">
                  <c:v>0.311841701333333</c:v>
                </c:pt>
                <c:pt idx="793">
                  <c:v>0.311841701333333</c:v>
                </c:pt>
                <c:pt idx="794">
                  <c:v>0.311841701333333</c:v>
                </c:pt>
                <c:pt idx="795">
                  <c:v>0.311841701333333</c:v>
                </c:pt>
                <c:pt idx="796">
                  <c:v>0.311841701333333</c:v>
                </c:pt>
                <c:pt idx="797">
                  <c:v>0.311841701333333</c:v>
                </c:pt>
                <c:pt idx="798">
                  <c:v>0.311841701333333</c:v>
                </c:pt>
                <c:pt idx="799">
                  <c:v>0.311841701333333</c:v>
                </c:pt>
                <c:pt idx="800">
                  <c:v>0.311841701333333</c:v>
                </c:pt>
                <c:pt idx="801">
                  <c:v>0.311841701333333</c:v>
                </c:pt>
                <c:pt idx="802">
                  <c:v>0.311841701333333</c:v>
                </c:pt>
                <c:pt idx="803">
                  <c:v>0.311841701333333</c:v>
                </c:pt>
                <c:pt idx="804">
                  <c:v>0.311841701333333</c:v>
                </c:pt>
                <c:pt idx="805">
                  <c:v>0.311841701333333</c:v>
                </c:pt>
                <c:pt idx="806">
                  <c:v>0.311841701333333</c:v>
                </c:pt>
                <c:pt idx="807">
                  <c:v>0.311841701333333</c:v>
                </c:pt>
                <c:pt idx="808">
                  <c:v>0.311841701333333</c:v>
                </c:pt>
                <c:pt idx="809">
                  <c:v>0.311841701333333</c:v>
                </c:pt>
                <c:pt idx="810">
                  <c:v>0.311841701333333</c:v>
                </c:pt>
                <c:pt idx="811">
                  <c:v>0.31208378642289702</c:v>
                </c:pt>
                <c:pt idx="812">
                  <c:v>0.312539125833037</c:v>
                </c:pt>
                <c:pt idx="813">
                  <c:v>0.31299446524317698</c:v>
                </c:pt>
                <c:pt idx="814">
                  <c:v>0.31344980465331701</c:v>
                </c:pt>
                <c:pt idx="815">
                  <c:v>0.31390514406345699</c:v>
                </c:pt>
                <c:pt idx="816">
                  <c:v>0.31436048347359702</c:v>
                </c:pt>
                <c:pt idx="817">
                  <c:v>0.314815822883736</c:v>
                </c:pt>
                <c:pt idx="818">
                  <c:v>0.31527116229387597</c:v>
                </c:pt>
                <c:pt idx="819">
                  <c:v>0.315726501704016</c:v>
                </c:pt>
                <c:pt idx="820">
                  <c:v>0.31618184111415598</c:v>
                </c:pt>
                <c:pt idx="821">
                  <c:v>0.31663718052429601</c:v>
                </c:pt>
                <c:pt idx="822">
                  <c:v>0.31709251993443599</c:v>
                </c:pt>
                <c:pt idx="823">
                  <c:v>0.31754785934457602</c:v>
                </c:pt>
                <c:pt idx="824">
                  <c:v>0.318003198754716</c:v>
                </c:pt>
                <c:pt idx="825">
                  <c:v>0.31845853816485598</c:v>
                </c:pt>
                <c:pt idx="826">
                  <c:v>0.31891387757499501</c:v>
                </c:pt>
                <c:pt idx="827">
                  <c:v>0.31936921698513498</c:v>
                </c:pt>
                <c:pt idx="828">
                  <c:v>0.31982455639527502</c:v>
                </c:pt>
                <c:pt idx="829">
                  <c:v>0.32027989580541499</c:v>
                </c:pt>
                <c:pt idx="830">
                  <c:v>0.32073523521555503</c:v>
                </c:pt>
                <c:pt idx="831">
                  <c:v>0.321190574625695</c:v>
                </c:pt>
                <c:pt idx="832">
                  <c:v>0.32164591403583498</c:v>
                </c:pt>
                <c:pt idx="833">
                  <c:v>0.32210125344597501</c:v>
                </c:pt>
                <c:pt idx="834">
                  <c:v>0.32255659285611499</c:v>
                </c:pt>
                <c:pt idx="835">
                  <c:v>0.32301193226625402</c:v>
                </c:pt>
                <c:pt idx="836">
                  <c:v>0.323467271676394</c:v>
                </c:pt>
                <c:pt idx="837">
                  <c:v>0.32392261108653397</c:v>
                </c:pt>
                <c:pt idx="838">
                  <c:v>0.32437795049667401</c:v>
                </c:pt>
                <c:pt idx="839">
                  <c:v>0.32483328990681398</c:v>
                </c:pt>
                <c:pt idx="840">
                  <c:v>0.32528862931695401</c:v>
                </c:pt>
                <c:pt idx="841">
                  <c:v>0.32574396872709399</c:v>
                </c:pt>
                <c:pt idx="842">
                  <c:v>0.32619930813723402</c:v>
                </c:pt>
                <c:pt idx="843">
                  <c:v>0.326654647547374</c:v>
                </c:pt>
                <c:pt idx="844">
                  <c:v>0.32710998695751298</c:v>
                </c:pt>
                <c:pt idx="845">
                  <c:v>0.32756532636765301</c:v>
                </c:pt>
                <c:pt idx="846">
                  <c:v>0.32802066577779299</c:v>
                </c:pt>
                <c:pt idx="847">
                  <c:v>0.32847600518793302</c:v>
                </c:pt>
                <c:pt idx="848">
                  <c:v>0.32893134459807299</c:v>
                </c:pt>
                <c:pt idx="849">
                  <c:v>0.32938668400821303</c:v>
                </c:pt>
                <c:pt idx="850">
                  <c:v>0.329842023418353</c:v>
                </c:pt>
                <c:pt idx="851">
                  <c:v>0.33029736282849298</c:v>
                </c:pt>
                <c:pt idx="852">
                  <c:v>0.33075270223863301</c:v>
                </c:pt>
                <c:pt idx="853">
                  <c:v>0.33120804164877299</c:v>
                </c:pt>
                <c:pt idx="854">
                  <c:v>0.33166338105891202</c:v>
                </c:pt>
                <c:pt idx="855">
                  <c:v>0.332118720469052</c:v>
                </c:pt>
                <c:pt idx="856">
                  <c:v>0.33257405987919197</c:v>
                </c:pt>
                <c:pt idx="857">
                  <c:v>0.33302939928933201</c:v>
                </c:pt>
                <c:pt idx="858">
                  <c:v>0.33348473869947198</c:v>
                </c:pt>
                <c:pt idx="859">
                  <c:v>0.33394007810961202</c:v>
                </c:pt>
                <c:pt idx="860">
                  <c:v>0.33439541751975199</c:v>
                </c:pt>
                <c:pt idx="861">
                  <c:v>0.33485075692989202</c:v>
                </c:pt>
                <c:pt idx="862">
                  <c:v>0.335306096340031</c:v>
                </c:pt>
                <c:pt idx="863">
                  <c:v>0.33576143575017098</c:v>
                </c:pt>
                <c:pt idx="864">
                  <c:v>0.33621677516031101</c:v>
                </c:pt>
                <c:pt idx="865">
                  <c:v>0.33667211457045099</c:v>
                </c:pt>
                <c:pt idx="866">
                  <c:v>0.33712745398059102</c:v>
                </c:pt>
                <c:pt idx="867">
                  <c:v>0.33758329620578098</c:v>
                </c:pt>
                <c:pt idx="868">
                  <c:v>0.33804774217294198</c:v>
                </c:pt>
                <c:pt idx="869">
                  <c:v>0.33851218814010298</c:v>
                </c:pt>
                <c:pt idx="870">
                  <c:v>0.33897663410726298</c:v>
                </c:pt>
                <c:pt idx="871">
                  <c:v>0.33944108007442397</c:v>
                </c:pt>
                <c:pt idx="872">
                  <c:v>0.33990552604158503</c:v>
                </c:pt>
                <c:pt idx="873">
                  <c:v>0.34036997200874602</c:v>
                </c:pt>
                <c:pt idx="874">
                  <c:v>0.34083441797590602</c:v>
                </c:pt>
                <c:pt idx="875">
                  <c:v>0.34129886394306702</c:v>
                </c:pt>
                <c:pt idx="876">
                  <c:v>0.34176330991022802</c:v>
                </c:pt>
                <c:pt idx="877">
                  <c:v>0.34222775587738902</c:v>
                </c:pt>
                <c:pt idx="878">
                  <c:v>0.34269220184455002</c:v>
                </c:pt>
                <c:pt idx="879">
                  <c:v>0.34315664781171001</c:v>
                </c:pt>
                <c:pt idx="880">
                  <c:v>0.34362109377887101</c:v>
                </c:pt>
                <c:pt idx="881">
                  <c:v>0.34408553974603201</c:v>
                </c:pt>
                <c:pt idx="882">
                  <c:v>0.34454998571319301</c:v>
                </c:pt>
                <c:pt idx="883">
                  <c:v>0.34501443168035401</c:v>
                </c:pt>
                <c:pt idx="884">
                  <c:v>0.34527243335786201</c:v>
                </c:pt>
                <c:pt idx="885">
                  <c:v>0.34527243341304797</c:v>
                </c:pt>
                <c:pt idx="886">
                  <c:v>0.345272433468233</c:v>
                </c:pt>
                <c:pt idx="887">
                  <c:v>0.34527243352341802</c:v>
                </c:pt>
                <c:pt idx="888">
                  <c:v>0.34527243357860299</c:v>
                </c:pt>
                <c:pt idx="889">
                  <c:v>0.34527243363378901</c:v>
                </c:pt>
                <c:pt idx="890">
                  <c:v>0.34527243368897398</c:v>
                </c:pt>
                <c:pt idx="891">
                  <c:v>0.345272433744159</c:v>
                </c:pt>
                <c:pt idx="892">
                  <c:v>0.34527243379934403</c:v>
                </c:pt>
                <c:pt idx="893">
                  <c:v>0.34527243385452999</c:v>
                </c:pt>
                <c:pt idx="894">
                  <c:v>0.34527243390971502</c:v>
                </c:pt>
                <c:pt idx="895">
                  <c:v>0.34527243396489998</c:v>
                </c:pt>
                <c:pt idx="896">
                  <c:v>0.34527243402008501</c:v>
                </c:pt>
                <c:pt idx="897">
                  <c:v>0.34527243407527097</c:v>
                </c:pt>
                <c:pt idx="898">
                  <c:v>0.345272434130456</c:v>
                </c:pt>
                <c:pt idx="899">
                  <c:v>0.34527243418564102</c:v>
                </c:pt>
                <c:pt idx="900">
                  <c:v>0.34527243424082599</c:v>
                </c:pt>
                <c:pt idx="901">
                  <c:v>0.34527243429601201</c:v>
                </c:pt>
                <c:pt idx="902">
                  <c:v>0.34527243435119698</c:v>
                </c:pt>
                <c:pt idx="903">
                  <c:v>0.345272434406382</c:v>
                </c:pt>
                <c:pt idx="904">
                  <c:v>0.34527243446156702</c:v>
                </c:pt>
                <c:pt idx="905">
                  <c:v>0.34527243451675299</c:v>
                </c:pt>
                <c:pt idx="906">
                  <c:v>0.34527243457193801</c:v>
                </c:pt>
                <c:pt idx="907">
                  <c:v>0.34527243462712298</c:v>
                </c:pt>
                <c:pt idx="908">
                  <c:v>0.345272434682308</c:v>
                </c:pt>
                <c:pt idx="909">
                  <c:v>0.34527243473749403</c:v>
                </c:pt>
                <c:pt idx="910">
                  <c:v>0.34527243479267899</c:v>
                </c:pt>
                <c:pt idx="911">
                  <c:v>0.34527243484786402</c:v>
                </c:pt>
                <c:pt idx="912">
                  <c:v>0.34527243490304899</c:v>
                </c:pt>
                <c:pt idx="913">
                  <c:v>0.34527243495823501</c:v>
                </c:pt>
                <c:pt idx="914">
                  <c:v>0.34527243501341998</c:v>
                </c:pt>
                <c:pt idx="915">
                  <c:v>0.345272435068605</c:v>
                </c:pt>
                <c:pt idx="916">
                  <c:v>0.34527243512379002</c:v>
                </c:pt>
                <c:pt idx="917">
                  <c:v>0.34527243517897599</c:v>
                </c:pt>
                <c:pt idx="918">
                  <c:v>0.34527243523416101</c:v>
                </c:pt>
                <c:pt idx="919">
                  <c:v>0.34527243528934598</c:v>
                </c:pt>
                <c:pt idx="920">
                  <c:v>0.345272435344531</c:v>
                </c:pt>
                <c:pt idx="921">
                  <c:v>0.34527243539971703</c:v>
                </c:pt>
                <c:pt idx="922">
                  <c:v>0.34527243545490199</c:v>
                </c:pt>
                <c:pt idx="923">
                  <c:v>0.34527243551008702</c:v>
                </c:pt>
                <c:pt idx="924">
                  <c:v>0.34527243556527198</c:v>
                </c:pt>
                <c:pt idx="925">
                  <c:v>0.34527243562045801</c:v>
                </c:pt>
                <c:pt idx="926">
                  <c:v>0.34527243567564297</c:v>
                </c:pt>
                <c:pt idx="927">
                  <c:v>0.345272435730828</c:v>
                </c:pt>
                <c:pt idx="928">
                  <c:v>0.34527243578601302</c:v>
                </c:pt>
                <c:pt idx="929">
                  <c:v>0.34527243584119899</c:v>
                </c:pt>
                <c:pt idx="930">
                  <c:v>0.34527243589638401</c:v>
                </c:pt>
                <c:pt idx="931">
                  <c:v>0.34527243595156898</c:v>
                </c:pt>
                <c:pt idx="932">
                  <c:v>0.345272436006754</c:v>
                </c:pt>
                <c:pt idx="933">
                  <c:v>0.34527243606194002</c:v>
                </c:pt>
                <c:pt idx="934">
                  <c:v>0.34527243611712499</c:v>
                </c:pt>
                <c:pt idx="935">
                  <c:v>0.34527243617231002</c:v>
                </c:pt>
                <c:pt idx="936">
                  <c:v>0.34527243622749498</c:v>
                </c:pt>
                <c:pt idx="937">
                  <c:v>0.34527243628268101</c:v>
                </c:pt>
                <c:pt idx="938">
                  <c:v>0.34527243633786597</c:v>
                </c:pt>
                <c:pt idx="939">
                  <c:v>0.345272436393051</c:v>
                </c:pt>
                <c:pt idx="940">
                  <c:v>0.34527243644823602</c:v>
                </c:pt>
                <c:pt idx="941">
                  <c:v>0.34527243650342199</c:v>
                </c:pt>
                <c:pt idx="942">
                  <c:v>0.34527243655860701</c:v>
                </c:pt>
                <c:pt idx="943">
                  <c:v>0.34527243661379198</c:v>
                </c:pt>
                <c:pt idx="944">
                  <c:v>0.345272436668977</c:v>
                </c:pt>
                <c:pt idx="945">
                  <c:v>0.34527243672416302</c:v>
                </c:pt>
                <c:pt idx="946">
                  <c:v>0.34527243677934799</c:v>
                </c:pt>
                <c:pt idx="947">
                  <c:v>0.34527243683453301</c:v>
                </c:pt>
                <c:pt idx="948">
                  <c:v>0.34527243688971798</c:v>
                </c:pt>
                <c:pt idx="949">
                  <c:v>0.345272436944904</c:v>
                </c:pt>
                <c:pt idx="950">
                  <c:v>0.34527243699761401</c:v>
                </c:pt>
                <c:pt idx="951">
                  <c:v>0.345272435526008</c:v>
                </c:pt>
                <c:pt idx="952">
                  <c:v>0.345272434054401</c:v>
                </c:pt>
                <c:pt idx="953">
                  <c:v>0.34506645644341799</c:v>
                </c:pt>
                <c:pt idx="954">
                  <c:v>0.34466259038707397</c:v>
                </c:pt>
                <c:pt idx="955">
                  <c:v>0.34425872433072902</c:v>
                </c:pt>
                <c:pt idx="956">
                  <c:v>0.343854858274384</c:v>
                </c:pt>
                <c:pt idx="957">
                  <c:v>0.34345099221803999</c:v>
                </c:pt>
                <c:pt idx="958">
                  <c:v>0.34304712616169503</c:v>
                </c:pt>
                <c:pt idx="959">
                  <c:v>0.34264326010535101</c:v>
                </c:pt>
                <c:pt idx="960">
                  <c:v>0.342239394049006</c:v>
                </c:pt>
                <c:pt idx="961">
                  <c:v>0.34183552799266198</c:v>
                </c:pt>
                <c:pt idx="962">
                  <c:v>0.34143166193631702</c:v>
                </c:pt>
                <c:pt idx="963">
                  <c:v>0.34102779587997201</c:v>
                </c:pt>
                <c:pt idx="964">
                  <c:v>0.34062392982362799</c:v>
                </c:pt>
                <c:pt idx="965">
                  <c:v>0.34022006376728298</c:v>
                </c:pt>
                <c:pt idx="966">
                  <c:v>0.33981619771093802</c:v>
                </c:pt>
                <c:pt idx="967">
                  <c:v>0.339412331654594</c:v>
                </c:pt>
                <c:pt idx="968">
                  <c:v>0.33900846559824899</c:v>
                </c:pt>
                <c:pt idx="969">
                  <c:v>0.33860459954190503</c:v>
                </c:pt>
                <c:pt idx="970">
                  <c:v>0.33820073348556001</c:v>
                </c:pt>
                <c:pt idx="971">
                  <c:v>0.337796867429216</c:v>
                </c:pt>
                <c:pt idx="972">
                  <c:v>0.33755765199999999</c:v>
                </c:pt>
                <c:pt idx="973">
                  <c:v>0.33755765199999999</c:v>
                </c:pt>
                <c:pt idx="974">
                  <c:v>0.33755765199999999</c:v>
                </c:pt>
                <c:pt idx="975">
                  <c:v>0.33721727678503599</c:v>
                </c:pt>
                <c:pt idx="976">
                  <c:v>0.33684571980995998</c:v>
                </c:pt>
                <c:pt idx="977">
                  <c:v>0.33647416283488302</c:v>
                </c:pt>
                <c:pt idx="978">
                  <c:v>0.336102605859806</c:v>
                </c:pt>
                <c:pt idx="979">
                  <c:v>0.33573104888472899</c:v>
                </c:pt>
                <c:pt idx="980">
                  <c:v>0.33535949190965297</c:v>
                </c:pt>
                <c:pt idx="981">
                  <c:v>0.33498793493457601</c:v>
                </c:pt>
                <c:pt idx="982">
                  <c:v>0.334616377959499</c:v>
                </c:pt>
                <c:pt idx="983">
                  <c:v>0.33424482098442199</c:v>
                </c:pt>
                <c:pt idx="984">
                  <c:v>0.33387326400934503</c:v>
                </c:pt>
                <c:pt idx="985">
                  <c:v>0.33350170703426901</c:v>
                </c:pt>
                <c:pt idx="986">
                  <c:v>0.333130150059192</c:v>
                </c:pt>
                <c:pt idx="987">
                  <c:v>0.33275859308411498</c:v>
                </c:pt>
                <c:pt idx="988">
                  <c:v>0.33238703610903803</c:v>
                </c:pt>
                <c:pt idx="989">
                  <c:v>0.33201547913396201</c:v>
                </c:pt>
                <c:pt idx="990">
                  <c:v>0.331643922158885</c:v>
                </c:pt>
                <c:pt idx="991">
                  <c:v>0.33127236518380798</c:v>
                </c:pt>
                <c:pt idx="992">
                  <c:v>0.33090080820873102</c:v>
                </c:pt>
                <c:pt idx="993">
                  <c:v>0.33052925123365501</c:v>
                </c:pt>
                <c:pt idx="994">
                  <c:v>0.33015769425857799</c:v>
                </c:pt>
                <c:pt idx="995">
                  <c:v>0.32984286666666601</c:v>
                </c:pt>
                <c:pt idx="996">
                  <c:v>0.32984286666666601</c:v>
                </c:pt>
                <c:pt idx="997">
                  <c:v>0.32984286666666601</c:v>
                </c:pt>
                <c:pt idx="998">
                  <c:v>0.32970640789966299</c:v>
                </c:pt>
                <c:pt idx="999">
                  <c:v>0.32949998736902097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6A-4CD2-A610-861DED5C33B1}"/>
            </c:ext>
          </c:extLst>
        </c:ser>
        <c:ser>
          <c:idx val="0"/>
          <c:order val="1"/>
          <c:tx>
            <c:strRef>
              <c:f>'1.0LiF_plot_data'!$C$1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2.0614983274151E-3</c:v>
                </c:pt>
                <c:pt idx="181">
                  <c:v>2.5775496428140101E-3</c:v>
                </c:pt>
                <c:pt idx="182">
                  <c:v>3.0936009582129202E-3</c:v>
                </c:pt>
                <c:pt idx="183">
                  <c:v>3.6096522736118299E-3</c:v>
                </c:pt>
                <c:pt idx="184">
                  <c:v>4.1257035890107296E-3</c:v>
                </c:pt>
                <c:pt idx="185">
                  <c:v>4.6417549044096501E-3</c:v>
                </c:pt>
                <c:pt idx="186">
                  <c:v>5.1578062198085499E-3</c:v>
                </c:pt>
                <c:pt idx="187">
                  <c:v>5.67385753520746E-3</c:v>
                </c:pt>
                <c:pt idx="188">
                  <c:v>6.1899088506063701E-3</c:v>
                </c:pt>
                <c:pt idx="189">
                  <c:v>6.7059601660052802E-3</c:v>
                </c:pt>
                <c:pt idx="190">
                  <c:v>7.2220114814041799E-3</c:v>
                </c:pt>
                <c:pt idx="191">
                  <c:v>7.7380627968030996E-3</c:v>
                </c:pt>
                <c:pt idx="192">
                  <c:v>9.3096818730584608E-3</c:v>
                </c:pt>
                <c:pt idx="193">
                  <c:v>1.11100536877134E-2</c:v>
                </c:pt>
                <c:pt idx="194">
                  <c:v>1.29104255023684E-2</c:v>
                </c:pt>
                <c:pt idx="195">
                  <c:v>1.4710797317023501E-2</c:v>
                </c:pt>
                <c:pt idx="196">
                  <c:v>1.6511169131678501E-2</c:v>
                </c:pt>
                <c:pt idx="197">
                  <c:v>1.8311540946333499E-2</c:v>
                </c:pt>
                <c:pt idx="198">
                  <c:v>2.01119127609884E-2</c:v>
                </c:pt>
                <c:pt idx="199">
                  <c:v>2.1912284575643402E-2</c:v>
                </c:pt>
                <c:pt idx="200">
                  <c:v>2.37126563902984E-2</c:v>
                </c:pt>
                <c:pt idx="201">
                  <c:v>2.5513028204953499E-2</c:v>
                </c:pt>
                <c:pt idx="202">
                  <c:v>2.73134000196085E-2</c:v>
                </c:pt>
                <c:pt idx="203">
                  <c:v>2.9113771834263499E-2</c:v>
                </c:pt>
                <c:pt idx="204">
                  <c:v>3.2485935956069703E-2</c:v>
                </c:pt>
                <c:pt idx="205">
                  <c:v>3.6691754313517198E-2</c:v>
                </c:pt>
                <c:pt idx="206">
                  <c:v>4.0897572670964701E-2</c:v>
                </c:pt>
                <c:pt idx="207">
                  <c:v>4.5103391028412397E-2</c:v>
                </c:pt>
                <c:pt idx="208">
                  <c:v>4.9309209385859899E-2</c:v>
                </c:pt>
                <c:pt idx="209">
                  <c:v>5.3515027743307401E-2</c:v>
                </c:pt>
                <c:pt idx="210">
                  <c:v>5.7752254174679898E-2</c:v>
                </c:pt>
                <c:pt idx="211">
                  <c:v>6.5393249829023406E-2</c:v>
                </c:pt>
                <c:pt idx="212">
                  <c:v>7.30342454833669E-2</c:v>
                </c:pt>
                <c:pt idx="213">
                  <c:v>8.0675241137710699E-2</c:v>
                </c:pt>
                <c:pt idx="214">
                  <c:v>8.7954913211253302E-2</c:v>
                </c:pt>
                <c:pt idx="215">
                  <c:v>9.5179631615621596E-2</c:v>
                </c:pt>
                <c:pt idx="216">
                  <c:v>0.102404350019989</c:v>
                </c:pt>
                <c:pt idx="217">
                  <c:v>0.109629068424358</c:v>
                </c:pt>
                <c:pt idx="218">
                  <c:v>0.11685378682872601</c:v>
                </c:pt>
                <c:pt idx="219">
                  <c:v>0.125676562771283</c:v>
                </c:pt>
                <c:pt idx="220">
                  <c:v>0.134707461036602</c:v>
                </c:pt>
                <c:pt idx="221">
                  <c:v>0.14373835930192</c:v>
                </c:pt>
                <c:pt idx="222">
                  <c:v>0.152769257567239</c:v>
                </c:pt>
                <c:pt idx="223">
                  <c:v>0.161800155832557</c:v>
                </c:pt>
                <c:pt idx="224">
                  <c:v>0.172658819627725</c:v>
                </c:pt>
                <c:pt idx="225">
                  <c:v>0.18371706236882199</c:v>
                </c:pt>
                <c:pt idx="226">
                  <c:v>0.194775305109918</c:v>
                </c:pt>
                <c:pt idx="227">
                  <c:v>0.20583354785101399</c:v>
                </c:pt>
                <c:pt idx="228">
                  <c:v>0.216891790592111</c:v>
                </c:pt>
                <c:pt idx="229">
                  <c:v>0.22829300844296899</c:v>
                </c:pt>
                <c:pt idx="230">
                  <c:v>0.24325735521467201</c:v>
                </c:pt>
                <c:pt idx="231">
                  <c:v>0.25822170198637401</c:v>
                </c:pt>
                <c:pt idx="232">
                  <c:v>0.27151021830678002</c:v>
                </c:pt>
                <c:pt idx="233">
                  <c:v>0.28183124480729399</c:v>
                </c:pt>
                <c:pt idx="234">
                  <c:v>0.29215227130780802</c:v>
                </c:pt>
                <c:pt idx="235">
                  <c:v>0.30213648255422698</c:v>
                </c:pt>
                <c:pt idx="236">
                  <c:v>0.31142540638447602</c:v>
                </c:pt>
                <c:pt idx="237">
                  <c:v>0.32071433021472401</c:v>
                </c:pt>
                <c:pt idx="238">
                  <c:v>0.33000325404497299</c:v>
                </c:pt>
                <c:pt idx="239">
                  <c:v>0.33929217787522098</c:v>
                </c:pt>
                <c:pt idx="240">
                  <c:v>0.35003715449669198</c:v>
                </c:pt>
                <c:pt idx="241">
                  <c:v>0.36474461750383302</c:v>
                </c:pt>
                <c:pt idx="242">
                  <c:v>0.37945208051097501</c:v>
                </c:pt>
                <c:pt idx="243">
                  <c:v>0.394159543518116</c:v>
                </c:pt>
                <c:pt idx="244">
                  <c:v>0.40789050093043899</c:v>
                </c:pt>
                <c:pt idx="245">
                  <c:v>0.41821152721003402</c:v>
                </c:pt>
                <c:pt idx="246">
                  <c:v>0.42853255348962899</c:v>
                </c:pt>
                <c:pt idx="247">
                  <c:v>0.43980715513431501</c:v>
                </c:pt>
                <c:pt idx="248">
                  <c:v>0.45519914900227998</c:v>
                </c:pt>
                <c:pt idx="249">
                  <c:v>0.46822258334629202</c:v>
                </c:pt>
                <c:pt idx="250">
                  <c:v>0.47981577314941098</c:v>
                </c:pt>
                <c:pt idx="251">
                  <c:v>0.49038121944081497</c:v>
                </c:pt>
                <c:pt idx="252">
                  <c:v>0.49868964579139502</c:v>
                </c:pt>
                <c:pt idx="253">
                  <c:v>0.50699807214197501</c:v>
                </c:pt>
                <c:pt idx="254">
                  <c:v>0.51530649849255505</c:v>
                </c:pt>
                <c:pt idx="255">
                  <c:v>0.52333206629636098</c:v>
                </c:pt>
                <c:pt idx="256">
                  <c:v>0.52987485981446403</c:v>
                </c:pt>
                <c:pt idx="257">
                  <c:v>0.53641765333256697</c:v>
                </c:pt>
                <c:pt idx="258">
                  <c:v>0.54296044685067002</c:v>
                </c:pt>
                <c:pt idx="259">
                  <c:v>0.54950324036877296</c:v>
                </c:pt>
                <c:pt idx="260">
                  <c:v>0.55604603388687601</c:v>
                </c:pt>
                <c:pt idx="261">
                  <c:v>0.56129633032926596</c:v>
                </c:pt>
                <c:pt idx="262">
                  <c:v>0.56410844277319405</c:v>
                </c:pt>
                <c:pt idx="263">
                  <c:v>0.56692055521712204</c:v>
                </c:pt>
                <c:pt idx="264">
                  <c:v>0.56973266766105002</c:v>
                </c:pt>
                <c:pt idx="265">
                  <c:v>0.572544780104978</c:v>
                </c:pt>
                <c:pt idx="266">
                  <c:v>0.57535689254890598</c:v>
                </c:pt>
                <c:pt idx="267">
                  <c:v>0.57816900499283397</c:v>
                </c:pt>
                <c:pt idx="268">
                  <c:v>0.58098111743676195</c:v>
                </c:pt>
                <c:pt idx="269">
                  <c:v>0.58379322988069005</c:v>
                </c:pt>
                <c:pt idx="270">
                  <c:v>0.58660534232461803</c:v>
                </c:pt>
                <c:pt idx="271">
                  <c:v>0.58941745476854601</c:v>
                </c:pt>
                <c:pt idx="272">
                  <c:v>0.592229567212474</c:v>
                </c:pt>
                <c:pt idx="273">
                  <c:v>0.59504167965640198</c:v>
                </c:pt>
                <c:pt idx="274">
                  <c:v>0.59403430574438998</c:v>
                </c:pt>
                <c:pt idx="275">
                  <c:v>0.59254718776901905</c:v>
                </c:pt>
                <c:pt idx="276">
                  <c:v>0.591060069793647</c:v>
                </c:pt>
                <c:pt idx="277">
                  <c:v>0.58957295181827596</c:v>
                </c:pt>
                <c:pt idx="278">
                  <c:v>0.58808583384290403</c:v>
                </c:pt>
                <c:pt idx="279">
                  <c:v>0.58659871586753298</c:v>
                </c:pt>
                <c:pt idx="280">
                  <c:v>0.58511159789216205</c:v>
                </c:pt>
                <c:pt idx="281">
                  <c:v>0.58362447991679001</c:v>
                </c:pt>
                <c:pt idx="282">
                  <c:v>0.58213736194141896</c:v>
                </c:pt>
                <c:pt idx="283">
                  <c:v>0.58065024396604703</c:v>
                </c:pt>
                <c:pt idx="284">
                  <c:v>0.57916312599067599</c:v>
                </c:pt>
                <c:pt idx="285">
                  <c:v>0.57767600801530405</c:v>
                </c:pt>
                <c:pt idx="286">
                  <c:v>0.57618889003993301</c:v>
                </c:pt>
                <c:pt idx="287">
                  <c:v>0.57470177206456197</c:v>
                </c:pt>
                <c:pt idx="288">
                  <c:v>0.57147504118326398</c:v>
                </c:pt>
                <c:pt idx="289">
                  <c:v>0.56772663202665297</c:v>
                </c:pt>
                <c:pt idx="290">
                  <c:v>0.56397822287004196</c:v>
                </c:pt>
                <c:pt idx="291">
                  <c:v>0.56022981371343095</c:v>
                </c:pt>
                <c:pt idx="292">
                  <c:v>0.55648140455681905</c:v>
                </c:pt>
                <c:pt idx="293">
                  <c:v>0.55273299540020804</c:v>
                </c:pt>
                <c:pt idx="294">
                  <c:v>0.54898458624359703</c:v>
                </c:pt>
                <c:pt idx="295">
                  <c:v>0.54523617708698602</c:v>
                </c:pt>
                <c:pt idx="296">
                  <c:v>0.54148776793037501</c:v>
                </c:pt>
                <c:pt idx="297">
                  <c:v>0.53773836823249999</c:v>
                </c:pt>
                <c:pt idx="298">
                  <c:v>0.533988395241068</c:v>
                </c:pt>
                <c:pt idx="299">
                  <c:v>0.53023842224963702</c:v>
                </c:pt>
                <c:pt idx="300">
                  <c:v>0.52648844925820504</c:v>
                </c:pt>
                <c:pt idx="301">
                  <c:v>0.52273847626677294</c:v>
                </c:pt>
                <c:pt idx="302">
                  <c:v>0.51769492277426798</c:v>
                </c:pt>
                <c:pt idx="303">
                  <c:v>0.51195540650241</c:v>
                </c:pt>
                <c:pt idx="304">
                  <c:v>0.50621589023055302</c:v>
                </c:pt>
                <c:pt idx="305">
                  <c:v>0.50047637395869504</c:v>
                </c:pt>
                <c:pt idx="306">
                  <c:v>0.49473685768683701</c:v>
                </c:pt>
                <c:pt idx="307">
                  <c:v>0.48899734141498002</c:v>
                </c:pt>
                <c:pt idx="308">
                  <c:v>0.48325782514312199</c:v>
                </c:pt>
                <c:pt idx="309">
                  <c:v>0.47751830887126401</c:v>
                </c:pt>
                <c:pt idx="310">
                  <c:v>0.47250262093054701</c:v>
                </c:pt>
                <c:pt idx="311">
                  <c:v>0.46829167387118797</c:v>
                </c:pt>
                <c:pt idx="312">
                  <c:v>0.46408072681182799</c:v>
                </c:pt>
                <c:pt idx="313">
                  <c:v>0.45986977975246801</c:v>
                </c:pt>
                <c:pt idx="314">
                  <c:v>0.45565883269310797</c:v>
                </c:pt>
                <c:pt idx="315">
                  <c:v>0.45144788563374799</c:v>
                </c:pt>
                <c:pt idx="316">
                  <c:v>0.44723693857438901</c:v>
                </c:pt>
                <c:pt idx="317">
                  <c:v>0.44302599151502903</c:v>
                </c:pt>
                <c:pt idx="318">
                  <c:v>0.43881504445566899</c:v>
                </c:pt>
                <c:pt idx="319">
                  <c:v>0.43460409739630901</c:v>
                </c:pt>
                <c:pt idx="320">
                  <c:v>0.43039315033694903</c:v>
                </c:pt>
                <c:pt idx="321">
                  <c:v>0.42618220327758999</c:v>
                </c:pt>
                <c:pt idx="322">
                  <c:v>0.42280446969270402</c:v>
                </c:pt>
                <c:pt idx="323">
                  <c:v>0.41975507554392999</c:v>
                </c:pt>
                <c:pt idx="324">
                  <c:v>0.41670568139515601</c:v>
                </c:pt>
                <c:pt idx="325">
                  <c:v>0.41365628724638198</c:v>
                </c:pt>
                <c:pt idx="326">
                  <c:v>0.41060689309760801</c:v>
                </c:pt>
                <c:pt idx="327">
                  <c:v>0.40755749894883397</c:v>
                </c:pt>
                <c:pt idx="328">
                  <c:v>0.40450810480006</c:v>
                </c:pt>
                <c:pt idx="329">
                  <c:v>0.40145871065128602</c:v>
                </c:pt>
                <c:pt idx="330">
                  <c:v>0.39840931650251199</c:v>
                </c:pt>
                <c:pt idx="331">
                  <c:v>0.39548761533840898</c:v>
                </c:pt>
                <c:pt idx="332">
                  <c:v>0.39265783936431697</c:v>
                </c:pt>
                <c:pt idx="333">
                  <c:v>0.38982806339022402</c:v>
                </c:pt>
                <c:pt idx="334">
                  <c:v>0.38699828741613201</c:v>
                </c:pt>
                <c:pt idx="335">
                  <c:v>0.38416851144204001</c:v>
                </c:pt>
                <c:pt idx="336">
                  <c:v>0.381338735467948</c:v>
                </c:pt>
                <c:pt idx="337">
                  <c:v>0.37850895949385499</c:v>
                </c:pt>
                <c:pt idx="338">
                  <c:v>0.37567918351976298</c:v>
                </c:pt>
                <c:pt idx="339">
                  <c:v>0.37284940754567097</c:v>
                </c:pt>
                <c:pt idx="340">
                  <c:v>0.37001963157157902</c:v>
                </c:pt>
                <c:pt idx="341">
                  <c:v>0.36718985559748601</c:v>
                </c:pt>
                <c:pt idx="342">
                  <c:v>0.36485365349835602</c:v>
                </c:pt>
                <c:pt idx="343">
                  <c:v>0.362653063191272</c:v>
                </c:pt>
                <c:pt idx="344">
                  <c:v>0.36045247288418902</c:v>
                </c:pt>
                <c:pt idx="345">
                  <c:v>0.358251882577105</c:v>
                </c:pt>
                <c:pt idx="346">
                  <c:v>0.35605129227002202</c:v>
                </c:pt>
                <c:pt idx="347">
                  <c:v>0.353850701962938</c:v>
                </c:pt>
                <c:pt idx="348">
                  <c:v>0.35165011165585502</c:v>
                </c:pt>
                <c:pt idx="349">
                  <c:v>0.349449521348771</c:v>
                </c:pt>
                <c:pt idx="350">
                  <c:v>0.34724893104168703</c:v>
                </c:pt>
                <c:pt idx="351">
                  <c:v>0.345048340734604</c:v>
                </c:pt>
                <c:pt idx="352">
                  <c:v>0.34284775042752003</c:v>
                </c:pt>
                <c:pt idx="353">
                  <c:v>0.340647160120437</c:v>
                </c:pt>
                <c:pt idx="354">
                  <c:v>0.33848784990001601</c:v>
                </c:pt>
                <c:pt idx="355">
                  <c:v>0.336413720555995</c:v>
                </c:pt>
                <c:pt idx="356">
                  <c:v>0.33433959121197399</c:v>
                </c:pt>
                <c:pt idx="357">
                  <c:v>0.33226546186795303</c:v>
                </c:pt>
                <c:pt idx="358">
                  <c:v>0.33019133252393201</c:v>
                </c:pt>
                <c:pt idx="359">
                  <c:v>0.328117203179911</c:v>
                </c:pt>
                <c:pt idx="360">
                  <c:v>0.32604307383588998</c:v>
                </c:pt>
                <c:pt idx="361">
                  <c:v>0.32396894449186903</c:v>
                </c:pt>
                <c:pt idx="362">
                  <c:v>0.32189481514784801</c:v>
                </c:pt>
                <c:pt idx="363">
                  <c:v>0.319820685803827</c:v>
                </c:pt>
                <c:pt idx="364">
                  <c:v>0.31774655645980598</c:v>
                </c:pt>
                <c:pt idx="365">
                  <c:v>0.31567242711578503</c:v>
                </c:pt>
                <c:pt idx="366">
                  <c:v>0.31359829777176401</c:v>
                </c:pt>
                <c:pt idx="367">
                  <c:v>0.311524168427744</c:v>
                </c:pt>
                <c:pt idx="368">
                  <c:v>0.30939548271359801</c:v>
                </c:pt>
                <c:pt idx="369">
                  <c:v>0.30719864736928099</c:v>
                </c:pt>
                <c:pt idx="370">
                  <c:v>0.30500181202496401</c:v>
                </c:pt>
                <c:pt idx="371">
                  <c:v>0.30280497668064599</c:v>
                </c:pt>
                <c:pt idx="372">
                  <c:v>0.30060814133632902</c:v>
                </c:pt>
                <c:pt idx="373">
                  <c:v>0.29841130599201199</c:v>
                </c:pt>
                <c:pt idx="374">
                  <c:v>0.29621447064769502</c:v>
                </c:pt>
                <c:pt idx="375">
                  <c:v>0.29401763530337699</c:v>
                </c:pt>
                <c:pt idx="376">
                  <c:v>0.29182079995906002</c:v>
                </c:pt>
                <c:pt idx="377">
                  <c:v>0.28962396461474299</c:v>
                </c:pt>
                <c:pt idx="378">
                  <c:v>0.28742712927042502</c:v>
                </c:pt>
                <c:pt idx="379">
                  <c:v>0.28523029392610799</c:v>
                </c:pt>
                <c:pt idx="380">
                  <c:v>0.28303345858179102</c:v>
                </c:pt>
                <c:pt idx="381">
                  <c:v>0.28142577615312397</c:v>
                </c:pt>
                <c:pt idx="382">
                  <c:v>0.28001523765852998</c:v>
                </c:pt>
                <c:pt idx="383">
                  <c:v>0.27860469916393499</c:v>
                </c:pt>
                <c:pt idx="384">
                  <c:v>0.27719416066934099</c:v>
                </c:pt>
                <c:pt idx="385">
                  <c:v>0.275783622174746</c:v>
                </c:pt>
                <c:pt idx="386">
                  <c:v>0.27437308368015201</c:v>
                </c:pt>
                <c:pt idx="387">
                  <c:v>0.27296254518555702</c:v>
                </c:pt>
                <c:pt idx="388">
                  <c:v>0.27155200669096302</c:v>
                </c:pt>
                <c:pt idx="389">
                  <c:v>0.27014146819636797</c:v>
                </c:pt>
                <c:pt idx="390">
                  <c:v>0.26873092970177398</c:v>
                </c:pt>
                <c:pt idx="391">
                  <c:v>0.26732039120717899</c:v>
                </c:pt>
                <c:pt idx="392">
                  <c:v>0.26590985271258499</c:v>
                </c:pt>
                <c:pt idx="393">
                  <c:v>0.26449931421799</c:v>
                </c:pt>
                <c:pt idx="394">
                  <c:v>0.26308877572339601</c:v>
                </c:pt>
                <c:pt idx="395">
                  <c:v>0.26167823722880101</c:v>
                </c:pt>
                <c:pt idx="396">
                  <c:v>0.26026769873420702</c:v>
                </c:pt>
                <c:pt idx="397">
                  <c:v>0.25885716023961203</c:v>
                </c:pt>
                <c:pt idx="398">
                  <c:v>0.25744662174501798</c:v>
                </c:pt>
                <c:pt idx="399">
                  <c:v>0.25603608325042299</c:v>
                </c:pt>
                <c:pt idx="400">
                  <c:v>0.25481604247436901</c:v>
                </c:pt>
                <c:pt idx="401">
                  <c:v>0.253830853582385</c:v>
                </c:pt>
                <c:pt idx="402">
                  <c:v>0.25284566469040098</c:v>
                </c:pt>
                <c:pt idx="403">
                  <c:v>0.25186047579841703</c:v>
                </c:pt>
                <c:pt idx="404">
                  <c:v>0.25087528690643301</c:v>
                </c:pt>
                <c:pt idx="405">
                  <c:v>0.249890098014449</c:v>
                </c:pt>
                <c:pt idx="406">
                  <c:v>0.24890490912246499</c:v>
                </c:pt>
                <c:pt idx="407">
                  <c:v>0.24791972023048101</c:v>
                </c:pt>
                <c:pt idx="408">
                  <c:v>0.24693453133849699</c:v>
                </c:pt>
                <c:pt idx="409">
                  <c:v>0.24594934244651301</c:v>
                </c:pt>
                <c:pt idx="410">
                  <c:v>0.244964153554529</c:v>
                </c:pt>
                <c:pt idx="411">
                  <c:v>0.24397896466254401</c:v>
                </c:pt>
                <c:pt idx="412">
                  <c:v>0.24299377577056</c:v>
                </c:pt>
                <c:pt idx="413">
                  <c:v>0.24200858687857599</c:v>
                </c:pt>
                <c:pt idx="414">
                  <c:v>0.241023397986592</c:v>
                </c:pt>
                <c:pt idx="415">
                  <c:v>0.24003820909460799</c:v>
                </c:pt>
                <c:pt idx="416">
                  <c:v>0.23905302020262401</c:v>
                </c:pt>
                <c:pt idx="417">
                  <c:v>0.23806783131063999</c:v>
                </c:pt>
                <c:pt idx="418">
                  <c:v>0.23708264241865601</c:v>
                </c:pt>
                <c:pt idx="419">
                  <c:v>0.236097453526672</c:v>
                </c:pt>
                <c:pt idx="420">
                  <c:v>0.23511226463468801</c:v>
                </c:pt>
                <c:pt idx="421">
                  <c:v>0.234127075742704</c:v>
                </c:pt>
                <c:pt idx="422">
                  <c:v>0.23343862889904601</c:v>
                </c:pt>
                <c:pt idx="423">
                  <c:v>0.23398048279105799</c:v>
                </c:pt>
                <c:pt idx="424">
                  <c:v>0.23452233668306999</c:v>
                </c:pt>
                <c:pt idx="425">
                  <c:v>0.23506419057508199</c:v>
                </c:pt>
                <c:pt idx="426">
                  <c:v>0.23560604446709399</c:v>
                </c:pt>
                <c:pt idx="427">
                  <c:v>0.23614789835910599</c:v>
                </c:pt>
                <c:pt idx="428">
                  <c:v>0.23668975225111799</c:v>
                </c:pt>
                <c:pt idx="429">
                  <c:v>0.23723160614312999</c:v>
                </c:pt>
                <c:pt idx="430">
                  <c:v>0.23777346003514199</c:v>
                </c:pt>
                <c:pt idx="431">
                  <c:v>0.23831531392715399</c:v>
                </c:pt>
                <c:pt idx="432">
                  <c:v>0.23885716781916599</c:v>
                </c:pt>
                <c:pt idx="433">
                  <c:v>0.239399021711178</c:v>
                </c:pt>
                <c:pt idx="434">
                  <c:v>0.23994087560319</c:v>
                </c:pt>
                <c:pt idx="435">
                  <c:v>0.240482729495202</c:v>
                </c:pt>
                <c:pt idx="436">
                  <c:v>0.241024583387214</c:v>
                </c:pt>
                <c:pt idx="437">
                  <c:v>0.241566437279226</c:v>
                </c:pt>
                <c:pt idx="438">
                  <c:v>0.242108291171238</c:v>
                </c:pt>
                <c:pt idx="439">
                  <c:v>0.24265014506325</c:v>
                </c:pt>
                <c:pt idx="440">
                  <c:v>0.243191998955262</c:v>
                </c:pt>
                <c:pt idx="441">
                  <c:v>0.243733852847274</c:v>
                </c:pt>
                <c:pt idx="442">
                  <c:v>0.244275706739286</c:v>
                </c:pt>
                <c:pt idx="443">
                  <c:v>0.24555790527841101</c:v>
                </c:pt>
                <c:pt idx="444">
                  <c:v>0.246867881714364</c:v>
                </c:pt>
                <c:pt idx="445">
                  <c:v>0.24817785815031801</c:v>
                </c:pt>
                <c:pt idx="446">
                  <c:v>0.249487834586271</c:v>
                </c:pt>
                <c:pt idx="447">
                  <c:v>0.25079781102222398</c:v>
                </c:pt>
                <c:pt idx="448">
                  <c:v>0.25210778745817702</c:v>
                </c:pt>
                <c:pt idx="449">
                  <c:v>0.25341776389413001</c:v>
                </c:pt>
                <c:pt idx="450">
                  <c:v>0.254727740330083</c:v>
                </c:pt>
                <c:pt idx="451">
                  <c:v>0.25603771676603598</c:v>
                </c:pt>
                <c:pt idx="452">
                  <c:v>0.25734769320198903</c:v>
                </c:pt>
                <c:pt idx="453">
                  <c:v>0.25865766963794301</c:v>
                </c:pt>
                <c:pt idx="454">
                  <c:v>0.259967646073896</c:v>
                </c:pt>
                <c:pt idx="455">
                  <c:v>0.26127762250984898</c:v>
                </c:pt>
                <c:pt idx="456">
                  <c:v>0.26398224314499802</c:v>
                </c:pt>
                <c:pt idx="457">
                  <c:v>0.26700550078540902</c:v>
                </c:pt>
                <c:pt idx="458">
                  <c:v>0.27002875842581903</c:v>
                </c:pt>
                <c:pt idx="459">
                  <c:v>0.27305201606622997</c:v>
                </c:pt>
                <c:pt idx="460">
                  <c:v>0.27607527370664098</c:v>
                </c:pt>
                <c:pt idx="461">
                  <c:v>0.27909853134705098</c:v>
                </c:pt>
                <c:pt idx="462">
                  <c:v>0.28212178898746199</c:v>
                </c:pt>
                <c:pt idx="463">
                  <c:v>0.284694687682711</c:v>
                </c:pt>
                <c:pt idx="464">
                  <c:v>0.28686210325702799</c:v>
                </c:pt>
                <c:pt idx="465">
                  <c:v>0.28902951883134498</c:v>
                </c:pt>
                <c:pt idx="466">
                  <c:v>0.29119693440566302</c:v>
                </c:pt>
                <c:pt idx="467">
                  <c:v>0.29336434997998001</c:v>
                </c:pt>
                <c:pt idx="468">
                  <c:v>0.295531765554297</c:v>
                </c:pt>
                <c:pt idx="469">
                  <c:v>0.29769918112861399</c:v>
                </c:pt>
                <c:pt idx="470">
                  <c:v>0.29986659670293198</c:v>
                </c:pt>
                <c:pt idx="471">
                  <c:v>0.30203401227724902</c:v>
                </c:pt>
                <c:pt idx="472">
                  <c:v>0.30420142785156701</c:v>
                </c:pt>
                <c:pt idx="473">
                  <c:v>0.306368843425884</c:v>
                </c:pt>
                <c:pt idx="474">
                  <c:v>0.30853625900020099</c:v>
                </c:pt>
                <c:pt idx="475">
                  <c:v>0.31070367457451897</c:v>
                </c:pt>
                <c:pt idx="476">
                  <c:v>0.31287109014883602</c:v>
                </c:pt>
                <c:pt idx="477">
                  <c:v>0.31503850572315301</c:v>
                </c:pt>
                <c:pt idx="478">
                  <c:v>0.31720592129746999</c:v>
                </c:pt>
                <c:pt idx="479">
                  <c:v>0.31937333687178798</c:v>
                </c:pt>
                <c:pt idx="480">
                  <c:v>0.32154075244610503</c:v>
                </c:pt>
                <c:pt idx="481">
                  <c:v>0.32370816802042202</c:v>
                </c:pt>
                <c:pt idx="482">
                  <c:v>0.32589265726997702</c:v>
                </c:pt>
                <c:pt idx="483">
                  <c:v>0.32817618439644902</c:v>
                </c:pt>
                <c:pt idx="484">
                  <c:v>0.33045971152292197</c:v>
                </c:pt>
                <c:pt idx="485">
                  <c:v>0.33274323864939398</c:v>
                </c:pt>
                <c:pt idx="486">
                  <c:v>0.33502676577586599</c:v>
                </c:pt>
                <c:pt idx="487">
                  <c:v>0.33731029290233899</c:v>
                </c:pt>
                <c:pt idx="488">
                  <c:v>0.339593820028811</c:v>
                </c:pt>
                <c:pt idx="489">
                  <c:v>0.34187734715528301</c:v>
                </c:pt>
                <c:pt idx="490">
                  <c:v>0.34416087428175501</c:v>
                </c:pt>
                <c:pt idx="491">
                  <c:v>0.34644440140822802</c:v>
                </c:pt>
                <c:pt idx="492">
                  <c:v>0.34872792853470003</c:v>
                </c:pt>
                <c:pt idx="493">
                  <c:v>0.35101145566117198</c:v>
                </c:pt>
                <c:pt idx="494">
                  <c:v>0.35329498278764498</c:v>
                </c:pt>
                <c:pt idx="495">
                  <c:v>0.35533797224248498</c:v>
                </c:pt>
                <c:pt idx="496">
                  <c:v>0.35713186494928301</c:v>
                </c:pt>
                <c:pt idx="497">
                  <c:v>0.35892575765608198</c:v>
                </c:pt>
                <c:pt idx="498">
                  <c:v>0.36071965036288101</c:v>
                </c:pt>
                <c:pt idx="499">
                  <c:v>0.36251354306967998</c:v>
                </c:pt>
                <c:pt idx="500">
                  <c:v>0.364307435776479</c:v>
                </c:pt>
                <c:pt idx="501">
                  <c:v>0.36610132848327698</c:v>
                </c:pt>
                <c:pt idx="502">
                  <c:v>0.367895221190076</c:v>
                </c:pt>
                <c:pt idx="503">
                  <c:v>0.36968911389687498</c:v>
                </c:pt>
                <c:pt idx="504">
                  <c:v>0.371483006603674</c:v>
                </c:pt>
                <c:pt idx="505">
                  <c:v>0.37327689931047298</c:v>
                </c:pt>
                <c:pt idx="506">
                  <c:v>0.375070792017271</c:v>
                </c:pt>
                <c:pt idx="507">
                  <c:v>0.37686468472406998</c:v>
                </c:pt>
                <c:pt idx="508">
                  <c:v>0.378658577430869</c:v>
                </c:pt>
                <c:pt idx="509">
                  <c:v>0.38045247013766798</c:v>
                </c:pt>
                <c:pt idx="510">
                  <c:v>0.38185635237263299</c:v>
                </c:pt>
                <c:pt idx="511">
                  <c:v>0.38293015408167502</c:v>
                </c:pt>
                <c:pt idx="512">
                  <c:v>0.384003955790717</c:v>
                </c:pt>
                <c:pt idx="513">
                  <c:v>0.38507775749975998</c:v>
                </c:pt>
                <c:pt idx="514">
                  <c:v>0.38615155920880201</c:v>
                </c:pt>
                <c:pt idx="515">
                  <c:v>0.38722536091784399</c:v>
                </c:pt>
                <c:pt idx="516">
                  <c:v>0.38829916262688602</c:v>
                </c:pt>
                <c:pt idx="517">
                  <c:v>0.38937296433592899</c:v>
                </c:pt>
                <c:pt idx="518">
                  <c:v>0.39044676604497103</c:v>
                </c:pt>
                <c:pt idx="519">
                  <c:v>0.391520567754013</c:v>
                </c:pt>
                <c:pt idx="520">
                  <c:v>0.39259436946305498</c:v>
                </c:pt>
                <c:pt idx="521">
                  <c:v>0.39366817117209801</c:v>
                </c:pt>
                <c:pt idx="522">
                  <c:v>0.39474197288113999</c:v>
                </c:pt>
                <c:pt idx="523">
                  <c:v>0.39581577459018202</c:v>
                </c:pt>
                <c:pt idx="524">
                  <c:v>0.396889576299224</c:v>
                </c:pt>
                <c:pt idx="525">
                  <c:v>0.39770610345269503</c:v>
                </c:pt>
                <c:pt idx="526">
                  <c:v>0.39768985970026</c:v>
                </c:pt>
                <c:pt idx="527">
                  <c:v>0.39767361594782502</c:v>
                </c:pt>
                <c:pt idx="528">
                  <c:v>0.39765737219538999</c:v>
                </c:pt>
                <c:pt idx="529">
                  <c:v>0.39764112844295502</c:v>
                </c:pt>
                <c:pt idx="530">
                  <c:v>0.39762488469051999</c:v>
                </c:pt>
                <c:pt idx="531">
                  <c:v>0.39760864093808501</c:v>
                </c:pt>
                <c:pt idx="532">
                  <c:v>0.39759239718564998</c:v>
                </c:pt>
                <c:pt idx="533">
                  <c:v>0.39757615343321501</c:v>
                </c:pt>
                <c:pt idx="534">
                  <c:v>0.39755990968077998</c:v>
                </c:pt>
                <c:pt idx="535">
                  <c:v>0.397543665928345</c:v>
                </c:pt>
                <c:pt idx="536">
                  <c:v>0.39752742217590897</c:v>
                </c:pt>
                <c:pt idx="537">
                  <c:v>0.397511178423474</c:v>
                </c:pt>
                <c:pt idx="538">
                  <c:v>0.39749493467103902</c:v>
                </c:pt>
                <c:pt idx="539">
                  <c:v>0.39747869091860399</c:v>
                </c:pt>
                <c:pt idx="540">
                  <c:v>0.39746244716616902</c:v>
                </c:pt>
                <c:pt idx="541">
                  <c:v>0.39744620341373399</c:v>
                </c:pt>
                <c:pt idx="542">
                  <c:v>0.39742995966129901</c:v>
                </c:pt>
                <c:pt idx="543">
                  <c:v>0.39741371590886398</c:v>
                </c:pt>
                <c:pt idx="544">
                  <c:v>0.39739747215642901</c:v>
                </c:pt>
                <c:pt idx="545">
                  <c:v>0.39738122840399398</c:v>
                </c:pt>
                <c:pt idx="546">
                  <c:v>0.39736498465155801</c:v>
                </c:pt>
                <c:pt idx="547">
                  <c:v>0.39734874089912298</c:v>
                </c:pt>
                <c:pt idx="548">
                  <c:v>0.397332497146688</c:v>
                </c:pt>
                <c:pt idx="549">
                  <c:v>0.39731625339425303</c:v>
                </c:pt>
                <c:pt idx="550">
                  <c:v>0.397300009641818</c:v>
                </c:pt>
                <c:pt idx="551">
                  <c:v>0.39728376588938302</c:v>
                </c:pt>
                <c:pt idx="552">
                  <c:v>0.39726752213694799</c:v>
                </c:pt>
                <c:pt idx="553">
                  <c:v>0.396436522550073</c:v>
                </c:pt>
                <c:pt idx="554">
                  <c:v>0.39543667310890102</c:v>
                </c:pt>
                <c:pt idx="555">
                  <c:v>0.39443682366772898</c:v>
                </c:pt>
                <c:pt idx="556">
                  <c:v>0.39343697422655699</c:v>
                </c:pt>
                <c:pt idx="557">
                  <c:v>0.39243712478538501</c:v>
                </c:pt>
                <c:pt idx="558">
                  <c:v>0.39143727534421302</c:v>
                </c:pt>
                <c:pt idx="559">
                  <c:v>0.39043742590304098</c:v>
                </c:pt>
                <c:pt idx="560">
                  <c:v>0.389437576461868</c:v>
                </c:pt>
                <c:pt idx="561">
                  <c:v>0.38843772702069601</c:v>
                </c:pt>
                <c:pt idx="562">
                  <c:v>0.38743787757952403</c:v>
                </c:pt>
                <c:pt idx="563">
                  <c:v>0.38643802813835199</c:v>
                </c:pt>
                <c:pt idx="564">
                  <c:v>0.38543817869718</c:v>
                </c:pt>
                <c:pt idx="565">
                  <c:v>0.38443832925600802</c:v>
                </c:pt>
                <c:pt idx="566">
                  <c:v>0.38343847981483598</c:v>
                </c:pt>
                <c:pt idx="567">
                  <c:v>0.38243863037366399</c:v>
                </c:pt>
                <c:pt idx="568">
                  <c:v>0.38143878093249201</c:v>
                </c:pt>
                <c:pt idx="569">
                  <c:v>0.38043893149132002</c:v>
                </c:pt>
                <c:pt idx="570">
                  <c:v>0.37943908205014798</c:v>
                </c:pt>
                <c:pt idx="571">
                  <c:v>0.378439232608976</c:v>
                </c:pt>
                <c:pt idx="572">
                  <c:v>0.37743938316780401</c:v>
                </c:pt>
                <c:pt idx="573">
                  <c:v>0.37643953372663203</c:v>
                </c:pt>
                <c:pt idx="574">
                  <c:v>0.37543968428545998</c:v>
                </c:pt>
                <c:pt idx="575">
                  <c:v>0.374439834844288</c:v>
                </c:pt>
                <c:pt idx="576">
                  <c:v>0.37343998540311601</c:v>
                </c:pt>
                <c:pt idx="577">
                  <c:v>0.37244013596194397</c:v>
                </c:pt>
                <c:pt idx="578">
                  <c:v>0.37144028652077199</c:v>
                </c:pt>
                <c:pt idx="579">
                  <c:v>0.37036903043179098</c:v>
                </c:pt>
                <c:pt idx="580">
                  <c:v>0.36908490271830302</c:v>
                </c:pt>
                <c:pt idx="581">
                  <c:v>0.36780077500481501</c:v>
                </c:pt>
                <c:pt idx="582">
                  <c:v>0.36651664729132699</c:v>
                </c:pt>
                <c:pt idx="583">
                  <c:v>0.36523251957783898</c:v>
                </c:pt>
                <c:pt idx="584">
                  <c:v>0.36394839186435102</c:v>
                </c:pt>
                <c:pt idx="585">
                  <c:v>0.362664264150864</c:v>
                </c:pt>
                <c:pt idx="586">
                  <c:v>0.36138013643737599</c:v>
                </c:pt>
                <c:pt idx="587">
                  <c:v>0.36009600872388797</c:v>
                </c:pt>
                <c:pt idx="588">
                  <c:v>0.35881188101040001</c:v>
                </c:pt>
                <c:pt idx="589">
                  <c:v>0.357527753296912</c:v>
                </c:pt>
                <c:pt idx="590">
                  <c:v>0.35624362558342398</c:v>
                </c:pt>
                <c:pt idx="591">
                  <c:v>0.35495949786993602</c:v>
                </c:pt>
                <c:pt idx="592">
                  <c:v>0.35367537015644801</c:v>
                </c:pt>
                <c:pt idx="593">
                  <c:v>0.35239124244296</c:v>
                </c:pt>
                <c:pt idx="594">
                  <c:v>0.35110711472947198</c:v>
                </c:pt>
                <c:pt idx="595">
                  <c:v>0.34982298701598402</c:v>
                </c:pt>
                <c:pt idx="596">
                  <c:v>0.34853885930249601</c:v>
                </c:pt>
                <c:pt idx="597">
                  <c:v>0.347269789292389</c:v>
                </c:pt>
                <c:pt idx="598">
                  <c:v>0.34602381489436002</c:v>
                </c:pt>
                <c:pt idx="599">
                  <c:v>0.34477784049633098</c:v>
                </c:pt>
                <c:pt idx="600">
                  <c:v>0.343531866098302</c:v>
                </c:pt>
                <c:pt idx="601">
                  <c:v>0.34228589170027202</c:v>
                </c:pt>
                <c:pt idx="602">
                  <c:v>0.34103991730224298</c:v>
                </c:pt>
                <c:pt idx="603">
                  <c:v>0.339793942904214</c:v>
                </c:pt>
                <c:pt idx="604">
                  <c:v>0.33854796850618502</c:v>
                </c:pt>
                <c:pt idx="605">
                  <c:v>0.33730199410815598</c:v>
                </c:pt>
                <c:pt idx="606">
                  <c:v>0.336056019710127</c:v>
                </c:pt>
                <c:pt idx="607">
                  <c:v>0.33481004531209702</c:v>
                </c:pt>
                <c:pt idx="608">
                  <c:v>0.33356407091406798</c:v>
                </c:pt>
                <c:pt idx="609">
                  <c:v>0.332318096516039</c:v>
                </c:pt>
                <c:pt idx="610">
                  <c:v>0.33107212211801001</c:v>
                </c:pt>
                <c:pt idx="611">
                  <c:v>0.32982614771998098</c:v>
                </c:pt>
                <c:pt idx="612">
                  <c:v>0.328580173321951</c:v>
                </c:pt>
                <c:pt idx="613">
                  <c:v>0.32733419892392202</c:v>
                </c:pt>
                <c:pt idx="614">
                  <c:v>0.32608822452589298</c:v>
                </c:pt>
                <c:pt idx="615">
                  <c:v>0.324842250127864</c:v>
                </c:pt>
                <c:pt idx="616">
                  <c:v>0.32359627572983501</c:v>
                </c:pt>
                <c:pt idx="617">
                  <c:v>0.32237096477502297</c:v>
                </c:pt>
                <c:pt idx="618">
                  <c:v>0.32156905489326199</c:v>
                </c:pt>
                <c:pt idx="619">
                  <c:v>0.3207671450115</c:v>
                </c:pt>
                <c:pt idx="620">
                  <c:v>0.31996523512973901</c:v>
                </c:pt>
                <c:pt idx="621">
                  <c:v>0.31916332524797802</c:v>
                </c:pt>
                <c:pt idx="622">
                  <c:v>0.31836141536621598</c:v>
                </c:pt>
                <c:pt idx="623">
                  <c:v>0.317559505484455</c:v>
                </c:pt>
                <c:pt idx="624">
                  <c:v>0.31675759560269401</c:v>
                </c:pt>
                <c:pt idx="625">
                  <c:v>0.31595568572093202</c:v>
                </c:pt>
                <c:pt idx="626">
                  <c:v>0.31515377583917098</c:v>
                </c:pt>
                <c:pt idx="627">
                  <c:v>0.31435186595740999</c:v>
                </c:pt>
                <c:pt idx="628">
                  <c:v>0.31354995607564801</c:v>
                </c:pt>
                <c:pt idx="629">
                  <c:v>0.31274804619388702</c:v>
                </c:pt>
                <c:pt idx="630">
                  <c:v>0.31194613631212598</c:v>
                </c:pt>
                <c:pt idx="631">
                  <c:v>0.31114422643036499</c:v>
                </c:pt>
                <c:pt idx="632">
                  <c:v>0.310342316548603</c:v>
                </c:pt>
                <c:pt idx="633">
                  <c:v>0.30954040666684202</c:v>
                </c:pt>
                <c:pt idx="634">
                  <c:v>0.30873849678508097</c:v>
                </c:pt>
                <c:pt idx="635">
                  <c:v>0.30793658690331899</c:v>
                </c:pt>
                <c:pt idx="636">
                  <c:v>0.307134677021558</c:v>
                </c:pt>
                <c:pt idx="637">
                  <c:v>0.30652810860268298</c:v>
                </c:pt>
                <c:pt idx="638">
                  <c:v>0.30598625471067098</c:v>
                </c:pt>
                <c:pt idx="639">
                  <c:v>0.30544440081865898</c:v>
                </c:pt>
                <c:pt idx="640">
                  <c:v>0.30490254692664698</c:v>
                </c:pt>
                <c:pt idx="641">
                  <c:v>0.30436069303463498</c:v>
                </c:pt>
                <c:pt idx="642">
                  <c:v>0.30381883914262298</c:v>
                </c:pt>
                <c:pt idx="643">
                  <c:v>0.30327698525061098</c:v>
                </c:pt>
                <c:pt idx="644">
                  <c:v>0.30273513135859897</c:v>
                </c:pt>
                <c:pt idx="645">
                  <c:v>0.30219327746658697</c:v>
                </c:pt>
                <c:pt idx="646">
                  <c:v>0.30165142357457497</c:v>
                </c:pt>
                <c:pt idx="647">
                  <c:v>0.30110956968256303</c:v>
                </c:pt>
                <c:pt idx="648">
                  <c:v>0.30056771579055103</c:v>
                </c:pt>
                <c:pt idx="649">
                  <c:v>0.30002586189853903</c:v>
                </c:pt>
                <c:pt idx="650">
                  <c:v>0.29948400800652702</c:v>
                </c:pt>
                <c:pt idx="651">
                  <c:v>0.29894215411451502</c:v>
                </c:pt>
                <c:pt idx="652">
                  <c:v>0.29840030022250302</c:v>
                </c:pt>
                <c:pt idx="653">
                  <c:v>0.29785844633049102</c:v>
                </c:pt>
                <c:pt idx="654">
                  <c:v>0.29731659243847902</c:v>
                </c:pt>
                <c:pt idx="655">
                  <c:v>0.29677473854646702</c:v>
                </c:pt>
                <c:pt idx="656">
                  <c:v>0.29623288465445502</c:v>
                </c:pt>
                <c:pt idx="657">
                  <c:v>0.29602057005878502</c:v>
                </c:pt>
                <c:pt idx="658">
                  <c:v>0.29611163793835898</c:v>
                </c:pt>
                <c:pt idx="659">
                  <c:v>0.29620270581793401</c:v>
                </c:pt>
                <c:pt idx="660">
                  <c:v>0.29629377369750798</c:v>
                </c:pt>
                <c:pt idx="661">
                  <c:v>0.296384841577082</c:v>
                </c:pt>
                <c:pt idx="662">
                  <c:v>0.29647590945665703</c:v>
                </c:pt>
                <c:pt idx="663">
                  <c:v>0.296566977336231</c:v>
                </c:pt>
                <c:pt idx="664">
                  <c:v>0.29665804521580502</c:v>
                </c:pt>
                <c:pt idx="665">
                  <c:v>0.29674911309537999</c:v>
                </c:pt>
                <c:pt idx="666">
                  <c:v>0.29684018097495402</c:v>
                </c:pt>
                <c:pt idx="667">
                  <c:v>0.29693124885452798</c:v>
                </c:pt>
                <c:pt idx="668">
                  <c:v>0.29702231673410301</c:v>
                </c:pt>
                <c:pt idx="669">
                  <c:v>0.29711338461367698</c:v>
                </c:pt>
                <c:pt idx="670">
                  <c:v>0.297204452493251</c:v>
                </c:pt>
                <c:pt idx="671">
                  <c:v>0.29729552037282603</c:v>
                </c:pt>
                <c:pt idx="672">
                  <c:v>0.2973865882524</c:v>
                </c:pt>
                <c:pt idx="673">
                  <c:v>0.29747765613197402</c:v>
                </c:pt>
                <c:pt idx="674">
                  <c:v>0.29756872401154899</c:v>
                </c:pt>
                <c:pt idx="675">
                  <c:v>0.29765979189112302</c:v>
                </c:pt>
                <c:pt idx="676">
                  <c:v>0.29775085977069699</c:v>
                </c:pt>
                <c:pt idx="677">
                  <c:v>0.29784192765027101</c:v>
                </c:pt>
                <c:pt idx="678">
                  <c:v>0.29793299552984598</c:v>
                </c:pt>
                <c:pt idx="679">
                  <c:v>0.29802406340942</c:v>
                </c:pt>
                <c:pt idx="680">
                  <c:v>0.29811513128899397</c:v>
                </c:pt>
                <c:pt idx="681">
                  <c:v>0.298206199168569</c:v>
                </c:pt>
                <c:pt idx="682">
                  <c:v>0.29829726704814302</c:v>
                </c:pt>
                <c:pt idx="683">
                  <c:v>0.29838833492771699</c:v>
                </c:pt>
                <c:pt idx="684">
                  <c:v>0.29847940280729202</c:v>
                </c:pt>
                <c:pt idx="685">
                  <c:v>0.29857047068686599</c:v>
                </c:pt>
                <c:pt idx="686">
                  <c:v>0.29866153856644001</c:v>
                </c:pt>
                <c:pt idx="687">
                  <c:v>0.29875260644601498</c:v>
                </c:pt>
                <c:pt idx="688">
                  <c:v>0.298843674325589</c:v>
                </c:pt>
                <c:pt idx="689">
                  <c:v>0.29893474220516297</c:v>
                </c:pt>
                <c:pt idx="690">
                  <c:v>0.299025810084738</c:v>
                </c:pt>
                <c:pt idx="691">
                  <c:v>0.299204649115481</c:v>
                </c:pt>
                <c:pt idx="692">
                  <c:v>0.29997699067007699</c:v>
                </c:pt>
                <c:pt idx="693">
                  <c:v>0.30074933222467198</c:v>
                </c:pt>
                <c:pt idx="694">
                  <c:v>0.30152167377926797</c:v>
                </c:pt>
                <c:pt idx="695">
                  <c:v>0.30229401533386402</c:v>
                </c:pt>
                <c:pt idx="696">
                  <c:v>0.30306635688846001</c:v>
                </c:pt>
                <c:pt idx="697">
                  <c:v>0.303838698443055</c:v>
                </c:pt>
                <c:pt idx="698">
                  <c:v>0.30461103999765099</c:v>
                </c:pt>
                <c:pt idx="699">
                  <c:v>0.30538338155224698</c:v>
                </c:pt>
                <c:pt idx="700">
                  <c:v>0.30615572310684303</c:v>
                </c:pt>
                <c:pt idx="701">
                  <c:v>0.30692806466143802</c:v>
                </c:pt>
                <c:pt idx="702">
                  <c:v>0.30770040621603401</c:v>
                </c:pt>
                <c:pt idx="703">
                  <c:v>0.30847274777063</c:v>
                </c:pt>
                <c:pt idx="704">
                  <c:v>0.30924508932522599</c:v>
                </c:pt>
                <c:pt idx="705">
                  <c:v>0.31001743087982198</c:v>
                </c:pt>
                <c:pt idx="706">
                  <c:v>0.31078977243441702</c:v>
                </c:pt>
                <c:pt idx="707">
                  <c:v>0.31156211398901301</c:v>
                </c:pt>
                <c:pt idx="708">
                  <c:v>0.312334455543609</c:v>
                </c:pt>
                <c:pt idx="709">
                  <c:v>0.31310679709820499</c:v>
                </c:pt>
                <c:pt idx="710">
                  <c:v>0.31387913865280098</c:v>
                </c:pt>
                <c:pt idx="711">
                  <c:v>0.31465148020739597</c:v>
                </c:pt>
                <c:pt idx="712">
                  <c:v>0.31542382176199202</c:v>
                </c:pt>
                <c:pt idx="713">
                  <c:v>0.31619616331658801</c:v>
                </c:pt>
                <c:pt idx="714">
                  <c:v>0.317002929601784</c:v>
                </c:pt>
                <c:pt idx="715">
                  <c:v>0.31782414468595899</c:v>
                </c:pt>
                <c:pt idx="716">
                  <c:v>0.31864535977013397</c:v>
                </c:pt>
                <c:pt idx="717">
                  <c:v>0.31946657485430902</c:v>
                </c:pt>
                <c:pt idx="718">
                  <c:v>0.320287789938484</c:v>
                </c:pt>
                <c:pt idx="719">
                  <c:v>0.32110900502265899</c:v>
                </c:pt>
                <c:pt idx="720">
                  <c:v>0.32193022010683398</c:v>
                </c:pt>
                <c:pt idx="721">
                  <c:v>0.32275143519100902</c:v>
                </c:pt>
                <c:pt idx="722">
                  <c:v>0.323572650275184</c:v>
                </c:pt>
                <c:pt idx="723">
                  <c:v>0.32439386535935899</c:v>
                </c:pt>
                <c:pt idx="724">
                  <c:v>0.32521508044353398</c:v>
                </c:pt>
                <c:pt idx="725">
                  <c:v>0.32603629552770902</c:v>
                </c:pt>
                <c:pt idx="726">
                  <c:v>0.32685751061188401</c:v>
                </c:pt>
                <c:pt idx="727">
                  <c:v>0.32767872569605999</c:v>
                </c:pt>
                <c:pt idx="728">
                  <c:v>0.32849994078023498</c:v>
                </c:pt>
                <c:pt idx="729">
                  <c:v>0.32932115586441002</c:v>
                </c:pt>
                <c:pt idx="730">
                  <c:v>0.33014237094858501</c:v>
                </c:pt>
                <c:pt idx="731">
                  <c:v>0.33096358603275999</c:v>
                </c:pt>
                <c:pt idx="732">
                  <c:v>0.33178480111693498</c:v>
                </c:pt>
                <c:pt idx="733">
                  <c:v>0.33260601620111002</c:v>
                </c:pt>
                <c:pt idx="734">
                  <c:v>0.33342723128528501</c:v>
                </c:pt>
                <c:pt idx="735">
                  <c:v>0.33424844636945999</c:v>
                </c:pt>
                <c:pt idx="736">
                  <c:v>0.33506966145363498</c:v>
                </c:pt>
                <c:pt idx="737">
                  <c:v>0.33589087653781002</c:v>
                </c:pt>
                <c:pt idx="738">
                  <c:v>0.33671209162198501</c:v>
                </c:pt>
                <c:pt idx="739">
                  <c:v>0.33753330670616</c:v>
                </c:pt>
                <c:pt idx="740">
                  <c:v>0.33835452179033498</c:v>
                </c:pt>
                <c:pt idx="741">
                  <c:v>0.33917573687451003</c:v>
                </c:pt>
                <c:pt idx="742">
                  <c:v>0.33999695195868501</c:v>
                </c:pt>
                <c:pt idx="743">
                  <c:v>0.34081816704286</c:v>
                </c:pt>
                <c:pt idx="744">
                  <c:v>0.34163938212703499</c:v>
                </c:pt>
                <c:pt idx="745">
                  <c:v>0.34246059721121003</c:v>
                </c:pt>
                <c:pt idx="746">
                  <c:v>0.34328181229538501</c:v>
                </c:pt>
                <c:pt idx="747">
                  <c:v>0.34394243788703899</c:v>
                </c:pt>
                <c:pt idx="748">
                  <c:v>0.344431118544264</c:v>
                </c:pt>
                <c:pt idx="749">
                  <c:v>0.34491979920148902</c:v>
                </c:pt>
                <c:pt idx="750">
                  <c:v>0.34540847985871298</c:v>
                </c:pt>
                <c:pt idx="751">
                  <c:v>0.345897160515938</c:v>
                </c:pt>
                <c:pt idx="752">
                  <c:v>0.34638584117316301</c:v>
                </c:pt>
                <c:pt idx="753">
                  <c:v>0.34687452183038803</c:v>
                </c:pt>
                <c:pt idx="754">
                  <c:v>0.34736320248761299</c:v>
                </c:pt>
                <c:pt idx="755">
                  <c:v>0.347851883144837</c:v>
                </c:pt>
                <c:pt idx="756">
                  <c:v>0.34834056380206202</c:v>
                </c:pt>
                <c:pt idx="757">
                  <c:v>0.34882924445928698</c:v>
                </c:pt>
                <c:pt idx="758">
                  <c:v>0.349317925116512</c:v>
                </c:pt>
                <c:pt idx="759">
                  <c:v>0.34980660577373701</c:v>
                </c:pt>
                <c:pt idx="760">
                  <c:v>0.35029528643096097</c:v>
                </c:pt>
                <c:pt idx="761">
                  <c:v>0.35078396708818599</c:v>
                </c:pt>
                <c:pt idx="762">
                  <c:v>0.351272647745411</c:v>
                </c:pt>
                <c:pt idx="763">
                  <c:v>0.35176132840263602</c:v>
                </c:pt>
                <c:pt idx="764">
                  <c:v>0.35225000905986098</c:v>
                </c:pt>
                <c:pt idx="765">
                  <c:v>0.352738689717086</c:v>
                </c:pt>
                <c:pt idx="766">
                  <c:v>0.35322737037431001</c:v>
                </c:pt>
                <c:pt idx="767">
                  <c:v>0.35371605103153497</c:v>
                </c:pt>
                <c:pt idx="768">
                  <c:v>0.35420473168875999</c:v>
                </c:pt>
                <c:pt idx="769">
                  <c:v>0.354693412345985</c:v>
                </c:pt>
                <c:pt idx="770">
                  <c:v>0.35518209300321002</c:v>
                </c:pt>
                <c:pt idx="771">
                  <c:v>0.35567077366043398</c:v>
                </c:pt>
                <c:pt idx="772">
                  <c:v>0.356159454317659</c:v>
                </c:pt>
                <c:pt idx="773">
                  <c:v>0.35664813497488401</c:v>
                </c:pt>
                <c:pt idx="774">
                  <c:v>0.35705535063994098</c:v>
                </c:pt>
                <c:pt idx="775">
                  <c:v>0.35710088457488198</c:v>
                </c:pt>
                <c:pt idx="776">
                  <c:v>0.35714641850982298</c:v>
                </c:pt>
                <c:pt idx="777">
                  <c:v>0.35719195244476398</c:v>
                </c:pt>
                <c:pt idx="778">
                  <c:v>0.35723748637970498</c:v>
                </c:pt>
                <c:pt idx="779">
                  <c:v>0.35728302031464598</c:v>
                </c:pt>
                <c:pt idx="780">
                  <c:v>0.35732855424958698</c:v>
                </c:pt>
                <c:pt idx="781">
                  <c:v>0.35737408818452798</c:v>
                </c:pt>
                <c:pt idx="782">
                  <c:v>0.35741962211946898</c:v>
                </c:pt>
                <c:pt idx="783">
                  <c:v>0.35746515605440998</c:v>
                </c:pt>
                <c:pt idx="784">
                  <c:v>0.35751068998935098</c:v>
                </c:pt>
                <c:pt idx="785">
                  <c:v>0.35755622392429198</c:v>
                </c:pt>
                <c:pt idx="786">
                  <c:v>0.35760175785923298</c:v>
                </c:pt>
                <c:pt idx="787">
                  <c:v>0.35764729179417398</c:v>
                </c:pt>
                <c:pt idx="788">
                  <c:v>0.35769282572911498</c:v>
                </c:pt>
                <c:pt idx="789">
                  <c:v>0.35773835966405598</c:v>
                </c:pt>
                <c:pt idx="790">
                  <c:v>0.35778389359899698</c:v>
                </c:pt>
                <c:pt idx="791">
                  <c:v>0.35782942753393898</c:v>
                </c:pt>
                <c:pt idx="792">
                  <c:v>0.35787496146887998</c:v>
                </c:pt>
                <c:pt idx="793">
                  <c:v>0.35792049540382098</c:v>
                </c:pt>
                <c:pt idx="794">
                  <c:v>0.35796602933876198</c:v>
                </c:pt>
                <c:pt idx="795">
                  <c:v>0.35801156327370298</c:v>
                </c:pt>
                <c:pt idx="796">
                  <c:v>0.35805709720864398</c:v>
                </c:pt>
                <c:pt idx="797">
                  <c:v>0.35810263114358498</c:v>
                </c:pt>
                <c:pt idx="798">
                  <c:v>0.35814816507852598</c:v>
                </c:pt>
                <c:pt idx="799">
                  <c:v>0.35819369901346698</c:v>
                </c:pt>
                <c:pt idx="800">
                  <c:v>0.35823923294840798</c:v>
                </c:pt>
                <c:pt idx="801">
                  <c:v>0.35828476688334898</c:v>
                </c:pt>
                <c:pt idx="802">
                  <c:v>0.35833030081828998</c:v>
                </c:pt>
                <c:pt idx="803">
                  <c:v>0.35837583475323098</c:v>
                </c:pt>
                <c:pt idx="804">
                  <c:v>0.35842136868817198</c:v>
                </c:pt>
                <c:pt idx="805">
                  <c:v>0.35846690262311298</c:v>
                </c:pt>
                <c:pt idx="806">
                  <c:v>0.35851243655805398</c:v>
                </c:pt>
                <c:pt idx="807">
                  <c:v>0.35855797049299498</c:v>
                </c:pt>
                <c:pt idx="808">
                  <c:v>0.35860350442793598</c:v>
                </c:pt>
                <c:pt idx="809">
                  <c:v>0.35823244814967098</c:v>
                </c:pt>
                <c:pt idx="810">
                  <c:v>0.357751986573285</c:v>
                </c:pt>
                <c:pt idx="811">
                  <c:v>0.35727152499689901</c:v>
                </c:pt>
                <c:pt idx="812">
                  <c:v>0.35679106342051398</c:v>
                </c:pt>
                <c:pt idx="813">
                  <c:v>0.35631060184412799</c:v>
                </c:pt>
                <c:pt idx="814">
                  <c:v>0.35583014026774301</c:v>
                </c:pt>
                <c:pt idx="815">
                  <c:v>0.35534967869135697</c:v>
                </c:pt>
                <c:pt idx="816">
                  <c:v>0.35486921711497099</c:v>
                </c:pt>
                <c:pt idx="817">
                  <c:v>0.35438875553858601</c:v>
                </c:pt>
                <c:pt idx="818">
                  <c:v>0.35390829396220003</c:v>
                </c:pt>
                <c:pt idx="819">
                  <c:v>0.35342783238581399</c:v>
                </c:pt>
                <c:pt idx="820">
                  <c:v>0.35294737080942901</c:v>
                </c:pt>
                <c:pt idx="821">
                  <c:v>0.35246690923304302</c:v>
                </c:pt>
                <c:pt idx="822">
                  <c:v>0.35198644765665799</c:v>
                </c:pt>
                <c:pt idx="823">
                  <c:v>0.351505986080272</c:v>
                </c:pt>
                <c:pt idx="824">
                  <c:v>0.35102552450388602</c:v>
                </c:pt>
                <c:pt idx="825">
                  <c:v>0.35054506292750098</c:v>
                </c:pt>
                <c:pt idx="826">
                  <c:v>0.350064601351115</c:v>
                </c:pt>
                <c:pt idx="827">
                  <c:v>0.34958413977472902</c:v>
                </c:pt>
                <c:pt idx="828">
                  <c:v>0.34910367819834398</c:v>
                </c:pt>
                <c:pt idx="829">
                  <c:v>0.348623216621958</c:v>
                </c:pt>
                <c:pt idx="830">
                  <c:v>0.34814275504557302</c:v>
                </c:pt>
                <c:pt idx="831">
                  <c:v>0.34766229346918698</c:v>
                </c:pt>
                <c:pt idx="832">
                  <c:v>0.347181831892801</c:v>
                </c:pt>
                <c:pt idx="833">
                  <c:v>0.34670137031641601</c:v>
                </c:pt>
                <c:pt idx="834">
                  <c:v>0.34622090874002998</c:v>
                </c:pt>
                <c:pt idx="835">
                  <c:v>0.34574044716364399</c:v>
                </c:pt>
                <c:pt idx="836">
                  <c:v>0.34525998558725901</c:v>
                </c:pt>
                <c:pt idx="837">
                  <c:v>0.34477952401087297</c:v>
                </c:pt>
                <c:pt idx="838">
                  <c:v>0.34428276960037102</c:v>
                </c:pt>
                <c:pt idx="839">
                  <c:v>0.34376671827299099</c:v>
                </c:pt>
                <c:pt idx="840">
                  <c:v>0.34325066694561202</c:v>
                </c:pt>
                <c:pt idx="841">
                  <c:v>0.34273461561823199</c:v>
                </c:pt>
                <c:pt idx="842">
                  <c:v>0.34221856429085301</c:v>
                </c:pt>
                <c:pt idx="843">
                  <c:v>0.34170251296347298</c:v>
                </c:pt>
                <c:pt idx="844">
                  <c:v>0.34118646163609401</c:v>
                </c:pt>
                <c:pt idx="845">
                  <c:v>0.34067041030871398</c:v>
                </c:pt>
                <c:pt idx="846">
                  <c:v>0.340154358981334</c:v>
                </c:pt>
                <c:pt idx="847">
                  <c:v>0.33963830765395497</c:v>
                </c:pt>
                <c:pt idx="848">
                  <c:v>0.339122256326575</c:v>
                </c:pt>
                <c:pt idx="849">
                  <c:v>0.33860620499919603</c:v>
                </c:pt>
                <c:pt idx="850">
                  <c:v>0.338090153671816</c:v>
                </c:pt>
                <c:pt idx="851">
                  <c:v>0.33757410234443702</c:v>
                </c:pt>
                <c:pt idx="852">
                  <c:v>0.33705805101705699</c:v>
                </c:pt>
                <c:pt idx="853">
                  <c:v>0.33654199968967702</c:v>
                </c:pt>
                <c:pt idx="854">
                  <c:v>0.33602594836229799</c:v>
                </c:pt>
                <c:pt idx="855">
                  <c:v>0.33550989703491801</c:v>
                </c:pt>
                <c:pt idx="856">
                  <c:v>0.33499384570753898</c:v>
                </c:pt>
                <c:pt idx="857">
                  <c:v>0.33447779438015901</c:v>
                </c:pt>
                <c:pt idx="858">
                  <c:v>0.33396174305277998</c:v>
                </c:pt>
                <c:pt idx="859">
                  <c:v>0.33346425093776499</c:v>
                </c:pt>
                <c:pt idx="860">
                  <c:v>0.33303420816462997</c:v>
                </c:pt>
                <c:pt idx="861">
                  <c:v>0.33260416539149501</c:v>
                </c:pt>
                <c:pt idx="862">
                  <c:v>0.33217412261836099</c:v>
                </c:pt>
                <c:pt idx="863">
                  <c:v>0.33174407984522603</c:v>
                </c:pt>
                <c:pt idx="864">
                  <c:v>0.33131403707209101</c:v>
                </c:pt>
                <c:pt idx="865">
                  <c:v>0.33088399429895698</c:v>
                </c:pt>
                <c:pt idx="866">
                  <c:v>0.33045395152582202</c:v>
                </c:pt>
                <c:pt idx="867">
                  <c:v>0.330023908752687</c:v>
                </c:pt>
                <c:pt idx="868">
                  <c:v>0.32959386597955298</c:v>
                </c:pt>
                <c:pt idx="869">
                  <c:v>0.32916382320641802</c:v>
                </c:pt>
                <c:pt idx="870">
                  <c:v>0.328733780433283</c:v>
                </c:pt>
                <c:pt idx="871">
                  <c:v>0.32830373766014898</c:v>
                </c:pt>
                <c:pt idx="872">
                  <c:v>0.32787369488701401</c:v>
                </c:pt>
                <c:pt idx="873">
                  <c:v>0.32744365211387899</c:v>
                </c:pt>
                <c:pt idx="874">
                  <c:v>0.32701360934074503</c:v>
                </c:pt>
                <c:pt idx="875">
                  <c:v>0.32658356656761001</c:v>
                </c:pt>
                <c:pt idx="876">
                  <c:v>0.32615352379447499</c:v>
                </c:pt>
                <c:pt idx="877">
                  <c:v>0.32572448574874802</c:v>
                </c:pt>
                <c:pt idx="878">
                  <c:v>0.32541485495801997</c:v>
                </c:pt>
                <c:pt idx="879">
                  <c:v>0.32510522416729198</c:v>
                </c:pt>
                <c:pt idx="880">
                  <c:v>0.324795593376564</c:v>
                </c:pt>
                <c:pt idx="881">
                  <c:v>0.32448596258583701</c:v>
                </c:pt>
                <c:pt idx="882">
                  <c:v>0.32417633179510902</c:v>
                </c:pt>
                <c:pt idx="883">
                  <c:v>0.32386670100438097</c:v>
                </c:pt>
                <c:pt idx="884">
                  <c:v>0.32355707021365299</c:v>
                </c:pt>
                <c:pt idx="885">
                  <c:v>0.323247439422926</c:v>
                </c:pt>
                <c:pt idx="886">
                  <c:v>0.32293780863219801</c:v>
                </c:pt>
                <c:pt idx="887">
                  <c:v>0.32262817784147002</c:v>
                </c:pt>
                <c:pt idx="888">
                  <c:v>0.32231854705074198</c:v>
                </c:pt>
                <c:pt idx="889">
                  <c:v>0.32200891626001399</c:v>
                </c:pt>
                <c:pt idx="890">
                  <c:v>0.321699285469287</c:v>
                </c:pt>
                <c:pt idx="891">
                  <c:v>0.32138965467855901</c:v>
                </c:pt>
                <c:pt idx="892">
                  <c:v>0.32108002388783102</c:v>
                </c:pt>
                <c:pt idx="893">
                  <c:v>0.32077039309710298</c:v>
                </c:pt>
                <c:pt idx="894">
                  <c:v>0.32046076230637599</c:v>
                </c:pt>
                <c:pt idx="895">
                  <c:v>0.320151131515648</c:v>
                </c:pt>
                <c:pt idx="896">
                  <c:v>0.31984150072492001</c:v>
                </c:pt>
                <c:pt idx="897">
                  <c:v>0.31953186993419203</c:v>
                </c:pt>
                <c:pt idx="898">
                  <c:v>0.31922223914346398</c:v>
                </c:pt>
                <c:pt idx="899">
                  <c:v>0.31891260835273699</c:v>
                </c:pt>
                <c:pt idx="900">
                  <c:v>0.318602977562009</c:v>
                </c:pt>
                <c:pt idx="901">
                  <c:v>0.31829334677128102</c:v>
                </c:pt>
                <c:pt idx="902">
                  <c:v>0.31798371598055297</c:v>
                </c:pt>
                <c:pt idx="903">
                  <c:v>0.31767408518982498</c:v>
                </c:pt>
                <c:pt idx="904">
                  <c:v>0.31736445439909799</c:v>
                </c:pt>
                <c:pt idx="905">
                  <c:v>0.31705482360837001</c:v>
                </c:pt>
                <c:pt idx="906">
                  <c:v>0.31674519281764202</c:v>
                </c:pt>
                <c:pt idx="907">
                  <c:v>0.31643556202691397</c:v>
                </c:pt>
                <c:pt idx="908">
                  <c:v>0.31640803324184802</c:v>
                </c:pt>
                <c:pt idx="909">
                  <c:v>0.316524144783973</c:v>
                </c:pt>
                <c:pt idx="910">
                  <c:v>0.31664025632609799</c:v>
                </c:pt>
                <c:pt idx="911">
                  <c:v>0.31675636786822198</c:v>
                </c:pt>
                <c:pt idx="912">
                  <c:v>0.31687247941034702</c:v>
                </c:pt>
                <c:pt idx="913">
                  <c:v>0.316988590952472</c:v>
                </c:pt>
                <c:pt idx="914">
                  <c:v>0.31710470249459599</c:v>
                </c:pt>
                <c:pt idx="915">
                  <c:v>0.31722081403672098</c:v>
                </c:pt>
                <c:pt idx="916">
                  <c:v>0.31733692557884502</c:v>
                </c:pt>
                <c:pt idx="917">
                  <c:v>0.31745303712097001</c:v>
                </c:pt>
                <c:pt idx="918">
                  <c:v>0.31756914866309499</c:v>
                </c:pt>
                <c:pt idx="919">
                  <c:v>0.31768526020521898</c:v>
                </c:pt>
                <c:pt idx="920">
                  <c:v>0.31780137174734402</c:v>
                </c:pt>
                <c:pt idx="921">
                  <c:v>0.31791748328946901</c:v>
                </c:pt>
                <c:pt idx="922">
                  <c:v>0.31803359483159299</c:v>
                </c:pt>
                <c:pt idx="923">
                  <c:v>0.31814970637371798</c:v>
                </c:pt>
                <c:pt idx="924">
                  <c:v>0.31826581791584302</c:v>
                </c:pt>
                <c:pt idx="925">
                  <c:v>0.31838192945796701</c:v>
                </c:pt>
                <c:pt idx="926">
                  <c:v>0.31849804100009199</c:v>
                </c:pt>
                <c:pt idx="927">
                  <c:v>0.31861415254221698</c:v>
                </c:pt>
                <c:pt idx="928">
                  <c:v>0.31873026408434102</c:v>
                </c:pt>
                <c:pt idx="929">
                  <c:v>0.31884637562646601</c:v>
                </c:pt>
                <c:pt idx="930">
                  <c:v>0.31896248716859099</c:v>
                </c:pt>
                <c:pt idx="931">
                  <c:v>0.31907859871071498</c:v>
                </c:pt>
                <c:pt idx="932">
                  <c:v>0.31919471025284002</c:v>
                </c:pt>
                <c:pt idx="933">
                  <c:v>0.31931082179496401</c:v>
                </c:pt>
                <c:pt idx="934">
                  <c:v>0.31942693333708899</c:v>
                </c:pt>
                <c:pt idx="935">
                  <c:v>0.31954304487921398</c:v>
                </c:pt>
                <c:pt idx="936">
                  <c:v>0.31965915642133802</c:v>
                </c:pt>
                <c:pt idx="937">
                  <c:v>0.31977526796346301</c:v>
                </c:pt>
                <c:pt idx="938">
                  <c:v>0.31989137950558799</c:v>
                </c:pt>
                <c:pt idx="939">
                  <c:v>0.32000749104771198</c:v>
                </c:pt>
                <c:pt idx="940">
                  <c:v>0.32012360258983702</c:v>
                </c:pt>
                <c:pt idx="941">
                  <c:v>0.32023971413196201</c:v>
                </c:pt>
                <c:pt idx="942">
                  <c:v>0.32035582567408599</c:v>
                </c:pt>
                <c:pt idx="943">
                  <c:v>0.32047193721621098</c:v>
                </c:pt>
                <c:pt idx="944">
                  <c:v>0.32058804875833502</c:v>
                </c:pt>
                <c:pt idx="945">
                  <c:v>0.32070416030046001</c:v>
                </c:pt>
                <c:pt idx="946">
                  <c:v>0.32082027184258499</c:v>
                </c:pt>
                <c:pt idx="947">
                  <c:v>0.32093638338470898</c:v>
                </c:pt>
                <c:pt idx="948">
                  <c:v>0.32109411672648402</c:v>
                </c:pt>
                <c:pt idx="949">
                  <c:v>0.32141664880676502</c:v>
                </c:pt>
                <c:pt idx="950">
                  <c:v>0.321739180887047</c:v>
                </c:pt>
                <c:pt idx="951">
                  <c:v>0.32206171296732899</c:v>
                </c:pt>
                <c:pt idx="952">
                  <c:v>0.32238424504760999</c:v>
                </c:pt>
                <c:pt idx="953">
                  <c:v>0.32270677712789197</c:v>
                </c:pt>
                <c:pt idx="954">
                  <c:v>0.32302930920817402</c:v>
                </c:pt>
                <c:pt idx="955">
                  <c:v>0.32335184128845501</c:v>
                </c:pt>
                <c:pt idx="956">
                  <c:v>0.323674373368737</c:v>
                </c:pt>
                <c:pt idx="957">
                  <c:v>0.32399690544901899</c:v>
                </c:pt>
                <c:pt idx="958">
                  <c:v>0.32431943752930098</c:v>
                </c:pt>
                <c:pt idx="959">
                  <c:v>0.32464196960958203</c:v>
                </c:pt>
                <c:pt idx="960">
                  <c:v>0.32496450168986402</c:v>
                </c:pt>
                <c:pt idx="961">
                  <c:v>0.32528703377014601</c:v>
                </c:pt>
                <c:pt idx="962">
                  <c:v>0.325609565850427</c:v>
                </c:pt>
                <c:pt idx="963">
                  <c:v>0.32593209793070899</c:v>
                </c:pt>
                <c:pt idx="964">
                  <c:v>0.32625463001099098</c:v>
                </c:pt>
                <c:pt idx="965">
                  <c:v>0.32657716209127202</c:v>
                </c:pt>
                <c:pt idx="966">
                  <c:v>0.32689969417155401</c:v>
                </c:pt>
                <c:pt idx="967">
                  <c:v>0.327222226251836</c:v>
                </c:pt>
                <c:pt idx="968">
                  <c:v>0.32754475833211699</c:v>
                </c:pt>
                <c:pt idx="969">
                  <c:v>0.32786729041239898</c:v>
                </c:pt>
                <c:pt idx="970">
                  <c:v>0.32818982249268103</c:v>
                </c:pt>
                <c:pt idx="971">
                  <c:v>0.32851235457296302</c:v>
                </c:pt>
                <c:pt idx="972">
                  <c:v>0.32883488665324401</c:v>
                </c:pt>
                <c:pt idx="973">
                  <c:v>0.32919602982629398</c:v>
                </c:pt>
                <c:pt idx="974">
                  <c:v>0.32956030135840397</c:v>
                </c:pt>
                <c:pt idx="975">
                  <c:v>0.32992457289051302</c:v>
                </c:pt>
                <c:pt idx="976">
                  <c:v>0.33028884442262302</c:v>
                </c:pt>
                <c:pt idx="977">
                  <c:v>0.33065311595473301</c:v>
                </c:pt>
                <c:pt idx="978">
                  <c:v>0.33101738748684201</c:v>
                </c:pt>
                <c:pt idx="979">
                  <c:v>0.331381659018952</c:v>
                </c:pt>
                <c:pt idx="980">
                  <c:v>0.331745930551062</c:v>
                </c:pt>
                <c:pt idx="981">
                  <c:v>0.33211020208317199</c:v>
                </c:pt>
                <c:pt idx="982">
                  <c:v>0.33247447361528099</c:v>
                </c:pt>
                <c:pt idx="983">
                  <c:v>0.33283874514739098</c:v>
                </c:pt>
                <c:pt idx="984">
                  <c:v>0.33320301667950097</c:v>
                </c:pt>
                <c:pt idx="985">
                  <c:v>0.33356728821161102</c:v>
                </c:pt>
                <c:pt idx="986">
                  <c:v>0.33393155974372002</c:v>
                </c:pt>
                <c:pt idx="987">
                  <c:v>0.33429583127583001</c:v>
                </c:pt>
                <c:pt idx="988">
                  <c:v>0.33466010280794001</c:v>
                </c:pt>
                <c:pt idx="989">
                  <c:v>0.335024374340049</c:v>
                </c:pt>
                <c:pt idx="990">
                  <c:v>0.335388645872159</c:v>
                </c:pt>
                <c:pt idx="991">
                  <c:v>0.33575291740426899</c:v>
                </c:pt>
                <c:pt idx="992">
                  <c:v>0.33611718893637899</c:v>
                </c:pt>
                <c:pt idx="993">
                  <c:v>0.33648146046848898</c:v>
                </c:pt>
                <c:pt idx="994">
                  <c:v>0.33684573200059797</c:v>
                </c:pt>
                <c:pt idx="995">
                  <c:v>0.33721000353270802</c:v>
                </c:pt>
                <c:pt idx="996">
                  <c:v>0.33757427506481802</c:v>
                </c:pt>
                <c:pt idx="997">
                  <c:v>0.33793854659692701</c:v>
                </c:pt>
                <c:pt idx="998">
                  <c:v>0.33830281812903701</c:v>
                </c:pt>
                <c:pt idx="999">
                  <c:v>0.338667089661147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6A-4CD2-A610-861DED5C33B1}"/>
            </c:ext>
          </c:extLst>
        </c:ser>
        <c:ser>
          <c:idx val="4"/>
          <c:order val="2"/>
          <c:tx>
            <c:strRef>
              <c:f>'1.0LiF_plot_data'!$D$1</c:f>
              <c:strCache>
                <c:ptCount val="1"/>
                <c:pt idx="0">
                  <c:v>F-F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2.3432656708366799E-2</c:v>
                </c:pt>
                <c:pt idx="197">
                  <c:v>2.6700981801233599E-2</c:v>
                </c:pt>
                <c:pt idx="198">
                  <c:v>2.9969306894100399E-2</c:v>
                </c:pt>
                <c:pt idx="199">
                  <c:v>3.3237631986967102E-2</c:v>
                </c:pt>
                <c:pt idx="200">
                  <c:v>3.6505957079833902E-2</c:v>
                </c:pt>
                <c:pt idx="201">
                  <c:v>3.9774282172700903E-2</c:v>
                </c:pt>
                <c:pt idx="202">
                  <c:v>4.3042607265567703E-2</c:v>
                </c:pt>
                <c:pt idx="203">
                  <c:v>4.6310932358434503E-2</c:v>
                </c:pt>
                <c:pt idx="204">
                  <c:v>4.9579257451301199E-2</c:v>
                </c:pt>
                <c:pt idx="205">
                  <c:v>5.2847582544167999E-2</c:v>
                </c:pt>
                <c:pt idx="206">
                  <c:v>5.7321527358792798E-2</c:v>
                </c:pt>
                <c:pt idx="207">
                  <c:v>6.3338216674909603E-2</c:v>
                </c:pt>
                <c:pt idx="208">
                  <c:v>6.93549059910262E-2</c:v>
                </c:pt>
                <c:pt idx="209">
                  <c:v>7.5371595307142797E-2</c:v>
                </c:pt>
                <c:pt idx="210">
                  <c:v>8.1388284623259394E-2</c:v>
                </c:pt>
                <c:pt idx="211">
                  <c:v>8.7404973939375893E-2</c:v>
                </c:pt>
                <c:pt idx="212">
                  <c:v>9.3550256712417498E-2</c:v>
                </c:pt>
                <c:pt idx="213">
                  <c:v>9.9936391871320002E-2</c:v>
                </c:pt>
                <c:pt idx="214">
                  <c:v>0.10632252703022201</c:v>
                </c:pt>
                <c:pt idx="215">
                  <c:v>0.112777234147813</c:v>
                </c:pt>
                <c:pt idx="216">
                  <c:v>0.121808132413131</c:v>
                </c:pt>
                <c:pt idx="217">
                  <c:v>0.13083903067845001</c:v>
                </c:pt>
                <c:pt idx="218">
                  <c:v>0.13986992894376801</c:v>
                </c:pt>
                <c:pt idx="219">
                  <c:v>0.14890082720908701</c:v>
                </c:pt>
                <c:pt idx="220">
                  <c:v>0.15796636210398299</c:v>
                </c:pt>
                <c:pt idx="221">
                  <c:v>0.16780819809081099</c:v>
                </c:pt>
                <c:pt idx="222">
                  <c:v>0.17765003407763799</c:v>
                </c:pt>
                <c:pt idx="223">
                  <c:v>0.18749187006446499</c:v>
                </c:pt>
                <c:pt idx="224">
                  <c:v>0.197333706051292</c:v>
                </c:pt>
                <c:pt idx="225">
                  <c:v>0.20717554203812</c:v>
                </c:pt>
                <c:pt idx="226">
                  <c:v>0.21700893834367699</c:v>
                </c:pt>
                <c:pt idx="227">
                  <c:v>0.226813913430926</c:v>
                </c:pt>
                <c:pt idx="228">
                  <c:v>0.236618888518176</c:v>
                </c:pt>
                <c:pt idx="229">
                  <c:v>0.24642386360542501</c:v>
                </c:pt>
                <c:pt idx="230">
                  <c:v>0.25622883869267499</c:v>
                </c:pt>
                <c:pt idx="231">
                  <c:v>0.26612892641110503</c:v>
                </c:pt>
                <c:pt idx="232">
                  <c:v>0.27632094012945502</c:v>
                </c:pt>
                <c:pt idx="233">
                  <c:v>0.28651295384780501</c:v>
                </c:pt>
                <c:pt idx="234">
                  <c:v>0.296704967566156</c:v>
                </c:pt>
                <c:pt idx="235">
                  <c:v>0.30689698128450599</c:v>
                </c:pt>
                <c:pt idx="236">
                  <c:v>0.31701448186729497</c:v>
                </c:pt>
                <c:pt idx="237">
                  <c:v>0.326922667289469</c:v>
                </c:pt>
                <c:pt idx="238">
                  <c:v>0.33683085271164398</c:v>
                </c:pt>
                <c:pt idx="239">
                  <c:v>0.34673903813381801</c:v>
                </c:pt>
                <c:pt idx="240">
                  <c:v>0.35681303550689503</c:v>
                </c:pt>
                <c:pt idx="241">
                  <c:v>0.368230671185239</c:v>
                </c:pt>
                <c:pt idx="242">
                  <c:v>0.37964830686358297</c:v>
                </c:pt>
                <c:pt idx="243">
                  <c:v>0.391065942541926</c:v>
                </c:pt>
                <c:pt idx="244">
                  <c:v>0.400603532022208</c:v>
                </c:pt>
                <c:pt idx="245">
                  <c:v>0.409634430220635</c:v>
                </c:pt>
                <c:pt idx="246">
                  <c:v>0.41866532841906301</c:v>
                </c:pt>
                <c:pt idx="247">
                  <c:v>0.42769622661749002</c:v>
                </c:pt>
                <c:pt idx="248">
                  <c:v>0.43672712481591802</c:v>
                </c:pt>
                <c:pt idx="249">
                  <c:v>0.44601749681786901</c:v>
                </c:pt>
                <c:pt idx="250">
                  <c:v>0.455370927116312</c:v>
                </c:pt>
                <c:pt idx="251">
                  <c:v>0.46472435741475498</c:v>
                </c:pt>
                <c:pt idx="252">
                  <c:v>0.47270529610846701</c:v>
                </c:pt>
                <c:pt idx="253">
                  <c:v>0.47921327668060798</c:v>
                </c:pt>
                <c:pt idx="254">
                  <c:v>0.48572125725275</c:v>
                </c:pt>
                <c:pt idx="255">
                  <c:v>0.49222923782489197</c:v>
                </c:pt>
                <c:pt idx="256">
                  <c:v>0.498737218397033</c:v>
                </c:pt>
                <c:pt idx="257">
                  <c:v>0.50524519896917497</c:v>
                </c:pt>
                <c:pt idx="258">
                  <c:v>0.51175317954131605</c:v>
                </c:pt>
                <c:pt idx="259">
                  <c:v>0.51823649378382597</c:v>
                </c:pt>
                <c:pt idx="260">
                  <c:v>0.52146550066493802</c:v>
                </c:pt>
                <c:pt idx="261">
                  <c:v>0.52469450754604996</c:v>
                </c:pt>
                <c:pt idx="262">
                  <c:v>0.52792351442716201</c:v>
                </c:pt>
                <c:pt idx="263">
                  <c:v>0.53115252130827395</c:v>
                </c:pt>
                <c:pt idx="264">
                  <c:v>0.534381528189386</c:v>
                </c:pt>
                <c:pt idx="265">
                  <c:v>0.53761053507049805</c:v>
                </c:pt>
                <c:pt idx="266">
                  <c:v>0.54083954195160999</c:v>
                </c:pt>
                <c:pt idx="267">
                  <c:v>0.54406854883272204</c:v>
                </c:pt>
                <c:pt idx="268">
                  <c:v>0.54729755571383398</c:v>
                </c:pt>
                <c:pt idx="269">
                  <c:v>0.55052656259494603</c:v>
                </c:pt>
                <c:pt idx="270">
                  <c:v>0.55375556947605697</c:v>
                </c:pt>
                <c:pt idx="271">
                  <c:v>0.55698457635716903</c:v>
                </c:pt>
                <c:pt idx="272">
                  <c:v>0.56021358323828097</c:v>
                </c:pt>
                <c:pt idx="273">
                  <c:v>0.56344259011939302</c:v>
                </c:pt>
                <c:pt idx="274">
                  <c:v>0.56465877932134501</c:v>
                </c:pt>
                <c:pt idx="275">
                  <c:v>0.56363365033230906</c:v>
                </c:pt>
                <c:pt idx="276">
                  <c:v>0.56260852134327399</c:v>
                </c:pt>
                <c:pt idx="277">
                  <c:v>0.56158339235423904</c:v>
                </c:pt>
                <c:pt idx="278">
                  <c:v>0.56055826336520398</c:v>
                </c:pt>
                <c:pt idx="279">
                  <c:v>0.55953313437616903</c:v>
                </c:pt>
                <c:pt idx="280">
                  <c:v>0.55850800538713397</c:v>
                </c:pt>
                <c:pt idx="281">
                  <c:v>0.55748287639809802</c:v>
                </c:pt>
                <c:pt idx="282">
                  <c:v>0.55645774740906295</c:v>
                </c:pt>
                <c:pt idx="283">
                  <c:v>0.555432618420028</c:v>
                </c:pt>
                <c:pt idx="284">
                  <c:v>0.55440748943099305</c:v>
                </c:pt>
                <c:pt idx="285">
                  <c:v>0.55338236044195799</c:v>
                </c:pt>
                <c:pt idx="286">
                  <c:v>0.55235723145292304</c:v>
                </c:pt>
                <c:pt idx="287">
                  <c:v>0.55133210246388697</c:v>
                </c:pt>
                <c:pt idx="288">
                  <c:v>0.55030697347485202</c:v>
                </c:pt>
                <c:pt idx="289">
                  <c:v>0.54902938001067403</c:v>
                </c:pt>
                <c:pt idx="290">
                  <c:v>0.54567155955588698</c:v>
                </c:pt>
                <c:pt idx="291">
                  <c:v>0.54231373910110003</c:v>
                </c:pt>
                <c:pt idx="292">
                  <c:v>0.53895591864631298</c:v>
                </c:pt>
                <c:pt idx="293">
                  <c:v>0.53559809819152604</c:v>
                </c:pt>
                <c:pt idx="294">
                  <c:v>0.53224027773673899</c:v>
                </c:pt>
                <c:pt idx="295">
                  <c:v>0.52888245728195205</c:v>
                </c:pt>
                <c:pt idx="296">
                  <c:v>0.52552463682716499</c:v>
                </c:pt>
                <c:pt idx="297">
                  <c:v>0.52216681637237805</c:v>
                </c:pt>
                <c:pt idx="298">
                  <c:v>0.518808995917591</c:v>
                </c:pt>
                <c:pt idx="299">
                  <c:v>0.51545117546280395</c:v>
                </c:pt>
                <c:pt idx="300">
                  <c:v>0.51190898409629404</c:v>
                </c:pt>
                <c:pt idx="301">
                  <c:v>0.50833800630968595</c:v>
                </c:pt>
                <c:pt idx="302">
                  <c:v>0.50476702852307698</c:v>
                </c:pt>
                <c:pt idx="303">
                  <c:v>0.501196050736468</c:v>
                </c:pt>
                <c:pt idx="304">
                  <c:v>0.49762507294985903</c:v>
                </c:pt>
                <c:pt idx="305">
                  <c:v>0.49405409516325</c:v>
                </c:pt>
                <c:pt idx="306">
                  <c:v>0.49048311737664102</c:v>
                </c:pt>
                <c:pt idx="307">
                  <c:v>0.48691213959003199</c:v>
                </c:pt>
                <c:pt idx="308">
                  <c:v>0.48334116180342401</c:v>
                </c:pt>
                <c:pt idx="309">
                  <c:v>0.47977018401681498</c:v>
                </c:pt>
                <c:pt idx="310">
                  <c:v>0.47619920623020601</c:v>
                </c:pt>
                <c:pt idx="311">
                  <c:v>0.47262822844359698</c:v>
                </c:pt>
                <c:pt idx="312">
                  <c:v>0.469057250656988</c:v>
                </c:pt>
                <c:pt idx="313">
                  <c:v>0.46548627287037903</c:v>
                </c:pt>
                <c:pt idx="314">
                  <c:v>0.46201351919373501</c:v>
                </c:pt>
                <c:pt idx="315">
                  <c:v>0.45895372431039999</c:v>
                </c:pt>
                <c:pt idx="316">
                  <c:v>0.45589392942706602</c:v>
                </c:pt>
                <c:pt idx="317">
                  <c:v>0.452834134543732</c:v>
                </c:pt>
                <c:pt idx="318">
                  <c:v>0.44977433966039698</c:v>
                </c:pt>
                <c:pt idx="319">
                  <c:v>0.44671454477706302</c:v>
                </c:pt>
                <c:pt idx="320">
                  <c:v>0.44365474989372899</c:v>
                </c:pt>
                <c:pt idx="321">
                  <c:v>0.44059495501039397</c:v>
                </c:pt>
                <c:pt idx="322">
                  <c:v>0.43753516012706001</c:v>
                </c:pt>
                <c:pt idx="323">
                  <c:v>0.43447536524372499</c:v>
                </c:pt>
                <c:pt idx="324">
                  <c:v>0.43141557036039102</c:v>
                </c:pt>
                <c:pt idx="325">
                  <c:v>0.428355775477057</c:v>
                </c:pt>
                <c:pt idx="326">
                  <c:v>0.42529598059372198</c:v>
                </c:pt>
                <c:pt idx="327">
                  <c:v>0.42223618571038801</c:v>
                </c:pt>
                <c:pt idx="328">
                  <c:v>0.41917639082705399</c:v>
                </c:pt>
                <c:pt idx="329">
                  <c:v>0.416400450246595</c:v>
                </c:pt>
                <c:pt idx="330">
                  <c:v>0.413887213279091</c:v>
                </c:pt>
                <c:pt idx="331">
                  <c:v>0.41137397631158801</c:v>
                </c:pt>
                <c:pt idx="332">
                  <c:v>0.40886073934408501</c:v>
                </c:pt>
                <c:pt idx="333">
                  <c:v>0.40634750237658102</c:v>
                </c:pt>
                <c:pt idx="334">
                  <c:v>0.40383426540907802</c:v>
                </c:pt>
                <c:pt idx="335">
                  <c:v>0.40132102844157502</c:v>
                </c:pt>
                <c:pt idx="336">
                  <c:v>0.39880779147407103</c:v>
                </c:pt>
                <c:pt idx="337">
                  <c:v>0.39629455450656798</c:v>
                </c:pt>
                <c:pt idx="338">
                  <c:v>0.39378131753906398</c:v>
                </c:pt>
                <c:pt idx="339">
                  <c:v>0.39126808057156098</c:v>
                </c:pt>
                <c:pt idx="340">
                  <c:v>0.38890172743058399</c:v>
                </c:pt>
                <c:pt idx="341">
                  <c:v>0.38655912600991099</c:v>
                </c:pt>
                <c:pt idx="342">
                  <c:v>0.384216524589238</c:v>
                </c:pt>
                <c:pt idx="343">
                  <c:v>0.381873923168566</c:v>
                </c:pt>
                <c:pt idx="344">
                  <c:v>0.379531321747893</c:v>
                </c:pt>
                <c:pt idx="345">
                  <c:v>0.37718872032722101</c:v>
                </c:pt>
                <c:pt idx="346">
                  <c:v>0.37484611890654801</c:v>
                </c:pt>
                <c:pt idx="347">
                  <c:v>0.37250351748587601</c:v>
                </c:pt>
                <c:pt idx="348">
                  <c:v>0.37016091606520302</c:v>
                </c:pt>
                <c:pt idx="349">
                  <c:v>0.36781831464453102</c:v>
                </c:pt>
                <c:pt idx="350">
                  <c:v>0.36547571322385802</c:v>
                </c:pt>
                <c:pt idx="351">
                  <c:v>0.36313311180318603</c:v>
                </c:pt>
                <c:pt idx="352">
                  <c:v>0.36079051038251297</c:v>
                </c:pt>
                <c:pt idx="353">
                  <c:v>0.35844790896184098</c:v>
                </c:pt>
                <c:pt idx="354">
                  <c:v>0.35610530754116798</c:v>
                </c:pt>
                <c:pt idx="355">
                  <c:v>0.35375172671544902</c:v>
                </c:pt>
                <c:pt idx="356">
                  <c:v>0.35127294083995098</c:v>
                </c:pt>
                <c:pt idx="357">
                  <c:v>0.34879415496445398</c:v>
                </c:pt>
                <c:pt idx="358">
                  <c:v>0.34631536908895599</c:v>
                </c:pt>
                <c:pt idx="359">
                  <c:v>0.343836583213459</c:v>
                </c:pt>
                <c:pt idx="360">
                  <c:v>0.34135779733796101</c:v>
                </c:pt>
                <c:pt idx="361">
                  <c:v>0.33887901146246402</c:v>
                </c:pt>
                <c:pt idx="362">
                  <c:v>0.33640022558696597</c:v>
                </c:pt>
                <c:pt idx="363">
                  <c:v>0.33392143971146898</c:v>
                </c:pt>
                <c:pt idx="364">
                  <c:v>0.33144265383597099</c:v>
                </c:pt>
                <c:pt idx="365">
                  <c:v>0.328963867960474</c:v>
                </c:pt>
                <c:pt idx="366">
                  <c:v>0.32648508208497601</c:v>
                </c:pt>
                <c:pt idx="367">
                  <c:v>0.32400629620947902</c:v>
                </c:pt>
                <c:pt idx="368">
                  <c:v>0.32166990243711202</c:v>
                </c:pt>
                <c:pt idx="369">
                  <c:v>0.31937822714099501</c:v>
                </c:pt>
                <c:pt idx="370">
                  <c:v>0.317086551844878</c:v>
                </c:pt>
                <c:pt idx="371">
                  <c:v>0.31479487654876098</c:v>
                </c:pt>
                <c:pt idx="372">
                  <c:v>0.31250320125264303</c:v>
                </c:pt>
                <c:pt idx="373">
                  <c:v>0.31021152595652601</c:v>
                </c:pt>
                <c:pt idx="374">
                  <c:v>0.307919850660409</c:v>
                </c:pt>
                <c:pt idx="375">
                  <c:v>0.30562817536429199</c:v>
                </c:pt>
                <c:pt idx="376">
                  <c:v>0.30333650006817497</c:v>
                </c:pt>
                <c:pt idx="377">
                  <c:v>0.30104482477205702</c:v>
                </c:pt>
                <c:pt idx="378">
                  <c:v>0.298783081559994</c:v>
                </c:pt>
                <c:pt idx="379">
                  <c:v>0.29661566597970102</c:v>
                </c:pt>
                <c:pt idx="380">
                  <c:v>0.29444825039940897</c:v>
                </c:pt>
                <c:pt idx="381">
                  <c:v>0.29228083481911599</c:v>
                </c:pt>
                <c:pt idx="382">
                  <c:v>0.290113419238824</c:v>
                </c:pt>
                <c:pt idx="383">
                  <c:v>0.28794600365853101</c:v>
                </c:pt>
                <c:pt idx="384">
                  <c:v>0.28577858807823903</c:v>
                </c:pt>
                <c:pt idx="385">
                  <c:v>0.28361117249794598</c:v>
                </c:pt>
                <c:pt idx="386">
                  <c:v>0.281443756917654</c:v>
                </c:pt>
                <c:pt idx="387">
                  <c:v>0.27927634133736101</c:v>
                </c:pt>
                <c:pt idx="388">
                  <c:v>0.27710892575706803</c:v>
                </c:pt>
                <c:pt idx="389">
                  <c:v>0.27494151017677598</c:v>
                </c:pt>
                <c:pt idx="390">
                  <c:v>0.272774094596483</c:v>
                </c:pt>
                <c:pt idx="391">
                  <c:v>0.27060667901619101</c:v>
                </c:pt>
                <c:pt idx="392">
                  <c:v>0.26843926343589802</c:v>
                </c:pt>
                <c:pt idx="393">
                  <c:v>0.26627184785560598</c:v>
                </c:pt>
                <c:pt idx="394">
                  <c:v>0.26463441784965203</c:v>
                </c:pt>
                <c:pt idx="395">
                  <c:v>0.26325999687558899</c:v>
                </c:pt>
                <c:pt idx="396">
                  <c:v>0.261885575901526</c:v>
                </c:pt>
                <c:pt idx="397">
                  <c:v>0.26051115492746402</c:v>
                </c:pt>
                <c:pt idx="398">
                  <c:v>0.25913673395340098</c:v>
                </c:pt>
                <c:pt idx="399">
                  <c:v>0.25776231297933799</c:v>
                </c:pt>
                <c:pt idx="400">
                  <c:v>0.25638789200527601</c:v>
                </c:pt>
                <c:pt idx="401">
                  <c:v>0.25501347103121302</c:v>
                </c:pt>
                <c:pt idx="402">
                  <c:v>0.25363905005714998</c:v>
                </c:pt>
                <c:pt idx="403">
                  <c:v>0.252264629083087</c:v>
                </c:pt>
                <c:pt idx="404">
                  <c:v>0.25089020810902501</c:v>
                </c:pt>
                <c:pt idx="405">
                  <c:v>0.249515787134962</c:v>
                </c:pt>
                <c:pt idx="406">
                  <c:v>0.24814136616089899</c:v>
                </c:pt>
                <c:pt idx="407">
                  <c:v>0.24676694518683701</c:v>
                </c:pt>
                <c:pt idx="408">
                  <c:v>0.24539252421277399</c:v>
                </c:pt>
                <c:pt idx="409">
                  <c:v>0.24401810323871101</c:v>
                </c:pt>
                <c:pt idx="410">
                  <c:v>0.24265681657640001</c:v>
                </c:pt>
                <c:pt idx="411">
                  <c:v>0.24209876107068101</c:v>
                </c:pt>
                <c:pt idx="412">
                  <c:v>0.24154070556496199</c:v>
                </c:pt>
                <c:pt idx="413">
                  <c:v>0.24098265005924299</c:v>
                </c:pt>
                <c:pt idx="414">
                  <c:v>0.240424594553524</c:v>
                </c:pt>
                <c:pt idx="415">
                  <c:v>0.239866539047805</c:v>
                </c:pt>
                <c:pt idx="416">
                  <c:v>0.239308483542086</c:v>
                </c:pt>
                <c:pt idx="417">
                  <c:v>0.23875042803636601</c:v>
                </c:pt>
                <c:pt idx="418">
                  <c:v>0.23819237253064701</c:v>
                </c:pt>
                <c:pt idx="419">
                  <c:v>0.23763431702492799</c:v>
                </c:pt>
                <c:pt idx="420">
                  <c:v>0.23707626151920899</c:v>
                </c:pt>
                <c:pt idx="421">
                  <c:v>0.23651820601349</c:v>
                </c:pt>
                <c:pt idx="422">
                  <c:v>0.235960150507771</c:v>
                </c:pt>
                <c:pt idx="423">
                  <c:v>0.235402095002052</c:v>
                </c:pt>
                <c:pt idx="424">
                  <c:v>0.23484403949633301</c:v>
                </c:pt>
                <c:pt idx="425">
                  <c:v>0.23513494361481099</c:v>
                </c:pt>
                <c:pt idx="426">
                  <c:v>0.23573846125890999</c:v>
                </c:pt>
                <c:pt idx="427">
                  <c:v>0.23634197890300801</c:v>
                </c:pt>
                <c:pt idx="428">
                  <c:v>0.236945496547106</c:v>
                </c:pt>
                <c:pt idx="429">
                  <c:v>0.237549014191205</c:v>
                </c:pt>
                <c:pt idx="430">
                  <c:v>0.23815253183530299</c:v>
                </c:pt>
                <c:pt idx="431">
                  <c:v>0.23875604947940099</c:v>
                </c:pt>
                <c:pt idx="432">
                  <c:v>0.23935956712350001</c:v>
                </c:pt>
                <c:pt idx="433">
                  <c:v>0.23996308476759801</c:v>
                </c:pt>
                <c:pt idx="434">
                  <c:v>0.240566602411696</c:v>
                </c:pt>
                <c:pt idx="435">
                  <c:v>0.241170120055795</c:v>
                </c:pt>
                <c:pt idx="436">
                  <c:v>0.24177363769989299</c:v>
                </c:pt>
                <c:pt idx="437">
                  <c:v>0.24237715534399101</c:v>
                </c:pt>
                <c:pt idx="438">
                  <c:v>0.24298067298809001</c:v>
                </c:pt>
                <c:pt idx="439">
                  <c:v>0.243584190632188</c:v>
                </c:pt>
                <c:pt idx="440">
                  <c:v>0.244187708276287</c:v>
                </c:pt>
                <c:pt idx="441">
                  <c:v>0.24479122592038499</c:v>
                </c:pt>
                <c:pt idx="442">
                  <c:v>0.24539474356448299</c:v>
                </c:pt>
                <c:pt idx="443">
                  <c:v>0.24599826120858201</c:v>
                </c:pt>
                <c:pt idx="444">
                  <c:v>0.24672874469651701</c:v>
                </c:pt>
                <c:pt idx="445">
                  <c:v>0.24830725465009501</c:v>
                </c:pt>
                <c:pt idx="446">
                  <c:v>0.24988576460367301</c:v>
                </c:pt>
                <c:pt idx="447">
                  <c:v>0.25146427455725001</c:v>
                </c:pt>
                <c:pt idx="448">
                  <c:v>0.25304278451082801</c:v>
                </c:pt>
                <c:pt idx="449">
                  <c:v>0.25462129446440601</c:v>
                </c:pt>
                <c:pt idx="450">
                  <c:v>0.25619980441798401</c:v>
                </c:pt>
                <c:pt idx="451">
                  <c:v>0.25777831437156101</c:v>
                </c:pt>
                <c:pt idx="452">
                  <c:v>0.25935682432513901</c:v>
                </c:pt>
                <c:pt idx="453">
                  <c:v>0.26093533427871701</c:v>
                </c:pt>
                <c:pt idx="454">
                  <c:v>0.26251384423229401</c:v>
                </c:pt>
                <c:pt idx="455">
                  <c:v>0.26409235418587201</c:v>
                </c:pt>
                <c:pt idx="456">
                  <c:v>0.26567086413945001</c:v>
                </c:pt>
                <c:pt idx="457">
                  <c:v>0.26724937409302801</c:v>
                </c:pt>
                <c:pt idx="458">
                  <c:v>0.26882788404660501</c:v>
                </c:pt>
                <c:pt idx="459">
                  <c:v>0.27040639400018301</c:v>
                </c:pt>
                <c:pt idx="460">
                  <c:v>0.27198490395376101</c:v>
                </c:pt>
                <c:pt idx="461">
                  <c:v>0.27365035229483797</c:v>
                </c:pt>
                <c:pt idx="462">
                  <c:v>0.27569305546115702</c:v>
                </c:pt>
                <c:pt idx="463">
                  <c:v>0.27773575862747601</c:v>
                </c:pt>
                <c:pt idx="464">
                  <c:v>0.27977846179379501</c:v>
                </c:pt>
                <c:pt idx="465">
                  <c:v>0.281821164960114</c:v>
                </c:pt>
                <c:pt idx="466">
                  <c:v>0.28386386812643299</c:v>
                </c:pt>
                <c:pt idx="467">
                  <c:v>0.28590657129275199</c:v>
                </c:pt>
                <c:pt idx="468">
                  <c:v>0.28794927445906998</c:v>
                </c:pt>
                <c:pt idx="469">
                  <c:v>0.28999197762538897</c:v>
                </c:pt>
                <c:pt idx="470">
                  <c:v>0.29203468079170802</c:v>
                </c:pt>
                <c:pt idx="471">
                  <c:v>0.29407738395802702</c:v>
                </c:pt>
                <c:pt idx="472">
                  <c:v>0.29612008712434601</c:v>
                </c:pt>
                <c:pt idx="473">
                  <c:v>0.298162790290665</c:v>
                </c:pt>
                <c:pt idx="474">
                  <c:v>0.300205493456984</c:v>
                </c:pt>
                <c:pt idx="475">
                  <c:v>0.30224819662330299</c:v>
                </c:pt>
                <c:pt idx="476">
                  <c:v>0.30432605533940499</c:v>
                </c:pt>
                <c:pt idx="477">
                  <c:v>0.306516693203152</c:v>
                </c:pt>
                <c:pt idx="478">
                  <c:v>0.30870733106689902</c:v>
                </c:pt>
                <c:pt idx="479">
                  <c:v>0.31089796893064597</c:v>
                </c:pt>
                <c:pt idx="480">
                  <c:v>0.31308860679439299</c:v>
                </c:pt>
                <c:pt idx="481">
                  <c:v>0.31527924465814</c:v>
                </c:pt>
                <c:pt idx="482">
                  <c:v>0.31746988252188701</c:v>
                </c:pt>
                <c:pt idx="483">
                  <c:v>0.31966052038563503</c:v>
                </c:pt>
                <c:pt idx="484">
                  <c:v>0.32185115824938199</c:v>
                </c:pt>
                <c:pt idx="485">
                  <c:v>0.324041796113129</c:v>
                </c:pt>
                <c:pt idx="486">
                  <c:v>0.32623243397687601</c:v>
                </c:pt>
                <c:pt idx="487">
                  <c:v>0.32842307184062303</c:v>
                </c:pt>
                <c:pt idx="488">
                  <c:v>0.33061370970436998</c:v>
                </c:pt>
                <c:pt idx="489">
                  <c:v>0.332804347568117</c:v>
                </c:pt>
                <c:pt idx="490">
                  <c:v>0.33498580388466698</c:v>
                </c:pt>
                <c:pt idx="491">
                  <c:v>0.337153219469637</c:v>
                </c:pt>
                <c:pt idx="492">
                  <c:v>0.33932063505460802</c:v>
                </c:pt>
                <c:pt idx="493">
                  <c:v>0.34148805063957799</c:v>
                </c:pt>
                <c:pt idx="494">
                  <c:v>0.34365546622454901</c:v>
                </c:pt>
                <c:pt idx="495">
                  <c:v>0.34582288180951898</c:v>
                </c:pt>
                <c:pt idx="496">
                  <c:v>0.34799029739449</c:v>
                </c:pt>
                <c:pt idx="497">
                  <c:v>0.35015771297946002</c:v>
                </c:pt>
                <c:pt idx="498">
                  <c:v>0.35232512856442999</c:v>
                </c:pt>
                <c:pt idx="499">
                  <c:v>0.35449254414940101</c:v>
                </c:pt>
                <c:pt idx="500">
                  <c:v>0.35665995973437098</c:v>
                </c:pt>
                <c:pt idx="501">
                  <c:v>0.358827375319342</c:v>
                </c:pt>
                <c:pt idx="502">
                  <c:v>0.36099479090431202</c:v>
                </c:pt>
                <c:pt idx="503">
                  <c:v>0.36316220648928199</c:v>
                </c:pt>
                <c:pt idx="504">
                  <c:v>0.36532962207425301</c:v>
                </c:pt>
                <c:pt idx="505">
                  <c:v>0.36670322770414299</c:v>
                </c:pt>
                <c:pt idx="506">
                  <c:v>0.36807637296578999</c:v>
                </c:pt>
                <c:pt idx="507">
                  <c:v>0.36944951822743799</c:v>
                </c:pt>
                <c:pt idx="508">
                  <c:v>0.37082266348908499</c:v>
                </c:pt>
                <c:pt idx="509">
                  <c:v>0.37219580875073199</c:v>
                </c:pt>
                <c:pt idx="510">
                  <c:v>0.373568954012379</c:v>
                </c:pt>
                <c:pt idx="511">
                  <c:v>0.374942099274026</c:v>
                </c:pt>
                <c:pt idx="512">
                  <c:v>0.376315244535673</c:v>
                </c:pt>
                <c:pt idx="513">
                  <c:v>0.37768838979732</c:v>
                </c:pt>
                <c:pt idx="514">
                  <c:v>0.379061535058967</c:v>
                </c:pt>
                <c:pt idx="515">
                  <c:v>0.380434680320614</c:v>
                </c:pt>
                <c:pt idx="516">
                  <c:v>0.38180782558226101</c:v>
                </c:pt>
                <c:pt idx="517">
                  <c:v>0.38318097084390801</c:v>
                </c:pt>
                <c:pt idx="518">
                  <c:v>0.38455411610555501</c:v>
                </c:pt>
                <c:pt idx="519">
                  <c:v>0.38592726136720201</c:v>
                </c:pt>
                <c:pt idx="520">
                  <c:v>0.38730040662884901</c:v>
                </c:pt>
                <c:pt idx="521">
                  <c:v>0.38867355189049602</c:v>
                </c:pt>
                <c:pt idx="522">
                  <c:v>0.39004669715214302</c:v>
                </c:pt>
                <c:pt idx="523">
                  <c:v>0.39141984241379002</c:v>
                </c:pt>
                <c:pt idx="524">
                  <c:v>0.391725615465567</c:v>
                </c:pt>
                <c:pt idx="525">
                  <c:v>0.39190894948390098</c:v>
                </c:pt>
                <c:pt idx="526">
                  <c:v>0.39209228350223602</c:v>
                </c:pt>
                <c:pt idx="527">
                  <c:v>0.392275617520571</c:v>
                </c:pt>
                <c:pt idx="528">
                  <c:v>0.39245895153890598</c:v>
                </c:pt>
                <c:pt idx="529">
                  <c:v>0.39264228555724101</c:v>
                </c:pt>
                <c:pt idx="530">
                  <c:v>0.39282561957557499</c:v>
                </c:pt>
                <c:pt idx="531">
                  <c:v>0.39300895359391003</c:v>
                </c:pt>
                <c:pt idx="532">
                  <c:v>0.39319228761224501</c:v>
                </c:pt>
                <c:pt idx="533">
                  <c:v>0.39337562163057999</c:v>
                </c:pt>
                <c:pt idx="534">
                  <c:v>0.39355895564891502</c:v>
                </c:pt>
                <c:pt idx="535">
                  <c:v>0.393742289667249</c:v>
                </c:pt>
                <c:pt idx="536">
                  <c:v>0.39392562368558398</c:v>
                </c:pt>
                <c:pt idx="537">
                  <c:v>0.39410895770391902</c:v>
                </c:pt>
                <c:pt idx="538">
                  <c:v>0.394292291722254</c:v>
                </c:pt>
                <c:pt idx="539">
                  <c:v>0.39447562574058898</c:v>
                </c:pt>
                <c:pt idx="540">
                  <c:v>0.39465895975892301</c:v>
                </c:pt>
                <c:pt idx="541">
                  <c:v>0.39484229377725799</c:v>
                </c:pt>
                <c:pt idx="542">
                  <c:v>0.39502562779559303</c:v>
                </c:pt>
                <c:pt idx="543">
                  <c:v>0.39520896181392801</c:v>
                </c:pt>
                <c:pt idx="544">
                  <c:v>0.39539229583226299</c:v>
                </c:pt>
                <c:pt idx="545">
                  <c:v>0.39557562985059802</c:v>
                </c:pt>
                <c:pt idx="546">
                  <c:v>0.395758963868932</c:v>
                </c:pt>
                <c:pt idx="547">
                  <c:v>0.39594229788726698</c:v>
                </c:pt>
                <c:pt idx="548">
                  <c:v>0.39612563190560202</c:v>
                </c:pt>
                <c:pt idx="549">
                  <c:v>0.396308965923937</c:v>
                </c:pt>
                <c:pt idx="550">
                  <c:v>0.39649229994227198</c:v>
                </c:pt>
                <c:pt idx="551">
                  <c:v>0.39667563396060601</c:v>
                </c:pt>
                <c:pt idx="552">
                  <c:v>0.39685896797894099</c:v>
                </c:pt>
                <c:pt idx="553">
                  <c:v>0.39704230199727603</c:v>
                </c:pt>
                <c:pt idx="554">
                  <c:v>0.39722563601561101</c:v>
                </c:pt>
                <c:pt idx="555">
                  <c:v>0.39702762560562199</c:v>
                </c:pt>
                <c:pt idx="556">
                  <c:v>0.39607845977832701</c:v>
                </c:pt>
                <c:pt idx="557">
                  <c:v>0.39512929395103302</c:v>
                </c:pt>
                <c:pt idx="558">
                  <c:v>0.39418012812373798</c:v>
                </c:pt>
                <c:pt idx="559">
                  <c:v>0.393230962296443</c:v>
                </c:pt>
                <c:pt idx="560">
                  <c:v>0.39228179646914901</c:v>
                </c:pt>
                <c:pt idx="561">
                  <c:v>0.39133263064185397</c:v>
                </c:pt>
                <c:pt idx="562">
                  <c:v>0.39038346481455999</c:v>
                </c:pt>
                <c:pt idx="563">
                  <c:v>0.389434298987265</c:v>
                </c:pt>
                <c:pt idx="564">
                  <c:v>0.38848513315997002</c:v>
                </c:pt>
                <c:pt idx="565">
                  <c:v>0.38753596733267598</c:v>
                </c:pt>
                <c:pt idx="566">
                  <c:v>0.38658680150538099</c:v>
                </c:pt>
                <c:pt idx="567">
                  <c:v>0.38563763567808601</c:v>
                </c:pt>
                <c:pt idx="568">
                  <c:v>0.38468846985079203</c:v>
                </c:pt>
                <c:pt idx="569">
                  <c:v>0.38373930402349699</c:v>
                </c:pt>
                <c:pt idx="570">
                  <c:v>0.382790138196203</c:v>
                </c:pt>
                <c:pt idx="571">
                  <c:v>0.38184097236890802</c:v>
                </c:pt>
                <c:pt idx="572">
                  <c:v>0.38089180654161298</c:v>
                </c:pt>
                <c:pt idx="573">
                  <c:v>0.37994264071431899</c:v>
                </c:pt>
                <c:pt idx="574">
                  <c:v>0.37899347488702401</c:v>
                </c:pt>
                <c:pt idx="575">
                  <c:v>0.37804430905973002</c:v>
                </c:pt>
                <c:pt idx="576">
                  <c:v>0.37709514323243498</c:v>
                </c:pt>
                <c:pt idx="577">
                  <c:v>0.37614597740514</c:v>
                </c:pt>
                <c:pt idx="578">
                  <c:v>0.375170187921198</c:v>
                </c:pt>
                <c:pt idx="579">
                  <c:v>0.37389523757785897</c:v>
                </c:pt>
                <c:pt idx="580">
                  <c:v>0.37262028723452001</c:v>
                </c:pt>
                <c:pt idx="581">
                  <c:v>0.37134533689118099</c:v>
                </c:pt>
                <c:pt idx="582">
                  <c:v>0.37007038654784202</c:v>
                </c:pt>
                <c:pt idx="583">
                  <c:v>0.368795436204503</c:v>
                </c:pt>
                <c:pt idx="584">
                  <c:v>0.36752048586116398</c:v>
                </c:pt>
                <c:pt idx="585">
                  <c:v>0.36624553551782502</c:v>
                </c:pt>
                <c:pt idx="586">
                  <c:v>0.364970585174486</c:v>
                </c:pt>
                <c:pt idx="587">
                  <c:v>0.36369563483114697</c:v>
                </c:pt>
                <c:pt idx="588">
                  <c:v>0.36242068448780801</c:v>
                </c:pt>
                <c:pt idx="589">
                  <c:v>0.36114573414446799</c:v>
                </c:pt>
                <c:pt idx="590">
                  <c:v>0.35987078380112902</c:v>
                </c:pt>
                <c:pt idx="591">
                  <c:v>0.35859583345779</c:v>
                </c:pt>
                <c:pt idx="592">
                  <c:v>0.35732088311445098</c:v>
                </c:pt>
                <c:pt idx="593">
                  <c:v>0.35607648199623798</c:v>
                </c:pt>
                <c:pt idx="594">
                  <c:v>0.354833267456173</c:v>
                </c:pt>
                <c:pt idx="595">
                  <c:v>0.35359005291610801</c:v>
                </c:pt>
                <c:pt idx="596">
                  <c:v>0.35234683837604303</c:v>
                </c:pt>
                <c:pt idx="597">
                  <c:v>0.35110362383597798</c:v>
                </c:pt>
                <c:pt idx="598">
                  <c:v>0.349860409295913</c:v>
                </c:pt>
                <c:pt idx="599">
                  <c:v>0.34861719475584801</c:v>
                </c:pt>
                <c:pt idx="600">
                  <c:v>0.34737398021578297</c:v>
                </c:pt>
                <c:pt idx="601">
                  <c:v>0.34613076567571799</c:v>
                </c:pt>
                <c:pt idx="602">
                  <c:v>0.344887551135653</c:v>
                </c:pt>
                <c:pt idx="603">
                  <c:v>0.34364433659558802</c:v>
                </c:pt>
                <c:pt idx="604">
                  <c:v>0.34240112205552298</c:v>
                </c:pt>
                <c:pt idx="605">
                  <c:v>0.34115790751545799</c:v>
                </c:pt>
                <c:pt idx="606">
                  <c:v>0.33991469297539301</c:v>
                </c:pt>
                <c:pt idx="607">
                  <c:v>0.338707038713356</c:v>
                </c:pt>
                <c:pt idx="608">
                  <c:v>0.33756684422903299</c:v>
                </c:pt>
                <c:pt idx="609">
                  <c:v>0.33642664974470898</c:v>
                </c:pt>
                <c:pt idx="610">
                  <c:v>0.33528645526038597</c:v>
                </c:pt>
                <c:pt idx="611">
                  <c:v>0.33414626077606202</c:v>
                </c:pt>
                <c:pt idx="612">
                  <c:v>0.33300606629173901</c:v>
                </c:pt>
                <c:pt idx="613">
                  <c:v>0.331865871807416</c:v>
                </c:pt>
                <c:pt idx="614">
                  <c:v>0.33072567732309299</c:v>
                </c:pt>
                <c:pt idx="615">
                  <c:v>0.32958548283876898</c:v>
                </c:pt>
                <c:pt idx="616">
                  <c:v>0.32844528835444597</c:v>
                </c:pt>
                <c:pt idx="617">
                  <c:v>0.32730509387012202</c:v>
                </c:pt>
                <c:pt idx="618">
                  <c:v>0.32616489938579901</c:v>
                </c:pt>
                <c:pt idx="619">
                  <c:v>0.325024704901476</c:v>
                </c:pt>
                <c:pt idx="620">
                  <c:v>0.32388451041715299</c:v>
                </c:pt>
                <c:pt idx="621">
                  <c:v>0.32274431593282898</c:v>
                </c:pt>
                <c:pt idx="622">
                  <c:v>0.32160412144850598</c:v>
                </c:pt>
                <c:pt idx="623">
                  <c:v>0.32046392696418202</c:v>
                </c:pt>
                <c:pt idx="624">
                  <c:v>0.31959006869491802</c:v>
                </c:pt>
                <c:pt idx="625">
                  <c:v>0.31872848734077702</c:v>
                </c:pt>
                <c:pt idx="626">
                  <c:v>0.31786690598663597</c:v>
                </c:pt>
                <c:pt idx="627">
                  <c:v>0.31700532463249498</c:v>
                </c:pt>
                <c:pt idx="628">
                  <c:v>0.31614374327835298</c:v>
                </c:pt>
                <c:pt idx="629">
                  <c:v>0.31528216192421199</c:v>
                </c:pt>
                <c:pt idx="630">
                  <c:v>0.314420580570071</c:v>
                </c:pt>
                <c:pt idx="631">
                  <c:v>0.313558999215929</c:v>
                </c:pt>
                <c:pt idx="632">
                  <c:v>0.31269741786178801</c:v>
                </c:pt>
                <c:pt idx="633">
                  <c:v>0.31183583650764701</c:v>
                </c:pt>
                <c:pt idx="634">
                  <c:v>0.31097425515350602</c:v>
                </c:pt>
                <c:pt idx="635">
                  <c:v>0.31011267379936402</c:v>
                </c:pt>
                <c:pt idx="636">
                  <c:v>0.30925109244522297</c:v>
                </c:pt>
                <c:pt idx="637">
                  <c:v>0.30838951109108198</c:v>
                </c:pt>
                <c:pt idx="638">
                  <c:v>0.30752792973693999</c:v>
                </c:pt>
                <c:pt idx="639">
                  <c:v>0.30667776519953599</c:v>
                </c:pt>
                <c:pt idx="640">
                  <c:v>0.306122017615647</c:v>
                </c:pt>
                <c:pt idx="641">
                  <c:v>0.30556627003175701</c:v>
                </c:pt>
                <c:pt idx="642">
                  <c:v>0.30501052244786803</c:v>
                </c:pt>
                <c:pt idx="643">
                  <c:v>0.30445477486397798</c:v>
                </c:pt>
                <c:pt idx="644">
                  <c:v>0.303899027280089</c:v>
                </c:pt>
                <c:pt idx="645">
                  <c:v>0.30334327969619901</c:v>
                </c:pt>
                <c:pt idx="646">
                  <c:v>0.30278753211231002</c:v>
                </c:pt>
                <c:pt idx="647">
                  <c:v>0.30223178452841998</c:v>
                </c:pt>
                <c:pt idx="648">
                  <c:v>0.30167603694453099</c:v>
                </c:pt>
                <c:pt idx="649">
                  <c:v>0.301120289360641</c:v>
                </c:pt>
                <c:pt idx="650">
                  <c:v>0.30056454177675201</c:v>
                </c:pt>
                <c:pt idx="651">
                  <c:v>0.30000879419286203</c:v>
                </c:pt>
                <c:pt idx="652">
                  <c:v>0.29945304660897298</c:v>
                </c:pt>
                <c:pt idx="653">
                  <c:v>0.298897299025083</c:v>
                </c:pt>
                <c:pt idx="654">
                  <c:v>0.29834155144119401</c:v>
                </c:pt>
                <c:pt idx="655">
                  <c:v>0.29778580385730402</c:v>
                </c:pt>
                <c:pt idx="656">
                  <c:v>0.29762551985440999</c:v>
                </c:pt>
                <c:pt idx="657">
                  <c:v>0.29753951131224399</c:v>
                </c:pt>
                <c:pt idx="658">
                  <c:v>0.29745350277007698</c:v>
                </c:pt>
                <c:pt idx="659">
                  <c:v>0.29736749422790998</c:v>
                </c:pt>
                <c:pt idx="660">
                  <c:v>0.29728148568574397</c:v>
                </c:pt>
                <c:pt idx="661">
                  <c:v>0.29719547714357702</c:v>
                </c:pt>
                <c:pt idx="662">
                  <c:v>0.29710946860141102</c:v>
                </c:pt>
                <c:pt idx="663">
                  <c:v>0.29702346005924402</c:v>
                </c:pt>
                <c:pt idx="664">
                  <c:v>0.29693745151707701</c:v>
                </c:pt>
                <c:pt idx="665">
                  <c:v>0.29685144297491101</c:v>
                </c:pt>
                <c:pt idx="666">
                  <c:v>0.296765434432744</c:v>
                </c:pt>
                <c:pt idx="667">
                  <c:v>0.296679425890577</c:v>
                </c:pt>
                <c:pt idx="668">
                  <c:v>0.29659341734841099</c:v>
                </c:pt>
                <c:pt idx="669">
                  <c:v>0.29650740880624399</c:v>
                </c:pt>
                <c:pt idx="670">
                  <c:v>0.29642140026407798</c:v>
                </c:pt>
                <c:pt idx="671">
                  <c:v>0.29649338503898398</c:v>
                </c:pt>
                <c:pt idx="672">
                  <c:v>0.29658445290653401</c:v>
                </c:pt>
                <c:pt idx="673">
                  <c:v>0.29667552077408299</c:v>
                </c:pt>
                <c:pt idx="674">
                  <c:v>0.29676658864163202</c:v>
                </c:pt>
                <c:pt idx="675">
                  <c:v>0.296857656509181</c:v>
                </c:pt>
                <c:pt idx="676">
                  <c:v>0.29694872437672998</c:v>
                </c:pt>
                <c:pt idx="677">
                  <c:v>0.29703979224427901</c:v>
                </c:pt>
                <c:pt idx="678">
                  <c:v>0.29713086011182899</c:v>
                </c:pt>
                <c:pt idx="679">
                  <c:v>0.29722192797937802</c:v>
                </c:pt>
                <c:pt idx="680">
                  <c:v>0.297312995846927</c:v>
                </c:pt>
                <c:pt idx="681">
                  <c:v>0.29740406371447597</c:v>
                </c:pt>
                <c:pt idx="682">
                  <c:v>0.29749513158202501</c:v>
                </c:pt>
                <c:pt idx="683">
                  <c:v>0.29758619944957398</c:v>
                </c:pt>
                <c:pt idx="684">
                  <c:v>0.29767726731712302</c:v>
                </c:pt>
                <c:pt idx="685">
                  <c:v>0.29807590056810201</c:v>
                </c:pt>
                <c:pt idx="686">
                  <c:v>0.29856479131333202</c:v>
                </c:pt>
                <c:pt idx="687">
                  <c:v>0.29905368205856298</c:v>
                </c:pt>
                <c:pt idx="688">
                  <c:v>0.29954257280379398</c:v>
                </c:pt>
                <c:pt idx="689">
                  <c:v>0.30003146354902499</c:v>
                </c:pt>
                <c:pt idx="690">
                  <c:v>0.300520354294255</c:v>
                </c:pt>
                <c:pt idx="691">
                  <c:v>0.30100924503948601</c:v>
                </c:pt>
                <c:pt idx="692">
                  <c:v>0.30149813578471701</c:v>
                </c:pt>
                <c:pt idx="693">
                  <c:v>0.30198702652994702</c:v>
                </c:pt>
                <c:pt idx="694">
                  <c:v>0.30247591727517797</c:v>
                </c:pt>
                <c:pt idx="695">
                  <c:v>0.30296480802040898</c:v>
                </c:pt>
                <c:pt idx="696">
                  <c:v>0.30345369876563899</c:v>
                </c:pt>
                <c:pt idx="697">
                  <c:v>0.30394258951087</c:v>
                </c:pt>
                <c:pt idx="698">
                  <c:v>0.30443148025610101</c:v>
                </c:pt>
                <c:pt idx="699">
                  <c:v>0.30492037100133101</c:v>
                </c:pt>
                <c:pt idx="700">
                  <c:v>0.30540926174656202</c:v>
                </c:pt>
                <c:pt idx="701">
                  <c:v>0.306113506308613</c:v>
                </c:pt>
                <c:pt idx="702">
                  <c:v>0.30681928238488598</c:v>
                </c:pt>
                <c:pt idx="703">
                  <c:v>0.30752505846116002</c:v>
                </c:pt>
                <c:pt idx="704">
                  <c:v>0.308230834537433</c:v>
                </c:pt>
                <c:pt idx="705">
                  <c:v>0.30893661061370598</c:v>
                </c:pt>
                <c:pt idx="706">
                  <c:v>0.30964238668998001</c:v>
                </c:pt>
                <c:pt idx="707">
                  <c:v>0.31034816276625299</c:v>
                </c:pt>
                <c:pt idx="708">
                  <c:v>0.31105393884252702</c:v>
                </c:pt>
                <c:pt idx="709">
                  <c:v>0.3117597149188</c:v>
                </c:pt>
                <c:pt idx="710">
                  <c:v>0.31246549099507298</c:v>
                </c:pt>
                <c:pt idx="711">
                  <c:v>0.31317126707134701</c:v>
                </c:pt>
                <c:pt idx="712">
                  <c:v>0.31387704314761999</c:v>
                </c:pt>
                <c:pt idx="713">
                  <c:v>0.31458281922389297</c:v>
                </c:pt>
                <c:pt idx="714">
                  <c:v>0.31528859530016701</c:v>
                </c:pt>
                <c:pt idx="715">
                  <c:v>0.31599437137643999</c:v>
                </c:pt>
                <c:pt idx="716">
                  <c:v>0.31670014745271302</c:v>
                </c:pt>
                <c:pt idx="717">
                  <c:v>0.317405923528987</c:v>
                </c:pt>
                <c:pt idx="718">
                  <c:v>0.31811169960525998</c:v>
                </c:pt>
                <c:pt idx="719">
                  <c:v>0.31883755482034298</c:v>
                </c:pt>
                <c:pt idx="720">
                  <c:v>0.319663236927334</c:v>
                </c:pt>
                <c:pt idx="721">
                  <c:v>0.32048891903432503</c:v>
                </c:pt>
                <c:pt idx="722">
                  <c:v>0.32131460114131699</c:v>
                </c:pt>
                <c:pt idx="723">
                  <c:v>0.32214028324830801</c:v>
                </c:pt>
                <c:pt idx="724">
                  <c:v>0.32296596535529898</c:v>
                </c:pt>
                <c:pt idx="725">
                  <c:v>0.323791647462291</c:v>
                </c:pt>
                <c:pt idx="726">
                  <c:v>0.32461732956928202</c:v>
                </c:pt>
                <c:pt idx="727">
                  <c:v>0.32544301167627299</c:v>
                </c:pt>
                <c:pt idx="728">
                  <c:v>0.32626869378326501</c:v>
                </c:pt>
                <c:pt idx="729">
                  <c:v>0.32709437589025597</c:v>
                </c:pt>
                <c:pt idx="730">
                  <c:v>0.32792005799724699</c:v>
                </c:pt>
                <c:pt idx="731">
                  <c:v>0.32874574010423802</c:v>
                </c:pt>
                <c:pt idx="732">
                  <c:v>0.32957142221122998</c:v>
                </c:pt>
                <c:pt idx="733">
                  <c:v>0.330397104318221</c:v>
                </c:pt>
                <c:pt idx="734">
                  <c:v>0.33122278642521202</c:v>
                </c:pt>
                <c:pt idx="735">
                  <c:v>0.33204846853220399</c:v>
                </c:pt>
                <c:pt idx="736">
                  <c:v>0.332799573447771</c:v>
                </c:pt>
                <c:pt idx="737">
                  <c:v>0.33349130182467801</c:v>
                </c:pt>
                <c:pt idx="738">
                  <c:v>0.33418303020158502</c:v>
                </c:pt>
                <c:pt idx="739">
                  <c:v>0.33487475857849303</c:v>
                </c:pt>
                <c:pt idx="740">
                  <c:v>0.33556648695539998</c:v>
                </c:pt>
                <c:pt idx="741">
                  <c:v>0.33625821533230799</c:v>
                </c:pt>
                <c:pt idx="742">
                  <c:v>0.33694994370921499</c:v>
                </c:pt>
                <c:pt idx="743">
                  <c:v>0.337641672086122</c:v>
                </c:pt>
                <c:pt idx="744">
                  <c:v>0.33833340046303001</c:v>
                </c:pt>
                <c:pt idx="745">
                  <c:v>0.33902512883993702</c:v>
                </c:pt>
                <c:pt idx="746">
                  <c:v>0.33971685721684503</c:v>
                </c:pt>
                <c:pt idx="747">
                  <c:v>0.34040858559375198</c:v>
                </c:pt>
                <c:pt idx="748">
                  <c:v>0.34110031397065899</c:v>
                </c:pt>
                <c:pt idx="749">
                  <c:v>0.34179204234756699</c:v>
                </c:pt>
                <c:pt idx="750">
                  <c:v>0.342483770724474</c:v>
                </c:pt>
                <c:pt idx="751">
                  <c:v>0.34317549910138201</c:v>
                </c:pt>
                <c:pt idx="752">
                  <c:v>0.34386722747828902</c:v>
                </c:pt>
                <c:pt idx="753">
                  <c:v>0.34455895585519603</c:v>
                </c:pt>
                <c:pt idx="754">
                  <c:v>0.34525068423210398</c:v>
                </c:pt>
                <c:pt idx="755">
                  <c:v>0.34594241260901099</c:v>
                </c:pt>
                <c:pt idx="756">
                  <c:v>0.34663414098591899</c:v>
                </c:pt>
                <c:pt idx="757">
                  <c:v>0.347325869362826</c:v>
                </c:pt>
                <c:pt idx="758">
                  <c:v>0.34801759773973401</c:v>
                </c:pt>
                <c:pt idx="759">
                  <c:v>0.34870932611664102</c:v>
                </c:pt>
                <c:pt idx="760">
                  <c:v>0.34940105449354802</c:v>
                </c:pt>
                <c:pt idx="761">
                  <c:v>0.35009278287045598</c:v>
                </c:pt>
                <c:pt idx="762">
                  <c:v>0.35045649819107999</c:v>
                </c:pt>
                <c:pt idx="763">
                  <c:v>0.35053313947590098</c:v>
                </c:pt>
                <c:pt idx="764">
                  <c:v>0.35060978076072202</c:v>
                </c:pt>
                <c:pt idx="765">
                  <c:v>0.35068642204554401</c:v>
                </c:pt>
                <c:pt idx="766">
                  <c:v>0.350763063330365</c:v>
                </c:pt>
                <c:pt idx="767">
                  <c:v>0.35083970461518699</c:v>
                </c:pt>
                <c:pt idx="768">
                  <c:v>0.35091634590000798</c:v>
                </c:pt>
                <c:pt idx="769">
                  <c:v>0.35099298718482902</c:v>
                </c:pt>
                <c:pt idx="770">
                  <c:v>0.35106962846965001</c:v>
                </c:pt>
                <c:pt idx="771">
                  <c:v>0.351146269754472</c:v>
                </c:pt>
                <c:pt idx="772">
                  <c:v>0.35122291103929298</c:v>
                </c:pt>
                <c:pt idx="773">
                  <c:v>0.35129955232411397</c:v>
                </c:pt>
                <c:pt idx="774">
                  <c:v>0.35137619360893602</c:v>
                </c:pt>
                <c:pt idx="775">
                  <c:v>0.351452834893757</c:v>
                </c:pt>
                <c:pt idx="776">
                  <c:v>0.35152947617857799</c:v>
                </c:pt>
                <c:pt idx="777">
                  <c:v>0.35160611746339998</c:v>
                </c:pt>
                <c:pt idx="778">
                  <c:v>0.35168275874822102</c:v>
                </c:pt>
                <c:pt idx="779">
                  <c:v>0.35175940003304201</c:v>
                </c:pt>
                <c:pt idx="780">
                  <c:v>0.351836041317864</c:v>
                </c:pt>
                <c:pt idx="781">
                  <c:v>0.35191268260268499</c:v>
                </c:pt>
                <c:pt idx="782">
                  <c:v>0.35198932388750598</c:v>
                </c:pt>
                <c:pt idx="783">
                  <c:v>0.35206596517232802</c:v>
                </c:pt>
                <c:pt idx="784">
                  <c:v>0.35214260645714901</c:v>
                </c:pt>
                <c:pt idx="785">
                  <c:v>0.35221924774197</c:v>
                </c:pt>
                <c:pt idx="786">
                  <c:v>0.35229588902679199</c:v>
                </c:pt>
                <c:pt idx="787">
                  <c:v>0.35237253031161297</c:v>
                </c:pt>
                <c:pt idx="788">
                  <c:v>0.35244917159643402</c:v>
                </c:pt>
                <c:pt idx="789">
                  <c:v>0.35252581288125501</c:v>
                </c:pt>
                <c:pt idx="790">
                  <c:v>0.352602454166077</c:v>
                </c:pt>
                <c:pt idx="791">
                  <c:v>0.35267909545089798</c:v>
                </c:pt>
                <c:pt idx="792">
                  <c:v>0.35275573673571903</c:v>
                </c:pt>
                <c:pt idx="793">
                  <c:v>0.35283237802054102</c:v>
                </c:pt>
                <c:pt idx="794">
                  <c:v>0.352909019305362</c:v>
                </c:pt>
                <c:pt idx="795">
                  <c:v>0.35298566059018299</c:v>
                </c:pt>
                <c:pt idx="796">
                  <c:v>0.35306230187500498</c:v>
                </c:pt>
                <c:pt idx="797">
                  <c:v>0.35313894315982602</c:v>
                </c:pt>
                <c:pt idx="798">
                  <c:v>0.35321558444464701</c:v>
                </c:pt>
                <c:pt idx="799">
                  <c:v>0.353292225729469</c:v>
                </c:pt>
                <c:pt idx="800">
                  <c:v>0.35336886701428999</c:v>
                </c:pt>
                <c:pt idx="801">
                  <c:v>0.35344550829911098</c:v>
                </c:pt>
                <c:pt idx="802">
                  <c:v>0.35352214958393302</c:v>
                </c:pt>
                <c:pt idx="803">
                  <c:v>0.35359879086875401</c:v>
                </c:pt>
                <c:pt idx="804">
                  <c:v>0.353675432153575</c:v>
                </c:pt>
                <c:pt idx="805">
                  <c:v>0.35375207343839699</c:v>
                </c:pt>
                <c:pt idx="806">
                  <c:v>0.35382871472321797</c:v>
                </c:pt>
                <c:pt idx="807">
                  <c:v>0.35390535600803902</c:v>
                </c:pt>
                <c:pt idx="808">
                  <c:v>0.35398199729286101</c:v>
                </c:pt>
                <c:pt idx="809">
                  <c:v>0.35405863857768199</c:v>
                </c:pt>
                <c:pt idx="810">
                  <c:v>0.35413527986250298</c:v>
                </c:pt>
                <c:pt idx="811">
                  <c:v>0.35421192114732503</c:v>
                </c:pt>
                <c:pt idx="812">
                  <c:v>0.35428856243214601</c:v>
                </c:pt>
                <c:pt idx="813">
                  <c:v>0.354365203716967</c:v>
                </c:pt>
                <c:pt idx="814">
                  <c:v>0.35444184500178899</c:v>
                </c:pt>
                <c:pt idx="815">
                  <c:v>0.35451848628660998</c:v>
                </c:pt>
                <c:pt idx="816">
                  <c:v>0.35459512757143102</c:v>
                </c:pt>
                <c:pt idx="817">
                  <c:v>0.35467176885625201</c:v>
                </c:pt>
                <c:pt idx="818">
                  <c:v>0.35443672527436498</c:v>
                </c:pt>
                <c:pt idx="819">
                  <c:v>0.35400284773184998</c:v>
                </c:pt>
                <c:pt idx="820">
                  <c:v>0.35356897018933597</c:v>
                </c:pt>
                <c:pt idx="821">
                  <c:v>0.35313509264682102</c:v>
                </c:pt>
                <c:pt idx="822">
                  <c:v>0.35270121510430702</c:v>
                </c:pt>
                <c:pt idx="823">
                  <c:v>0.35226733756179202</c:v>
                </c:pt>
                <c:pt idx="824">
                  <c:v>0.35183346001927701</c:v>
                </c:pt>
                <c:pt idx="825">
                  <c:v>0.35139958247676301</c:v>
                </c:pt>
                <c:pt idx="826">
                  <c:v>0.350965704934248</c:v>
                </c:pt>
                <c:pt idx="827">
                  <c:v>0.350531827391734</c:v>
                </c:pt>
                <c:pt idx="828">
                  <c:v>0.35009794984921899</c:v>
                </c:pt>
                <c:pt idx="829">
                  <c:v>0.34966407230670399</c:v>
                </c:pt>
                <c:pt idx="830">
                  <c:v>0.34923019476418998</c:v>
                </c:pt>
                <c:pt idx="831">
                  <c:v>0.34879631722167498</c:v>
                </c:pt>
                <c:pt idx="832">
                  <c:v>0.34836243967916097</c:v>
                </c:pt>
                <c:pt idx="833">
                  <c:v>0.34792856213664602</c:v>
                </c:pt>
                <c:pt idx="834">
                  <c:v>0.34749468459413102</c:v>
                </c:pt>
                <c:pt idx="835">
                  <c:v>0.34706080705161702</c:v>
                </c:pt>
                <c:pt idx="836">
                  <c:v>0.34662692950910201</c:v>
                </c:pt>
                <c:pt idx="837">
                  <c:v>0.34619305196658801</c:v>
                </c:pt>
                <c:pt idx="838">
                  <c:v>0.345759174424073</c:v>
                </c:pt>
                <c:pt idx="839">
                  <c:v>0.345325296881558</c:v>
                </c:pt>
                <c:pt idx="840">
                  <c:v>0.34482797189662101</c:v>
                </c:pt>
                <c:pt idx="841">
                  <c:v>0.34432184463127602</c:v>
                </c:pt>
                <c:pt idx="842">
                  <c:v>0.34381571736593097</c:v>
                </c:pt>
                <c:pt idx="843">
                  <c:v>0.34330959010058598</c:v>
                </c:pt>
                <c:pt idx="844">
                  <c:v>0.34280346283524199</c:v>
                </c:pt>
                <c:pt idx="845">
                  <c:v>0.342297335569897</c:v>
                </c:pt>
                <c:pt idx="846">
                  <c:v>0.34179120830455201</c:v>
                </c:pt>
                <c:pt idx="847">
                  <c:v>0.34128508103920702</c:v>
                </c:pt>
                <c:pt idx="848">
                  <c:v>0.34077895377386302</c:v>
                </c:pt>
                <c:pt idx="849">
                  <c:v>0.34027282650851798</c:v>
                </c:pt>
                <c:pt idx="850">
                  <c:v>0.33976669924317299</c:v>
                </c:pt>
                <c:pt idx="851">
                  <c:v>0.339260571977828</c:v>
                </c:pt>
                <c:pt idx="852">
                  <c:v>0.338754444712483</c:v>
                </c:pt>
                <c:pt idx="853">
                  <c:v>0.33824831744713901</c:v>
                </c:pt>
                <c:pt idx="854">
                  <c:v>0.33774219018179402</c:v>
                </c:pt>
                <c:pt idx="855">
                  <c:v>0.33723606291644898</c:v>
                </c:pt>
                <c:pt idx="856">
                  <c:v>0.33672993565110398</c:v>
                </c:pt>
                <c:pt idx="857">
                  <c:v>0.33622380838575999</c:v>
                </c:pt>
                <c:pt idx="858">
                  <c:v>0.335717681120415</c:v>
                </c:pt>
                <c:pt idx="859">
                  <c:v>0.33521155385507001</c:v>
                </c:pt>
                <c:pt idx="860">
                  <c:v>0.33470542658972602</c:v>
                </c:pt>
                <c:pt idx="861">
                  <c:v>0.33420981305949798</c:v>
                </c:pt>
                <c:pt idx="862">
                  <c:v>0.33374067548546299</c:v>
                </c:pt>
                <c:pt idx="863">
                  <c:v>0.33327153791142899</c:v>
                </c:pt>
                <c:pt idx="864">
                  <c:v>0.332802400337394</c:v>
                </c:pt>
                <c:pt idx="865">
                  <c:v>0.33233326276336</c:v>
                </c:pt>
                <c:pt idx="866">
                  <c:v>0.33186412518932501</c:v>
                </c:pt>
                <c:pt idx="867">
                  <c:v>0.33139498761529101</c:v>
                </c:pt>
                <c:pt idx="868">
                  <c:v>0.33092585004125602</c:v>
                </c:pt>
                <c:pt idx="869">
                  <c:v>0.33045671246722103</c:v>
                </c:pt>
                <c:pt idx="870">
                  <c:v>0.32998757489318697</c:v>
                </c:pt>
                <c:pt idx="871">
                  <c:v>0.32951843731915198</c:v>
                </c:pt>
                <c:pt idx="872">
                  <c:v>0.32904929974511798</c:v>
                </c:pt>
                <c:pt idx="873">
                  <c:v>0.32858016217108299</c:v>
                </c:pt>
                <c:pt idx="874">
                  <c:v>0.32811102459704899</c:v>
                </c:pt>
                <c:pt idx="875">
                  <c:v>0.32769310222481701</c:v>
                </c:pt>
                <c:pt idx="876">
                  <c:v>0.32731220720777099</c:v>
                </c:pt>
                <c:pt idx="877">
                  <c:v>0.32693131219072502</c:v>
                </c:pt>
                <c:pt idx="878">
                  <c:v>0.326550417173679</c:v>
                </c:pt>
                <c:pt idx="879">
                  <c:v>0.32616952215663197</c:v>
                </c:pt>
                <c:pt idx="880">
                  <c:v>0.32578862713958601</c:v>
                </c:pt>
                <c:pt idx="881">
                  <c:v>0.32540773212253998</c:v>
                </c:pt>
                <c:pt idx="882">
                  <c:v>0.32502683710549402</c:v>
                </c:pt>
                <c:pt idx="883">
                  <c:v>0.32464594208844699</c:v>
                </c:pt>
                <c:pt idx="884">
                  <c:v>0.32426504707140102</c:v>
                </c:pt>
                <c:pt idx="885">
                  <c:v>0.323884152054355</c:v>
                </c:pt>
                <c:pt idx="886">
                  <c:v>0.32350325703730798</c:v>
                </c:pt>
                <c:pt idx="887">
                  <c:v>0.32312236202026201</c:v>
                </c:pt>
                <c:pt idx="888">
                  <c:v>0.32274146700321599</c:v>
                </c:pt>
                <c:pt idx="889">
                  <c:v>0.32236057198617002</c:v>
                </c:pt>
                <c:pt idx="890">
                  <c:v>0.321979676969123</c:v>
                </c:pt>
                <c:pt idx="891">
                  <c:v>0.32159878195207697</c:v>
                </c:pt>
                <c:pt idx="892">
                  <c:v>0.32125293294026602</c:v>
                </c:pt>
                <c:pt idx="893">
                  <c:v>0.32112392011123703</c:v>
                </c:pt>
                <c:pt idx="894">
                  <c:v>0.32099490728220897</c:v>
                </c:pt>
                <c:pt idx="895">
                  <c:v>0.32086589445317998</c:v>
                </c:pt>
                <c:pt idx="896">
                  <c:v>0.32073688162415198</c:v>
                </c:pt>
                <c:pt idx="897">
                  <c:v>0.32060786879512299</c:v>
                </c:pt>
                <c:pt idx="898">
                  <c:v>0.32047885596609399</c:v>
                </c:pt>
                <c:pt idx="899">
                  <c:v>0.32034984313706599</c:v>
                </c:pt>
                <c:pt idx="900">
                  <c:v>0.320220830308037</c:v>
                </c:pt>
                <c:pt idx="901">
                  <c:v>0.320091817479009</c:v>
                </c:pt>
                <c:pt idx="902">
                  <c:v>0.31996280464998</c:v>
                </c:pt>
                <c:pt idx="903">
                  <c:v>0.31983379182095201</c:v>
                </c:pt>
                <c:pt idx="904">
                  <c:v>0.31970477899192301</c:v>
                </c:pt>
                <c:pt idx="905">
                  <c:v>0.31957576616289401</c:v>
                </c:pt>
                <c:pt idx="906">
                  <c:v>0.31955648666666597</c:v>
                </c:pt>
                <c:pt idx="907">
                  <c:v>0.31955648666666597</c:v>
                </c:pt>
                <c:pt idx="908">
                  <c:v>0.31955648666666597</c:v>
                </c:pt>
                <c:pt idx="909">
                  <c:v>0.31955648666666597</c:v>
                </c:pt>
                <c:pt idx="910">
                  <c:v>0.31955648666666597</c:v>
                </c:pt>
                <c:pt idx="911">
                  <c:v>0.31955648666666597</c:v>
                </c:pt>
                <c:pt idx="912">
                  <c:v>0.31955648666666597</c:v>
                </c:pt>
                <c:pt idx="913">
                  <c:v>0.31955648666666597</c:v>
                </c:pt>
                <c:pt idx="914">
                  <c:v>0.31955648666666597</c:v>
                </c:pt>
                <c:pt idx="915">
                  <c:v>0.31955648666666597</c:v>
                </c:pt>
                <c:pt idx="916">
                  <c:v>0.31955648666666597</c:v>
                </c:pt>
                <c:pt idx="917">
                  <c:v>0.31955648666666597</c:v>
                </c:pt>
                <c:pt idx="918">
                  <c:v>0.31955648666666597</c:v>
                </c:pt>
                <c:pt idx="919">
                  <c:v>0.31955648666666597</c:v>
                </c:pt>
                <c:pt idx="920">
                  <c:v>0.31955648666666597</c:v>
                </c:pt>
                <c:pt idx="921">
                  <c:v>0.31955648666666597</c:v>
                </c:pt>
                <c:pt idx="922">
                  <c:v>0.31955648666666597</c:v>
                </c:pt>
                <c:pt idx="923">
                  <c:v>0.31955648666666597</c:v>
                </c:pt>
                <c:pt idx="924">
                  <c:v>0.31955648666666597</c:v>
                </c:pt>
                <c:pt idx="925">
                  <c:v>0.31955648666666597</c:v>
                </c:pt>
                <c:pt idx="926">
                  <c:v>0.31955648666666597</c:v>
                </c:pt>
                <c:pt idx="927">
                  <c:v>0.31955648666666597</c:v>
                </c:pt>
                <c:pt idx="928">
                  <c:v>0.31955648666666597</c:v>
                </c:pt>
                <c:pt idx="929">
                  <c:v>0.31955648666666597</c:v>
                </c:pt>
                <c:pt idx="930">
                  <c:v>0.31955648666666597</c:v>
                </c:pt>
                <c:pt idx="931">
                  <c:v>0.31955648666666597</c:v>
                </c:pt>
                <c:pt idx="932">
                  <c:v>0.31955648666666597</c:v>
                </c:pt>
                <c:pt idx="933">
                  <c:v>0.31955648666666597</c:v>
                </c:pt>
                <c:pt idx="934">
                  <c:v>0.319642668096077</c:v>
                </c:pt>
                <c:pt idx="935">
                  <c:v>0.31978340936513799</c:v>
                </c:pt>
                <c:pt idx="936">
                  <c:v>0.31992415063419899</c:v>
                </c:pt>
                <c:pt idx="937">
                  <c:v>0.32006489190325998</c:v>
                </c:pt>
                <c:pt idx="938">
                  <c:v>0.32020563317232098</c:v>
                </c:pt>
                <c:pt idx="939">
                  <c:v>0.32034637444138198</c:v>
                </c:pt>
                <c:pt idx="940">
                  <c:v>0.32048711571044303</c:v>
                </c:pt>
                <c:pt idx="941">
                  <c:v>0.32062785697950502</c:v>
                </c:pt>
                <c:pt idx="942">
                  <c:v>0.32076859824856602</c:v>
                </c:pt>
                <c:pt idx="943">
                  <c:v>0.32090933951762701</c:v>
                </c:pt>
                <c:pt idx="944">
                  <c:v>0.32105008078668801</c:v>
                </c:pt>
                <c:pt idx="945">
                  <c:v>0.321190822055749</c:v>
                </c:pt>
                <c:pt idx="946">
                  <c:v>0.32133156332481</c:v>
                </c:pt>
                <c:pt idx="947">
                  <c:v>0.32147230459387199</c:v>
                </c:pt>
                <c:pt idx="948">
                  <c:v>0.32161304586293299</c:v>
                </c:pt>
                <c:pt idx="949">
                  <c:v>0.32175378713199398</c:v>
                </c:pt>
                <c:pt idx="950">
                  <c:v>0.32189452840105498</c:v>
                </c:pt>
                <c:pt idx="951">
                  <c:v>0.32203526967011598</c:v>
                </c:pt>
                <c:pt idx="952">
                  <c:v>0.32223960939573498</c:v>
                </c:pt>
                <c:pt idx="953">
                  <c:v>0.32256710349907403</c:v>
                </c:pt>
                <c:pt idx="954">
                  <c:v>0.32289459760241201</c:v>
                </c:pt>
                <c:pt idx="955">
                  <c:v>0.32322209170575</c:v>
                </c:pt>
                <c:pt idx="956">
                  <c:v>0.32354958580908899</c:v>
                </c:pt>
                <c:pt idx="957">
                  <c:v>0.32387707991242698</c:v>
                </c:pt>
                <c:pt idx="958">
                  <c:v>0.32420457401576602</c:v>
                </c:pt>
                <c:pt idx="959">
                  <c:v>0.32453206811910401</c:v>
                </c:pt>
                <c:pt idx="960">
                  <c:v>0.324859562222442</c:v>
                </c:pt>
                <c:pt idx="961">
                  <c:v>0.32518705632578099</c:v>
                </c:pt>
                <c:pt idx="962">
                  <c:v>0.32551455042911898</c:v>
                </c:pt>
                <c:pt idx="963">
                  <c:v>0.32584204453245802</c:v>
                </c:pt>
                <c:pt idx="964">
                  <c:v>0.32616953863579601</c:v>
                </c:pt>
                <c:pt idx="965">
                  <c:v>0.326497032739134</c:v>
                </c:pt>
                <c:pt idx="966">
                  <c:v>0.32682452684247298</c:v>
                </c:pt>
                <c:pt idx="967">
                  <c:v>0.32715202094581097</c:v>
                </c:pt>
                <c:pt idx="968">
                  <c:v>0.32747951504915002</c:v>
                </c:pt>
                <c:pt idx="969">
                  <c:v>0.327807009152488</c:v>
                </c:pt>
                <c:pt idx="970">
                  <c:v>0.32813450325582599</c:v>
                </c:pt>
                <c:pt idx="971">
                  <c:v>0.32846199735916498</c:v>
                </c:pt>
                <c:pt idx="972">
                  <c:v>0.32878949146250303</c:v>
                </c:pt>
                <c:pt idx="973">
                  <c:v>0.32911698556584201</c:v>
                </c:pt>
                <c:pt idx="974">
                  <c:v>0.32944232855089201</c:v>
                </c:pt>
                <c:pt idx="975">
                  <c:v>0.32976694148885699</c:v>
                </c:pt>
                <c:pt idx="976">
                  <c:v>0.33009155442682098</c:v>
                </c:pt>
                <c:pt idx="977">
                  <c:v>0.33041616736478502</c:v>
                </c:pt>
                <c:pt idx="978">
                  <c:v>0.330740780302749</c:v>
                </c:pt>
                <c:pt idx="979">
                  <c:v>0.33106539324071399</c:v>
                </c:pt>
                <c:pt idx="980">
                  <c:v>0.33139000617867798</c:v>
                </c:pt>
                <c:pt idx="981">
                  <c:v>0.33171461911664202</c:v>
                </c:pt>
                <c:pt idx="982">
                  <c:v>0.332039232054607</c:v>
                </c:pt>
                <c:pt idx="983">
                  <c:v>0.33236384499257099</c:v>
                </c:pt>
                <c:pt idx="984">
                  <c:v>0.33268845793053498</c:v>
                </c:pt>
                <c:pt idx="985">
                  <c:v>0.33301307086849902</c:v>
                </c:pt>
                <c:pt idx="986">
                  <c:v>0.333337683806464</c:v>
                </c:pt>
                <c:pt idx="987">
                  <c:v>0.33366229674442799</c:v>
                </c:pt>
                <c:pt idx="988">
                  <c:v>0.33398690968239197</c:v>
                </c:pt>
                <c:pt idx="989">
                  <c:v>0.33431152262035702</c:v>
                </c:pt>
                <c:pt idx="990">
                  <c:v>0.334636135558321</c:v>
                </c:pt>
                <c:pt idx="991">
                  <c:v>0.33496074849628499</c:v>
                </c:pt>
                <c:pt idx="992">
                  <c:v>0.33528536143424997</c:v>
                </c:pt>
                <c:pt idx="993">
                  <c:v>0.33560997437221401</c:v>
                </c:pt>
                <c:pt idx="994">
                  <c:v>0.335934587310178</c:v>
                </c:pt>
                <c:pt idx="995">
                  <c:v>0.33625920024814199</c:v>
                </c:pt>
                <c:pt idx="996">
                  <c:v>0.33658381318610697</c:v>
                </c:pt>
                <c:pt idx="997">
                  <c:v>0.33690842612407101</c:v>
                </c:pt>
                <c:pt idx="998">
                  <c:v>0.337233039062035</c:v>
                </c:pt>
                <c:pt idx="999">
                  <c:v>0.33755765199999999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6A-4CD2-A610-861DED5C33B1}"/>
            </c:ext>
          </c:extLst>
        </c:ser>
        <c:ser>
          <c:idx val="8"/>
          <c:order val="3"/>
          <c:tx>
            <c:strRef>
              <c:f>'1.0LiF_plot_data'!$E$1</c:f>
              <c:strCache>
                <c:ptCount val="1"/>
                <c:pt idx="0">
                  <c:v>S(r): Li-F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'1.0LiF_plot_data'!$A$2:$A$1001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1.0282686896896801E-2</c:v>
                </c:pt>
                <c:pt idx="2">
                  <c:v>2.0565373793793699E-2</c:v>
                </c:pt>
                <c:pt idx="3">
                  <c:v>3.0848060690690599E-2</c:v>
                </c:pt>
                <c:pt idx="4">
                  <c:v>4.1130747587587502E-2</c:v>
                </c:pt>
                <c:pt idx="5">
                  <c:v>5.1413434484484398E-2</c:v>
                </c:pt>
                <c:pt idx="6">
                  <c:v>6.1696121381381301E-2</c:v>
                </c:pt>
                <c:pt idx="7">
                  <c:v>7.1978808278278197E-2</c:v>
                </c:pt>
                <c:pt idx="8">
                  <c:v>8.2261495175175101E-2</c:v>
                </c:pt>
                <c:pt idx="9">
                  <c:v>9.2544182072072004E-2</c:v>
                </c:pt>
                <c:pt idx="10">
                  <c:v>0.102826868968968</c:v>
                </c:pt>
                <c:pt idx="11">
                  <c:v>0.11310955586586501</c:v>
                </c:pt>
                <c:pt idx="12">
                  <c:v>0.12339224276276201</c:v>
                </c:pt>
                <c:pt idx="13">
                  <c:v>0.13367492965965899</c:v>
                </c:pt>
                <c:pt idx="14">
                  <c:v>0.14395761655655601</c:v>
                </c:pt>
                <c:pt idx="15">
                  <c:v>0.15424030345345299</c:v>
                </c:pt>
                <c:pt idx="16">
                  <c:v>0.16452299035035001</c:v>
                </c:pt>
                <c:pt idx="17">
                  <c:v>0.17480567724724699</c:v>
                </c:pt>
                <c:pt idx="18">
                  <c:v>0.18508836414414401</c:v>
                </c:pt>
                <c:pt idx="19">
                  <c:v>0.19537105104104099</c:v>
                </c:pt>
                <c:pt idx="20">
                  <c:v>0.20565373793793701</c:v>
                </c:pt>
                <c:pt idx="21">
                  <c:v>0.215936424834834</c:v>
                </c:pt>
                <c:pt idx="22">
                  <c:v>0.22621911173173101</c:v>
                </c:pt>
                <c:pt idx="23">
                  <c:v>0.236501798628628</c:v>
                </c:pt>
                <c:pt idx="24">
                  <c:v>0.24678448552552501</c:v>
                </c:pt>
                <c:pt idx="25">
                  <c:v>0.257067172422422</c:v>
                </c:pt>
                <c:pt idx="26">
                  <c:v>0.26734985931931898</c:v>
                </c:pt>
                <c:pt idx="27">
                  <c:v>0.27763254621621603</c:v>
                </c:pt>
                <c:pt idx="28">
                  <c:v>0.28791523311311301</c:v>
                </c:pt>
                <c:pt idx="29">
                  <c:v>0.29819792001001</c:v>
                </c:pt>
                <c:pt idx="30">
                  <c:v>0.30848060690690599</c:v>
                </c:pt>
                <c:pt idx="31">
                  <c:v>0.31876329380380303</c:v>
                </c:pt>
                <c:pt idx="32">
                  <c:v>0.32904598070070001</c:v>
                </c:pt>
                <c:pt idx="33">
                  <c:v>0.339328667597597</c:v>
                </c:pt>
                <c:pt idx="34">
                  <c:v>0.34961135449449399</c:v>
                </c:pt>
                <c:pt idx="35">
                  <c:v>0.35989404139139097</c:v>
                </c:pt>
                <c:pt idx="36">
                  <c:v>0.37017672828828802</c:v>
                </c:pt>
                <c:pt idx="37">
                  <c:v>0.380459415185185</c:v>
                </c:pt>
                <c:pt idx="38">
                  <c:v>0.39074210208208199</c:v>
                </c:pt>
                <c:pt idx="39">
                  <c:v>0.40102478897897897</c:v>
                </c:pt>
                <c:pt idx="40">
                  <c:v>0.41130747587587502</c:v>
                </c:pt>
                <c:pt idx="41">
                  <c:v>0.421590162772772</c:v>
                </c:pt>
                <c:pt idx="42">
                  <c:v>0.43187284966966899</c:v>
                </c:pt>
                <c:pt idx="43">
                  <c:v>0.44215553656656598</c:v>
                </c:pt>
                <c:pt idx="44">
                  <c:v>0.45243822346346302</c:v>
                </c:pt>
                <c:pt idx="45">
                  <c:v>0.46272091036036</c:v>
                </c:pt>
                <c:pt idx="46">
                  <c:v>0.47300359725725699</c:v>
                </c:pt>
                <c:pt idx="47">
                  <c:v>0.48328628415415398</c:v>
                </c:pt>
                <c:pt idx="48">
                  <c:v>0.49356897105105102</c:v>
                </c:pt>
                <c:pt idx="49">
                  <c:v>0.50385165794794795</c:v>
                </c:pt>
                <c:pt idx="50">
                  <c:v>0.51413434484484399</c:v>
                </c:pt>
                <c:pt idx="51">
                  <c:v>0.52441703174174104</c:v>
                </c:pt>
                <c:pt idx="52">
                  <c:v>0.53469971863863797</c:v>
                </c:pt>
                <c:pt idx="53">
                  <c:v>0.54498240553553501</c:v>
                </c:pt>
                <c:pt idx="54">
                  <c:v>0.55526509243243205</c:v>
                </c:pt>
                <c:pt idx="55">
                  <c:v>0.56554777932932898</c:v>
                </c:pt>
                <c:pt idx="56">
                  <c:v>0.57583046622622602</c:v>
                </c:pt>
                <c:pt idx="57">
                  <c:v>0.58611315312312295</c:v>
                </c:pt>
                <c:pt idx="58">
                  <c:v>0.59639584002002</c:v>
                </c:pt>
                <c:pt idx="59">
                  <c:v>0.60667852691691604</c:v>
                </c:pt>
                <c:pt idx="60">
                  <c:v>0.61696121381381297</c:v>
                </c:pt>
                <c:pt idx="61">
                  <c:v>0.62724390071071001</c:v>
                </c:pt>
                <c:pt idx="62">
                  <c:v>0.63752658760760705</c:v>
                </c:pt>
                <c:pt idx="63">
                  <c:v>0.64780927450450398</c:v>
                </c:pt>
                <c:pt idx="64">
                  <c:v>0.65809196140140103</c:v>
                </c:pt>
                <c:pt idx="65">
                  <c:v>0.66837464829829796</c:v>
                </c:pt>
                <c:pt idx="66">
                  <c:v>0.678657335195195</c:v>
                </c:pt>
                <c:pt idx="67">
                  <c:v>0.68894002209209204</c:v>
                </c:pt>
                <c:pt idx="68">
                  <c:v>0.69922270898898897</c:v>
                </c:pt>
                <c:pt idx="69">
                  <c:v>0.70950539588588502</c:v>
                </c:pt>
                <c:pt idx="70">
                  <c:v>0.71978808278278195</c:v>
                </c:pt>
                <c:pt idx="71">
                  <c:v>0.73007076967967899</c:v>
                </c:pt>
                <c:pt idx="72">
                  <c:v>0.74035345657657603</c:v>
                </c:pt>
                <c:pt idx="73">
                  <c:v>0.75063614347347296</c:v>
                </c:pt>
                <c:pt idx="74">
                  <c:v>0.76091883037037</c:v>
                </c:pt>
                <c:pt idx="75">
                  <c:v>0.77120151726726704</c:v>
                </c:pt>
                <c:pt idx="76">
                  <c:v>0.78148420416416398</c:v>
                </c:pt>
                <c:pt idx="77">
                  <c:v>0.79176689106106102</c:v>
                </c:pt>
                <c:pt idx="78">
                  <c:v>0.80204957795795795</c:v>
                </c:pt>
                <c:pt idx="79">
                  <c:v>0.81233226485485399</c:v>
                </c:pt>
                <c:pt idx="80">
                  <c:v>0.82261495175175103</c:v>
                </c:pt>
                <c:pt idx="81">
                  <c:v>0.83289763864864796</c:v>
                </c:pt>
                <c:pt idx="82">
                  <c:v>0.84318032554554501</c:v>
                </c:pt>
                <c:pt idx="83">
                  <c:v>0.85346301244244205</c:v>
                </c:pt>
                <c:pt idx="84">
                  <c:v>0.86374569933933898</c:v>
                </c:pt>
                <c:pt idx="85">
                  <c:v>0.87402838623623602</c:v>
                </c:pt>
                <c:pt idx="86">
                  <c:v>0.88431107313313295</c:v>
                </c:pt>
                <c:pt idx="87">
                  <c:v>0.89459376003002999</c:v>
                </c:pt>
                <c:pt idx="88">
                  <c:v>0.90487644692692604</c:v>
                </c:pt>
                <c:pt idx="89">
                  <c:v>0.91515913382382297</c:v>
                </c:pt>
                <c:pt idx="90">
                  <c:v>0.92544182072072001</c:v>
                </c:pt>
                <c:pt idx="91">
                  <c:v>0.93572450761761705</c:v>
                </c:pt>
                <c:pt idx="92">
                  <c:v>0.94600719451451398</c:v>
                </c:pt>
                <c:pt idx="93">
                  <c:v>0.95628988141141102</c:v>
                </c:pt>
                <c:pt idx="94">
                  <c:v>0.96657256830830796</c:v>
                </c:pt>
                <c:pt idx="95">
                  <c:v>0.976855255205205</c:v>
                </c:pt>
                <c:pt idx="96">
                  <c:v>0.98713794210210204</c:v>
                </c:pt>
                <c:pt idx="97">
                  <c:v>0.99742062899899897</c:v>
                </c:pt>
                <c:pt idx="98">
                  <c:v>1.0077033158958899</c:v>
                </c:pt>
                <c:pt idx="99">
                  <c:v>1.0179860027927901</c:v>
                </c:pt>
                <c:pt idx="100">
                  <c:v>1.02826868968968</c:v>
                </c:pt>
                <c:pt idx="101">
                  <c:v>1.0385513765865799</c:v>
                </c:pt>
                <c:pt idx="102">
                  <c:v>1.0488340634834801</c:v>
                </c:pt>
                <c:pt idx="103">
                  <c:v>1.05911675038038</c:v>
                </c:pt>
                <c:pt idx="104">
                  <c:v>1.0693994372772699</c:v>
                </c:pt>
                <c:pt idx="105">
                  <c:v>1.0796821241741701</c:v>
                </c:pt>
                <c:pt idx="106">
                  <c:v>1.08996481107107</c:v>
                </c:pt>
                <c:pt idx="107">
                  <c:v>1.10024749796796</c:v>
                </c:pt>
                <c:pt idx="108">
                  <c:v>1.1105301848648601</c:v>
                </c:pt>
                <c:pt idx="109">
                  <c:v>1.12081287176176</c:v>
                </c:pt>
                <c:pt idx="110">
                  <c:v>1.13109555865865</c:v>
                </c:pt>
                <c:pt idx="111">
                  <c:v>1.1413782455555499</c:v>
                </c:pt>
                <c:pt idx="112">
                  <c:v>1.15166093245245</c:v>
                </c:pt>
                <c:pt idx="113">
                  <c:v>1.16194361934934</c:v>
                </c:pt>
                <c:pt idx="114">
                  <c:v>1.1722263062462399</c:v>
                </c:pt>
                <c:pt idx="115">
                  <c:v>1.1825089931431401</c:v>
                </c:pt>
                <c:pt idx="116">
                  <c:v>1.19279168004004</c:v>
                </c:pt>
                <c:pt idx="117">
                  <c:v>1.2030743669369299</c:v>
                </c:pt>
                <c:pt idx="118">
                  <c:v>1.2133570538338301</c:v>
                </c:pt>
                <c:pt idx="119">
                  <c:v>1.22363974073073</c:v>
                </c:pt>
                <c:pt idx="120">
                  <c:v>1.2339224276276199</c:v>
                </c:pt>
                <c:pt idx="121">
                  <c:v>1.2442051145245201</c:v>
                </c:pt>
                <c:pt idx="122">
                  <c:v>1.25448780142142</c:v>
                </c:pt>
                <c:pt idx="123">
                  <c:v>1.26477048831831</c:v>
                </c:pt>
                <c:pt idx="124">
                  <c:v>1.2750531752152101</c:v>
                </c:pt>
                <c:pt idx="125">
                  <c:v>1.28533586211211</c:v>
                </c:pt>
                <c:pt idx="126">
                  <c:v>1.295618549009</c:v>
                </c:pt>
                <c:pt idx="127">
                  <c:v>1.3059012359058999</c:v>
                </c:pt>
                <c:pt idx="128">
                  <c:v>1.3161839228028001</c:v>
                </c:pt>
                <c:pt idx="129">
                  <c:v>1.32646660969969</c:v>
                </c:pt>
                <c:pt idx="130">
                  <c:v>1.3367492965965899</c:v>
                </c:pt>
                <c:pt idx="131">
                  <c:v>1.3470319834934901</c:v>
                </c:pt>
                <c:pt idx="132">
                  <c:v>1.35731467039039</c:v>
                </c:pt>
                <c:pt idx="133">
                  <c:v>1.3675973572872799</c:v>
                </c:pt>
                <c:pt idx="134">
                  <c:v>1.3778800441841801</c:v>
                </c:pt>
                <c:pt idx="135">
                  <c:v>1.38816273108108</c:v>
                </c:pt>
                <c:pt idx="136">
                  <c:v>1.39844541797797</c:v>
                </c:pt>
                <c:pt idx="137">
                  <c:v>1.4087281048748701</c:v>
                </c:pt>
                <c:pt idx="138">
                  <c:v>1.41901079177177</c:v>
                </c:pt>
                <c:pt idx="139">
                  <c:v>1.42929347866866</c:v>
                </c:pt>
                <c:pt idx="140">
                  <c:v>1.4395761655655599</c:v>
                </c:pt>
                <c:pt idx="141">
                  <c:v>1.44985885246246</c:v>
                </c:pt>
                <c:pt idx="142">
                  <c:v>1.46014153935935</c:v>
                </c:pt>
                <c:pt idx="143">
                  <c:v>1.4704242262562499</c:v>
                </c:pt>
                <c:pt idx="144">
                  <c:v>1.4807069131531501</c:v>
                </c:pt>
                <c:pt idx="145">
                  <c:v>1.49098960005005</c:v>
                </c:pt>
                <c:pt idx="146">
                  <c:v>1.5012722869469399</c:v>
                </c:pt>
                <c:pt idx="147">
                  <c:v>1.5115549738438401</c:v>
                </c:pt>
                <c:pt idx="148">
                  <c:v>1.52183766074074</c:v>
                </c:pt>
                <c:pt idx="149">
                  <c:v>1.5321203476376299</c:v>
                </c:pt>
                <c:pt idx="150">
                  <c:v>1.5424030345345301</c:v>
                </c:pt>
                <c:pt idx="151">
                  <c:v>1.55268572143143</c:v>
                </c:pt>
                <c:pt idx="152">
                  <c:v>1.56296840832832</c:v>
                </c:pt>
                <c:pt idx="153">
                  <c:v>1.5732510952252201</c:v>
                </c:pt>
                <c:pt idx="154">
                  <c:v>1.58353378212212</c:v>
                </c:pt>
                <c:pt idx="155">
                  <c:v>1.59381646901901</c:v>
                </c:pt>
                <c:pt idx="156">
                  <c:v>1.6040991559159099</c:v>
                </c:pt>
                <c:pt idx="157">
                  <c:v>1.6143818428128101</c:v>
                </c:pt>
                <c:pt idx="158">
                  <c:v>1.6246645297097</c:v>
                </c:pt>
                <c:pt idx="159">
                  <c:v>1.6349472166065999</c:v>
                </c:pt>
                <c:pt idx="160">
                  <c:v>1.6452299035035001</c:v>
                </c:pt>
                <c:pt idx="161">
                  <c:v>1.6555125904004</c:v>
                </c:pt>
                <c:pt idx="162">
                  <c:v>1.6657952772972899</c:v>
                </c:pt>
                <c:pt idx="163">
                  <c:v>1.6760779641941901</c:v>
                </c:pt>
                <c:pt idx="164">
                  <c:v>1.68636065109109</c:v>
                </c:pt>
                <c:pt idx="165">
                  <c:v>1.6966433379879799</c:v>
                </c:pt>
                <c:pt idx="166">
                  <c:v>1.7069260248848801</c:v>
                </c:pt>
                <c:pt idx="167">
                  <c:v>1.71720871178178</c:v>
                </c:pt>
                <c:pt idx="168">
                  <c:v>1.72749139867867</c:v>
                </c:pt>
                <c:pt idx="169">
                  <c:v>1.7377740855755699</c:v>
                </c:pt>
                <c:pt idx="170">
                  <c:v>1.74805677247247</c:v>
                </c:pt>
                <c:pt idx="171">
                  <c:v>1.75833945936936</c:v>
                </c:pt>
                <c:pt idx="172">
                  <c:v>1.7686221462662599</c:v>
                </c:pt>
                <c:pt idx="173">
                  <c:v>1.7789048331631601</c:v>
                </c:pt>
                <c:pt idx="174">
                  <c:v>1.78918752006006</c:v>
                </c:pt>
                <c:pt idx="175">
                  <c:v>1.7994702069569499</c:v>
                </c:pt>
                <c:pt idx="176">
                  <c:v>1.8097528938538501</c:v>
                </c:pt>
                <c:pt idx="177">
                  <c:v>1.82003558075075</c:v>
                </c:pt>
                <c:pt idx="178">
                  <c:v>1.8303182676476399</c:v>
                </c:pt>
                <c:pt idx="179">
                  <c:v>1.8406009545445401</c:v>
                </c:pt>
                <c:pt idx="180">
                  <c:v>1.85088364144144</c:v>
                </c:pt>
                <c:pt idx="181">
                  <c:v>1.86116632833833</c:v>
                </c:pt>
                <c:pt idx="182">
                  <c:v>1.8714490152352301</c:v>
                </c:pt>
                <c:pt idx="183">
                  <c:v>1.88173170213213</c:v>
                </c:pt>
                <c:pt idx="184">
                  <c:v>1.89201438902902</c:v>
                </c:pt>
                <c:pt idx="185">
                  <c:v>1.9022970759259199</c:v>
                </c:pt>
                <c:pt idx="186">
                  <c:v>1.9125797628228201</c:v>
                </c:pt>
                <c:pt idx="187">
                  <c:v>1.92286244971971</c:v>
                </c:pt>
                <c:pt idx="188">
                  <c:v>1.9331451366166099</c:v>
                </c:pt>
                <c:pt idx="189">
                  <c:v>1.9434278235135101</c:v>
                </c:pt>
                <c:pt idx="190">
                  <c:v>1.95371051041041</c:v>
                </c:pt>
                <c:pt idx="191">
                  <c:v>1.9639931973072999</c:v>
                </c:pt>
                <c:pt idx="192">
                  <c:v>1.9742758842042001</c:v>
                </c:pt>
                <c:pt idx="193">
                  <c:v>1.9845585711011</c:v>
                </c:pt>
                <c:pt idx="194">
                  <c:v>1.9948412579979899</c:v>
                </c:pt>
                <c:pt idx="195">
                  <c:v>2.0051239448948901</c:v>
                </c:pt>
                <c:pt idx="196">
                  <c:v>2.01540663179179</c:v>
                </c:pt>
                <c:pt idx="197">
                  <c:v>2.0256893186886802</c:v>
                </c:pt>
                <c:pt idx="198">
                  <c:v>2.0359720055855801</c:v>
                </c:pt>
                <c:pt idx="199">
                  <c:v>2.04625469248248</c:v>
                </c:pt>
                <c:pt idx="200">
                  <c:v>2.0565373793793702</c:v>
                </c:pt>
                <c:pt idx="201">
                  <c:v>2.0668200662762701</c:v>
                </c:pt>
                <c:pt idx="202">
                  <c:v>2.0771027531731701</c:v>
                </c:pt>
                <c:pt idx="203">
                  <c:v>2.08738544007007</c:v>
                </c:pt>
                <c:pt idx="204">
                  <c:v>2.0976681269669601</c:v>
                </c:pt>
                <c:pt idx="205">
                  <c:v>2.1079508138638601</c:v>
                </c:pt>
                <c:pt idx="206">
                  <c:v>2.11823350076076</c:v>
                </c:pt>
                <c:pt idx="207">
                  <c:v>2.1285161876576502</c:v>
                </c:pt>
                <c:pt idx="208">
                  <c:v>2.1387988745545501</c:v>
                </c:pt>
                <c:pt idx="209">
                  <c:v>2.14908156145145</c:v>
                </c:pt>
                <c:pt idx="210">
                  <c:v>2.1593642483483402</c:v>
                </c:pt>
                <c:pt idx="211">
                  <c:v>2.1696469352452401</c:v>
                </c:pt>
                <c:pt idx="212">
                  <c:v>2.17992962214214</c:v>
                </c:pt>
                <c:pt idx="213">
                  <c:v>2.1902123090390302</c:v>
                </c:pt>
                <c:pt idx="214">
                  <c:v>2.2004949959359301</c:v>
                </c:pt>
                <c:pt idx="215">
                  <c:v>2.21077768283283</c:v>
                </c:pt>
                <c:pt idx="216">
                  <c:v>2.2210603697297202</c:v>
                </c:pt>
                <c:pt idx="217">
                  <c:v>2.2313430566266201</c:v>
                </c:pt>
                <c:pt idx="218">
                  <c:v>2.2416257435235201</c:v>
                </c:pt>
                <c:pt idx="219">
                  <c:v>2.25190843042042</c:v>
                </c:pt>
                <c:pt idx="220">
                  <c:v>2.2621911173173102</c:v>
                </c:pt>
                <c:pt idx="221">
                  <c:v>2.2724738042142101</c:v>
                </c:pt>
                <c:pt idx="222">
                  <c:v>2.28275649111111</c:v>
                </c:pt>
                <c:pt idx="223">
                  <c:v>2.2930391780080002</c:v>
                </c:pt>
                <c:pt idx="224">
                  <c:v>2.3033218649049001</c:v>
                </c:pt>
                <c:pt idx="225">
                  <c:v>2.3136045518018</c:v>
                </c:pt>
                <c:pt idx="226">
                  <c:v>2.3238872386986902</c:v>
                </c:pt>
                <c:pt idx="227">
                  <c:v>2.3341699255955901</c:v>
                </c:pt>
                <c:pt idx="228">
                  <c:v>2.34445261249249</c:v>
                </c:pt>
                <c:pt idx="229">
                  <c:v>2.3547352993893802</c:v>
                </c:pt>
                <c:pt idx="230">
                  <c:v>2.3650179862862801</c:v>
                </c:pt>
                <c:pt idx="231">
                  <c:v>2.3753006731831801</c:v>
                </c:pt>
                <c:pt idx="232">
                  <c:v>2.38558336008008</c:v>
                </c:pt>
                <c:pt idx="233">
                  <c:v>2.3958660469769701</c:v>
                </c:pt>
                <c:pt idx="234">
                  <c:v>2.4061487338738701</c:v>
                </c:pt>
                <c:pt idx="235">
                  <c:v>2.41643142077077</c:v>
                </c:pt>
                <c:pt idx="236">
                  <c:v>2.4267141076676602</c:v>
                </c:pt>
                <c:pt idx="237">
                  <c:v>2.4369967945645601</c:v>
                </c:pt>
                <c:pt idx="238">
                  <c:v>2.44727948146146</c:v>
                </c:pt>
                <c:pt idx="239">
                  <c:v>2.4575621683583502</c:v>
                </c:pt>
                <c:pt idx="240">
                  <c:v>2.4678448552552501</c:v>
                </c:pt>
                <c:pt idx="241">
                  <c:v>2.47812754215215</c:v>
                </c:pt>
                <c:pt idx="242">
                  <c:v>2.4884102290490402</c:v>
                </c:pt>
                <c:pt idx="243">
                  <c:v>2.4986929159459401</c:v>
                </c:pt>
                <c:pt idx="244">
                  <c:v>2.50897560284284</c:v>
                </c:pt>
                <c:pt idx="245">
                  <c:v>2.5192582897397302</c:v>
                </c:pt>
                <c:pt idx="246">
                  <c:v>2.5295409766366301</c:v>
                </c:pt>
                <c:pt idx="247">
                  <c:v>2.5398236635335301</c:v>
                </c:pt>
                <c:pt idx="248">
                  <c:v>2.55010635043043</c:v>
                </c:pt>
                <c:pt idx="249">
                  <c:v>2.5603890373273201</c:v>
                </c:pt>
                <c:pt idx="250">
                  <c:v>2.5706717242242201</c:v>
                </c:pt>
                <c:pt idx="251">
                  <c:v>2.58095441112112</c:v>
                </c:pt>
                <c:pt idx="252">
                  <c:v>2.5912370980180102</c:v>
                </c:pt>
                <c:pt idx="253">
                  <c:v>2.6015197849149101</c:v>
                </c:pt>
                <c:pt idx="254">
                  <c:v>2.61180247181181</c:v>
                </c:pt>
                <c:pt idx="255">
                  <c:v>2.6220851587087002</c:v>
                </c:pt>
                <c:pt idx="256">
                  <c:v>2.6323678456056001</c:v>
                </c:pt>
                <c:pt idx="257">
                  <c:v>2.6426505325025</c:v>
                </c:pt>
                <c:pt idx="258">
                  <c:v>2.6529332193993902</c:v>
                </c:pt>
                <c:pt idx="259">
                  <c:v>2.6632159062962901</c:v>
                </c:pt>
                <c:pt idx="260">
                  <c:v>2.6734985931931901</c:v>
                </c:pt>
                <c:pt idx="261">
                  <c:v>2.68378128009009</c:v>
                </c:pt>
                <c:pt idx="262">
                  <c:v>2.6940639669869801</c:v>
                </c:pt>
                <c:pt idx="263">
                  <c:v>2.7043466538838801</c:v>
                </c:pt>
                <c:pt idx="264">
                  <c:v>2.71462934078078</c:v>
                </c:pt>
                <c:pt idx="265">
                  <c:v>2.7249120276776702</c:v>
                </c:pt>
                <c:pt idx="266">
                  <c:v>2.7351947145745701</c:v>
                </c:pt>
                <c:pt idx="267">
                  <c:v>2.74547740147147</c:v>
                </c:pt>
                <c:pt idx="268">
                  <c:v>2.7557600883683602</c:v>
                </c:pt>
                <c:pt idx="269">
                  <c:v>2.7660427752652601</c:v>
                </c:pt>
                <c:pt idx="270">
                  <c:v>2.77632546216216</c:v>
                </c:pt>
                <c:pt idx="271">
                  <c:v>2.7866081490590502</c:v>
                </c:pt>
                <c:pt idx="272">
                  <c:v>2.7968908359559501</c:v>
                </c:pt>
                <c:pt idx="273">
                  <c:v>2.80717352285285</c:v>
                </c:pt>
                <c:pt idx="274">
                  <c:v>2.8174562097497402</c:v>
                </c:pt>
                <c:pt idx="275">
                  <c:v>2.8277388966466401</c:v>
                </c:pt>
                <c:pt idx="276">
                  <c:v>2.8380215835435401</c:v>
                </c:pt>
                <c:pt idx="277">
                  <c:v>2.84830427044044</c:v>
                </c:pt>
                <c:pt idx="278">
                  <c:v>2.8585869573373301</c:v>
                </c:pt>
                <c:pt idx="279">
                  <c:v>2.8688696442342301</c:v>
                </c:pt>
                <c:pt idx="280">
                  <c:v>2.87915233113113</c:v>
                </c:pt>
                <c:pt idx="281">
                  <c:v>2.8894350180280202</c:v>
                </c:pt>
                <c:pt idx="282">
                  <c:v>2.8997177049249201</c:v>
                </c:pt>
                <c:pt idx="283">
                  <c:v>2.91000039182182</c:v>
                </c:pt>
                <c:pt idx="284">
                  <c:v>2.9202830787187102</c:v>
                </c:pt>
                <c:pt idx="285">
                  <c:v>2.9305657656156101</c:v>
                </c:pt>
                <c:pt idx="286">
                  <c:v>2.94084845251251</c:v>
                </c:pt>
                <c:pt idx="287">
                  <c:v>2.9511311394094002</c:v>
                </c:pt>
                <c:pt idx="288">
                  <c:v>2.9614138263063001</c:v>
                </c:pt>
                <c:pt idx="289">
                  <c:v>2.9716965132032001</c:v>
                </c:pt>
                <c:pt idx="290">
                  <c:v>2.9819792001001</c:v>
                </c:pt>
                <c:pt idx="291">
                  <c:v>2.9922618869969901</c:v>
                </c:pt>
                <c:pt idx="292">
                  <c:v>3.0025445738938901</c:v>
                </c:pt>
                <c:pt idx="293">
                  <c:v>3.01282726079079</c:v>
                </c:pt>
                <c:pt idx="294">
                  <c:v>3.0231099476876802</c:v>
                </c:pt>
                <c:pt idx="295">
                  <c:v>3.0333926345845801</c:v>
                </c:pt>
                <c:pt idx="296">
                  <c:v>3.04367532148148</c:v>
                </c:pt>
                <c:pt idx="297">
                  <c:v>3.0539580083783702</c:v>
                </c:pt>
                <c:pt idx="298">
                  <c:v>3.0642406952752701</c:v>
                </c:pt>
                <c:pt idx="299">
                  <c:v>3.07452338217217</c:v>
                </c:pt>
                <c:pt idx="300">
                  <c:v>3.0848060690690602</c:v>
                </c:pt>
                <c:pt idx="301">
                  <c:v>3.0950887559659601</c:v>
                </c:pt>
                <c:pt idx="302">
                  <c:v>3.10537144286286</c:v>
                </c:pt>
                <c:pt idx="303">
                  <c:v>3.1156541297597502</c:v>
                </c:pt>
                <c:pt idx="304">
                  <c:v>3.1259368166566501</c:v>
                </c:pt>
                <c:pt idx="305">
                  <c:v>3.1362195035535501</c:v>
                </c:pt>
                <c:pt idx="306">
                  <c:v>3.14650219045045</c:v>
                </c:pt>
                <c:pt idx="307">
                  <c:v>3.1567848773473401</c:v>
                </c:pt>
                <c:pt idx="308">
                  <c:v>3.1670675642442401</c:v>
                </c:pt>
                <c:pt idx="309">
                  <c:v>3.17735025114114</c:v>
                </c:pt>
                <c:pt idx="310">
                  <c:v>3.1876329380380302</c:v>
                </c:pt>
                <c:pt idx="311">
                  <c:v>3.1979156249349301</c:v>
                </c:pt>
                <c:pt idx="312">
                  <c:v>3.20819831183183</c:v>
                </c:pt>
                <c:pt idx="313">
                  <c:v>3.2184809987287202</c:v>
                </c:pt>
                <c:pt idx="314">
                  <c:v>3.2287636856256201</c:v>
                </c:pt>
                <c:pt idx="315">
                  <c:v>3.23904637252252</c:v>
                </c:pt>
                <c:pt idx="316">
                  <c:v>3.2493290594194102</c:v>
                </c:pt>
                <c:pt idx="317">
                  <c:v>3.2596117463163101</c:v>
                </c:pt>
                <c:pt idx="318">
                  <c:v>3.26989443321321</c:v>
                </c:pt>
                <c:pt idx="319">
                  <c:v>3.28017712011011</c:v>
                </c:pt>
                <c:pt idx="320">
                  <c:v>3.2904598070070001</c:v>
                </c:pt>
                <c:pt idx="321">
                  <c:v>3.3007424939039001</c:v>
                </c:pt>
                <c:pt idx="322">
                  <c:v>3.3110251808008</c:v>
                </c:pt>
                <c:pt idx="323">
                  <c:v>3.3213078676976902</c:v>
                </c:pt>
                <c:pt idx="324">
                  <c:v>3.3315905545945901</c:v>
                </c:pt>
                <c:pt idx="325">
                  <c:v>3.34187324149149</c:v>
                </c:pt>
                <c:pt idx="326">
                  <c:v>3.3521559283883802</c:v>
                </c:pt>
                <c:pt idx="327">
                  <c:v>3.3624386152852801</c:v>
                </c:pt>
                <c:pt idx="328">
                  <c:v>3.37272130218218</c:v>
                </c:pt>
                <c:pt idx="329">
                  <c:v>3.3830039890790702</c:v>
                </c:pt>
                <c:pt idx="330">
                  <c:v>3.3932866759759701</c:v>
                </c:pt>
                <c:pt idx="331">
                  <c:v>3.40356936287287</c:v>
                </c:pt>
                <c:pt idx="332">
                  <c:v>3.4138520497697602</c:v>
                </c:pt>
                <c:pt idx="333">
                  <c:v>3.4241347366666601</c:v>
                </c:pt>
                <c:pt idx="334">
                  <c:v>3.4344174235635601</c:v>
                </c:pt>
                <c:pt idx="335">
                  <c:v>3.44470011046046</c:v>
                </c:pt>
                <c:pt idx="336">
                  <c:v>3.4549827973573501</c:v>
                </c:pt>
                <c:pt idx="337">
                  <c:v>3.4652654842542501</c:v>
                </c:pt>
                <c:pt idx="338">
                  <c:v>3.47554817115115</c:v>
                </c:pt>
                <c:pt idx="339">
                  <c:v>3.4858308580480402</c:v>
                </c:pt>
                <c:pt idx="340">
                  <c:v>3.4961135449449401</c:v>
                </c:pt>
                <c:pt idx="341">
                  <c:v>3.50639623184184</c:v>
                </c:pt>
                <c:pt idx="342">
                  <c:v>3.5166789187387302</c:v>
                </c:pt>
                <c:pt idx="343">
                  <c:v>3.5269616056356301</c:v>
                </c:pt>
                <c:pt idx="344">
                  <c:v>3.53724429253253</c:v>
                </c:pt>
                <c:pt idx="345">
                  <c:v>3.5475269794294202</c:v>
                </c:pt>
                <c:pt idx="346">
                  <c:v>3.5578096663263201</c:v>
                </c:pt>
                <c:pt idx="347">
                  <c:v>3.56809235322322</c:v>
                </c:pt>
                <c:pt idx="348">
                  <c:v>3.57837504012012</c:v>
                </c:pt>
                <c:pt idx="349">
                  <c:v>3.5886577270170101</c:v>
                </c:pt>
                <c:pt idx="350">
                  <c:v>3.5989404139139101</c:v>
                </c:pt>
                <c:pt idx="351">
                  <c:v>3.60922310081081</c:v>
                </c:pt>
                <c:pt idx="352">
                  <c:v>3.6195057877077002</c:v>
                </c:pt>
                <c:pt idx="353">
                  <c:v>3.6297884746046001</c:v>
                </c:pt>
                <c:pt idx="354">
                  <c:v>3.6400711615015</c:v>
                </c:pt>
                <c:pt idx="355">
                  <c:v>3.6503538483983902</c:v>
                </c:pt>
                <c:pt idx="356">
                  <c:v>3.6606365352952901</c:v>
                </c:pt>
                <c:pt idx="357">
                  <c:v>3.67091922219219</c:v>
                </c:pt>
                <c:pt idx="358">
                  <c:v>3.6812019090890802</c:v>
                </c:pt>
                <c:pt idx="359">
                  <c:v>3.6914845959859801</c:v>
                </c:pt>
                <c:pt idx="360">
                  <c:v>3.70176728288288</c:v>
                </c:pt>
                <c:pt idx="361">
                  <c:v>3.7120499697797702</c:v>
                </c:pt>
                <c:pt idx="362">
                  <c:v>3.7223326566766701</c:v>
                </c:pt>
                <c:pt idx="363">
                  <c:v>3.7326153435735701</c:v>
                </c:pt>
                <c:pt idx="364">
                  <c:v>3.74289803047047</c:v>
                </c:pt>
                <c:pt idx="365">
                  <c:v>3.7531807173673601</c:v>
                </c:pt>
                <c:pt idx="366">
                  <c:v>3.7634634042642601</c:v>
                </c:pt>
                <c:pt idx="367">
                  <c:v>3.77374609116116</c:v>
                </c:pt>
                <c:pt idx="368">
                  <c:v>3.7840287780580502</c:v>
                </c:pt>
                <c:pt idx="369">
                  <c:v>3.7943114649549501</c:v>
                </c:pt>
                <c:pt idx="370">
                  <c:v>3.80459415185185</c:v>
                </c:pt>
                <c:pt idx="371">
                  <c:v>3.8148768387487402</c:v>
                </c:pt>
                <c:pt idx="372">
                  <c:v>3.8251595256456401</c:v>
                </c:pt>
                <c:pt idx="373">
                  <c:v>3.83544221254254</c:v>
                </c:pt>
                <c:pt idx="374">
                  <c:v>3.8457248994394302</c:v>
                </c:pt>
                <c:pt idx="375">
                  <c:v>3.8560075863363301</c:v>
                </c:pt>
                <c:pt idx="376">
                  <c:v>3.86629027323323</c:v>
                </c:pt>
                <c:pt idx="377">
                  <c:v>3.87657296013013</c:v>
                </c:pt>
                <c:pt idx="378">
                  <c:v>3.8868556470270201</c:v>
                </c:pt>
                <c:pt idx="379">
                  <c:v>3.8971383339239201</c:v>
                </c:pt>
                <c:pt idx="380">
                  <c:v>3.90742102082082</c:v>
                </c:pt>
                <c:pt idx="381">
                  <c:v>3.9177037077177101</c:v>
                </c:pt>
                <c:pt idx="382">
                  <c:v>3.9279863946146101</c:v>
                </c:pt>
                <c:pt idx="383">
                  <c:v>3.93826908151151</c:v>
                </c:pt>
                <c:pt idx="384">
                  <c:v>3.9485517684084002</c:v>
                </c:pt>
                <c:pt idx="385">
                  <c:v>3.9588344553053001</c:v>
                </c:pt>
                <c:pt idx="386">
                  <c:v>3.9691171422022</c:v>
                </c:pt>
                <c:pt idx="387">
                  <c:v>3.9793998290990902</c:v>
                </c:pt>
                <c:pt idx="388">
                  <c:v>3.9896825159959901</c:v>
                </c:pt>
                <c:pt idx="389">
                  <c:v>3.99996520289289</c:v>
                </c:pt>
                <c:pt idx="390">
                  <c:v>4.01024788978979</c:v>
                </c:pt>
                <c:pt idx="391">
                  <c:v>4.0205305766866797</c:v>
                </c:pt>
                <c:pt idx="392">
                  <c:v>4.0308132635835801</c:v>
                </c:pt>
                <c:pt idx="393">
                  <c:v>4.0410959504804804</c:v>
                </c:pt>
                <c:pt idx="394">
                  <c:v>4.0513786373773701</c:v>
                </c:pt>
                <c:pt idx="395">
                  <c:v>4.0616613242742696</c:v>
                </c:pt>
                <c:pt idx="396">
                  <c:v>4.07194401117117</c:v>
                </c:pt>
                <c:pt idx="397">
                  <c:v>4.0822266980680597</c:v>
                </c:pt>
                <c:pt idx="398">
                  <c:v>4.0925093849649601</c:v>
                </c:pt>
                <c:pt idx="399">
                  <c:v>4.1027920718618596</c:v>
                </c:pt>
                <c:pt idx="400">
                  <c:v>4.1130747587587502</c:v>
                </c:pt>
                <c:pt idx="401">
                  <c:v>4.1233574456556497</c:v>
                </c:pt>
                <c:pt idx="402">
                  <c:v>4.13364013255255</c:v>
                </c:pt>
                <c:pt idx="403">
                  <c:v>4.1439228194494397</c:v>
                </c:pt>
                <c:pt idx="404">
                  <c:v>4.1542055063463401</c:v>
                </c:pt>
                <c:pt idx="405">
                  <c:v>4.1644881932432396</c:v>
                </c:pt>
                <c:pt idx="406">
                  <c:v>4.17477088014014</c:v>
                </c:pt>
                <c:pt idx="407">
                  <c:v>4.1850535670370297</c:v>
                </c:pt>
                <c:pt idx="408">
                  <c:v>4.1953362539339301</c:v>
                </c:pt>
                <c:pt idx="409">
                  <c:v>4.2056189408308304</c:v>
                </c:pt>
                <c:pt idx="410">
                  <c:v>4.2159016277277201</c:v>
                </c:pt>
                <c:pt idx="411">
                  <c:v>4.2261843146246196</c:v>
                </c:pt>
                <c:pt idx="412">
                  <c:v>4.23646700152152</c:v>
                </c:pt>
                <c:pt idx="413">
                  <c:v>4.2467496884184097</c:v>
                </c:pt>
                <c:pt idx="414">
                  <c:v>4.2570323753153101</c:v>
                </c:pt>
                <c:pt idx="415">
                  <c:v>4.2673150622122096</c:v>
                </c:pt>
                <c:pt idx="416">
                  <c:v>4.2775977491091002</c:v>
                </c:pt>
                <c:pt idx="417">
                  <c:v>4.2878804360059997</c:v>
                </c:pt>
                <c:pt idx="418">
                  <c:v>4.2981631229029</c:v>
                </c:pt>
                <c:pt idx="419">
                  <c:v>4.3084458097997897</c:v>
                </c:pt>
                <c:pt idx="420">
                  <c:v>4.3187284966966901</c:v>
                </c:pt>
                <c:pt idx="421">
                  <c:v>4.3290111835935896</c:v>
                </c:pt>
                <c:pt idx="422">
                  <c:v>4.33929387049049</c:v>
                </c:pt>
                <c:pt idx="423">
                  <c:v>4.3495765573873797</c:v>
                </c:pt>
                <c:pt idx="424">
                  <c:v>4.3598592442842801</c:v>
                </c:pt>
                <c:pt idx="425">
                  <c:v>4.3701419311811804</c:v>
                </c:pt>
                <c:pt idx="426">
                  <c:v>4.3804246180780702</c:v>
                </c:pt>
                <c:pt idx="427">
                  <c:v>4.3907073049749696</c:v>
                </c:pt>
                <c:pt idx="428">
                  <c:v>4.40098999187187</c:v>
                </c:pt>
                <c:pt idx="429">
                  <c:v>4.4112726787687597</c:v>
                </c:pt>
                <c:pt idx="430">
                  <c:v>4.4215553656656601</c:v>
                </c:pt>
                <c:pt idx="431">
                  <c:v>4.4318380525625596</c:v>
                </c:pt>
                <c:pt idx="432">
                  <c:v>4.4421207394594502</c:v>
                </c:pt>
                <c:pt idx="433">
                  <c:v>4.4524034263563497</c:v>
                </c:pt>
                <c:pt idx="434">
                  <c:v>4.46268611325325</c:v>
                </c:pt>
                <c:pt idx="435">
                  <c:v>4.4729688001501398</c:v>
                </c:pt>
                <c:pt idx="436">
                  <c:v>4.4832514870470401</c:v>
                </c:pt>
                <c:pt idx="437">
                  <c:v>4.4935341739439396</c:v>
                </c:pt>
                <c:pt idx="438">
                  <c:v>4.50381686084084</c:v>
                </c:pt>
                <c:pt idx="439">
                  <c:v>4.5140995477377297</c:v>
                </c:pt>
                <c:pt idx="440">
                  <c:v>4.5243822346346301</c:v>
                </c:pt>
                <c:pt idx="441">
                  <c:v>4.5346649215315296</c:v>
                </c:pt>
                <c:pt idx="442">
                  <c:v>4.5449476084284202</c:v>
                </c:pt>
                <c:pt idx="443">
                  <c:v>4.5552302953253196</c:v>
                </c:pt>
                <c:pt idx="444">
                  <c:v>4.56551298222222</c:v>
                </c:pt>
                <c:pt idx="445">
                  <c:v>4.5757956691191097</c:v>
                </c:pt>
                <c:pt idx="446">
                  <c:v>4.5860783560160101</c:v>
                </c:pt>
                <c:pt idx="447">
                  <c:v>4.5963610429129096</c:v>
                </c:pt>
                <c:pt idx="448">
                  <c:v>4.6066437298098002</c:v>
                </c:pt>
                <c:pt idx="449">
                  <c:v>4.6169264167066997</c:v>
                </c:pt>
                <c:pt idx="450">
                  <c:v>4.6272091036036</c:v>
                </c:pt>
                <c:pt idx="451">
                  <c:v>4.6374917905005004</c:v>
                </c:pt>
                <c:pt idx="452">
                  <c:v>4.6477744773973901</c:v>
                </c:pt>
                <c:pt idx="453">
                  <c:v>4.6580571642942896</c:v>
                </c:pt>
                <c:pt idx="454">
                  <c:v>4.66833985119119</c:v>
                </c:pt>
                <c:pt idx="455">
                  <c:v>4.6786225380880797</c:v>
                </c:pt>
                <c:pt idx="456">
                  <c:v>4.6889052249849801</c:v>
                </c:pt>
                <c:pt idx="457">
                  <c:v>4.6991879118818796</c:v>
                </c:pt>
                <c:pt idx="458">
                  <c:v>4.7094705987787702</c:v>
                </c:pt>
                <c:pt idx="459">
                  <c:v>4.7197532856756697</c:v>
                </c:pt>
                <c:pt idx="460">
                  <c:v>4.73003597257257</c:v>
                </c:pt>
                <c:pt idx="461">
                  <c:v>4.7403186594694597</c:v>
                </c:pt>
                <c:pt idx="462">
                  <c:v>4.7506013463663601</c:v>
                </c:pt>
                <c:pt idx="463">
                  <c:v>4.7608840332632596</c:v>
                </c:pt>
                <c:pt idx="464">
                  <c:v>4.77116672016016</c:v>
                </c:pt>
                <c:pt idx="465">
                  <c:v>4.7814494070570497</c:v>
                </c:pt>
                <c:pt idx="466">
                  <c:v>4.7917320939539501</c:v>
                </c:pt>
                <c:pt idx="467">
                  <c:v>4.8020147808508504</c:v>
                </c:pt>
                <c:pt idx="468">
                  <c:v>4.8122974677477401</c:v>
                </c:pt>
                <c:pt idx="469">
                  <c:v>4.8225801546446396</c:v>
                </c:pt>
                <c:pt idx="470">
                  <c:v>4.83286284154154</c:v>
                </c:pt>
                <c:pt idx="471">
                  <c:v>4.8431455284384297</c:v>
                </c:pt>
                <c:pt idx="472">
                  <c:v>4.8534282153353301</c:v>
                </c:pt>
                <c:pt idx="473">
                  <c:v>4.8637109022322296</c:v>
                </c:pt>
                <c:pt idx="474">
                  <c:v>4.8739935891291202</c:v>
                </c:pt>
                <c:pt idx="475">
                  <c:v>4.8842762760260197</c:v>
                </c:pt>
                <c:pt idx="476">
                  <c:v>4.89455896292292</c:v>
                </c:pt>
                <c:pt idx="477">
                  <c:v>4.9048416498198097</c:v>
                </c:pt>
                <c:pt idx="478">
                  <c:v>4.9151243367167101</c:v>
                </c:pt>
                <c:pt idx="479">
                  <c:v>4.9254070236136096</c:v>
                </c:pt>
                <c:pt idx="480">
                  <c:v>4.93568971051051</c:v>
                </c:pt>
                <c:pt idx="481">
                  <c:v>4.9459723974073997</c:v>
                </c:pt>
                <c:pt idx="482">
                  <c:v>4.9562550843043001</c:v>
                </c:pt>
                <c:pt idx="483">
                  <c:v>4.9665377712012004</c:v>
                </c:pt>
                <c:pt idx="484">
                  <c:v>4.9768204580980901</c:v>
                </c:pt>
                <c:pt idx="485">
                  <c:v>4.9871031449949896</c:v>
                </c:pt>
                <c:pt idx="486">
                  <c:v>4.99738583189189</c:v>
                </c:pt>
                <c:pt idx="487">
                  <c:v>5.0076685187887797</c:v>
                </c:pt>
                <c:pt idx="488">
                  <c:v>5.0179512056856801</c:v>
                </c:pt>
                <c:pt idx="489">
                  <c:v>5.0282338925825796</c:v>
                </c:pt>
                <c:pt idx="490">
                  <c:v>5.0385165794794702</c:v>
                </c:pt>
                <c:pt idx="491">
                  <c:v>5.0487992663763697</c:v>
                </c:pt>
                <c:pt idx="492">
                  <c:v>5.05908195327327</c:v>
                </c:pt>
                <c:pt idx="493">
                  <c:v>5.0693646401701598</c:v>
                </c:pt>
                <c:pt idx="494">
                  <c:v>5.0796473270670601</c:v>
                </c:pt>
                <c:pt idx="495">
                  <c:v>5.0899300139639596</c:v>
                </c:pt>
                <c:pt idx="496">
                  <c:v>5.10021270086086</c:v>
                </c:pt>
                <c:pt idx="497">
                  <c:v>5.1104953877577497</c:v>
                </c:pt>
                <c:pt idx="498">
                  <c:v>5.1207780746546501</c:v>
                </c:pt>
                <c:pt idx="499">
                  <c:v>5.1310607615515504</c:v>
                </c:pt>
                <c:pt idx="500">
                  <c:v>5.1413434484484402</c:v>
                </c:pt>
                <c:pt idx="501">
                  <c:v>5.1516261353453396</c:v>
                </c:pt>
                <c:pt idx="502">
                  <c:v>5.16190882224224</c:v>
                </c:pt>
                <c:pt idx="503">
                  <c:v>5.1721915091391297</c:v>
                </c:pt>
                <c:pt idx="504">
                  <c:v>5.1824741960360301</c:v>
                </c:pt>
                <c:pt idx="505">
                  <c:v>5.1927568829329296</c:v>
                </c:pt>
                <c:pt idx="506">
                  <c:v>5.2030395698298202</c:v>
                </c:pt>
                <c:pt idx="507">
                  <c:v>5.2133222567267197</c:v>
                </c:pt>
                <c:pt idx="508">
                  <c:v>5.22360494362362</c:v>
                </c:pt>
                <c:pt idx="509">
                  <c:v>5.2338876305205204</c:v>
                </c:pt>
                <c:pt idx="510">
                  <c:v>5.2441703174174101</c:v>
                </c:pt>
                <c:pt idx="511">
                  <c:v>5.2544530043143096</c:v>
                </c:pt>
                <c:pt idx="512">
                  <c:v>5.26473569121121</c:v>
                </c:pt>
                <c:pt idx="513">
                  <c:v>5.2750183781080997</c:v>
                </c:pt>
                <c:pt idx="514">
                  <c:v>5.2853010650050001</c:v>
                </c:pt>
                <c:pt idx="515">
                  <c:v>5.2955837519018996</c:v>
                </c:pt>
                <c:pt idx="516">
                  <c:v>5.3058664387987902</c:v>
                </c:pt>
                <c:pt idx="517">
                  <c:v>5.3161491256956896</c:v>
                </c:pt>
                <c:pt idx="518">
                  <c:v>5.32643181259259</c:v>
                </c:pt>
                <c:pt idx="519">
                  <c:v>5.3367144994894797</c:v>
                </c:pt>
                <c:pt idx="520">
                  <c:v>5.3469971863863801</c:v>
                </c:pt>
                <c:pt idx="521">
                  <c:v>5.3572798732832796</c:v>
                </c:pt>
                <c:pt idx="522">
                  <c:v>5.36756256018018</c:v>
                </c:pt>
                <c:pt idx="523">
                  <c:v>5.3778452470770697</c:v>
                </c:pt>
                <c:pt idx="524">
                  <c:v>5.3881279339739701</c:v>
                </c:pt>
                <c:pt idx="525">
                  <c:v>5.3984106208708704</c:v>
                </c:pt>
                <c:pt idx="526">
                  <c:v>5.4086933077677601</c:v>
                </c:pt>
                <c:pt idx="527">
                  <c:v>5.4189759946646596</c:v>
                </c:pt>
                <c:pt idx="528">
                  <c:v>5.42925868156156</c:v>
                </c:pt>
                <c:pt idx="529">
                  <c:v>5.4395413684584497</c:v>
                </c:pt>
                <c:pt idx="530">
                  <c:v>5.4498240553553501</c:v>
                </c:pt>
                <c:pt idx="531">
                  <c:v>5.4601067422522496</c:v>
                </c:pt>
                <c:pt idx="532">
                  <c:v>5.4703894291491402</c:v>
                </c:pt>
                <c:pt idx="533">
                  <c:v>5.4806721160460397</c:v>
                </c:pt>
                <c:pt idx="534">
                  <c:v>5.49095480294294</c:v>
                </c:pt>
                <c:pt idx="535">
                  <c:v>5.5012374898398297</c:v>
                </c:pt>
                <c:pt idx="536">
                  <c:v>5.5115201767367301</c:v>
                </c:pt>
                <c:pt idx="537">
                  <c:v>5.5218028636336296</c:v>
                </c:pt>
                <c:pt idx="538">
                  <c:v>5.53208555053053</c:v>
                </c:pt>
                <c:pt idx="539">
                  <c:v>5.5423682374274197</c:v>
                </c:pt>
                <c:pt idx="540">
                  <c:v>5.5526509243243201</c:v>
                </c:pt>
                <c:pt idx="541">
                  <c:v>5.5629336112212204</c:v>
                </c:pt>
                <c:pt idx="542">
                  <c:v>5.5732162981181101</c:v>
                </c:pt>
                <c:pt idx="543">
                  <c:v>5.5834989850150096</c:v>
                </c:pt>
                <c:pt idx="544">
                  <c:v>5.59378167191191</c:v>
                </c:pt>
                <c:pt idx="545">
                  <c:v>5.6040643588087997</c:v>
                </c:pt>
                <c:pt idx="546">
                  <c:v>5.6143470457057001</c:v>
                </c:pt>
                <c:pt idx="547">
                  <c:v>5.6246297326025996</c:v>
                </c:pt>
                <c:pt idx="548">
                  <c:v>5.6349124194994902</c:v>
                </c:pt>
                <c:pt idx="549">
                  <c:v>5.6451951063963897</c:v>
                </c:pt>
                <c:pt idx="550">
                  <c:v>5.65547779329329</c:v>
                </c:pt>
                <c:pt idx="551">
                  <c:v>5.6657604801901797</c:v>
                </c:pt>
                <c:pt idx="552">
                  <c:v>5.6760431670870801</c:v>
                </c:pt>
                <c:pt idx="553">
                  <c:v>5.6863258539839796</c:v>
                </c:pt>
                <c:pt idx="554">
                  <c:v>5.69660854088088</c:v>
                </c:pt>
                <c:pt idx="555">
                  <c:v>5.7068912277777697</c:v>
                </c:pt>
                <c:pt idx="556">
                  <c:v>5.7171739146746701</c:v>
                </c:pt>
                <c:pt idx="557">
                  <c:v>5.7274566015715704</c:v>
                </c:pt>
                <c:pt idx="558">
                  <c:v>5.7377392884684602</c:v>
                </c:pt>
                <c:pt idx="559">
                  <c:v>5.7480219753653596</c:v>
                </c:pt>
                <c:pt idx="560">
                  <c:v>5.75830466226226</c:v>
                </c:pt>
                <c:pt idx="561">
                  <c:v>5.7685873491591497</c:v>
                </c:pt>
                <c:pt idx="562">
                  <c:v>5.7788700360560501</c:v>
                </c:pt>
                <c:pt idx="563">
                  <c:v>5.7891527229529496</c:v>
                </c:pt>
                <c:pt idx="564">
                  <c:v>5.7994354098498402</c:v>
                </c:pt>
                <c:pt idx="565">
                  <c:v>5.8097180967467397</c:v>
                </c:pt>
                <c:pt idx="566">
                  <c:v>5.82000078364364</c:v>
                </c:pt>
                <c:pt idx="567">
                  <c:v>5.8302834705405404</c:v>
                </c:pt>
                <c:pt idx="568">
                  <c:v>5.8405661574374301</c:v>
                </c:pt>
                <c:pt idx="569">
                  <c:v>5.8508488443343296</c:v>
                </c:pt>
                <c:pt idx="570">
                  <c:v>5.86113153123123</c:v>
                </c:pt>
                <c:pt idx="571">
                  <c:v>5.8714142181281197</c:v>
                </c:pt>
                <c:pt idx="572">
                  <c:v>5.8816969050250201</c:v>
                </c:pt>
                <c:pt idx="573">
                  <c:v>5.8919795919219196</c:v>
                </c:pt>
                <c:pt idx="574">
                  <c:v>5.9022622788188102</c:v>
                </c:pt>
                <c:pt idx="575">
                  <c:v>5.9125449657157096</c:v>
                </c:pt>
                <c:pt idx="576">
                  <c:v>5.92282765261261</c:v>
                </c:pt>
                <c:pt idx="577">
                  <c:v>5.9331103395094997</c:v>
                </c:pt>
                <c:pt idx="578">
                  <c:v>5.9433930264064001</c:v>
                </c:pt>
                <c:pt idx="579">
                  <c:v>5.9536757133032996</c:v>
                </c:pt>
                <c:pt idx="580">
                  <c:v>5.9639584002002</c:v>
                </c:pt>
                <c:pt idx="581">
                  <c:v>5.9742410870970897</c:v>
                </c:pt>
                <c:pt idx="582">
                  <c:v>5.98452377399399</c:v>
                </c:pt>
                <c:pt idx="583">
                  <c:v>5.9948064608908904</c:v>
                </c:pt>
                <c:pt idx="584">
                  <c:v>6.0050891477877801</c:v>
                </c:pt>
                <c:pt idx="585">
                  <c:v>6.0153718346846796</c:v>
                </c:pt>
                <c:pt idx="586">
                  <c:v>6.02565452158158</c:v>
                </c:pt>
                <c:pt idx="587">
                  <c:v>6.0359372084784697</c:v>
                </c:pt>
                <c:pt idx="588">
                  <c:v>6.0462198953753701</c:v>
                </c:pt>
                <c:pt idx="589">
                  <c:v>6.0565025822722696</c:v>
                </c:pt>
                <c:pt idx="590">
                  <c:v>6.0667852691691602</c:v>
                </c:pt>
                <c:pt idx="591">
                  <c:v>6.0770679560660597</c:v>
                </c:pt>
                <c:pt idx="592">
                  <c:v>6.08735064296296</c:v>
                </c:pt>
                <c:pt idx="593">
                  <c:v>6.0976333298598497</c:v>
                </c:pt>
                <c:pt idx="594">
                  <c:v>6.1079160167567501</c:v>
                </c:pt>
                <c:pt idx="595">
                  <c:v>6.1181987036536496</c:v>
                </c:pt>
                <c:pt idx="596">
                  <c:v>6.12848139055055</c:v>
                </c:pt>
                <c:pt idx="597">
                  <c:v>6.1387640774474397</c:v>
                </c:pt>
                <c:pt idx="598">
                  <c:v>6.1490467643443401</c:v>
                </c:pt>
                <c:pt idx="599">
                  <c:v>6.1593294512412404</c:v>
                </c:pt>
                <c:pt idx="600">
                  <c:v>6.1696121381381301</c:v>
                </c:pt>
                <c:pt idx="601">
                  <c:v>6.1798948250350296</c:v>
                </c:pt>
                <c:pt idx="602">
                  <c:v>6.19017751193193</c:v>
                </c:pt>
                <c:pt idx="603">
                  <c:v>6.2004601988288197</c:v>
                </c:pt>
                <c:pt idx="604">
                  <c:v>6.2107428857257201</c:v>
                </c:pt>
                <c:pt idx="605">
                  <c:v>6.2210255726226196</c:v>
                </c:pt>
                <c:pt idx="606">
                  <c:v>6.2313082595195102</c:v>
                </c:pt>
                <c:pt idx="607">
                  <c:v>6.2415909464164097</c:v>
                </c:pt>
                <c:pt idx="608">
                  <c:v>6.25187363331331</c:v>
                </c:pt>
                <c:pt idx="609">
                  <c:v>6.2621563202101997</c:v>
                </c:pt>
                <c:pt idx="610">
                  <c:v>6.2724390071071001</c:v>
                </c:pt>
                <c:pt idx="611">
                  <c:v>6.2827216940039996</c:v>
                </c:pt>
                <c:pt idx="612">
                  <c:v>6.2930043809009</c:v>
                </c:pt>
                <c:pt idx="613">
                  <c:v>6.3032870677977897</c:v>
                </c:pt>
                <c:pt idx="614">
                  <c:v>6.3135697546946901</c:v>
                </c:pt>
                <c:pt idx="615">
                  <c:v>6.3238524415915904</c:v>
                </c:pt>
                <c:pt idx="616">
                  <c:v>6.3341351284884801</c:v>
                </c:pt>
                <c:pt idx="617">
                  <c:v>6.3444178153853796</c:v>
                </c:pt>
                <c:pt idx="618">
                  <c:v>6.35470050228228</c:v>
                </c:pt>
                <c:pt idx="619">
                  <c:v>6.3649831891791697</c:v>
                </c:pt>
                <c:pt idx="620">
                  <c:v>6.3752658760760701</c:v>
                </c:pt>
                <c:pt idx="621">
                  <c:v>6.3855485629729696</c:v>
                </c:pt>
                <c:pt idx="622">
                  <c:v>6.3958312498698602</c:v>
                </c:pt>
                <c:pt idx="623">
                  <c:v>6.4061139367667597</c:v>
                </c:pt>
                <c:pt idx="624">
                  <c:v>6.41639662366366</c:v>
                </c:pt>
                <c:pt idx="625">
                  <c:v>6.4266793105605604</c:v>
                </c:pt>
                <c:pt idx="626">
                  <c:v>6.4369619974574501</c:v>
                </c:pt>
                <c:pt idx="627">
                  <c:v>6.4472446843543496</c:v>
                </c:pt>
                <c:pt idx="628">
                  <c:v>6.45752737125125</c:v>
                </c:pt>
                <c:pt idx="629">
                  <c:v>6.4678100581481397</c:v>
                </c:pt>
                <c:pt idx="630">
                  <c:v>6.4780927450450401</c:v>
                </c:pt>
                <c:pt idx="631">
                  <c:v>6.4883754319419404</c:v>
                </c:pt>
                <c:pt idx="632">
                  <c:v>6.4986581188388302</c:v>
                </c:pt>
                <c:pt idx="633">
                  <c:v>6.5089408057357296</c:v>
                </c:pt>
                <c:pt idx="634">
                  <c:v>6.51922349263263</c:v>
                </c:pt>
                <c:pt idx="635">
                  <c:v>6.5295061795295197</c:v>
                </c:pt>
                <c:pt idx="636">
                  <c:v>6.5397888664264201</c:v>
                </c:pt>
                <c:pt idx="637">
                  <c:v>6.5500715533233196</c:v>
                </c:pt>
                <c:pt idx="638">
                  <c:v>6.56035424022022</c:v>
                </c:pt>
                <c:pt idx="639">
                  <c:v>6.5706369271171097</c:v>
                </c:pt>
                <c:pt idx="640">
                  <c:v>6.58091961401401</c:v>
                </c:pt>
                <c:pt idx="641">
                  <c:v>6.5912023009109104</c:v>
                </c:pt>
                <c:pt idx="642">
                  <c:v>6.6014849878078001</c:v>
                </c:pt>
                <c:pt idx="643">
                  <c:v>6.6117676747046996</c:v>
                </c:pt>
                <c:pt idx="644">
                  <c:v>6.6220503616016</c:v>
                </c:pt>
                <c:pt idx="645">
                  <c:v>6.6323330484984897</c:v>
                </c:pt>
                <c:pt idx="646">
                  <c:v>6.6426157353953901</c:v>
                </c:pt>
                <c:pt idx="647">
                  <c:v>6.6528984222922896</c:v>
                </c:pt>
                <c:pt idx="648">
                  <c:v>6.6631811091891802</c:v>
                </c:pt>
                <c:pt idx="649">
                  <c:v>6.6734637960860796</c:v>
                </c:pt>
                <c:pt idx="650">
                  <c:v>6.68374648298298</c:v>
                </c:pt>
                <c:pt idx="651">
                  <c:v>6.6940291698798697</c:v>
                </c:pt>
                <c:pt idx="652">
                  <c:v>6.7043118567767701</c:v>
                </c:pt>
                <c:pt idx="653">
                  <c:v>6.7145945436736696</c:v>
                </c:pt>
                <c:pt idx="654">
                  <c:v>6.72487723057057</c:v>
                </c:pt>
                <c:pt idx="655">
                  <c:v>6.7351599174674597</c:v>
                </c:pt>
                <c:pt idx="656">
                  <c:v>6.7454426043643601</c:v>
                </c:pt>
                <c:pt idx="657">
                  <c:v>6.7557252912612604</c:v>
                </c:pt>
                <c:pt idx="658">
                  <c:v>6.7660079781581501</c:v>
                </c:pt>
                <c:pt idx="659">
                  <c:v>6.7762906650550496</c:v>
                </c:pt>
                <c:pt idx="660">
                  <c:v>6.78657335195195</c:v>
                </c:pt>
                <c:pt idx="661">
                  <c:v>6.7968560388488397</c:v>
                </c:pt>
                <c:pt idx="662">
                  <c:v>6.8071387257457401</c:v>
                </c:pt>
                <c:pt idx="663">
                  <c:v>6.8174214126426396</c:v>
                </c:pt>
                <c:pt idx="664">
                  <c:v>6.8277040995395302</c:v>
                </c:pt>
                <c:pt idx="665">
                  <c:v>6.8379867864364297</c:v>
                </c:pt>
                <c:pt idx="666">
                  <c:v>6.84826947333333</c:v>
                </c:pt>
                <c:pt idx="667">
                  <c:v>6.8585521602302197</c:v>
                </c:pt>
                <c:pt idx="668">
                  <c:v>6.8688348471271201</c:v>
                </c:pt>
                <c:pt idx="669">
                  <c:v>6.8791175340240196</c:v>
                </c:pt>
                <c:pt idx="670">
                  <c:v>6.88940022092092</c:v>
                </c:pt>
                <c:pt idx="671">
                  <c:v>6.8996829078178097</c:v>
                </c:pt>
                <c:pt idx="672">
                  <c:v>6.9099655947147101</c:v>
                </c:pt>
                <c:pt idx="673">
                  <c:v>6.9202482816116104</c:v>
                </c:pt>
                <c:pt idx="674">
                  <c:v>6.9305309685085001</c:v>
                </c:pt>
                <c:pt idx="675">
                  <c:v>6.9408136554053996</c:v>
                </c:pt>
                <c:pt idx="676">
                  <c:v>6.9510963423023</c:v>
                </c:pt>
                <c:pt idx="677">
                  <c:v>6.9613790291991897</c:v>
                </c:pt>
                <c:pt idx="678">
                  <c:v>6.9716617160960901</c:v>
                </c:pt>
                <c:pt idx="679">
                  <c:v>6.9819444029929896</c:v>
                </c:pt>
                <c:pt idx="680">
                  <c:v>6.9922270898898802</c:v>
                </c:pt>
                <c:pt idx="681">
                  <c:v>7.0025097767867797</c:v>
                </c:pt>
                <c:pt idx="682">
                  <c:v>7.01279246368368</c:v>
                </c:pt>
                <c:pt idx="683">
                  <c:v>7.0230751505805804</c:v>
                </c:pt>
                <c:pt idx="684">
                  <c:v>7.0333578374774701</c:v>
                </c:pt>
                <c:pt idx="685">
                  <c:v>7.0436405243743696</c:v>
                </c:pt>
                <c:pt idx="686">
                  <c:v>7.05392321127127</c:v>
                </c:pt>
                <c:pt idx="687">
                  <c:v>7.0642058981681597</c:v>
                </c:pt>
                <c:pt idx="688">
                  <c:v>7.0744885850650601</c:v>
                </c:pt>
                <c:pt idx="689">
                  <c:v>7.0847712719619604</c:v>
                </c:pt>
                <c:pt idx="690">
                  <c:v>7.0950539588588502</c:v>
                </c:pt>
                <c:pt idx="691">
                  <c:v>7.1053366457557496</c:v>
                </c:pt>
                <c:pt idx="692">
                  <c:v>7.11561933265265</c:v>
                </c:pt>
                <c:pt idx="693">
                  <c:v>7.1259020195495397</c:v>
                </c:pt>
                <c:pt idx="694">
                  <c:v>7.1361847064464401</c:v>
                </c:pt>
                <c:pt idx="695">
                  <c:v>7.1464673933433396</c:v>
                </c:pt>
                <c:pt idx="696">
                  <c:v>7.15675008024024</c:v>
                </c:pt>
                <c:pt idx="697">
                  <c:v>7.1670327671371297</c:v>
                </c:pt>
                <c:pt idx="698">
                  <c:v>7.17731545403403</c:v>
                </c:pt>
                <c:pt idx="699">
                  <c:v>7.1875981409309304</c:v>
                </c:pt>
                <c:pt idx="700">
                  <c:v>7.1978808278278201</c:v>
                </c:pt>
                <c:pt idx="701">
                  <c:v>7.2081635147247196</c:v>
                </c:pt>
                <c:pt idx="702">
                  <c:v>7.21844620162162</c:v>
                </c:pt>
                <c:pt idx="703">
                  <c:v>7.2287288885185097</c:v>
                </c:pt>
                <c:pt idx="704">
                  <c:v>7.2390115754154101</c:v>
                </c:pt>
                <c:pt idx="705">
                  <c:v>7.2492942623123096</c:v>
                </c:pt>
                <c:pt idx="706">
                  <c:v>7.2595769492092002</c:v>
                </c:pt>
                <c:pt idx="707">
                  <c:v>7.2698596361060996</c:v>
                </c:pt>
                <c:pt idx="708">
                  <c:v>7.280142323003</c:v>
                </c:pt>
                <c:pt idx="709">
                  <c:v>7.2904250098998897</c:v>
                </c:pt>
                <c:pt idx="710">
                  <c:v>7.3007076967967901</c:v>
                </c:pt>
                <c:pt idx="711">
                  <c:v>7.3109903836936896</c:v>
                </c:pt>
                <c:pt idx="712">
                  <c:v>7.32127307059059</c:v>
                </c:pt>
                <c:pt idx="713">
                  <c:v>7.3315557574874797</c:v>
                </c:pt>
                <c:pt idx="714">
                  <c:v>7.34183844438438</c:v>
                </c:pt>
                <c:pt idx="715">
                  <c:v>7.3521211312812804</c:v>
                </c:pt>
                <c:pt idx="716">
                  <c:v>7.3624038181781701</c:v>
                </c:pt>
                <c:pt idx="717">
                  <c:v>7.3726865050750696</c:v>
                </c:pt>
                <c:pt idx="718">
                  <c:v>7.38296919197197</c:v>
                </c:pt>
                <c:pt idx="719">
                  <c:v>7.3932518788688597</c:v>
                </c:pt>
                <c:pt idx="720">
                  <c:v>7.4035345657657601</c:v>
                </c:pt>
                <c:pt idx="721">
                  <c:v>7.4138172526626596</c:v>
                </c:pt>
                <c:pt idx="722">
                  <c:v>7.4240999395595502</c:v>
                </c:pt>
                <c:pt idx="723">
                  <c:v>7.4343826264564496</c:v>
                </c:pt>
                <c:pt idx="724">
                  <c:v>7.44466531335335</c:v>
                </c:pt>
                <c:pt idx="725">
                  <c:v>7.4549480002502397</c:v>
                </c:pt>
                <c:pt idx="726">
                  <c:v>7.4652306871471401</c:v>
                </c:pt>
                <c:pt idx="727">
                  <c:v>7.4755133740440396</c:v>
                </c:pt>
                <c:pt idx="728">
                  <c:v>7.48579606094094</c:v>
                </c:pt>
                <c:pt idx="729">
                  <c:v>7.4960787478378297</c:v>
                </c:pt>
                <c:pt idx="730">
                  <c:v>7.5063614347347301</c:v>
                </c:pt>
                <c:pt idx="731">
                  <c:v>7.5166441216316304</c:v>
                </c:pt>
                <c:pt idx="732">
                  <c:v>7.5269268085285201</c:v>
                </c:pt>
                <c:pt idx="733">
                  <c:v>7.5372094954254196</c:v>
                </c:pt>
                <c:pt idx="734">
                  <c:v>7.54749218232232</c:v>
                </c:pt>
                <c:pt idx="735">
                  <c:v>7.5577748692192097</c:v>
                </c:pt>
                <c:pt idx="736">
                  <c:v>7.5680575561161101</c:v>
                </c:pt>
                <c:pt idx="737">
                  <c:v>7.5783402430130096</c:v>
                </c:pt>
                <c:pt idx="738">
                  <c:v>7.5886229299099002</c:v>
                </c:pt>
                <c:pt idx="739">
                  <c:v>7.5989056168067997</c:v>
                </c:pt>
                <c:pt idx="740">
                  <c:v>7.6091883037037</c:v>
                </c:pt>
                <c:pt idx="741">
                  <c:v>7.6194709906006004</c:v>
                </c:pt>
                <c:pt idx="742">
                  <c:v>7.6297536774974901</c:v>
                </c:pt>
                <c:pt idx="743">
                  <c:v>7.6400363643943896</c:v>
                </c:pt>
                <c:pt idx="744">
                  <c:v>7.65031905129129</c:v>
                </c:pt>
                <c:pt idx="745">
                  <c:v>7.6606017381881797</c:v>
                </c:pt>
                <c:pt idx="746">
                  <c:v>7.6708844250850801</c:v>
                </c:pt>
                <c:pt idx="747">
                  <c:v>7.6811671119819804</c:v>
                </c:pt>
                <c:pt idx="748">
                  <c:v>7.6914497988788701</c:v>
                </c:pt>
                <c:pt idx="749">
                  <c:v>7.7017324857757696</c:v>
                </c:pt>
                <c:pt idx="750">
                  <c:v>7.71201517267267</c:v>
                </c:pt>
                <c:pt idx="751">
                  <c:v>7.7222978595695597</c:v>
                </c:pt>
                <c:pt idx="752">
                  <c:v>7.7325805464664601</c:v>
                </c:pt>
                <c:pt idx="753">
                  <c:v>7.7428632333633596</c:v>
                </c:pt>
                <c:pt idx="754">
                  <c:v>7.7531459202602599</c:v>
                </c:pt>
                <c:pt idx="755">
                  <c:v>7.7634286071571497</c:v>
                </c:pt>
                <c:pt idx="756">
                  <c:v>7.77371129405405</c:v>
                </c:pt>
                <c:pt idx="757">
                  <c:v>7.7839939809509504</c:v>
                </c:pt>
                <c:pt idx="758">
                  <c:v>7.7942766678478401</c:v>
                </c:pt>
                <c:pt idx="759">
                  <c:v>7.8045593547447396</c:v>
                </c:pt>
                <c:pt idx="760">
                  <c:v>7.81484204164164</c:v>
                </c:pt>
                <c:pt idx="761">
                  <c:v>7.8251247285385297</c:v>
                </c:pt>
                <c:pt idx="762">
                  <c:v>7.8354074154354301</c:v>
                </c:pt>
                <c:pt idx="763">
                  <c:v>7.8456901023323304</c:v>
                </c:pt>
                <c:pt idx="764">
                  <c:v>7.8559727892292202</c:v>
                </c:pt>
                <c:pt idx="765">
                  <c:v>7.8662554761261196</c:v>
                </c:pt>
                <c:pt idx="766">
                  <c:v>7.87653816302302</c:v>
                </c:pt>
                <c:pt idx="767">
                  <c:v>7.8868208499199097</c:v>
                </c:pt>
                <c:pt idx="768">
                  <c:v>7.8971035368168101</c:v>
                </c:pt>
                <c:pt idx="769">
                  <c:v>7.9073862237137096</c:v>
                </c:pt>
                <c:pt idx="770">
                  <c:v>7.91766891061061</c:v>
                </c:pt>
                <c:pt idx="771">
                  <c:v>7.9279515975074997</c:v>
                </c:pt>
                <c:pt idx="772">
                  <c:v>7.9382342844044</c:v>
                </c:pt>
                <c:pt idx="773">
                  <c:v>7.9485169713013004</c:v>
                </c:pt>
                <c:pt idx="774">
                  <c:v>7.9587996581981901</c:v>
                </c:pt>
                <c:pt idx="775">
                  <c:v>7.9690823450950896</c:v>
                </c:pt>
                <c:pt idx="776">
                  <c:v>7.97936503199199</c:v>
                </c:pt>
                <c:pt idx="777">
                  <c:v>7.9896477188888797</c:v>
                </c:pt>
                <c:pt idx="778">
                  <c:v>7.9999304057857801</c:v>
                </c:pt>
                <c:pt idx="779">
                  <c:v>8.0102130926826796</c:v>
                </c:pt>
                <c:pt idx="780">
                  <c:v>8.0204957795795799</c:v>
                </c:pt>
                <c:pt idx="781">
                  <c:v>8.0307784664764696</c:v>
                </c:pt>
                <c:pt idx="782">
                  <c:v>8.04106115337337</c:v>
                </c:pt>
                <c:pt idx="783">
                  <c:v>8.0513438402702704</c:v>
                </c:pt>
                <c:pt idx="784">
                  <c:v>8.0616265271671601</c:v>
                </c:pt>
                <c:pt idx="785">
                  <c:v>8.0719092140640605</c:v>
                </c:pt>
                <c:pt idx="786">
                  <c:v>8.0821919009609609</c:v>
                </c:pt>
                <c:pt idx="787">
                  <c:v>8.0924745878578506</c:v>
                </c:pt>
                <c:pt idx="788">
                  <c:v>8.1027572747547492</c:v>
                </c:pt>
                <c:pt idx="789">
                  <c:v>8.1130399616516495</c:v>
                </c:pt>
                <c:pt idx="790">
                  <c:v>8.1233226485485392</c:v>
                </c:pt>
                <c:pt idx="791">
                  <c:v>8.1336053354454396</c:v>
                </c:pt>
                <c:pt idx="792">
                  <c:v>8.14388802234234</c:v>
                </c:pt>
                <c:pt idx="793">
                  <c:v>8.1541707092392297</c:v>
                </c:pt>
                <c:pt idx="794">
                  <c:v>8.1644533961361301</c:v>
                </c:pt>
                <c:pt idx="795">
                  <c:v>8.1747360830330305</c:v>
                </c:pt>
                <c:pt idx="796">
                  <c:v>8.1850187699299202</c:v>
                </c:pt>
                <c:pt idx="797">
                  <c:v>8.1953014568268205</c:v>
                </c:pt>
                <c:pt idx="798">
                  <c:v>8.2055841437237191</c:v>
                </c:pt>
                <c:pt idx="799">
                  <c:v>8.2158668306206195</c:v>
                </c:pt>
                <c:pt idx="800">
                  <c:v>8.2261495175175092</c:v>
                </c:pt>
                <c:pt idx="801">
                  <c:v>8.2364322044144096</c:v>
                </c:pt>
                <c:pt idx="802">
                  <c:v>8.24671489131131</c:v>
                </c:pt>
                <c:pt idx="803">
                  <c:v>8.2569975782081997</c:v>
                </c:pt>
                <c:pt idx="804">
                  <c:v>8.2672802651051001</c:v>
                </c:pt>
                <c:pt idx="805">
                  <c:v>8.2775629520020004</c:v>
                </c:pt>
                <c:pt idx="806">
                  <c:v>8.2878456388988901</c:v>
                </c:pt>
                <c:pt idx="807">
                  <c:v>8.2981283257957905</c:v>
                </c:pt>
                <c:pt idx="808">
                  <c:v>8.3084110126926891</c:v>
                </c:pt>
                <c:pt idx="809">
                  <c:v>8.3186936995895895</c:v>
                </c:pt>
                <c:pt idx="810">
                  <c:v>8.3289763864864792</c:v>
                </c:pt>
                <c:pt idx="811">
                  <c:v>8.3392590733833796</c:v>
                </c:pt>
                <c:pt idx="812">
                  <c:v>8.3495417602802799</c:v>
                </c:pt>
                <c:pt idx="813">
                  <c:v>8.3598244471771697</c:v>
                </c:pt>
                <c:pt idx="814">
                  <c:v>8.37010713407407</c:v>
                </c:pt>
                <c:pt idx="815">
                  <c:v>8.3803898209709704</c:v>
                </c:pt>
                <c:pt idx="816">
                  <c:v>8.3906725078678601</c:v>
                </c:pt>
                <c:pt idx="817">
                  <c:v>8.4009551947647605</c:v>
                </c:pt>
                <c:pt idx="818">
                  <c:v>8.4112378816616609</c:v>
                </c:pt>
                <c:pt idx="819">
                  <c:v>8.4215205685585506</c:v>
                </c:pt>
                <c:pt idx="820">
                  <c:v>8.4318032554554492</c:v>
                </c:pt>
                <c:pt idx="821">
                  <c:v>8.4420859423523495</c:v>
                </c:pt>
                <c:pt idx="822">
                  <c:v>8.4523686292492393</c:v>
                </c:pt>
                <c:pt idx="823">
                  <c:v>8.4626513161461396</c:v>
                </c:pt>
                <c:pt idx="824">
                  <c:v>8.47293400304304</c:v>
                </c:pt>
                <c:pt idx="825">
                  <c:v>8.4832166899399297</c:v>
                </c:pt>
                <c:pt idx="826">
                  <c:v>8.4934993768368301</c:v>
                </c:pt>
                <c:pt idx="827">
                  <c:v>8.5037820637337305</c:v>
                </c:pt>
                <c:pt idx="828">
                  <c:v>8.5140647506306308</c:v>
                </c:pt>
                <c:pt idx="829">
                  <c:v>8.5243474375275206</c:v>
                </c:pt>
                <c:pt idx="830">
                  <c:v>8.5346301244244192</c:v>
                </c:pt>
                <c:pt idx="831">
                  <c:v>8.5449128113213195</c:v>
                </c:pt>
                <c:pt idx="832">
                  <c:v>8.5551954982182092</c:v>
                </c:pt>
                <c:pt idx="833">
                  <c:v>8.5654781851151096</c:v>
                </c:pt>
                <c:pt idx="834">
                  <c:v>8.57576087201201</c:v>
                </c:pt>
                <c:pt idx="835">
                  <c:v>8.5860435589088997</c:v>
                </c:pt>
                <c:pt idx="836">
                  <c:v>8.5963262458058001</c:v>
                </c:pt>
                <c:pt idx="837">
                  <c:v>8.6066089327027004</c:v>
                </c:pt>
                <c:pt idx="838">
                  <c:v>8.6168916195995902</c:v>
                </c:pt>
                <c:pt idx="839">
                  <c:v>8.6271743064964905</c:v>
                </c:pt>
                <c:pt idx="840">
                  <c:v>8.6374569933933891</c:v>
                </c:pt>
                <c:pt idx="841">
                  <c:v>8.6477396802902895</c:v>
                </c:pt>
                <c:pt idx="842">
                  <c:v>8.6580223671871792</c:v>
                </c:pt>
                <c:pt idx="843">
                  <c:v>8.6683050540840796</c:v>
                </c:pt>
                <c:pt idx="844">
                  <c:v>8.67858774098098</c:v>
                </c:pt>
                <c:pt idx="845">
                  <c:v>8.6888704278778697</c:v>
                </c:pt>
                <c:pt idx="846">
                  <c:v>8.69915311477477</c:v>
                </c:pt>
                <c:pt idx="847">
                  <c:v>8.7094358016716704</c:v>
                </c:pt>
                <c:pt idx="848">
                  <c:v>8.7197184885685601</c:v>
                </c:pt>
                <c:pt idx="849">
                  <c:v>8.7300011754654605</c:v>
                </c:pt>
                <c:pt idx="850">
                  <c:v>8.7402838623623609</c:v>
                </c:pt>
                <c:pt idx="851">
                  <c:v>8.7505665492592595</c:v>
                </c:pt>
                <c:pt idx="852">
                  <c:v>8.7608492361561492</c:v>
                </c:pt>
                <c:pt idx="853">
                  <c:v>8.7711319230530496</c:v>
                </c:pt>
                <c:pt idx="854">
                  <c:v>8.7814146099499499</c:v>
                </c:pt>
                <c:pt idx="855">
                  <c:v>8.7916972968468396</c:v>
                </c:pt>
                <c:pt idx="856">
                  <c:v>8.80197998374374</c:v>
                </c:pt>
                <c:pt idx="857">
                  <c:v>8.8122626706406404</c:v>
                </c:pt>
                <c:pt idx="858">
                  <c:v>8.8225453575375301</c:v>
                </c:pt>
                <c:pt idx="859">
                  <c:v>8.8328280444344305</c:v>
                </c:pt>
                <c:pt idx="860">
                  <c:v>8.8431107313313309</c:v>
                </c:pt>
                <c:pt idx="861">
                  <c:v>8.8533934182282206</c:v>
                </c:pt>
                <c:pt idx="862">
                  <c:v>8.8636761051251192</c:v>
                </c:pt>
                <c:pt idx="863">
                  <c:v>8.8739587920220195</c:v>
                </c:pt>
                <c:pt idx="864">
                  <c:v>8.8842414789189093</c:v>
                </c:pt>
                <c:pt idx="865">
                  <c:v>8.8945241658158096</c:v>
                </c:pt>
                <c:pt idx="866">
                  <c:v>8.90480685271271</c:v>
                </c:pt>
                <c:pt idx="867">
                  <c:v>8.9150895396095997</c:v>
                </c:pt>
                <c:pt idx="868">
                  <c:v>8.9253722265065001</c:v>
                </c:pt>
                <c:pt idx="869">
                  <c:v>8.9356549134034005</c:v>
                </c:pt>
                <c:pt idx="870">
                  <c:v>8.9459376003002902</c:v>
                </c:pt>
                <c:pt idx="871">
                  <c:v>8.9562202871971905</c:v>
                </c:pt>
                <c:pt idx="872">
                  <c:v>8.9665029740940891</c:v>
                </c:pt>
                <c:pt idx="873">
                  <c:v>8.9767856609909895</c:v>
                </c:pt>
                <c:pt idx="874">
                  <c:v>8.9870683478878792</c:v>
                </c:pt>
                <c:pt idx="875">
                  <c:v>8.9973510347847796</c:v>
                </c:pt>
                <c:pt idx="876">
                  <c:v>9.00763372168168</c:v>
                </c:pt>
                <c:pt idx="877">
                  <c:v>9.0179164085785697</c:v>
                </c:pt>
                <c:pt idx="878">
                  <c:v>9.0281990954754701</c:v>
                </c:pt>
                <c:pt idx="879">
                  <c:v>9.0384817823723704</c:v>
                </c:pt>
                <c:pt idx="880">
                  <c:v>9.0487644692692601</c:v>
                </c:pt>
                <c:pt idx="881">
                  <c:v>9.0590471561661605</c:v>
                </c:pt>
                <c:pt idx="882">
                  <c:v>9.0693298430630591</c:v>
                </c:pt>
                <c:pt idx="883">
                  <c:v>9.0796125299599595</c:v>
                </c:pt>
                <c:pt idx="884">
                  <c:v>9.0898952168568492</c:v>
                </c:pt>
                <c:pt idx="885">
                  <c:v>9.1001779037537496</c:v>
                </c:pt>
                <c:pt idx="886">
                  <c:v>9.1104605906506499</c:v>
                </c:pt>
                <c:pt idx="887">
                  <c:v>9.1207432775475397</c:v>
                </c:pt>
                <c:pt idx="888">
                  <c:v>9.13102596444444</c:v>
                </c:pt>
                <c:pt idx="889">
                  <c:v>9.1413086513413404</c:v>
                </c:pt>
                <c:pt idx="890">
                  <c:v>9.1515913382382301</c:v>
                </c:pt>
                <c:pt idx="891">
                  <c:v>9.1618740251351305</c:v>
                </c:pt>
                <c:pt idx="892">
                  <c:v>9.1721567120320309</c:v>
                </c:pt>
                <c:pt idx="893">
                  <c:v>9.1824393989289206</c:v>
                </c:pt>
                <c:pt idx="894">
                  <c:v>9.1927220858258192</c:v>
                </c:pt>
                <c:pt idx="895">
                  <c:v>9.2030047727227196</c:v>
                </c:pt>
                <c:pt idx="896">
                  <c:v>9.2132874596196093</c:v>
                </c:pt>
                <c:pt idx="897">
                  <c:v>9.2235701465165096</c:v>
                </c:pt>
                <c:pt idx="898">
                  <c:v>9.23385283341341</c:v>
                </c:pt>
                <c:pt idx="899">
                  <c:v>9.2441355203103104</c:v>
                </c:pt>
                <c:pt idx="900">
                  <c:v>9.2544182072072001</c:v>
                </c:pt>
                <c:pt idx="901">
                  <c:v>9.2647008941041005</c:v>
                </c:pt>
                <c:pt idx="902">
                  <c:v>9.2749835810010008</c:v>
                </c:pt>
                <c:pt idx="903">
                  <c:v>9.2852662678978906</c:v>
                </c:pt>
                <c:pt idx="904">
                  <c:v>9.2955489547947892</c:v>
                </c:pt>
                <c:pt idx="905">
                  <c:v>9.3058316416916895</c:v>
                </c:pt>
                <c:pt idx="906">
                  <c:v>9.3161143285885792</c:v>
                </c:pt>
                <c:pt idx="907">
                  <c:v>9.3263970154854796</c:v>
                </c:pt>
                <c:pt idx="908">
                  <c:v>9.33667970238238</c:v>
                </c:pt>
                <c:pt idx="909">
                  <c:v>9.3469623892792697</c:v>
                </c:pt>
                <c:pt idx="910">
                  <c:v>9.3572450761761701</c:v>
                </c:pt>
                <c:pt idx="911">
                  <c:v>9.3675277630730704</c:v>
                </c:pt>
                <c:pt idx="912">
                  <c:v>9.3778104499699602</c:v>
                </c:pt>
                <c:pt idx="913">
                  <c:v>9.3880931368668605</c:v>
                </c:pt>
                <c:pt idx="914">
                  <c:v>9.3983758237637591</c:v>
                </c:pt>
                <c:pt idx="915">
                  <c:v>9.4086585106606595</c:v>
                </c:pt>
                <c:pt idx="916">
                  <c:v>9.4189411975575492</c:v>
                </c:pt>
                <c:pt idx="917">
                  <c:v>9.4292238844544496</c:v>
                </c:pt>
                <c:pt idx="918">
                  <c:v>9.43950657135135</c:v>
                </c:pt>
                <c:pt idx="919">
                  <c:v>9.4497892582482397</c:v>
                </c:pt>
                <c:pt idx="920">
                  <c:v>9.46007194514514</c:v>
                </c:pt>
                <c:pt idx="921">
                  <c:v>9.4703546320420404</c:v>
                </c:pt>
                <c:pt idx="922">
                  <c:v>9.4806373189389301</c:v>
                </c:pt>
                <c:pt idx="923">
                  <c:v>9.4909200058358305</c:v>
                </c:pt>
                <c:pt idx="924">
                  <c:v>9.5012026927327309</c:v>
                </c:pt>
                <c:pt idx="925">
                  <c:v>9.5114853796296295</c:v>
                </c:pt>
                <c:pt idx="926">
                  <c:v>9.5217680665265192</c:v>
                </c:pt>
                <c:pt idx="927">
                  <c:v>9.5320507534234196</c:v>
                </c:pt>
                <c:pt idx="928">
                  <c:v>9.5423334403203199</c:v>
                </c:pt>
                <c:pt idx="929">
                  <c:v>9.5526161272172097</c:v>
                </c:pt>
                <c:pt idx="930">
                  <c:v>9.56289881411411</c:v>
                </c:pt>
                <c:pt idx="931">
                  <c:v>9.5731815010110104</c:v>
                </c:pt>
                <c:pt idx="932">
                  <c:v>9.5834641879079001</c:v>
                </c:pt>
                <c:pt idx="933">
                  <c:v>9.5937468748048005</c:v>
                </c:pt>
                <c:pt idx="934">
                  <c:v>9.6040295617017009</c:v>
                </c:pt>
                <c:pt idx="935">
                  <c:v>9.6143122485985906</c:v>
                </c:pt>
                <c:pt idx="936">
                  <c:v>9.6245949354954892</c:v>
                </c:pt>
                <c:pt idx="937">
                  <c:v>9.6348776223923895</c:v>
                </c:pt>
                <c:pt idx="938">
                  <c:v>9.6451603092892793</c:v>
                </c:pt>
                <c:pt idx="939">
                  <c:v>9.6554429961861796</c:v>
                </c:pt>
                <c:pt idx="940">
                  <c:v>9.66572568308308</c:v>
                </c:pt>
                <c:pt idx="941">
                  <c:v>9.6760083699799697</c:v>
                </c:pt>
                <c:pt idx="942">
                  <c:v>9.6862910568768701</c:v>
                </c:pt>
                <c:pt idx="943">
                  <c:v>9.6965737437737705</c:v>
                </c:pt>
                <c:pt idx="944">
                  <c:v>9.7068564306706708</c:v>
                </c:pt>
                <c:pt idx="945">
                  <c:v>9.7171391175675605</c:v>
                </c:pt>
                <c:pt idx="946">
                  <c:v>9.7274218044644591</c:v>
                </c:pt>
                <c:pt idx="947">
                  <c:v>9.7377044913613595</c:v>
                </c:pt>
                <c:pt idx="948">
                  <c:v>9.7479871782582492</c:v>
                </c:pt>
                <c:pt idx="949">
                  <c:v>9.7582698651551496</c:v>
                </c:pt>
                <c:pt idx="950">
                  <c:v>9.76855255205205</c:v>
                </c:pt>
                <c:pt idx="951">
                  <c:v>9.7788352389489397</c:v>
                </c:pt>
                <c:pt idx="952">
                  <c:v>9.7891179258458401</c:v>
                </c:pt>
                <c:pt idx="953">
                  <c:v>9.7994006127427404</c:v>
                </c:pt>
                <c:pt idx="954">
                  <c:v>9.8096832996396301</c:v>
                </c:pt>
                <c:pt idx="955">
                  <c:v>9.8199659865365305</c:v>
                </c:pt>
                <c:pt idx="956">
                  <c:v>9.8302486734334291</c:v>
                </c:pt>
                <c:pt idx="957">
                  <c:v>9.8405313603303295</c:v>
                </c:pt>
                <c:pt idx="958">
                  <c:v>9.8508140472272192</c:v>
                </c:pt>
                <c:pt idx="959">
                  <c:v>9.8610967341241196</c:v>
                </c:pt>
                <c:pt idx="960">
                  <c:v>9.87137942102102</c:v>
                </c:pt>
                <c:pt idx="961">
                  <c:v>9.8816621079179097</c:v>
                </c:pt>
                <c:pt idx="962">
                  <c:v>9.89194479481481</c:v>
                </c:pt>
                <c:pt idx="963">
                  <c:v>9.9022274817117104</c:v>
                </c:pt>
                <c:pt idx="964">
                  <c:v>9.9125101686086001</c:v>
                </c:pt>
                <c:pt idx="965">
                  <c:v>9.9227928555055005</c:v>
                </c:pt>
                <c:pt idx="966">
                  <c:v>9.9330755424024009</c:v>
                </c:pt>
                <c:pt idx="967">
                  <c:v>9.9433582292992995</c:v>
                </c:pt>
                <c:pt idx="968">
                  <c:v>9.9536409161961892</c:v>
                </c:pt>
                <c:pt idx="969">
                  <c:v>9.9639236030930896</c:v>
                </c:pt>
                <c:pt idx="970">
                  <c:v>9.9742062899899899</c:v>
                </c:pt>
                <c:pt idx="971">
                  <c:v>9.9844889768868796</c:v>
                </c:pt>
                <c:pt idx="972">
                  <c:v>9.99477166378378</c:v>
                </c:pt>
                <c:pt idx="973">
                  <c:v>10.0050543506806</c:v>
                </c:pt>
                <c:pt idx="974">
                  <c:v>10.015337037577501</c:v>
                </c:pt>
                <c:pt idx="975">
                  <c:v>10.025619724474399</c:v>
                </c:pt>
                <c:pt idx="976">
                  <c:v>10.0359024113713</c:v>
                </c:pt>
                <c:pt idx="977">
                  <c:v>10.0461850982682</c:v>
                </c:pt>
                <c:pt idx="978">
                  <c:v>10.056467785165101</c:v>
                </c:pt>
                <c:pt idx="979">
                  <c:v>10.066750472061999</c:v>
                </c:pt>
                <c:pt idx="980">
                  <c:v>10.0770331589589</c:v>
                </c:pt>
                <c:pt idx="981">
                  <c:v>10.0873158458558</c:v>
                </c:pt>
                <c:pt idx="982">
                  <c:v>10.0975985327527</c:v>
                </c:pt>
                <c:pt idx="983">
                  <c:v>10.107881219649601</c:v>
                </c:pt>
                <c:pt idx="984">
                  <c:v>10.118163906546499</c:v>
                </c:pt>
                <c:pt idx="985">
                  <c:v>10.1284465934434</c:v>
                </c:pt>
                <c:pt idx="986">
                  <c:v>10.1387292803403</c:v>
                </c:pt>
                <c:pt idx="987">
                  <c:v>10.1490119672372</c:v>
                </c:pt>
                <c:pt idx="988">
                  <c:v>10.159294654134101</c:v>
                </c:pt>
                <c:pt idx="989">
                  <c:v>10.169577341030999</c:v>
                </c:pt>
                <c:pt idx="990">
                  <c:v>10.1798600279279</c:v>
                </c:pt>
                <c:pt idx="991">
                  <c:v>10.1901427148248</c:v>
                </c:pt>
                <c:pt idx="992">
                  <c:v>10.2004254017217</c:v>
                </c:pt>
                <c:pt idx="993">
                  <c:v>10.210708088618601</c:v>
                </c:pt>
                <c:pt idx="994">
                  <c:v>10.220990775515499</c:v>
                </c:pt>
                <c:pt idx="995">
                  <c:v>10.2312734624124</c:v>
                </c:pt>
                <c:pt idx="996">
                  <c:v>10.2415561493093</c:v>
                </c:pt>
                <c:pt idx="997">
                  <c:v>10.251838836206201</c:v>
                </c:pt>
                <c:pt idx="998">
                  <c:v>10.262121523103101</c:v>
                </c:pt>
                <c:pt idx="999">
                  <c:v>10.272404209999999</c:v>
                </c:pt>
              </c:numCache>
            </c:numRef>
          </c:xVal>
          <c:yVal>
            <c:numRef>
              <c:f>'1.0LiF_plot_data'!$E$2:$E$1001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0.75280032764900695</c:v>
                </c:pt>
                <c:pt idx="184">
                  <c:v>0.75280032764900695</c:v>
                </c:pt>
                <c:pt idx="185">
                  <c:v>0.75280032764900695</c:v>
                </c:pt>
                <c:pt idx="186">
                  <c:v>0.75280032764900695</c:v>
                </c:pt>
                <c:pt idx="187">
                  <c:v>0.75280032764900695</c:v>
                </c:pt>
                <c:pt idx="188">
                  <c:v>0.75280032764900695</c:v>
                </c:pt>
                <c:pt idx="189">
                  <c:v>0.75280032764900695</c:v>
                </c:pt>
                <c:pt idx="190">
                  <c:v>0.75280032764900695</c:v>
                </c:pt>
                <c:pt idx="191">
                  <c:v>0.75280032764900695</c:v>
                </c:pt>
                <c:pt idx="192">
                  <c:v>0.75280032764900695</c:v>
                </c:pt>
                <c:pt idx="193">
                  <c:v>0.75280032764900695</c:v>
                </c:pt>
                <c:pt idx="194">
                  <c:v>0.75280032764900695</c:v>
                </c:pt>
                <c:pt idx="195">
                  <c:v>0.75280032764900695</c:v>
                </c:pt>
                <c:pt idx="196">
                  <c:v>0.75280032764900695</c:v>
                </c:pt>
                <c:pt idx="197">
                  <c:v>0.75280032764900695</c:v>
                </c:pt>
                <c:pt idx="198">
                  <c:v>0.75280032764900695</c:v>
                </c:pt>
                <c:pt idx="199">
                  <c:v>0.75280032764900695</c:v>
                </c:pt>
                <c:pt idx="200">
                  <c:v>0.75280032764900695</c:v>
                </c:pt>
                <c:pt idx="201">
                  <c:v>0.75280032764900695</c:v>
                </c:pt>
                <c:pt idx="202">
                  <c:v>0.75280032764900695</c:v>
                </c:pt>
                <c:pt idx="203">
                  <c:v>0.75280032764900695</c:v>
                </c:pt>
                <c:pt idx="204">
                  <c:v>0.75280032764900695</c:v>
                </c:pt>
                <c:pt idx="205">
                  <c:v>0.75280032764900695</c:v>
                </c:pt>
                <c:pt idx="206">
                  <c:v>0.75280032764900695</c:v>
                </c:pt>
                <c:pt idx="207">
                  <c:v>0.75280032764900695</c:v>
                </c:pt>
                <c:pt idx="208">
                  <c:v>0.75280032764900695</c:v>
                </c:pt>
                <c:pt idx="209">
                  <c:v>0.75280032764900695</c:v>
                </c:pt>
                <c:pt idx="210">
                  <c:v>0.75280032764900695</c:v>
                </c:pt>
                <c:pt idx="211">
                  <c:v>0.75280032764900695</c:v>
                </c:pt>
                <c:pt idx="212">
                  <c:v>0.75280032764900695</c:v>
                </c:pt>
                <c:pt idx="213">
                  <c:v>0.75280032764900695</c:v>
                </c:pt>
                <c:pt idx="214">
                  <c:v>0.75280032764900695</c:v>
                </c:pt>
                <c:pt idx="215">
                  <c:v>0.75280032764900695</c:v>
                </c:pt>
                <c:pt idx="216">
                  <c:v>0.75280032764900695</c:v>
                </c:pt>
                <c:pt idx="217">
                  <c:v>0.75280032764900695</c:v>
                </c:pt>
                <c:pt idx="218">
                  <c:v>0.75280032764900695</c:v>
                </c:pt>
                <c:pt idx="219">
                  <c:v>0.75280032764900695</c:v>
                </c:pt>
                <c:pt idx="220">
                  <c:v>0.75280032764900695</c:v>
                </c:pt>
                <c:pt idx="221">
                  <c:v>0.75280032764900695</c:v>
                </c:pt>
                <c:pt idx="222">
                  <c:v>0.75280032764900695</c:v>
                </c:pt>
                <c:pt idx="223">
                  <c:v>0.75280032764900695</c:v>
                </c:pt>
                <c:pt idx="224">
                  <c:v>0.75280032764900695</c:v>
                </c:pt>
                <c:pt idx="225">
                  <c:v>0.75280032764900695</c:v>
                </c:pt>
                <c:pt idx="226">
                  <c:v>0.75280032764900695</c:v>
                </c:pt>
                <c:pt idx="227">
                  <c:v>0.75280032764900695</c:v>
                </c:pt>
                <c:pt idx="228">
                  <c:v>0.75280032764900695</c:v>
                </c:pt>
                <c:pt idx="229">
                  <c:v>0.75280032764900695</c:v>
                </c:pt>
                <c:pt idx="230">
                  <c:v>0.75280032764900695</c:v>
                </c:pt>
                <c:pt idx="231">
                  <c:v>0.75280032764900695</c:v>
                </c:pt>
                <c:pt idx="232">
                  <c:v>0.75280032764900695</c:v>
                </c:pt>
                <c:pt idx="233">
                  <c:v>0.75280032764900695</c:v>
                </c:pt>
                <c:pt idx="234">
                  <c:v>0.75280032764900695</c:v>
                </c:pt>
                <c:pt idx="235">
                  <c:v>0.75280032764900695</c:v>
                </c:pt>
                <c:pt idx="236">
                  <c:v>0.75280032764900695</c:v>
                </c:pt>
                <c:pt idx="237">
                  <c:v>0.75280032764900695</c:v>
                </c:pt>
                <c:pt idx="238">
                  <c:v>0.75280032764900695</c:v>
                </c:pt>
                <c:pt idx="239">
                  <c:v>0.75280032764900695</c:v>
                </c:pt>
                <c:pt idx="240">
                  <c:v>0.75280032764900695</c:v>
                </c:pt>
                <c:pt idx="241">
                  <c:v>0.75280032764900695</c:v>
                </c:pt>
                <c:pt idx="242">
                  <c:v>0.75280032764900695</c:v>
                </c:pt>
                <c:pt idx="243">
                  <c:v>0.75280032764900695</c:v>
                </c:pt>
                <c:pt idx="244">
                  <c:v>0.75280032764900695</c:v>
                </c:pt>
                <c:pt idx="245">
                  <c:v>0.75280032764900695</c:v>
                </c:pt>
                <c:pt idx="246">
                  <c:v>0.75280032764900695</c:v>
                </c:pt>
                <c:pt idx="247">
                  <c:v>0.75280032764900695</c:v>
                </c:pt>
                <c:pt idx="248">
                  <c:v>0.75280032764900695</c:v>
                </c:pt>
                <c:pt idx="249">
                  <c:v>0.75280032764900695</c:v>
                </c:pt>
                <c:pt idx="250">
                  <c:v>0.75280032764900695</c:v>
                </c:pt>
                <c:pt idx="251">
                  <c:v>0.75280032764900695</c:v>
                </c:pt>
                <c:pt idx="252">
                  <c:v>0.75280032764900695</c:v>
                </c:pt>
                <c:pt idx="253">
                  <c:v>0.75280032764900695</c:v>
                </c:pt>
                <c:pt idx="254">
                  <c:v>0.75280032764900695</c:v>
                </c:pt>
                <c:pt idx="255">
                  <c:v>0.75280032764900695</c:v>
                </c:pt>
                <c:pt idx="256">
                  <c:v>0.75280032764900695</c:v>
                </c:pt>
                <c:pt idx="257">
                  <c:v>0.75280032764900695</c:v>
                </c:pt>
                <c:pt idx="258">
                  <c:v>0.75280032764900695</c:v>
                </c:pt>
                <c:pt idx="259">
                  <c:v>0.75280032764900695</c:v>
                </c:pt>
                <c:pt idx="260">
                  <c:v>0.75280032764900695</c:v>
                </c:pt>
                <c:pt idx="261">
                  <c:v>0.75280032764900695</c:v>
                </c:pt>
                <c:pt idx="262">
                  <c:v>0.75280032764900695</c:v>
                </c:pt>
                <c:pt idx="263">
                  <c:v>0.75280032764900695</c:v>
                </c:pt>
                <c:pt idx="264">
                  <c:v>0.75280032764900695</c:v>
                </c:pt>
                <c:pt idx="265">
                  <c:v>0.75280032764900695</c:v>
                </c:pt>
                <c:pt idx="266">
                  <c:v>0.75280032764900695</c:v>
                </c:pt>
                <c:pt idx="267">
                  <c:v>0.75280032764900695</c:v>
                </c:pt>
                <c:pt idx="268">
                  <c:v>0.75280032764900695</c:v>
                </c:pt>
                <c:pt idx="269">
                  <c:v>0.75280032764900695</c:v>
                </c:pt>
                <c:pt idx="270">
                  <c:v>0.75280032764900695</c:v>
                </c:pt>
                <c:pt idx="271">
                  <c:v>0.75280032764900695</c:v>
                </c:pt>
                <c:pt idx="272">
                  <c:v>0.75280032764900695</c:v>
                </c:pt>
                <c:pt idx="273">
                  <c:v>0.75280032764900695</c:v>
                </c:pt>
                <c:pt idx="274">
                  <c:v>0.75280032764900695</c:v>
                </c:pt>
                <c:pt idx="275">
                  <c:v>0.75280032764900695</c:v>
                </c:pt>
                <c:pt idx="276">
                  <c:v>0.75280032764900695</c:v>
                </c:pt>
                <c:pt idx="277">
                  <c:v>0.75280032764900695</c:v>
                </c:pt>
                <c:pt idx="278">
                  <c:v>0.75280032764900695</c:v>
                </c:pt>
                <c:pt idx="279">
                  <c:v>0.75280032764900695</c:v>
                </c:pt>
                <c:pt idx="280">
                  <c:v>0.75280032764900695</c:v>
                </c:pt>
                <c:pt idx="281">
                  <c:v>0.75280032764900695</c:v>
                </c:pt>
                <c:pt idx="282">
                  <c:v>0.75280032764900695</c:v>
                </c:pt>
                <c:pt idx="283">
                  <c:v>0.75280032764900695</c:v>
                </c:pt>
                <c:pt idx="284">
                  <c:v>0.75280032764900695</c:v>
                </c:pt>
                <c:pt idx="285">
                  <c:v>0.75280032764900695</c:v>
                </c:pt>
                <c:pt idx="286">
                  <c:v>0.75280032764900695</c:v>
                </c:pt>
                <c:pt idx="287">
                  <c:v>0.75280032764900695</c:v>
                </c:pt>
                <c:pt idx="288">
                  <c:v>0.75280032764900695</c:v>
                </c:pt>
                <c:pt idx="289">
                  <c:v>0.75280032764900695</c:v>
                </c:pt>
                <c:pt idx="290">
                  <c:v>0.75280032764900695</c:v>
                </c:pt>
                <c:pt idx="291">
                  <c:v>0.75280032764900695</c:v>
                </c:pt>
                <c:pt idx="292">
                  <c:v>0.75280032764900695</c:v>
                </c:pt>
                <c:pt idx="293">
                  <c:v>0.75280032764900695</c:v>
                </c:pt>
                <c:pt idx="294">
                  <c:v>0.75280032764900695</c:v>
                </c:pt>
                <c:pt idx="295">
                  <c:v>0.75280032764900695</c:v>
                </c:pt>
                <c:pt idx="296">
                  <c:v>0.75280032764900695</c:v>
                </c:pt>
                <c:pt idx="297">
                  <c:v>0.75280032764900695</c:v>
                </c:pt>
                <c:pt idx="298">
                  <c:v>0.75280032764900695</c:v>
                </c:pt>
                <c:pt idx="299">
                  <c:v>0.75280032764900695</c:v>
                </c:pt>
                <c:pt idx="300">
                  <c:v>0.75280032764900695</c:v>
                </c:pt>
                <c:pt idx="301">
                  <c:v>0.75280032764900695</c:v>
                </c:pt>
                <c:pt idx="302">
                  <c:v>0.75280032764900695</c:v>
                </c:pt>
                <c:pt idx="303">
                  <c:v>0.75280032764900695</c:v>
                </c:pt>
                <c:pt idx="304">
                  <c:v>0.75280032764900695</c:v>
                </c:pt>
                <c:pt idx="305">
                  <c:v>0.75280032764900695</c:v>
                </c:pt>
                <c:pt idx="306">
                  <c:v>0.75280032764900695</c:v>
                </c:pt>
                <c:pt idx="307">
                  <c:v>0.75280032764900695</c:v>
                </c:pt>
                <c:pt idx="308">
                  <c:v>0.75280032764900695</c:v>
                </c:pt>
                <c:pt idx="309">
                  <c:v>0.75280032764900695</c:v>
                </c:pt>
                <c:pt idx="310">
                  <c:v>0.75280032764900695</c:v>
                </c:pt>
                <c:pt idx="311">
                  <c:v>0.75280032764900695</c:v>
                </c:pt>
                <c:pt idx="312">
                  <c:v>0.75280032764900695</c:v>
                </c:pt>
                <c:pt idx="313">
                  <c:v>0.75280032764900695</c:v>
                </c:pt>
                <c:pt idx="314">
                  <c:v>0.75280032764900695</c:v>
                </c:pt>
                <c:pt idx="315">
                  <c:v>0.75280032764900695</c:v>
                </c:pt>
                <c:pt idx="316">
                  <c:v>0.75280032764900695</c:v>
                </c:pt>
                <c:pt idx="317">
                  <c:v>0.75280032764900695</c:v>
                </c:pt>
                <c:pt idx="318">
                  <c:v>0.75280032764900695</c:v>
                </c:pt>
                <c:pt idx="319">
                  <c:v>0.75280032764900695</c:v>
                </c:pt>
                <c:pt idx="320">
                  <c:v>0.75280032764900695</c:v>
                </c:pt>
                <c:pt idx="321">
                  <c:v>0.75280032764900695</c:v>
                </c:pt>
                <c:pt idx="322">
                  <c:v>0.75280032764900695</c:v>
                </c:pt>
                <c:pt idx="323">
                  <c:v>0.75280032764900695</c:v>
                </c:pt>
                <c:pt idx="324">
                  <c:v>0.75280032764900695</c:v>
                </c:pt>
                <c:pt idx="325">
                  <c:v>0.75280032764900695</c:v>
                </c:pt>
                <c:pt idx="326">
                  <c:v>0.75280032764900695</c:v>
                </c:pt>
                <c:pt idx="327">
                  <c:v>0.75280032764900695</c:v>
                </c:pt>
                <c:pt idx="328">
                  <c:v>0.75280032764900695</c:v>
                </c:pt>
                <c:pt idx="329">
                  <c:v>0.75280032764900695</c:v>
                </c:pt>
                <c:pt idx="330">
                  <c:v>0.75280032764900695</c:v>
                </c:pt>
                <c:pt idx="331">
                  <c:v>0.75280032764900695</c:v>
                </c:pt>
                <c:pt idx="332">
                  <c:v>0.75280032764900695</c:v>
                </c:pt>
                <c:pt idx="333">
                  <c:v>0.75280032764900695</c:v>
                </c:pt>
                <c:pt idx="334">
                  <c:v>0.75280032764900695</c:v>
                </c:pt>
                <c:pt idx="335">
                  <c:v>0.75280032764900695</c:v>
                </c:pt>
                <c:pt idx="336">
                  <c:v>0.75280032764900695</c:v>
                </c:pt>
                <c:pt idx="337">
                  <c:v>0.75280032764900695</c:v>
                </c:pt>
                <c:pt idx="338">
                  <c:v>0.75280032764900695</c:v>
                </c:pt>
                <c:pt idx="339">
                  <c:v>0.75280032764900695</c:v>
                </c:pt>
                <c:pt idx="340">
                  <c:v>0.75280032764900695</c:v>
                </c:pt>
                <c:pt idx="341">
                  <c:v>0.75280032764900695</c:v>
                </c:pt>
                <c:pt idx="342">
                  <c:v>0.75280032764900695</c:v>
                </c:pt>
                <c:pt idx="343">
                  <c:v>0.75280032764900695</c:v>
                </c:pt>
                <c:pt idx="344">
                  <c:v>0.75280032764900695</c:v>
                </c:pt>
                <c:pt idx="345">
                  <c:v>0.75280032764900695</c:v>
                </c:pt>
                <c:pt idx="346">
                  <c:v>0.75280032764900695</c:v>
                </c:pt>
                <c:pt idx="347">
                  <c:v>0.75280032764900695</c:v>
                </c:pt>
                <c:pt idx="348">
                  <c:v>0.75280032764900695</c:v>
                </c:pt>
                <c:pt idx="349">
                  <c:v>0.75280032764900695</c:v>
                </c:pt>
                <c:pt idx="350">
                  <c:v>0.75280032764900695</c:v>
                </c:pt>
                <c:pt idx="351">
                  <c:v>0.75280032764900695</c:v>
                </c:pt>
                <c:pt idx="352">
                  <c:v>0.75280032764900695</c:v>
                </c:pt>
                <c:pt idx="353">
                  <c:v>0.75280032764900695</c:v>
                </c:pt>
                <c:pt idx="354">
                  <c:v>0.75280032764900695</c:v>
                </c:pt>
                <c:pt idx="355">
                  <c:v>0.75280032764900695</c:v>
                </c:pt>
                <c:pt idx="356">
                  <c:v>0.75280032764900695</c:v>
                </c:pt>
                <c:pt idx="357">
                  <c:v>0.75280032764900695</c:v>
                </c:pt>
                <c:pt idx="358">
                  <c:v>0.75280032764900695</c:v>
                </c:pt>
                <c:pt idx="359">
                  <c:v>0.75280032764900695</c:v>
                </c:pt>
                <c:pt idx="360">
                  <c:v>0.75280032764900695</c:v>
                </c:pt>
                <c:pt idx="361">
                  <c:v>0.75280032764900695</c:v>
                </c:pt>
                <c:pt idx="362">
                  <c:v>0.75280032764900695</c:v>
                </c:pt>
                <c:pt idx="363">
                  <c:v>0.75280032764900695</c:v>
                </c:pt>
                <c:pt idx="364">
                  <c:v>0.75280032764900695</c:v>
                </c:pt>
                <c:pt idx="365">
                  <c:v>0.75280032764900695</c:v>
                </c:pt>
                <c:pt idx="366">
                  <c:v>7.8304262028766697E-2</c:v>
                </c:pt>
                <c:pt idx="367">
                  <c:v>7.8304262028766697E-2</c:v>
                </c:pt>
                <c:pt idx="368">
                  <c:v>7.8304262028766697E-2</c:v>
                </c:pt>
                <c:pt idx="369">
                  <c:v>7.8304262028766697E-2</c:v>
                </c:pt>
                <c:pt idx="370">
                  <c:v>7.8304262028766697E-2</c:v>
                </c:pt>
                <c:pt idx="371">
                  <c:v>7.8304262028766697E-2</c:v>
                </c:pt>
                <c:pt idx="372">
                  <c:v>7.8304262028766697E-2</c:v>
                </c:pt>
                <c:pt idx="373">
                  <c:v>7.8304262028766697E-2</c:v>
                </c:pt>
                <c:pt idx="374">
                  <c:v>7.8304262028766697E-2</c:v>
                </c:pt>
                <c:pt idx="375">
                  <c:v>7.8304262028766697E-2</c:v>
                </c:pt>
                <c:pt idx="376">
                  <c:v>7.8304262028766697E-2</c:v>
                </c:pt>
                <c:pt idx="377">
                  <c:v>7.8304262028766697E-2</c:v>
                </c:pt>
                <c:pt idx="378">
                  <c:v>7.8304262028766697E-2</c:v>
                </c:pt>
                <c:pt idx="379">
                  <c:v>7.8304262028766697E-2</c:v>
                </c:pt>
                <c:pt idx="380">
                  <c:v>7.8304262028766697E-2</c:v>
                </c:pt>
                <c:pt idx="381">
                  <c:v>7.8304262028766697E-2</c:v>
                </c:pt>
                <c:pt idx="382">
                  <c:v>7.8304262028766697E-2</c:v>
                </c:pt>
                <c:pt idx="383">
                  <c:v>7.8304262028766697E-2</c:v>
                </c:pt>
                <c:pt idx="384">
                  <c:v>7.8304262028766697E-2</c:v>
                </c:pt>
                <c:pt idx="385">
                  <c:v>7.8304262028766697E-2</c:v>
                </c:pt>
                <c:pt idx="386">
                  <c:v>7.8304262028766697E-2</c:v>
                </c:pt>
                <c:pt idx="387">
                  <c:v>7.8304262028766697E-2</c:v>
                </c:pt>
                <c:pt idx="388">
                  <c:v>7.8304262028766697E-2</c:v>
                </c:pt>
                <c:pt idx="389">
                  <c:v>7.8304262028766697E-2</c:v>
                </c:pt>
                <c:pt idx="390">
                  <c:v>7.8304262028766697E-2</c:v>
                </c:pt>
                <c:pt idx="391">
                  <c:v>7.8304262028766697E-2</c:v>
                </c:pt>
                <c:pt idx="392">
                  <c:v>7.8304262028766697E-2</c:v>
                </c:pt>
                <c:pt idx="393">
                  <c:v>7.8304262028766697E-2</c:v>
                </c:pt>
                <c:pt idx="394">
                  <c:v>7.8304262028766697E-2</c:v>
                </c:pt>
                <c:pt idx="395">
                  <c:v>7.8304262028766697E-2</c:v>
                </c:pt>
                <c:pt idx="396">
                  <c:v>7.8304262028766697E-2</c:v>
                </c:pt>
                <c:pt idx="397">
                  <c:v>7.8304262028766697E-2</c:v>
                </c:pt>
                <c:pt idx="398">
                  <c:v>7.8304262028766697E-2</c:v>
                </c:pt>
                <c:pt idx="399">
                  <c:v>7.8304262028766697E-2</c:v>
                </c:pt>
                <c:pt idx="400">
                  <c:v>7.8304262028766697E-2</c:v>
                </c:pt>
                <c:pt idx="401">
                  <c:v>7.8304262028766697E-2</c:v>
                </c:pt>
                <c:pt idx="402">
                  <c:v>7.8304262028766697E-2</c:v>
                </c:pt>
                <c:pt idx="403">
                  <c:v>7.8304262028766697E-2</c:v>
                </c:pt>
                <c:pt idx="404">
                  <c:v>7.8304262028766697E-2</c:v>
                </c:pt>
                <c:pt idx="405">
                  <c:v>7.8304262028766697E-2</c:v>
                </c:pt>
                <c:pt idx="406">
                  <c:v>7.8304262028766697E-2</c:v>
                </c:pt>
                <c:pt idx="407">
                  <c:v>7.8304262028766697E-2</c:v>
                </c:pt>
                <c:pt idx="408">
                  <c:v>7.8304262028766697E-2</c:v>
                </c:pt>
                <c:pt idx="409">
                  <c:v>7.8304262028766697E-2</c:v>
                </c:pt>
                <c:pt idx="410">
                  <c:v>7.8304262028766697E-2</c:v>
                </c:pt>
                <c:pt idx="411">
                  <c:v>7.8304262028766697E-2</c:v>
                </c:pt>
                <c:pt idx="412">
                  <c:v>7.8304262028766697E-2</c:v>
                </c:pt>
                <c:pt idx="413">
                  <c:v>7.8304262028766697E-2</c:v>
                </c:pt>
                <c:pt idx="414">
                  <c:v>7.8304262028766697E-2</c:v>
                </c:pt>
                <c:pt idx="415">
                  <c:v>7.8304262028766697E-2</c:v>
                </c:pt>
                <c:pt idx="416">
                  <c:v>7.8304262028766697E-2</c:v>
                </c:pt>
                <c:pt idx="417">
                  <c:v>7.8304262028766697E-2</c:v>
                </c:pt>
                <c:pt idx="418">
                  <c:v>7.8304262028766697E-2</c:v>
                </c:pt>
                <c:pt idx="419">
                  <c:v>7.8304262028766697E-2</c:v>
                </c:pt>
                <c:pt idx="420">
                  <c:v>7.8304262028766697E-2</c:v>
                </c:pt>
                <c:pt idx="421">
                  <c:v>7.8304262028766697E-2</c:v>
                </c:pt>
                <c:pt idx="422">
                  <c:v>7.8304262028766697E-2</c:v>
                </c:pt>
                <c:pt idx="423">
                  <c:v>7.8304262028766697E-2</c:v>
                </c:pt>
                <c:pt idx="424">
                  <c:v>7.8304262028766697E-2</c:v>
                </c:pt>
                <c:pt idx="425">
                  <c:v>7.8304262028766697E-2</c:v>
                </c:pt>
                <c:pt idx="426">
                  <c:v>7.8304262028766697E-2</c:v>
                </c:pt>
                <c:pt idx="427">
                  <c:v>7.8304262028766697E-2</c:v>
                </c:pt>
                <c:pt idx="428">
                  <c:v>7.8304262028766697E-2</c:v>
                </c:pt>
                <c:pt idx="429">
                  <c:v>7.8304262028766697E-2</c:v>
                </c:pt>
                <c:pt idx="430">
                  <c:v>7.8304262028766697E-2</c:v>
                </c:pt>
                <c:pt idx="431">
                  <c:v>7.8304262028766697E-2</c:v>
                </c:pt>
                <c:pt idx="432">
                  <c:v>7.8304262028766697E-2</c:v>
                </c:pt>
                <c:pt idx="433">
                  <c:v>7.8304262028766697E-2</c:v>
                </c:pt>
                <c:pt idx="434">
                  <c:v>7.8304262028766697E-2</c:v>
                </c:pt>
                <c:pt idx="435">
                  <c:v>7.8304262028766697E-2</c:v>
                </c:pt>
                <c:pt idx="436">
                  <c:v>7.8304262028766697E-2</c:v>
                </c:pt>
                <c:pt idx="437">
                  <c:v>7.8304262028766697E-2</c:v>
                </c:pt>
                <c:pt idx="438">
                  <c:v>7.8304262028766697E-2</c:v>
                </c:pt>
                <c:pt idx="439">
                  <c:v>7.8304262028766697E-2</c:v>
                </c:pt>
                <c:pt idx="440">
                  <c:v>7.8304262028766697E-2</c:v>
                </c:pt>
                <c:pt idx="441">
                  <c:v>7.8304262028766697E-2</c:v>
                </c:pt>
                <c:pt idx="442">
                  <c:v>7.8304262028766697E-2</c:v>
                </c:pt>
                <c:pt idx="443">
                  <c:v>7.8304262028766697E-2</c:v>
                </c:pt>
                <c:pt idx="444">
                  <c:v>7.8304262028766697E-2</c:v>
                </c:pt>
                <c:pt idx="445">
                  <c:v>7.8304262028766697E-2</c:v>
                </c:pt>
                <c:pt idx="446">
                  <c:v>7.8304262028766697E-2</c:v>
                </c:pt>
                <c:pt idx="447">
                  <c:v>7.8304262028766697E-2</c:v>
                </c:pt>
                <c:pt idx="448">
                  <c:v>7.8304262028766697E-2</c:v>
                </c:pt>
                <c:pt idx="449">
                  <c:v>7.8304262028766697E-2</c:v>
                </c:pt>
                <c:pt idx="450">
                  <c:v>7.8304262028766697E-2</c:v>
                </c:pt>
                <c:pt idx="451">
                  <c:v>7.8304262028766697E-2</c:v>
                </c:pt>
                <c:pt idx="452">
                  <c:v>7.8304262028766697E-2</c:v>
                </c:pt>
                <c:pt idx="453">
                  <c:v>7.8304262028766697E-2</c:v>
                </c:pt>
                <c:pt idx="454">
                  <c:v>7.8304262028766697E-2</c:v>
                </c:pt>
                <c:pt idx="455">
                  <c:v>7.8304262028766697E-2</c:v>
                </c:pt>
                <c:pt idx="456">
                  <c:v>7.8304262028766697E-2</c:v>
                </c:pt>
                <c:pt idx="457">
                  <c:v>7.8304262028766697E-2</c:v>
                </c:pt>
                <c:pt idx="458">
                  <c:v>7.8304262028766697E-2</c:v>
                </c:pt>
                <c:pt idx="459">
                  <c:v>7.8304262028766697E-2</c:v>
                </c:pt>
                <c:pt idx="460">
                  <c:v>7.8304262028766697E-2</c:v>
                </c:pt>
                <c:pt idx="461">
                  <c:v>7.8304262028766697E-2</c:v>
                </c:pt>
                <c:pt idx="462">
                  <c:v>7.8304262028766697E-2</c:v>
                </c:pt>
                <c:pt idx="463">
                  <c:v>7.8304262028766697E-2</c:v>
                </c:pt>
                <c:pt idx="464">
                  <c:v>7.8304262028766697E-2</c:v>
                </c:pt>
                <c:pt idx="465">
                  <c:v>7.8304262028766697E-2</c:v>
                </c:pt>
                <c:pt idx="466">
                  <c:v>7.8304262028766697E-2</c:v>
                </c:pt>
                <c:pt idx="467">
                  <c:v>7.8304262028766697E-2</c:v>
                </c:pt>
                <c:pt idx="468">
                  <c:v>7.8304262028766697E-2</c:v>
                </c:pt>
                <c:pt idx="469">
                  <c:v>7.8304262028766697E-2</c:v>
                </c:pt>
                <c:pt idx="470">
                  <c:v>7.8304262028766697E-2</c:v>
                </c:pt>
                <c:pt idx="471">
                  <c:v>7.8304262028766697E-2</c:v>
                </c:pt>
                <c:pt idx="472">
                  <c:v>7.8304262028766697E-2</c:v>
                </c:pt>
                <c:pt idx="473">
                  <c:v>7.8304262028766697E-2</c:v>
                </c:pt>
                <c:pt idx="474">
                  <c:v>7.8304262028766697E-2</c:v>
                </c:pt>
                <c:pt idx="475">
                  <c:v>7.8304262028766697E-2</c:v>
                </c:pt>
                <c:pt idx="476">
                  <c:v>7.8304262028766697E-2</c:v>
                </c:pt>
                <c:pt idx="477">
                  <c:v>7.8304262028766697E-2</c:v>
                </c:pt>
                <c:pt idx="478">
                  <c:v>7.8304262028766697E-2</c:v>
                </c:pt>
                <c:pt idx="479">
                  <c:v>7.8304262028766697E-2</c:v>
                </c:pt>
                <c:pt idx="480">
                  <c:v>7.8304262028766697E-2</c:v>
                </c:pt>
                <c:pt idx="481">
                  <c:v>7.8304262028766697E-2</c:v>
                </c:pt>
                <c:pt idx="482">
                  <c:v>7.8304262028766697E-2</c:v>
                </c:pt>
                <c:pt idx="483">
                  <c:v>7.8304262028766697E-2</c:v>
                </c:pt>
                <c:pt idx="484">
                  <c:v>7.8304262028766697E-2</c:v>
                </c:pt>
                <c:pt idx="485">
                  <c:v>7.8304262028766697E-2</c:v>
                </c:pt>
                <c:pt idx="486">
                  <c:v>7.8304262028766697E-2</c:v>
                </c:pt>
                <c:pt idx="487">
                  <c:v>7.8304262028766697E-2</c:v>
                </c:pt>
                <c:pt idx="488">
                  <c:v>7.8304262028766697E-2</c:v>
                </c:pt>
                <c:pt idx="489">
                  <c:v>7.8304262028766697E-2</c:v>
                </c:pt>
                <c:pt idx="490">
                  <c:v>7.8304262028766697E-2</c:v>
                </c:pt>
                <c:pt idx="491">
                  <c:v>7.8304262028766697E-2</c:v>
                </c:pt>
                <c:pt idx="492">
                  <c:v>7.8304262028766697E-2</c:v>
                </c:pt>
                <c:pt idx="493">
                  <c:v>7.8304262028766697E-2</c:v>
                </c:pt>
                <c:pt idx="494">
                  <c:v>7.8304262028766697E-2</c:v>
                </c:pt>
                <c:pt idx="495">
                  <c:v>7.8304262028766697E-2</c:v>
                </c:pt>
                <c:pt idx="496">
                  <c:v>7.8304262028766697E-2</c:v>
                </c:pt>
                <c:pt idx="497">
                  <c:v>7.8304262028766697E-2</c:v>
                </c:pt>
                <c:pt idx="498">
                  <c:v>7.8304262028766697E-2</c:v>
                </c:pt>
                <c:pt idx="499">
                  <c:v>7.8304262028766697E-2</c:v>
                </c:pt>
                <c:pt idx="500">
                  <c:v>7.8304262028766697E-2</c:v>
                </c:pt>
                <c:pt idx="501">
                  <c:v>7.8304262028766697E-2</c:v>
                </c:pt>
                <c:pt idx="502">
                  <c:v>7.8304262028766697E-2</c:v>
                </c:pt>
                <c:pt idx="503">
                  <c:v>7.8304262028766697E-2</c:v>
                </c:pt>
                <c:pt idx="504">
                  <c:v>7.8304262028766697E-2</c:v>
                </c:pt>
                <c:pt idx="505">
                  <c:v>7.8304262028766697E-2</c:v>
                </c:pt>
                <c:pt idx="506">
                  <c:v>7.8304262028766697E-2</c:v>
                </c:pt>
                <c:pt idx="507">
                  <c:v>7.8304262028766697E-2</c:v>
                </c:pt>
                <c:pt idx="508">
                  <c:v>7.8304262028766697E-2</c:v>
                </c:pt>
                <c:pt idx="509">
                  <c:v>7.8304262028766697E-2</c:v>
                </c:pt>
                <c:pt idx="510">
                  <c:v>7.8304262028766697E-2</c:v>
                </c:pt>
                <c:pt idx="511">
                  <c:v>7.8304262028766697E-2</c:v>
                </c:pt>
                <c:pt idx="512">
                  <c:v>7.8304262028766697E-2</c:v>
                </c:pt>
                <c:pt idx="513">
                  <c:v>7.8304262028766697E-2</c:v>
                </c:pt>
                <c:pt idx="514">
                  <c:v>7.8304262028766697E-2</c:v>
                </c:pt>
                <c:pt idx="515">
                  <c:v>7.8304262028766697E-2</c:v>
                </c:pt>
                <c:pt idx="516">
                  <c:v>7.8304262028766697E-2</c:v>
                </c:pt>
                <c:pt idx="517">
                  <c:v>7.8304262028766697E-2</c:v>
                </c:pt>
                <c:pt idx="518">
                  <c:v>7.8304262028766697E-2</c:v>
                </c:pt>
                <c:pt idx="519">
                  <c:v>7.8304262028766697E-2</c:v>
                </c:pt>
                <c:pt idx="520">
                  <c:v>7.8304262028766697E-2</c:v>
                </c:pt>
                <c:pt idx="521">
                  <c:v>7.8304262028766697E-2</c:v>
                </c:pt>
                <c:pt idx="522">
                  <c:v>7.8304262028766697E-2</c:v>
                </c:pt>
                <c:pt idx="523">
                  <c:v>7.8304262028766697E-2</c:v>
                </c:pt>
                <c:pt idx="524">
                  <c:v>7.8304262028766697E-2</c:v>
                </c:pt>
                <c:pt idx="525">
                  <c:v>7.8304262028766697E-2</c:v>
                </c:pt>
                <c:pt idx="526">
                  <c:v>7.8304262028766697E-2</c:v>
                </c:pt>
                <c:pt idx="527">
                  <c:v>7.8304262028766697E-2</c:v>
                </c:pt>
                <c:pt idx="528">
                  <c:v>7.8304262028766697E-2</c:v>
                </c:pt>
                <c:pt idx="529">
                  <c:v>7.8304262028766697E-2</c:v>
                </c:pt>
                <c:pt idx="530">
                  <c:v>7.8304262028766697E-2</c:v>
                </c:pt>
                <c:pt idx="531">
                  <c:v>7.8304262028766697E-2</c:v>
                </c:pt>
                <c:pt idx="532">
                  <c:v>7.8304262028766697E-2</c:v>
                </c:pt>
                <c:pt idx="533">
                  <c:v>7.8304262028766697E-2</c:v>
                </c:pt>
                <c:pt idx="534">
                  <c:v>7.8304262028766697E-2</c:v>
                </c:pt>
                <c:pt idx="535">
                  <c:v>7.8304262028766697E-2</c:v>
                </c:pt>
                <c:pt idx="536">
                  <c:v>7.8304262028766697E-2</c:v>
                </c:pt>
                <c:pt idx="537">
                  <c:v>7.8304262028766697E-2</c:v>
                </c:pt>
                <c:pt idx="538">
                  <c:v>7.8304262028766697E-2</c:v>
                </c:pt>
                <c:pt idx="539">
                  <c:v>7.8304262028766697E-2</c:v>
                </c:pt>
                <c:pt idx="540">
                  <c:v>7.8304262028766697E-2</c:v>
                </c:pt>
                <c:pt idx="541">
                  <c:v>7.8304262028766697E-2</c:v>
                </c:pt>
                <c:pt idx="542">
                  <c:v>7.8304262028766697E-2</c:v>
                </c:pt>
                <c:pt idx="543">
                  <c:v>7.8304262028766697E-2</c:v>
                </c:pt>
                <c:pt idx="544">
                  <c:v>7.8304262028766697E-2</c:v>
                </c:pt>
                <c:pt idx="545">
                  <c:v>7.8304262028766697E-2</c:v>
                </c:pt>
                <c:pt idx="546">
                  <c:v>7.8304262028766697E-2</c:v>
                </c:pt>
                <c:pt idx="547">
                  <c:v>7.8304262028766697E-2</c:v>
                </c:pt>
                <c:pt idx="548">
                  <c:v>7.8304262028766697E-2</c:v>
                </c:pt>
                <c:pt idx="549">
                  <c:v>4.1425953063936802E-3</c:v>
                </c:pt>
                <c:pt idx="550">
                  <c:v>4.1425953063936802E-3</c:v>
                </c:pt>
                <c:pt idx="551">
                  <c:v>4.1425953063936802E-3</c:v>
                </c:pt>
                <c:pt idx="552">
                  <c:v>4.1425953063936802E-3</c:v>
                </c:pt>
                <c:pt idx="553">
                  <c:v>4.1425953063936802E-3</c:v>
                </c:pt>
                <c:pt idx="554">
                  <c:v>4.1425953063936802E-3</c:v>
                </c:pt>
                <c:pt idx="555">
                  <c:v>4.1425953063936802E-3</c:v>
                </c:pt>
                <c:pt idx="556">
                  <c:v>4.1425953063936802E-3</c:v>
                </c:pt>
                <c:pt idx="557">
                  <c:v>4.1425953063936802E-3</c:v>
                </c:pt>
                <c:pt idx="558">
                  <c:v>4.1425953063936802E-3</c:v>
                </c:pt>
                <c:pt idx="559">
                  <c:v>4.1425953063936802E-3</c:v>
                </c:pt>
                <c:pt idx="560">
                  <c:v>4.1425953063936802E-3</c:v>
                </c:pt>
                <c:pt idx="561">
                  <c:v>4.1425953063936802E-3</c:v>
                </c:pt>
                <c:pt idx="562">
                  <c:v>4.1425953063936802E-3</c:v>
                </c:pt>
                <c:pt idx="563">
                  <c:v>4.1425953063936802E-3</c:v>
                </c:pt>
                <c:pt idx="564">
                  <c:v>4.1425953063936802E-3</c:v>
                </c:pt>
                <c:pt idx="565">
                  <c:v>4.1425953063936802E-3</c:v>
                </c:pt>
                <c:pt idx="566">
                  <c:v>4.1425953063936802E-3</c:v>
                </c:pt>
                <c:pt idx="567">
                  <c:v>4.1425953063936802E-3</c:v>
                </c:pt>
                <c:pt idx="568">
                  <c:v>4.1425953063936802E-3</c:v>
                </c:pt>
                <c:pt idx="569">
                  <c:v>4.1425953063936802E-3</c:v>
                </c:pt>
                <c:pt idx="570">
                  <c:v>4.1425953063936802E-3</c:v>
                </c:pt>
                <c:pt idx="571">
                  <c:v>4.1425953063936802E-3</c:v>
                </c:pt>
                <c:pt idx="572">
                  <c:v>4.1425953063936802E-3</c:v>
                </c:pt>
                <c:pt idx="573">
                  <c:v>4.1425953063936802E-3</c:v>
                </c:pt>
                <c:pt idx="574">
                  <c:v>4.1425953063936802E-3</c:v>
                </c:pt>
                <c:pt idx="575">
                  <c:v>4.1425953063936802E-3</c:v>
                </c:pt>
                <c:pt idx="576">
                  <c:v>4.1425953063936802E-3</c:v>
                </c:pt>
                <c:pt idx="577">
                  <c:v>4.1425953063936802E-3</c:v>
                </c:pt>
                <c:pt idx="578">
                  <c:v>4.1425953063936802E-3</c:v>
                </c:pt>
                <c:pt idx="579">
                  <c:v>4.1425953063936802E-3</c:v>
                </c:pt>
                <c:pt idx="580">
                  <c:v>4.1425953063936802E-3</c:v>
                </c:pt>
                <c:pt idx="581">
                  <c:v>4.1425953063936802E-3</c:v>
                </c:pt>
                <c:pt idx="582">
                  <c:v>4.1425953063936802E-3</c:v>
                </c:pt>
                <c:pt idx="583">
                  <c:v>4.1425953063936802E-3</c:v>
                </c:pt>
                <c:pt idx="584">
                  <c:v>4.1425953063936802E-3</c:v>
                </c:pt>
                <c:pt idx="585">
                  <c:v>4.1425953063936802E-3</c:v>
                </c:pt>
                <c:pt idx="586">
                  <c:v>4.1425953063936802E-3</c:v>
                </c:pt>
                <c:pt idx="587">
                  <c:v>4.1425953063936802E-3</c:v>
                </c:pt>
                <c:pt idx="588">
                  <c:v>4.1425953063936802E-3</c:v>
                </c:pt>
                <c:pt idx="589">
                  <c:v>4.1425953063936802E-3</c:v>
                </c:pt>
                <c:pt idx="590">
                  <c:v>4.1425953063936802E-3</c:v>
                </c:pt>
                <c:pt idx="591">
                  <c:v>4.1425953063936802E-3</c:v>
                </c:pt>
                <c:pt idx="592">
                  <c:v>4.1425953063936802E-3</c:v>
                </c:pt>
                <c:pt idx="593">
                  <c:v>4.1425953063936802E-3</c:v>
                </c:pt>
                <c:pt idx="594">
                  <c:v>4.1425953063936802E-3</c:v>
                </c:pt>
                <c:pt idx="595">
                  <c:v>4.1425953063936802E-3</c:v>
                </c:pt>
                <c:pt idx="596">
                  <c:v>4.1425953063936802E-3</c:v>
                </c:pt>
                <c:pt idx="597">
                  <c:v>4.1425953063936802E-3</c:v>
                </c:pt>
                <c:pt idx="598">
                  <c:v>4.1425953063936802E-3</c:v>
                </c:pt>
                <c:pt idx="599">
                  <c:v>4.1425953063936802E-3</c:v>
                </c:pt>
                <c:pt idx="600">
                  <c:v>4.1425953063936802E-3</c:v>
                </c:pt>
                <c:pt idx="601">
                  <c:v>4.1425953063936802E-3</c:v>
                </c:pt>
                <c:pt idx="602">
                  <c:v>4.1425953063936802E-3</c:v>
                </c:pt>
                <c:pt idx="603">
                  <c:v>4.1425953063936802E-3</c:v>
                </c:pt>
                <c:pt idx="604">
                  <c:v>4.1425953063936802E-3</c:v>
                </c:pt>
                <c:pt idx="605">
                  <c:v>4.1425953063936802E-3</c:v>
                </c:pt>
                <c:pt idx="606">
                  <c:v>4.1425953063936802E-3</c:v>
                </c:pt>
                <c:pt idx="607">
                  <c:v>4.1425953063936802E-3</c:v>
                </c:pt>
                <c:pt idx="608">
                  <c:v>4.1425953063936802E-3</c:v>
                </c:pt>
                <c:pt idx="609">
                  <c:v>4.1425953063936802E-3</c:v>
                </c:pt>
                <c:pt idx="610">
                  <c:v>4.1425953063936802E-3</c:v>
                </c:pt>
                <c:pt idx="611">
                  <c:v>4.1425953063936802E-3</c:v>
                </c:pt>
                <c:pt idx="612">
                  <c:v>4.1425953063936802E-3</c:v>
                </c:pt>
                <c:pt idx="613">
                  <c:v>4.1425953063936802E-3</c:v>
                </c:pt>
                <c:pt idx="614">
                  <c:v>4.1425953063936802E-3</c:v>
                </c:pt>
                <c:pt idx="615">
                  <c:v>4.1425953063936802E-3</c:v>
                </c:pt>
                <c:pt idx="616">
                  <c:v>4.1425953063936802E-3</c:v>
                </c:pt>
                <c:pt idx="617">
                  <c:v>4.1425953063936802E-3</c:v>
                </c:pt>
                <c:pt idx="618">
                  <c:v>4.1425953063936802E-3</c:v>
                </c:pt>
                <c:pt idx="619">
                  <c:v>4.1425953063936802E-3</c:v>
                </c:pt>
                <c:pt idx="620">
                  <c:v>4.1425953063936802E-3</c:v>
                </c:pt>
                <c:pt idx="621">
                  <c:v>4.1425953063936802E-3</c:v>
                </c:pt>
                <c:pt idx="622">
                  <c:v>4.1425953063936802E-3</c:v>
                </c:pt>
                <c:pt idx="623">
                  <c:v>4.1425953063936802E-3</c:v>
                </c:pt>
                <c:pt idx="624">
                  <c:v>4.1425953063936802E-3</c:v>
                </c:pt>
                <c:pt idx="625">
                  <c:v>4.1425953063936802E-3</c:v>
                </c:pt>
                <c:pt idx="626">
                  <c:v>4.1425953063936802E-3</c:v>
                </c:pt>
                <c:pt idx="627">
                  <c:v>4.1425953063936802E-3</c:v>
                </c:pt>
                <c:pt idx="628">
                  <c:v>4.1425953063936802E-3</c:v>
                </c:pt>
                <c:pt idx="629">
                  <c:v>4.1425953063936802E-3</c:v>
                </c:pt>
                <c:pt idx="630">
                  <c:v>4.1425953063936802E-3</c:v>
                </c:pt>
                <c:pt idx="631">
                  <c:v>4.1425953063936802E-3</c:v>
                </c:pt>
                <c:pt idx="632">
                  <c:v>4.1425953063936802E-3</c:v>
                </c:pt>
                <c:pt idx="633">
                  <c:v>4.1425953063936802E-3</c:v>
                </c:pt>
                <c:pt idx="634">
                  <c:v>4.1425953063936802E-3</c:v>
                </c:pt>
                <c:pt idx="635">
                  <c:v>4.1425953063936802E-3</c:v>
                </c:pt>
                <c:pt idx="636">
                  <c:v>4.1425953063936802E-3</c:v>
                </c:pt>
                <c:pt idx="637">
                  <c:v>4.1425953063936802E-3</c:v>
                </c:pt>
                <c:pt idx="638">
                  <c:v>4.1425953063936802E-3</c:v>
                </c:pt>
                <c:pt idx="639">
                  <c:v>4.1425953063936802E-3</c:v>
                </c:pt>
                <c:pt idx="640">
                  <c:v>4.1425953063936802E-3</c:v>
                </c:pt>
                <c:pt idx="641">
                  <c:v>4.1425953063936802E-3</c:v>
                </c:pt>
                <c:pt idx="642">
                  <c:v>4.1425953063936802E-3</c:v>
                </c:pt>
                <c:pt idx="643">
                  <c:v>4.1425953063936802E-3</c:v>
                </c:pt>
                <c:pt idx="644">
                  <c:v>4.1425953063936802E-3</c:v>
                </c:pt>
                <c:pt idx="645">
                  <c:v>4.1425953063936802E-3</c:v>
                </c:pt>
                <c:pt idx="646">
                  <c:v>4.1425953063936802E-3</c:v>
                </c:pt>
                <c:pt idx="647">
                  <c:v>4.1425953063936802E-3</c:v>
                </c:pt>
                <c:pt idx="648">
                  <c:v>4.1425953063936802E-3</c:v>
                </c:pt>
                <c:pt idx="649">
                  <c:v>4.1425953063936802E-3</c:v>
                </c:pt>
                <c:pt idx="650">
                  <c:v>4.1425953063936802E-3</c:v>
                </c:pt>
                <c:pt idx="651">
                  <c:v>4.1425953063936802E-3</c:v>
                </c:pt>
                <c:pt idx="652">
                  <c:v>4.1425953063936802E-3</c:v>
                </c:pt>
                <c:pt idx="653">
                  <c:v>4.1425953063936802E-3</c:v>
                </c:pt>
                <c:pt idx="654">
                  <c:v>4.1425953063936802E-3</c:v>
                </c:pt>
                <c:pt idx="655">
                  <c:v>4.1425953063936802E-3</c:v>
                </c:pt>
                <c:pt idx="656">
                  <c:v>4.1425953063936802E-3</c:v>
                </c:pt>
                <c:pt idx="657">
                  <c:v>4.1425953063936802E-3</c:v>
                </c:pt>
                <c:pt idx="658">
                  <c:v>4.1425953063936802E-3</c:v>
                </c:pt>
                <c:pt idx="659">
                  <c:v>4.1425953063936802E-3</c:v>
                </c:pt>
                <c:pt idx="660">
                  <c:v>4.1425953063936802E-3</c:v>
                </c:pt>
                <c:pt idx="661">
                  <c:v>4.1425953063936802E-3</c:v>
                </c:pt>
                <c:pt idx="662">
                  <c:v>4.1425953063936802E-3</c:v>
                </c:pt>
                <c:pt idx="663">
                  <c:v>4.1425953063936802E-3</c:v>
                </c:pt>
                <c:pt idx="664">
                  <c:v>4.1425953063936802E-3</c:v>
                </c:pt>
                <c:pt idx="665">
                  <c:v>4.1425953063936802E-3</c:v>
                </c:pt>
                <c:pt idx="666">
                  <c:v>4.1425953063936802E-3</c:v>
                </c:pt>
                <c:pt idx="667">
                  <c:v>4.1425953063936802E-3</c:v>
                </c:pt>
                <c:pt idx="668">
                  <c:v>4.1425953063936802E-3</c:v>
                </c:pt>
                <c:pt idx="669">
                  <c:v>4.1425953063936802E-3</c:v>
                </c:pt>
                <c:pt idx="670">
                  <c:v>4.1425953063936802E-3</c:v>
                </c:pt>
                <c:pt idx="671">
                  <c:v>4.1425953063936802E-3</c:v>
                </c:pt>
                <c:pt idx="672">
                  <c:v>4.1425953063936802E-3</c:v>
                </c:pt>
                <c:pt idx="673">
                  <c:v>4.1425953063936802E-3</c:v>
                </c:pt>
                <c:pt idx="674">
                  <c:v>4.1425953063936802E-3</c:v>
                </c:pt>
                <c:pt idx="675">
                  <c:v>4.1425953063936802E-3</c:v>
                </c:pt>
                <c:pt idx="676">
                  <c:v>4.1425953063936802E-3</c:v>
                </c:pt>
                <c:pt idx="677">
                  <c:v>4.1425953063936802E-3</c:v>
                </c:pt>
                <c:pt idx="678">
                  <c:v>4.1425953063936802E-3</c:v>
                </c:pt>
                <c:pt idx="679">
                  <c:v>4.1425953063936802E-3</c:v>
                </c:pt>
                <c:pt idx="680">
                  <c:v>4.1425953063936802E-3</c:v>
                </c:pt>
                <c:pt idx="681">
                  <c:v>4.1425953063936802E-3</c:v>
                </c:pt>
                <c:pt idx="682">
                  <c:v>4.1425953063936802E-3</c:v>
                </c:pt>
                <c:pt idx="683">
                  <c:v>4.1425953063936802E-3</c:v>
                </c:pt>
                <c:pt idx="684">
                  <c:v>4.1425953063936802E-3</c:v>
                </c:pt>
                <c:pt idx="685">
                  <c:v>4.1425953063936802E-3</c:v>
                </c:pt>
                <c:pt idx="686">
                  <c:v>4.1425953063936802E-3</c:v>
                </c:pt>
                <c:pt idx="687">
                  <c:v>4.1425953063936802E-3</c:v>
                </c:pt>
                <c:pt idx="688">
                  <c:v>4.1425953063936802E-3</c:v>
                </c:pt>
                <c:pt idx="689">
                  <c:v>4.1425953063936802E-3</c:v>
                </c:pt>
                <c:pt idx="690">
                  <c:v>4.1425953063936802E-3</c:v>
                </c:pt>
                <c:pt idx="691">
                  <c:v>4.1425953063936802E-3</c:v>
                </c:pt>
                <c:pt idx="692">
                  <c:v>4.1425953063936802E-3</c:v>
                </c:pt>
                <c:pt idx="693">
                  <c:v>4.1425953063936802E-3</c:v>
                </c:pt>
                <c:pt idx="694">
                  <c:v>4.1425953063936802E-3</c:v>
                </c:pt>
                <c:pt idx="695">
                  <c:v>4.1425953063936802E-3</c:v>
                </c:pt>
                <c:pt idx="696">
                  <c:v>4.1425953063936802E-3</c:v>
                </c:pt>
                <c:pt idx="697">
                  <c:v>4.1425953063936802E-3</c:v>
                </c:pt>
                <c:pt idx="698">
                  <c:v>4.1425953063936802E-3</c:v>
                </c:pt>
                <c:pt idx="699">
                  <c:v>4.1425953063936802E-3</c:v>
                </c:pt>
                <c:pt idx="700">
                  <c:v>4.1425953063936802E-3</c:v>
                </c:pt>
                <c:pt idx="701">
                  <c:v>4.1425953063936802E-3</c:v>
                </c:pt>
                <c:pt idx="702">
                  <c:v>4.1425953063936802E-3</c:v>
                </c:pt>
                <c:pt idx="703">
                  <c:v>4.1425953063936802E-3</c:v>
                </c:pt>
                <c:pt idx="704">
                  <c:v>4.1425953063936802E-3</c:v>
                </c:pt>
                <c:pt idx="705">
                  <c:v>4.1425953063936802E-3</c:v>
                </c:pt>
                <c:pt idx="706">
                  <c:v>4.1425953063936802E-3</c:v>
                </c:pt>
                <c:pt idx="707">
                  <c:v>4.1425953063936802E-3</c:v>
                </c:pt>
                <c:pt idx="708">
                  <c:v>4.1425953063936802E-3</c:v>
                </c:pt>
                <c:pt idx="709">
                  <c:v>4.1425953063936802E-3</c:v>
                </c:pt>
                <c:pt idx="710">
                  <c:v>4.1425953063936802E-3</c:v>
                </c:pt>
                <c:pt idx="711">
                  <c:v>4.1425953063936802E-3</c:v>
                </c:pt>
                <c:pt idx="712">
                  <c:v>4.1425953063936802E-3</c:v>
                </c:pt>
                <c:pt idx="713">
                  <c:v>4.1425953063936802E-3</c:v>
                </c:pt>
                <c:pt idx="714">
                  <c:v>4.1425953063936802E-3</c:v>
                </c:pt>
                <c:pt idx="715">
                  <c:v>4.1425953063936802E-3</c:v>
                </c:pt>
                <c:pt idx="716">
                  <c:v>4.1425953063936802E-3</c:v>
                </c:pt>
                <c:pt idx="717">
                  <c:v>4.1425953063936802E-3</c:v>
                </c:pt>
                <c:pt idx="718">
                  <c:v>4.1425953063936802E-3</c:v>
                </c:pt>
                <c:pt idx="719">
                  <c:v>4.1425953063936802E-3</c:v>
                </c:pt>
                <c:pt idx="720">
                  <c:v>4.1425953063936802E-3</c:v>
                </c:pt>
                <c:pt idx="721">
                  <c:v>4.1425953063936802E-3</c:v>
                </c:pt>
                <c:pt idx="722">
                  <c:v>4.1425953063936802E-3</c:v>
                </c:pt>
                <c:pt idx="723">
                  <c:v>4.1425953063936802E-3</c:v>
                </c:pt>
                <c:pt idx="724">
                  <c:v>4.1425953063936802E-3</c:v>
                </c:pt>
                <c:pt idx="725">
                  <c:v>4.1425953063936802E-3</c:v>
                </c:pt>
                <c:pt idx="726">
                  <c:v>4.1425953063936802E-3</c:v>
                </c:pt>
                <c:pt idx="727">
                  <c:v>4.1425953063936802E-3</c:v>
                </c:pt>
                <c:pt idx="728">
                  <c:v>4.1425953063936802E-3</c:v>
                </c:pt>
                <c:pt idx="729">
                  <c:v>4.1425953063936802E-3</c:v>
                </c:pt>
                <c:pt idx="730">
                  <c:v>4.1425953063936802E-3</c:v>
                </c:pt>
                <c:pt idx="731">
                  <c:v>4.1425953063936802E-3</c:v>
                </c:pt>
                <c:pt idx="732">
                  <c:v>4.69949123725621E-4</c:v>
                </c:pt>
                <c:pt idx="733">
                  <c:v>4.69949123725621E-4</c:v>
                </c:pt>
                <c:pt idx="734">
                  <c:v>4.69949123725621E-4</c:v>
                </c:pt>
                <c:pt idx="735">
                  <c:v>4.69949123725621E-4</c:v>
                </c:pt>
                <c:pt idx="736">
                  <c:v>4.69949123725621E-4</c:v>
                </c:pt>
                <c:pt idx="737">
                  <c:v>4.69949123725621E-4</c:v>
                </c:pt>
                <c:pt idx="738">
                  <c:v>4.69949123725621E-4</c:v>
                </c:pt>
                <c:pt idx="739">
                  <c:v>4.69949123725621E-4</c:v>
                </c:pt>
                <c:pt idx="740">
                  <c:v>4.69949123725621E-4</c:v>
                </c:pt>
                <c:pt idx="741">
                  <c:v>4.69949123725621E-4</c:v>
                </c:pt>
                <c:pt idx="742">
                  <c:v>4.69949123725621E-4</c:v>
                </c:pt>
                <c:pt idx="743">
                  <c:v>4.69949123725621E-4</c:v>
                </c:pt>
                <c:pt idx="744">
                  <c:v>4.69949123725621E-4</c:v>
                </c:pt>
                <c:pt idx="745">
                  <c:v>4.69949123725621E-4</c:v>
                </c:pt>
                <c:pt idx="746">
                  <c:v>4.69949123725621E-4</c:v>
                </c:pt>
                <c:pt idx="747">
                  <c:v>4.69949123725621E-4</c:v>
                </c:pt>
                <c:pt idx="748">
                  <c:v>4.69949123725621E-4</c:v>
                </c:pt>
                <c:pt idx="749">
                  <c:v>4.69949123725621E-4</c:v>
                </c:pt>
                <c:pt idx="750">
                  <c:v>4.69949123725621E-4</c:v>
                </c:pt>
                <c:pt idx="751">
                  <c:v>4.69949123725621E-4</c:v>
                </c:pt>
                <c:pt idx="752">
                  <c:v>4.69949123725621E-4</c:v>
                </c:pt>
                <c:pt idx="753">
                  <c:v>4.69949123725621E-4</c:v>
                </c:pt>
                <c:pt idx="754">
                  <c:v>4.69949123725621E-4</c:v>
                </c:pt>
                <c:pt idx="755">
                  <c:v>4.69949123725621E-4</c:v>
                </c:pt>
                <c:pt idx="756">
                  <c:v>4.69949123725621E-4</c:v>
                </c:pt>
                <c:pt idx="757">
                  <c:v>4.69949123725621E-4</c:v>
                </c:pt>
                <c:pt idx="758">
                  <c:v>4.69949123725621E-4</c:v>
                </c:pt>
                <c:pt idx="759">
                  <c:v>4.69949123725621E-4</c:v>
                </c:pt>
                <c:pt idx="760">
                  <c:v>4.69949123725621E-4</c:v>
                </c:pt>
                <c:pt idx="761">
                  <c:v>4.69949123725621E-4</c:v>
                </c:pt>
                <c:pt idx="762">
                  <c:v>4.69949123725621E-4</c:v>
                </c:pt>
                <c:pt idx="763">
                  <c:v>4.69949123725621E-4</c:v>
                </c:pt>
                <c:pt idx="764">
                  <c:v>4.69949123725621E-4</c:v>
                </c:pt>
                <c:pt idx="765">
                  <c:v>4.69949123725621E-4</c:v>
                </c:pt>
                <c:pt idx="766">
                  <c:v>4.69949123725621E-4</c:v>
                </c:pt>
                <c:pt idx="767">
                  <c:v>4.69949123725621E-4</c:v>
                </c:pt>
                <c:pt idx="768">
                  <c:v>4.69949123725621E-4</c:v>
                </c:pt>
                <c:pt idx="769">
                  <c:v>4.69949123725621E-4</c:v>
                </c:pt>
                <c:pt idx="770">
                  <c:v>4.69949123725621E-4</c:v>
                </c:pt>
                <c:pt idx="771">
                  <c:v>4.69949123725621E-4</c:v>
                </c:pt>
                <c:pt idx="772">
                  <c:v>4.69949123725621E-4</c:v>
                </c:pt>
                <c:pt idx="773">
                  <c:v>4.69949123725621E-4</c:v>
                </c:pt>
                <c:pt idx="774">
                  <c:v>4.69949123725621E-4</c:v>
                </c:pt>
                <c:pt idx="775">
                  <c:v>4.69949123725621E-4</c:v>
                </c:pt>
                <c:pt idx="776">
                  <c:v>4.69949123725621E-4</c:v>
                </c:pt>
                <c:pt idx="777">
                  <c:v>4.69949123725621E-4</c:v>
                </c:pt>
                <c:pt idx="778">
                  <c:v>4.69949123725621E-4</c:v>
                </c:pt>
                <c:pt idx="779">
                  <c:v>4.69949123725621E-4</c:v>
                </c:pt>
                <c:pt idx="780">
                  <c:v>4.69949123725621E-4</c:v>
                </c:pt>
                <c:pt idx="781">
                  <c:v>4.69949123725621E-4</c:v>
                </c:pt>
                <c:pt idx="782">
                  <c:v>4.69949123725621E-4</c:v>
                </c:pt>
                <c:pt idx="783">
                  <c:v>4.69949123725621E-4</c:v>
                </c:pt>
                <c:pt idx="784">
                  <c:v>4.69949123725621E-4</c:v>
                </c:pt>
                <c:pt idx="785">
                  <c:v>4.69949123725621E-4</c:v>
                </c:pt>
                <c:pt idx="786">
                  <c:v>4.69949123725621E-4</c:v>
                </c:pt>
                <c:pt idx="787">
                  <c:v>4.69949123725621E-4</c:v>
                </c:pt>
                <c:pt idx="788">
                  <c:v>4.69949123725621E-4</c:v>
                </c:pt>
                <c:pt idx="789">
                  <c:v>4.69949123725621E-4</c:v>
                </c:pt>
                <c:pt idx="790">
                  <c:v>4.69949123725621E-4</c:v>
                </c:pt>
                <c:pt idx="791">
                  <c:v>4.69949123725621E-4</c:v>
                </c:pt>
                <c:pt idx="792">
                  <c:v>4.69949123725621E-4</c:v>
                </c:pt>
                <c:pt idx="793">
                  <c:v>4.69949123725621E-4</c:v>
                </c:pt>
                <c:pt idx="794">
                  <c:v>4.69949123725621E-4</c:v>
                </c:pt>
                <c:pt idx="795">
                  <c:v>4.69949123725621E-4</c:v>
                </c:pt>
                <c:pt idx="796">
                  <c:v>4.69949123725621E-4</c:v>
                </c:pt>
                <c:pt idx="797">
                  <c:v>4.69949123725621E-4</c:v>
                </c:pt>
                <c:pt idx="798">
                  <c:v>4.69949123725621E-4</c:v>
                </c:pt>
                <c:pt idx="799">
                  <c:v>4.69949123725621E-4</c:v>
                </c:pt>
                <c:pt idx="800">
                  <c:v>4.69949123725621E-4</c:v>
                </c:pt>
                <c:pt idx="801">
                  <c:v>4.69949123725621E-4</c:v>
                </c:pt>
                <c:pt idx="802">
                  <c:v>4.69949123725621E-4</c:v>
                </c:pt>
                <c:pt idx="803">
                  <c:v>4.69949123725621E-4</c:v>
                </c:pt>
                <c:pt idx="804">
                  <c:v>4.69949123725621E-4</c:v>
                </c:pt>
                <c:pt idx="805">
                  <c:v>4.69949123725621E-4</c:v>
                </c:pt>
                <c:pt idx="806">
                  <c:v>4.69949123725621E-4</c:v>
                </c:pt>
                <c:pt idx="807">
                  <c:v>4.69949123725621E-4</c:v>
                </c:pt>
                <c:pt idx="808">
                  <c:v>4.69949123725621E-4</c:v>
                </c:pt>
                <c:pt idx="809">
                  <c:v>4.69949123725621E-4</c:v>
                </c:pt>
                <c:pt idx="810">
                  <c:v>4.69949123725621E-4</c:v>
                </c:pt>
                <c:pt idx="811">
                  <c:v>4.69949123725621E-4</c:v>
                </c:pt>
                <c:pt idx="812">
                  <c:v>4.69949123725621E-4</c:v>
                </c:pt>
                <c:pt idx="813">
                  <c:v>4.69949123725621E-4</c:v>
                </c:pt>
                <c:pt idx="814">
                  <c:v>4.69949123725621E-4</c:v>
                </c:pt>
                <c:pt idx="815">
                  <c:v>4.69949123725621E-4</c:v>
                </c:pt>
                <c:pt idx="816">
                  <c:v>4.69949123725621E-4</c:v>
                </c:pt>
                <c:pt idx="817">
                  <c:v>4.69949123725621E-4</c:v>
                </c:pt>
                <c:pt idx="818">
                  <c:v>4.69949123725621E-4</c:v>
                </c:pt>
                <c:pt idx="819">
                  <c:v>4.69949123725621E-4</c:v>
                </c:pt>
                <c:pt idx="820">
                  <c:v>4.69949123725621E-4</c:v>
                </c:pt>
                <c:pt idx="821">
                  <c:v>4.69949123725621E-4</c:v>
                </c:pt>
                <c:pt idx="822">
                  <c:v>4.69949123725621E-4</c:v>
                </c:pt>
                <c:pt idx="823">
                  <c:v>4.69949123725621E-4</c:v>
                </c:pt>
                <c:pt idx="824">
                  <c:v>4.69949123725621E-4</c:v>
                </c:pt>
                <c:pt idx="825">
                  <c:v>4.69949123725621E-4</c:v>
                </c:pt>
                <c:pt idx="826">
                  <c:v>4.69949123725621E-4</c:v>
                </c:pt>
                <c:pt idx="827">
                  <c:v>4.69949123725621E-4</c:v>
                </c:pt>
                <c:pt idx="828">
                  <c:v>4.69949123725621E-4</c:v>
                </c:pt>
                <c:pt idx="829">
                  <c:v>4.69949123725621E-4</c:v>
                </c:pt>
                <c:pt idx="830">
                  <c:v>4.69949123725621E-4</c:v>
                </c:pt>
                <c:pt idx="831">
                  <c:v>4.69949123725621E-4</c:v>
                </c:pt>
                <c:pt idx="832">
                  <c:v>4.69949123725621E-4</c:v>
                </c:pt>
                <c:pt idx="833">
                  <c:v>4.69949123725621E-4</c:v>
                </c:pt>
                <c:pt idx="834">
                  <c:v>4.69949123725621E-4</c:v>
                </c:pt>
                <c:pt idx="835">
                  <c:v>4.69949123725621E-4</c:v>
                </c:pt>
                <c:pt idx="836">
                  <c:v>4.69949123725621E-4</c:v>
                </c:pt>
                <c:pt idx="837">
                  <c:v>4.69949123725621E-4</c:v>
                </c:pt>
                <c:pt idx="838">
                  <c:v>4.69949123725621E-4</c:v>
                </c:pt>
                <c:pt idx="839">
                  <c:v>4.69949123725621E-4</c:v>
                </c:pt>
                <c:pt idx="840">
                  <c:v>4.69949123725621E-4</c:v>
                </c:pt>
                <c:pt idx="841">
                  <c:v>4.69949123725621E-4</c:v>
                </c:pt>
                <c:pt idx="842">
                  <c:v>4.69949123725621E-4</c:v>
                </c:pt>
                <c:pt idx="843">
                  <c:v>4.69949123725621E-4</c:v>
                </c:pt>
                <c:pt idx="844">
                  <c:v>4.69949123725621E-4</c:v>
                </c:pt>
                <c:pt idx="845">
                  <c:v>4.69949123725621E-4</c:v>
                </c:pt>
                <c:pt idx="846">
                  <c:v>4.69949123725621E-4</c:v>
                </c:pt>
                <c:pt idx="847">
                  <c:v>4.69949123725621E-4</c:v>
                </c:pt>
                <c:pt idx="848">
                  <c:v>4.69949123725621E-4</c:v>
                </c:pt>
                <c:pt idx="849">
                  <c:v>4.69949123725621E-4</c:v>
                </c:pt>
                <c:pt idx="850">
                  <c:v>4.69949123725621E-4</c:v>
                </c:pt>
                <c:pt idx="851">
                  <c:v>4.69949123725621E-4</c:v>
                </c:pt>
                <c:pt idx="852">
                  <c:v>4.69949123725621E-4</c:v>
                </c:pt>
                <c:pt idx="853">
                  <c:v>4.69949123725621E-4</c:v>
                </c:pt>
                <c:pt idx="854">
                  <c:v>4.69949123725621E-4</c:v>
                </c:pt>
                <c:pt idx="855">
                  <c:v>4.69949123725621E-4</c:v>
                </c:pt>
                <c:pt idx="856">
                  <c:v>4.69949123725621E-4</c:v>
                </c:pt>
                <c:pt idx="857">
                  <c:v>4.69949123725621E-4</c:v>
                </c:pt>
                <c:pt idx="858">
                  <c:v>4.69949123725621E-4</c:v>
                </c:pt>
                <c:pt idx="859">
                  <c:v>4.69949123725621E-4</c:v>
                </c:pt>
                <c:pt idx="860">
                  <c:v>4.69949123725621E-4</c:v>
                </c:pt>
                <c:pt idx="861">
                  <c:v>4.69949123725621E-4</c:v>
                </c:pt>
                <c:pt idx="862">
                  <c:v>4.69949123725621E-4</c:v>
                </c:pt>
                <c:pt idx="863">
                  <c:v>4.69949123725621E-4</c:v>
                </c:pt>
                <c:pt idx="864">
                  <c:v>4.69949123725621E-4</c:v>
                </c:pt>
                <c:pt idx="865">
                  <c:v>4.69949123725621E-4</c:v>
                </c:pt>
                <c:pt idx="866">
                  <c:v>4.69949123725621E-4</c:v>
                </c:pt>
                <c:pt idx="867">
                  <c:v>4.69949123725621E-4</c:v>
                </c:pt>
                <c:pt idx="868">
                  <c:v>4.69949123725621E-4</c:v>
                </c:pt>
                <c:pt idx="869">
                  <c:v>4.69949123725621E-4</c:v>
                </c:pt>
                <c:pt idx="870">
                  <c:v>4.69949123725621E-4</c:v>
                </c:pt>
                <c:pt idx="871">
                  <c:v>4.69949123725621E-4</c:v>
                </c:pt>
                <c:pt idx="872">
                  <c:v>4.69949123725621E-4</c:v>
                </c:pt>
                <c:pt idx="873">
                  <c:v>4.69949123725621E-4</c:v>
                </c:pt>
                <c:pt idx="874">
                  <c:v>4.69949123725621E-4</c:v>
                </c:pt>
                <c:pt idx="875">
                  <c:v>4.69949123725621E-4</c:v>
                </c:pt>
                <c:pt idx="876">
                  <c:v>4.69949123725621E-4</c:v>
                </c:pt>
                <c:pt idx="877">
                  <c:v>4.69949123725621E-4</c:v>
                </c:pt>
                <c:pt idx="878">
                  <c:v>4.69949123725621E-4</c:v>
                </c:pt>
                <c:pt idx="879">
                  <c:v>4.69949123725621E-4</c:v>
                </c:pt>
                <c:pt idx="880">
                  <c:v>4.69949123725621E-4</c:v>
                </c:pt>
                <c:pt idx="881">
                  <c:v>4.69949123725621E-4</c:v>
                </c:pt>
                <c:pt idx="882">
                  <c:v>4.69949123725621E-4</c:v>
                </c:pt>
                <c:pt idx="883">
                  <c:v>4.69949123725621E-4</c:v>
                </c:pt>
                <c:pt idx="884">
                  <c:v>4.69949123725621E-4</c:v>
                </c:pt>
                <c:pt idx="885">
                  <c:v>4.69949123725621E-4</c:v>
                </c:pt>
                <c:pt idx="886">
                  <c:v>4.69949123725621E-4</c:v>
                </c:pt>
                <c:pt idx="887">
                  <c:v>4.69949123725621E-4</c:v>
                </c:pt>
                <c:pt idx="888">
                  <c:v>4.69949123725621E-4</c:v>
                </c:pt>
                <c:pt idx="889">
                  <c:v>4.69949123725621E-4</c:v>
                </c:pt>
                <c:pt idx="890">
                  <c:v>4.69949123725621E-4</c:v>
                </c:pt>
                <c:pt idx="891">
                  <c:v>4.69949123725621E-4</c:v>
                </c:pt>
                <c:pt idx="892">
                  <c:v>4.69949123725621E-4</c:v>
                </c:pt>
                <c:pt idx="893">
                  <c:v>4.69949123725621E-4</c:v>
                </c:pt>
                <c:pt idx="894">
                  <c:v>4.69949123725621E-4</c:v>
                </c:pt>
                <c:pt idx="895">
                  <c:v>4.69949123725621E-4</c:v>
                </c:pt>
                <c:pt idx="896">
                  <c:v>4.69949123725621E-4</c:v>
                </c:pt>
                <c:pt idx="897">
                  <c:v>4.69949123725621E-4</c:v>
                </c:pt>
                <c:pt idx="898">
                  <c:v>4.69949123725621E-4</c:v>
                </c:pt>
                <c:pt idx="899">
                  <c:v>4.69949123725621E-4</c:v>
                </c:pt>
                <c:pt idx="900">
                  <c:v>4.69949123725621E-4</c:v>
                </c:pt>
                <c:pt idx="901">
                  <c:v>4.69949123725621E-4</c:v>
                </c:pt>
                <c:pt idx="902">
                  <c:v>4.69949123725621E-4</c:v>
                </c:pt>
                <c:pt idx="903">
                  <c:v>4.69949123725621E-4</c:v>
                </c:pt>
                <c:pt idx="904">
                  <c:v>4.69949123725621E-4</c:v>
                </c:pt>
                <c:pt idx="905">
                  <c:v>4.69949123725621E-4</c:v>
                </c:pt>
                <c:pt idx="906">
                  <c:v>4.69949123725621E-4</c:v>
                </c:pt>
                <c:pt idx="907">
                  <c:v>4.69949123725621E-4</c:v>
                </c:pt>
                <c:pt idx="908">
                  <c:v>4.69949123725621E-4</c:v>
                </c:pt>
                <c:pt idx="909">
                  <c:v>4.69949123725621E-4</c:v>
                </c:pt>
                <c:pt idx="910">
                  <c:v>4.69949123725621E-4</c:v>
                </c:pt>
                <c:pt idx="911">
                  <c:v>4.69949123725621E-4</c:v>
                </c:pt>
                <c:pt idx="912">
                  <c:v>4.69949123725621E-4</c:v>
                </c:pt>
                <c:pt idx="913">
                  <c:v>4.69949123725621E-4</c:v>
                </c:pt>
                <c:pt idx="914">
                  <c:v>4.69949123725621E-4</c:v>
                </c:pt>
                <c:pt idx="915">
                  <c:v>1.87023416710337E-4</c:v>
                </c:pt>
                <c:pt idx="916">
                  <c:v>1.87023416710337E-4</c:v>
                </c:pt>
                <c:pt idx="917">
                  <c:v>1.87023416710337E-4</c:v>
                </c:pt>
                <c:pt idx="918">
                  <c:v>1.87023416710337E-4</c:v>
                </c:pt>
                <c:pt idx="919">
                  <c:v>1.87023416710337E-4</c:v>
                </c:pt>
                <c:pt idx="920">
                  <c:v>1.87023416710337E-4</c:v>
                </c:pt>
                <c:pt idx="921">
                  <c:v>1.87023416710337E-4</c:v>
                </c:pt>
                <c:pt idx="922">
                  <c:v>1.87023416710337E-4</c:v>
                </c:pt>
                <c:pt idx="923">
                  <c:v>1.87023416710337E-4</c:v>
                </c:pt>
                <c:pt idx="924">
                  <c:v>1.87023416710337E-4</c:v>
                </c:pt>
                <c:pt idx="925">
                  <c:v>1.87023416710337E-4</c:v>
                </c:pt>
                <c:pt idx="926">
                  <c:v>1.87023416710337E-4</c:v>
                </c:pt>
                <c:pt idx="927">
                  <c:v>1.87023416710337E-4</c:v>
                </c:pt>
                <c:pt idx="928">
                  <c:v>1.87023416710337E-4</c:v>
                </c:pt>
                <c:pt idx="929">
                  <c:v>1.87023416710337E-4</c:v>
                </c:pt>
                <c:pt idx="930">
                  <c:v>1.87023416710337E-4</c:v>
                </c:pt>
                <c:pt idx="931">
                  <c:v>1.87023416710337E-4</c:v>
                </c:pt>
                <c:pt idx="932">
                  <c:v>1.87023416710337E-4</c:v>
                </c:pt>
                <c:pt idx="933">
                  <c:v>1.87023416710337E-4</c:v>
                </c:pt>
                <c:pt idx="934">
                  <c:v>1.87023416710337E-4</c:v>
                </c:pt>
                <c:pt idx="935">
                  <c:v>1.87023416710337E-4</c:v>
                </c:pt>
                <c:pt idx="936">
                  <c:v>1.87023416710337E-4</c:v>
                </c:pt>
                <c:pt idx="937">
                  <c:v>1.87023416710337E-4</c:v>
                </c:pt>
                <c:pt idx="938">
                  <c:v>1.87023416710337E-4</c:v>
                </c:pt>
                <c:pt idx="939">
                  <c:v>1.87023416710337E-4</c:v>
                </c:pt>
                <c:pt idx="940">
                  <c:v>1.87023416710337E-4</c:v>
                </c:pt>
                <c:pt idx="941">
                  <c:v>1.87023416710337E-4</c:v>
                </c:pt>
                <c:pt idx="942">
                  <c:v>1.87023416710337E-4</c:v>
                </c:pt>
                <c:pt idx="943">
                  <c:v>1.87023416710337E-4</c:v>
                </c:pt>
                <c:pt idx="944">
                  <c:v>1.87023416710337E-4</c:v>
                </c:pt>
                <c:pt idx="945">
                  <c:v>1.87023416710337E-4</c:v>
                </c:pt>
                <c:pt idx="946">
                  <c:v>1.87023416710337E-4</c:v>
                </c:pt>
                <c:pt idx="947">
                  <c:v>1.87023416710337E-4</c:v>
                </c:pt>
                <c:pt idx="948">
                  <c:v>1.87023416710337E-4</c:v>
                </c:pt>
                <c:pt idx="949">
                  <c:v>1.87023416710337E-4</c:v>
                </c:pt>
                <c:pt idx="950">
                  <c:v>1.87023416710337E-4</c:v>
                </c:pt>
                <c:pt idx="951">
                  <c:v>1.87023416710337E-4</c:v>
                </c:pt>
                <c:pt idx="952">
                  <c:v>1.87023416710337E-4</c:v>
                </c:pt>
                <c:pt idx="953">
                  <c:v>1.87023416710337E-4</c:v>
                </c:pt>
                <c:pt idx="954">
                  <c:v>1.87023416710337E-4</c:v>
                </c:pt>
                <c:pt idx="955">
                  <c:v>1.87023416710337E-4</c:v>
                </c:pt>
                <c:pt idx="956">
                  <c:v>1.87023416710337E-4</c:v>
                </c:pt>
                <c:pt idx="957">
                  <c:v>1.87023416710337E-4</c:v>
                </c:pt>
                <c:pt idx="958">
                  <c:v>1.87023416710337E-4</c:v>
                </c:pt>
                <c:pt idx="959">
                  <c:v>1.87023416710337E-4</c:v>
                </c:pt>
                <c:pt idx="960">
                  <c:v>1.87023416710337E-4</c:v>
                </c:pt>
                <c:pt idx="961">
                  <c:v>1.87023416710337E-4</c:v>
                </c:pt>
                <c:pt idx="962">
                  <c:v>1.87023416710337E-4</c:v>
                </c:pt>
                <c:pt idx="963">
                  <c:v>1.87023416710337E-4</c:v>
                </c:pt>
                <c:pt idx="964">
                  <c:v>1.87023416710337E-4</c:v>
                </c:pt>
                <c:pt idx="965">
                  <c:v>1.87023416710337E-4</c:v>
                </c:pt>
                <c:pt idx="966">
                  <c:v>1.87023416710337E-4</c:v>
                </c:pt>
                <c:pt idx="967">
                  <c:v>1.87023416710337E-4</c:v>
                </c:pt>
                <c:pt idx="968">
                  <c:v>1.87023416710337E-4</c:v>
                </c:pt>
                <c:pt idx="969">
                  <c:v>1.87023416710337E-4</c:v>
                </c:pt>
                <c:pt idx="970">
                  <c:v>1.87023416710337E-4</c:v>
                </c:pt>
                <c:pt idx="971">
                  <c:v>1.87023416710337E-4</c:v>
                </c:pt>
                <c:pt idx="972">
                  <c:v>1.87023416710337E-4</c:v>
                </c:pt>
                <c:pt idx="973">
                  <c:v>1.87023416710337E-4</c:v>
                </c:pt>
                <c:pt idx="974">
                  <c:v>1.87023416710337E-4</c:v>
                </c:pt>
                <c:pt idx="975">
                  <c:v>1.87023416710337E-4</c:v>
                </c:pt>
                <c:pt idx="976">
                  <c:v>1.87023416710337E-4</c:v>
                </c:pt>
                <c:pt idx="977">
                  <c:v>1.87023416710337E-4</c:v>
                </c:pt>
                <c:pt idx="978">
                  <c:v>1.87023416710337E-4</c:v>
                </c:pt>
                <c:pt idx="979">
                  <c:v>1.87023416710337E-4</c:v>
                </c:pt>
                <c:pt idx="980">
                  <c:v>1.87023416710337E-4</c:v>
                </c:pt>
                <c:pt idx="981">
                  <c:v>1.87023416710337E-4</c:v>
                </c:pt>
                <c:pt idx="982">
                  <c:v>1.87023416710337E-4</c:v>
                </c:pt>
                <c:pt idx="983">
                  <c:v>1.87023416710337E-4</c:v>
                </c:pt>
                <c:pt idx="984">
                  <c:v>1.87023416710337E-4</c:v>
                </c:pt>
                <c:pt idx="985">
                  <c:v>1.87023416710337E-4</c:v>
                </c:pt>
                <c:pt idx="986">
                  <c:v>1.87023416710337E-4</c:v>
                </c:pt>
                <c:pt idx="987">
                  <c:v>1.87023416710337E-4</c:v>
                </c:pt>
                <c:pt idx="988">
                  <c:v>1.87023416710337E-4</c:v>
                </c:pt>
                <c:pt idx="989">
                  <c:v>1.87023416710337E-4</c:v>
                </c:pt>
                <c:pt idx="990">
                  <c:v>1.87023416710337E-4</c:v>
                </c:pt>
                <c:pt idx="991">
                  <c:v>1.87023416710337E-4</c:v>
                </c:pt>
                <c:pt idx="992">
                  <c:v>1.87023416710337E-4</c:v>
                </c:pt>
                <c:pt idx="993">
                  <c:v>1.87023416710337E-4</c:v>
                </c:pt>
                <c:pt idx="994">
                  <c:v>1.87023416710337E-4</c:v>
                </c:pt>
                <c:pt idx="995">
                  <c:v>1.87023416710337E-4</c:v>
                </c:pt>
                <c:pt idx="996">
                  <c:v>1.87023416710337E-4</c:v>
                </c:pt>
                <c:pt idx="997">
                  <c:v>1.87023416710337E-4</c:v>
                </c:pt>
                <c:pt idx="998">
                  <c:v>1.87023416710337E-4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6A-4CD2-A610-861DED5C33B1}"/>
            </c:ext>
          </c:extLst>
        </c:ser>
        <c:ser>
          <c:idx val="7"/>
          <c:order val="4"/>
          <c:tx>
            <c:strRef>
              <c:f>'1.0LiF_plot_data'!$G$1</c:f>
              <c:strCache>
                <c:ptCount val="1"/>
                <c:pt idx="0">
                  <c:v>lambda_BC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('1.0LiF_plot_data'!$G$2,'1.0LiF_plot_data'!$G$3)</c:f>
              <c:numCache>
                <c:formatCode>General</c:formatCode>
                <c:ptCount val="2"/>
                <c:pt idx="0">
                  <c:v>3.2855260097469801</c:v>
                </c:pt>
                <c:pt idx="1">
                  <c:v>3.2855260097469801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F6A-4CD2-A610-861DED5C33B1}"/>
            </c:ext>
          </c:extLst>
        </c:ser>
        <c:ser>
          <c:idx val="6"/>
          <c:order val="5"/>
          <c:tx>
            <c:strRef>
              <c:f>'1.0LiF_plot_data'!$F$1</c:f>
              <c:strCache>
                <c:ptCount val="1"/>
                <c:pt idx="0">
                  <c:v>Average_SCL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('1.0LiF_plot_data'!$F$2,'1.0LiF_plot_data'!$F$3)</c:f>
              <c:numCache>
                <c:formatCode>General</c:formatCode>
                <c:ptCount val="2"/>
                <c:pt idx="0">
                  <c:v>3.4493499999999999</c:v>
                </c:pt>
                <c:pt idx="1">
                  <c:v>3.4493499999999999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DF6A-4CD2-A610-861DED5C3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3932114318265931"/>
          <c:y val="0.26910270024376531"/>
          <c:w val="0.29483466533972519"/>
          <c:h val="0.24766808909569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18.xml"/><Relationship Id="rId21" Type="http://schemas.openxmlformats.org/officeDocument/2006/relationships/image" Target="../media/image1.emf"/><Relationship Id="rId42" Type="http://schemas.openxmlformats.org/officeDocument/2006/relationships/chart" Target="../charts/chart34.xml"/><Relationship Id="rId47" Type="http://schemas.openxmlformats.org/officeDocument/2006/relationships/chart" Target="../charts/chart39.xml"/><Relationship Id="rId63" Type="http://schemas.openxmlformats.org/officeDocument/2006/relationships/chart" Target="../charts/chart55.xml"/><Relationship Id="rId68" Type="http://schemas.openxmlformats.org/officeDocument/2006/relationships/chart" Target="../charts/chart60.xml"/><Relationship Id="rId7" Type="http://schemas.openxmlformats.org/officeDocument/2006/relationships/chart" Target="../charts/chart7.xml"/><Relationship Id="rId71" Type="http://schemas.openxmlformats.org/officeDocument/2006/relationships/chart" Target="../charts/chart6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1.xml"/><Relationship Id="rId11" Type="http://schemas.openxmlformats.org/officeDocument/2006/relationships/chart" Target="../charts/chart11.xml"/><Relationship Id="rId24" Type="http://schemas.openxmlformats.org/officeDocument/2006/relationships/customXml" Target="../ink/ink3.xml"/><Relationship Id="rId32" Type="http://schemas.openxmlformats.org/officeDocument/2006/relationships/chart" Target="../charts/chart24.xml"/><Relationship Id="rId37" Type="http://schemas.openxmlformats.org/officeDocument/2006/relationships/chart" Target="../charts/chart29.xml"/><Relationship Id="rId40" Type="http://schemas.openxmlformats.org/officeDocument/2006/relationships/chart" Target="../charts/chart32.xml"/><Relationship Id="rId45" Type="http://schemas.openxmlformats.org/officeDocument/2006/relationships/chart" Target="../charts/chart37.xml"/><Relationship Id="rId53" Type="http://schemas.openxmlformats.org/officeDocument/2006/relationships/chart" Target="../charts/chart45.xml"/><Relationship Id="rId58" Type="http://schemas.openxmlformats.org/officeDocument/2006/relationships/chart" Target="../charts/chart50.xml"/><Relationship Id="rId66" Type="http://schemas.openxmlformats.org/officeDocument/2006/relationships/chart" Target="../charts/chart58.xml"/><Relationship Id="rId5" Type="http://schemas.openxmlformats.org/officeDocument/2006/relationships/chart" Target="../charts/chart5.xml"/><Relationship Id="rId61" Type="http://schemas.openxmlformats.org/officeDocument/2006/relationships/chart" Target="../charts/chart53.xml"/><Relationship Id="rId14" Type="http://schemas.openxmlformats.org/officeDocument/2006/relationships/chart" Target="../charts/chart14.xml"/><Relationship Id="rId22" Type="http://schemas.openxmlformats.org/officeDocument/2006/relationships/customXml" Target="../ink/ink2.xml"/><Relationship Id="rId27" Type="http://schemas.openxmlformats.org/officeDocument/2006/relationships/chart" Target="../charts/chart19.xml"/><Relationship Id="rId30" Type="http://schemas.openxmlformats.org/officeDocument/2006/relationships/chart" Target="../charts/chart22.xml"/><Relationship Id="rId35" Type="http://schemas.openxmlformats.org/officeDocument/2006/relationships/chart" Target="../charts/chart27.xml"/><Relationship Id="rId43" Type="http://schemas.openxmlformats.org/officeDocument/2006/relationships/chart" Target="../charts/chart35.xml"/><Relationship Id="rId48" Type="http://schemas.openxmlformats.org/officeDocument/2006/relationships/chart" Target="../charts/chart40.xml"/><Relationship Id="rId56" Type="http://schemas.openxmlformats.org/officeDocument/2006/relationships/chart" Target="../charts/chart48.xml"/><Relationship Id="rId64" Type="http://schemas.openxmlformats.org/officeDocument/2006/relationships/chart" Target="../charts/chart56.xml"/><Relationship Id="rId69" Type="http://schemas.openxmlformats.org/officeDocument/2006/relationships/chart" Target="../charts/chart61.xml"/><Relationship Id="rId8" Type="http://schemas.openxmlformats.org/officeDocument/2006/relationships/chart" Target="../charts/chart8.xml"/><Relationship Id="rId51" Type="http://schemas.openxmlformats.org/officeDocument/2006/relationships/chart" Target="../charts/chart43.xml"/><Relationship Id="rId72" Type="http://schemas.openxmlformats.org/officeDocument/2006/relationships/chart" Target="../charts/chart64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image" Target="../media/image3.emf"/><Relationship Id="rId33" Type="http://schemas.openxmlformats.org/officeDocument/2006/relationships/chart" Target="../charts/chart25.xml"/><Relationship Id="rId38" Type="http://schemas.openxmlformats.org/officeDocument/2006/relationships/chart" Target="../charts/chart30.xml"/><Relationship Id="rId46" Type="http://schemas.openxmlformats.org/officeDocument/2006/relationships/chart" Target="../charts/chart38.xml"/><Relationship Id="rId59" Type="http://schemas.openxmlformats.org/officeDocument/2006/relationships/chart" Target="../charts/chart51.xml"/><Relationship Id="rId67" Type="http://schemas.openxmlformats.org/officeDocument/2006/relationships/chart" Target="../charts/chart59.xml"/><Relationship Id="rId41" Type="http://schemas.openxmlformats.org/officeDocument/2006/relationships/chart" Target="../charts/chart33.xml"/><Relationship Id="rId54" Type="http://schemas.openxmlformats.org/officeDocument/2006/relationships/chart" Target="../charts/chart46.xml"/><Relationship Id="rId62" Type="http://schemas.openxmlformats.org/officeDocument/2006/relationships/chart" Target="../charts/chart54.xml"/><Relationship Id="rId70" Type="http://schemas.openxmlformats.org/officeDocument/2006/relationships/chart" Target="../charts/chart6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image" Target="../media/image2.emf"/><Relationship Id="rId28" Type="http://schemas.openxmlformats.org/officeDocument/2006/relationships/chart" Target="../charts/chart20.xml"/><Relationship Id="rId36" Type="http://schemas.openxmlformats.org/officeDocument/2006/relationships/chart" Target="../charts/chart28.xml"/><Relationship Id="rId49" Type="http://schemas.openxmlformats.org/officeDocument/2006/relationships/chart" Target="../charts/chart41.xml"/><Relationship Id="rId57" Type="http://schemas.openxmlformats.org/officeDocument/2006/relationships/chart" Target="../charts/chart49.xml"/><Relationship Id="rId10" Type="http://schemas.openxmlformats.org/officeDocument/2006/relationships/chart" Target="../charts/chart10.xml"/><Relationship Id="rId31" Type="http://schemas.openxmlformats.org/officeDocument/2006/relationships/chart" Target="../charts/chart23.xml"/><Relationship Id="rId44" Type="http://schemas.openxmlformats.org/officeDocument/2006/relationships/chart" Target="../charts/chart36.xml"/><Relationship Id="rId52" Type="http://schemas.openxmlformats.org/officeDocument/2006/relationships/chart" Target="../charts/chart44.xml"/><Relationship Id="rId60" Type="http://schemas.openxmlformats.org/officeDocument/2006/relationships/chart" Target="../charts/chart52.xml"/><Relationship Id="rId65" Type="http://schemas.openxmlformats.org/officeDocument/2006/relationships/chart" Target="../charts/chart57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ustomXml" Target="../ink/ink1.xml"/><Relationship Id="rId39" Type="http://schemas.openxmlformats.org/officeDocument/2006/relationships/chart" Target="../charts/chart31.xml"/><Relationship Id="rId34" Type="http://schemas.openxmlformats.org/officeDocument/2006/relationships/chart" Target="../charts/chart26.xml"/><Relationship Id="rId50" Type="http://schemas.openxmlformats.org/officeDocument/2006/relationships/chart" Target="../charts/chart42.xml"/><Relationship Id="rId55" Type="http://schemas.openxmlformats.org/officeDocument/2006/relationships/chart" Target="../charts/chart47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5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3.xml"/><Relationship Id="rId3" Type="http://schemas.openxmlformats.org/officeDocument/2006/relationships/chart" Target="../charts/chart68.xml"/><Relationship Id="rId7" Type="http://schemas.openxmlformats.org/officeDocument/2006/relationships/chart" Target="../charts/chart72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6" Type="http://schemas.openxmlformats.org/officeDocument/2006/relationships/chart" Target="../charts/chart71.xml"/><Relationship Id="rId5" Type="http://schemas.openxmlformats.org/officeDocument/2006/relationships/chart" Target="../charts/chart70.xml"/><Relationship Id="rId10" Type="http://schemas.openxmlformats.org/officeDocument/2006/relationships/chart" Target="../charts/chart75.xml"/><Relationship Id="rId4" Type="http://schemas.openxmlformats.org/officeDocument/2006/relationships/chart" Target="../charts/chart69.xml"/><Relationship Id="rId9" Type="http://schemas.openxmlformats.org/officeDocument/2006/relationships/chart" Target="../charts/chart74.xml"/></Relationships>
</file>

<file path=xl/drawings/_rels/drawing6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3.xml"/><Relationship Id="rId13" Type="http://schemas.openxmlformats.org/officeDocument/2006/relationships/chart" Target="../charts/chart88.xml"/><Relationship Id="rId18" Type="http://schemas.openxmlformats.org/officeDocument/2006/relationships/chart" Target="../charts/chart93.xml"/><Relationship Id="rId3" Type="http://schemas.openxmlformats.org/officeDocument/2006/relationships/chart" Target="../charts/chart78.xml"/><Relationship Id="rId21" Type="http://schemas.openxmlformats.org/officeDocument/2006/relationships/chart" Target="../charts/chart96.xml"/><Relationship Id="rId7" Type="http://schemas.openxmlformats.org/officeDocument/2006/relationships/chart" Target="../charts/chart82.xml"/><Relationship Id="rId12" Type="http://schemas.openxmlformats.org/officeDocument/2006/relationships/chart" Target="../charts/chart87.xml"/><Relationship Id="rId17" Type="http://schemas.openxmlformats.org/officeDocument/2006/relationships/chart" Target="../charts/chart92.xml"/><Relationship Id="rId2" Type="http://schemas.openxmlformats.org/officeDocument/2006/relationships/chart" Target="../charts/chart77.xml"/><Relationship Id="rId16" Type="http://schemas.openxmlformats.org/officeDocument/2006/relationships/chart" Target="../charts/chart91.xml"/><Relationship Id="rId20" Type="http://schemas.openxmlformats.org/officeDocument/2006/relationships/chart" Target="../charts/chart95.xml"/><Relationship Id="rId1" Type="http://schemas.openxmlformats.org/officeDocument/2006/relationships/chart" Target="../charts/chart76.xml"/><Relationship Id="rId6" Type="http://schemas.openxmlformats.org/officeDocument/2006/relationships/chart" Target="../charts/chart81.xml"/><Relationship Id="rId11" Type="http://schemas.openxmlformats.org/officeDocument/2006/relationships/chart" Target="../charts/chart86.xml"/><Relationship Id="rId5" Type="http://schemas.openxmlformats.org/officeDocument/2006/relationships/chart" Target="../charts/chart80.xml"/><Relationship Id="rId15" Type="http://schemas.openxmlformats.org/officeDocument/2006/relationships/chart" Target="../charts/chart90.xml"/><Relationship Id="rId10" Type="http://schemas.openxmlformats.org/officeDocument/2006/relationships/chart" Target="../charts/chart85.xml"/><Relationship Id="rId19" Type="http://schemas.openxmlformats.org/officeDocument/2006/relationships/chart" Target="../charts/chart94.xml"/><Relationship Id="rId4" Type="http://schemas.openxmlformats.org/officeDocument/2006/relationships/chart" Target="../charts/chart79.xml"/><Relationship Id="rId9" Type="http://schemas.openxmlformats.org/officeDocument/2006/relationships/chart" Target="../charts/chart84.xml"/><Relationship Id="rId14" Type="http://schemas.openxmlformats.org/officeDocument/2006/relationships/chart" Target="../charts/chart89.xml"/><Relationship Id="rId22" Type="http://schemas.openxmlformats.org/officeDocument/2006/relationships/chart" Target="../charts/chart97.xml"/></Relationships>
</file>

<file path=xl/drawings/_rels/drawing6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5.xml"/><Relationship Id="rId3" Type="http://schemas.openxmlformats.org/officeDocument/2006/relationships/chart" Target="../charts/chart100.xml"/><Relationship Id="rId7" Type="http://schemas.openxmlformats.org/officeDocument/2006/relationships/chart" Target="../charts/chart104.xml"/><Relationship Id="rId2" Type="http://schemas.openxmlformats.org/officeDocument/2006/relationships/chart" Target="../charts/chart99.xml"/><Relationship Id="rId1" Type="http://schemas.openxmlformats.org/officeDocument/2006/relationships/chart" Target="../charts/chart98.xml"/><Relationship Id="rId6" Type="http://schemas.openxmlformats.org/officeDocument/2006/relationships/chart" Target="../charts/chart103.xml"/><Relationship Id="rId5" Type="http://schemas.openxmlformats.org/officeDocument/2006/relationships/chart" Target="../charts/chart102.xml"/><Relationship Id="rId4" Type="http://schemas.openxmlformats.org/officeDocument/2006/relationships/chart" Target="../charts/chart101.xml"/></Relationships>
</file>

<file path=xl/drawings/_rels/drawing6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3.xml"/><Relationship Id="rId3" Type="http://schemas.openxmlformats.org/officeDocument/2006/relationships/chart" Target="../charts/chart108.xml"/><Relationship Id="rId7" Type="http://schemas.openxmlformats.org/officeDocument/2006/relationships/chart" Target="../charts/chart112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Relationship Id="rId6" Type="http://schemas.openxmlformats.org/officeDocument/2006/relationships/chart" Target="../charts/chart111.xml"/><Relationship Id="rId5" Type="http://schemas.openxmlformats.org/officeDocument/2006/relationships/chart" Target="../charts/chart110.xml"/><Relationship Id="rId10" Type="http://schemas.openxmlformats.org/officeDocument/2006/relationships/chart" Target="../charts/chart115.xml"/><Relationship Id="rId4" Type="http://schemas.openxmlformats.org/officeDocument/2006/relationships/chart" Target="../charts/chart109.xml"/><Relationship Id="rId9" Type="http://schemas.openxmlformats.org/officeDocument/2006/relationships/chart" Target="../charts/chart114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6.xml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8.xml"/><Relationship Id="rId1" Type="http://schemas.openxmlformats.org/officeDocument/2006/relationships/chart" Target="../charts/chart117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9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0.xml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2.xml"/><Relationship Id="rId1" Type="http://schemas.openxmlformats.org/officeDocument/2006/relationships/chart" Target="../charts/chart1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568426</xdr:colOff>
      <xdr:row>206</xdr:row>
      <xdr:rowOff>107541</xdr:rowOff>
    </xdr:from>
    <xdr:to>
      <xdr:col>46</xdr:col>
      <xdr:colOff>148164</xdr:colOff>
      <xdr:row>229</xdr:row>
      <xdr:rowOff>20706</xdr:rowOff>
    </xdr:to>
    <xdr:grpSp>
      <xdr:nvGrpSpPr>
        <xdr:cNvPr id="455" name="Group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GrpSpPr/>
      </xdr:nvGrpSpPr>
      <xdr:grpSpPr>
        <a:xfrm>
          <a:off x="10748910" y="40778267"/>
          <a:ext cx="8490222" cy="4388891"/>
          <a:chOff x="9787773" y="42330302"/>
          <a:chExt cx="8138022" cy="4327363"/>
        </a:xfrm>
      </xdr:grpSpPr>
      <xdr:grpSp>
        <xdr:nvGrpSpPr>
          <xdr:cNvPr id="454" name="Group 453">
            <a:extLst>
              <a:ext uri="{FF2B5EF4-FFF2-40B4-BE49-F238E27FC236}">
                <a16:creationId xmlns:a16="http://schemas.microsoft.com/office/drawing/2014/main" id="{00000000-0008-0000-0000-0000C6010000}"/>
              </a:ext>
            </a:extLst>
          </xdr:cNvPr>
          <xdr:cNvGrpSpPr/>
        </xdr:nvGrpSpPr>
        <xdr:grpSpPr>
          <a:xfrm>
            <a:off x="9787773" y="42330302"/>
            <a:ext cx="8138022" cy="4327363"/>
            <a:chOff x="9787773" y="42330302"/>
            <a:chExt cx="8138022" cy="4327363"/>
          </a:xfrm>
        </xdr:grpSpPr>
        <xdr:grpSp>
          <xdr:nvGrpSpPr>
            <xdr:cNvPr id="453" name="Group 452">
              <a:extLst>
                <a:ext uri="{FF2B5EF4-FFF2-40B4-BE49-F238E27FC236}">
                  <a16:creationId xmlns:a16="http://schemas.microsoft.com/office/drawing/2014/main" id="{00000000-0008-0000-0000-0000C5010000}"/>
                </a:ext>
              </a:extLst>
            </xdr:cNvPr>
            <xdr:cNvGrpSpPr/>
          </xdr:nvGrpSpPr>
          <xdr:grpSpPr>
            <a:xfrm>
              <a:off x="9787773" y="42330302"/>
              <a:ext cx="8138022" cy="4327363"/>
              <a:chOff x="9748317" y="42618030"/>
              <a:chExt cx="8083217" cy="4358165"/>
            </a:xfrm>
          </xdr:grpSpPr>
          <xdr:grpSp>
            <xdr:nvGrpSpPr>
              <xdr:cNvPr id="452" name="Group 451">
                <a:extLst>
                  <a:ext uri="{FF2B5EF4-FFF2-40B4-BE49-F238E27FC236}">
                    <a16:creationId xmlns:a16="http://schemas.microsoft.com/office/drawing/2014/main" id="{00000000-0008-0000-0000-0000C4010000}"/>
                  </a:ext>
                </a:extLst>
              </xdr:cNvPr>
              <xdr:cNvGrpSpPr/>
            </xdr:nvGrpSpPr>
            <xdr:grpSpPr>
              <a:xfrm>
                <a:off x="11133172" y="42622485"/>
                <a:ext cx="6698362" cy="4353710"/>
                <a:chOff x="11133172" y="42622485"/>
                <a:chExt cx="6698362" cy="4353710"/>
              </a:xfrm>
            </xdr:grpSpPr>
            <xdr:grpSp>
              <xdr:nvGrpSpPr>
                <xdr:cNvPr id="451" name="Group 450">
                  <a:extLst>
                    <a:ext uri="{FF2B5EF4-FFF2-40B4-BE49-F238E27FC236}">
                      <a16:creationId xmlns:a16="http://schemas.microsoft.com/office/drawing/2014/main" id="{00000000-0008-0000-0000-0000C3010000}"/>
                    </a:ext>
                  </a:extLst>
                </xdr:cNvPr>
                <xdr:cNvGrpSpPr/>
              </xdr:nvGrpSpPr>
              <xdr:grpSpPr>
                <a:xfrm>
                  <a:off x="11133172" y="42622485"/>
                  <a:ext cx="6698362" cy="4353710"/>
                  <a:chOff x="11133172" y="42622485"/>
                  <a:chExt cx="6698362" cy="4353710"/>
                </a:xfrm>
              </xdr:grpSpPr>
              <xdr:grpSp>
                <xdr:nvGrpSpPr>
                  <xdr:cNvPr id="428" name="Group 427">
                    <a:extLst>
                      <a:ext uri="{FF2B5EF4-FFF2-40B4-BE49-F238E27FC236}">
                        <a16:creationId xmlns:a16="http://schemas.microsoft.com/office/drawing/2014/main" id="{00000000-0008-0000-0000-0000AC010000}"/>
                      </a:ext>
                    </a:extLst>
                  </xdr:cNvPr>
                  <xdr:cNvGrpSpPr/>
                </xdr:nvGrpSpPr>
                <xdr:grpSpPr>
                  <a:xfrm>
                    <a:off x="11133172" y="42622485"/>
                    <a:ext cx="6698362" cy="3680775"/>
                    <a:chOff x="1843435" y="43912080"/>
                    <a:chExt cx="6739791" cy="3647721"/>
                  </a:xfrm>
                </xdr:grpSpPr>
                <xdr:grpSp>
                  <xdr:nvGrpSpPr>
                    <xdr:cNvPr id="432" name="Group 431">
                      <a:extLst>
                        <a:ext uri="{FF2B5EF4-FFF2-40B4-BE49-F238E27FC236}">
                          <a16:creationId xmlns:a16="http://schemas.microsoft.com/office/drawing/2014/main" id="{00000000-0008-0000-0000-0000B0010000}"/>
                        </a:ext>
                      </a:extLst>
                    </xdr:cNvPr>
                    <xdr:cNvGrpSpPr/>
                  </xdr:nvGrpSpPr>
                  <xdr:grpSpPr>
                    <a:xfrm>
                      <a:off x="2012428" y="43912080"/>
                      <a:ext cx="5962692" cy="3647721"/>
                      <a:chOff x="2315693" y="9101822"/>
                      <a:chExt cx="5988407" cy="3659124"/>
                    </a:xfrm>
                  </xdr:grpSpPr>
                  <xdr:grpSp>
                    <xdr:nvGrpSpPr>
                      <xdr:cNvPr id="438" name="Group 437">
                        <a:extLst>
                          <a:ext uri="{FF2B5EF4-FFF2-40B4-BE49-F238E27FC236}">
                            <a16:creationId xmlns:a16="http://schemas.microsoft.com/office/drawing/2014/main" id="{00000000-0008-0000-0000-0000B6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315693" y="9347425"/>
                        <a:ext cx="5988407" cy="3413521"/>
                        <a:chOff x="2321535" y="9293317"/>
                        <a:chExt cx="5960775" cy="3392018"/>
                      </a:xfrm>
                    </xdr:grpSpPr>
                    <xdr:sp macro="" textlink="">
                      <xdr:nvSpPr>
                        <xdr:cNvPr id="440" name="Isosceles Triangle 439">
                          <a:extLst>
                            <a:ext uri="{FF2B5EF4-FFF2-40B4-BE49-F238E27FC236}">
                              <a16:creationId xmlns:a16="http://schemas.microsoft.com/office/drawing/2014/main" id="{00000000-0008-0000-0000-0000B8010000}"/>
                            </a:ext>
                          </a:extLst>
                        </xdr:cNvPr>
                        <xdr:cNvSpPr/>
                      </xdr:nvSpPr>
                      <xdr:spPr>
                        <a:xfrm rot="13929176">
                          <a:off x="4318219" y="8721243"/>
                          <a:ext cx="1967408" cy="5960775"/>
                        </a:xfrm>
                        <a:prstGeom prst="triangle">
                          <a:avLst>
                            <a:gd name="adj" fmla="val 64311"/>
                          </a:avLst>
                        </a:prstGeom>
                        <a:solidFill>
                          <a:srgbClr val="FFFFBD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441" name="Isosceles Triangle 440">
                          <a:extLst>
                            <a:ext uri="{FF2B5EF4-FFF2-40B4-BE49-F238E27FC236}">
                              <a16:creationId xmlns:a16="http://schemas.microsoft.com/office/drawing/2014/main" id="{00000000-0008-0000-0000-0000B9010000}"/>
                            </a:ext>
                          </a:extLst>
                        </xdr:cNvPr>
                        <xdr:cNvSpPr/>
                      </xdr:nvSpPr>
                      <xdr:spPr>
                        <a:xfrm rot="16200000">
                          <a:off x="7025239" y="9373865"/>
                          <a:ext cx="941530" cy="780433"/>
                        </a:xfrm>
                        <a:prstGeom prst="triangle">
                          <a:avLst>
                            <a:gd name="adj" fmla="val 100000"/>
                          </a:avLst>
                        </a:prstGeom>
                        <a:solidFill>
                          <a:srgbClr val="FFFFBD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</xdr:grpSp>
                  <xdr:sp macro="" textlink="">
                    <xdr:nvSpPr>
                      <xdr:cNvPr id="439" name="Rectangle 438">
                        <a:extLst>
                          <a:ext uri="{FF2B5EF4-FFF2-40B4-BE49-F238E27FC236}">
                            <a16:creationId xmlns:a16="http://schemas.microsoft.com/office/drawing/2014/main" id="{00000000-0008-0000-0000-0000B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775860" y="9101822"/>
                        <a:ext cx="1235534" cy="246517"/>
                      </a:xfrm>
                      <a:prstGeom prst="rect">
                        <a:avLst/>
                      </a:prstGeom>
                      <a:solidFill>
                        <a:schemeClr val="bg1"/>
                      </a:solidFill>
                      <a:ln>
                        <a:noFill/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100"/>
                      </a:p>
                    </xdr:txBody>
                  </xdr:sp>
                </xdr:grpSp>
                <xdr:grpSp>
                  <xdr:nvGrpSpPr>
                    <xdr:cNvPr id="433" name="Group 432">
                      <a:extLst>
                        <a:ext uri="{FF2B5EF4-FFF2-40B4-BE49-F238E27FC236}">
                          <a16:creationId xmlns:a16="http://schemas.microsoft.com/office/drawing/2014/main" id="{00000000-0008-0000-0000-0000B1010000}"/>
                        </a:ext>
                      </a:extLst>
                    </xdr:cNvPr>
                    <xdr:cNvGrpSpPr/>
                  </xdr:nvGrpSpPr>
                  <xdr:grpSpPr>
                    <a:xfrm>
                      <a:off x="1843435" y="44027260"/>
                      <a:ext cx="6739791" cy="2849833"/>
                      <a:chOff x="2151694" y="9232912"/>
                      <a:chExt cx="6766561" cy="2858423"/>
                    </a:xfrm>
                  </xdr:grpSpPr>
                  <xdr:sp macro="" textlink="">
                    <xdr:nvSpPr>
                      <xdr:cNvPr id="436" name="Isosceles Triangle 435">
                        <a:extLst>
                          <a:ext uri="{FF2B5EF4-FFF2-40B4-BE49-F238E27FC236}">
                            <a16:creationId xmlns:a16="http://schemas.microsoft.com/office/drawing/2014/main" id="{00000000-0008-0000-0000-0000B4010000}"/>
                          </a:ext>
                        </a:extLst>
                      </xdr:cNvPr>
                      <xdr:cNvSpPr/>
                    </xdr:nvSpPr>
                    <xdr:spPr>
                      <a:xfrm rot="13974428">
                        <a:off x="5107772" y="8280852"/>
                        <a:ext cx="854405" cy="6766561"/>
                      </a:xfrm>
                      <a:prstGeom prst="triangle">
                        <a:avLst>
                          <a:gd name="adj" fmla="val 83290"/>
                        </a:avLst>
                      </a:prstGeom>
                      <a:solidFill>
                        <a:srgbClr val="CAEDBD"/>
                      </a:solidFill>
                      <a:ln>
                        <a:noFill/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100"/>
                      </a:p>
                    </xdr:txBody>
                  </xdr:sp>
                  <xdr:sp macro="" textlink="">
                    <xdr:nvSpPr>
                      <xdr:cNvPr id="435" name="Rectangle 434">
                        <a:extLst>
                          <a:ext uri="{FF2B5EF4-FFF2-40B4-BE49-F238E27FC236}">
                            <a16:creationId xmlns:a16="http://schemas.microsoft.com/office/drawing/2014/main" id="{00000000-0008-0000-0000-0000B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7907694" y="9232912"/>
                        <a:ext cx="646506" cy="1828374"/>
                      </a:xfrm>
                      <a:prstGeom prst="rect">
                        <a:avLst/>
                      </a:prstGeom>
                      <a:solidFill>
                        <a:schemeClr val="bg1"/>
                      </a:solidFill>
                      <a:ln>
                        <a:noFill/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100"/>
                      </a:p>
                    </xdr:txBody>
                  </xdr:sp>
                </xdr:grpSp>
              </xdr:grpSp>
              <xdr:sp macro="" textlink="">
                <xdr:nvSpPr>
                  <xdr:cNvPr id="450" name="Rectangle 449">
                    <a:extLst>
                      <a:ext uri="{FF2B5EF4-FFF2-40B4-BE49-F238E27FC236}">
                        <a16:creationId xmlns:a16="http://schemas.microsoft.com/office/drawing/2014/main" id="{00000000-0008-0000-0000-0000C2010000}"/>
                      </a:ext>
                    </a:extLst>
                  </xdr:cNvPr>
                  <xdr:cNvSpPr/>
                </xdr:nvSpPr>
                <xdr:spPr>
                  <a:xfrm>
                    <a:off x="11637065" y="43788952"/>
                    <a:ext cx="3014304" cy="3187243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graphicFrame macro="">
              <xdr:nvGraphicFramePr>
                <xdr:cNvPr id="430" name="Chart 429">
                  <a:extLst>
                    <a:ext uri="{FF2B5EF4-FFF2-40B4-BE49-F238E27FC236}">
                      <a16:creationId xmlns:a16="http://schemas.microsoft.com/office/drawing/2014/main" id="{00000000-0008-0000-0000-0000AE01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4321434" y="42738471"/>
                <a:ext cx="2677969" cy="36655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sp macro="" textlink="">
              <xdr:nvSpPr>
                <xdr:cNvPr id="442" name="TextBox 400">
                  <a:extLst>
                    <a:ext uri="{FF2B5EF4-FFF2-40B4-BE49-F238E27FC236}">
                      <a16:creationId xmlns:a16="http://schemas.microsoft.com/office/drawing/2014/main" id="{00000000-0008-0000-0000-0000BA010000}"/>
                    </a:ext>
                  </a:extLst>
                </xdr:cNvPr>
                <xdr:cNvSpPr txBox="1"/>
              </xdr:nvSpPr>
              <xdr:spPr>
                <a:xfrm>
                  <a:off x="16425603" y="45569137"/>
                  <a:ext cx="403230" cy="24231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US" sz="1200" b="1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(b)</a:t>
                  </a:r>
                  <a:endParaRPr lang="en-US" sz="1200" b="1" baseline="-2500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grpSp>
            <xdr:nvGrpSpPr>
              <xdr:cNvPr id="445" name="Group 444">
                <a:extLst>
                  <a:ext uri="{FF2B5EF4-FFF2-40B4-BE49-F238E27FC236}">
                    <a16:creationId xmlns:a16="http://schemas.microsoft.com/office/drawing/2014/main" id="{00000000-0008-0000-0000-0000BD010000}"/>
                  </a:ext>
                </a:extLst>
              </xdr:cNvPr>
              <xdr:cNvGrpSpPr/>
            </xdr:nvGrpSpPr>
            <xdr:grpSpPr>
              <a:xfrm>
                <a:off x="9748317" y="42618030"/>
                <a:ext cx="4778129" cy="3785956"/>
                <a:chOff x="9768038" y="41774979"/>
                <a:chExt cx="4793905" cy="3707073"/>
              </a:xfrm>
            </xdr:grpSpPr>
            <xdr:grpSp>
              <xdr:nvGrpSpPr>
                <xdr:cNvPr id="444" name="Group 443">
                  <a:extLst>
                    <a:ext uri="{FF2B5EF4-FFF2-40B4-BE49-F238E27FC236}">
                      <a16:creationId xmlns:a16="http://schemas.microsoft.com/office/drawing/2014/main" id="{00000000-0008-0000-0000-0000BC010000}"/>
                    </a:ext>
                  </a:extLst>
                </xdr:cNvPr>
                <xdr:cNvGrpSpPr/>
              </xdr:nvGrpSpPr>
              <xdr:grpSpPr>
                <a:xfrm>
                  <a:off x="9768038" y="41774979"/>
                  <a:ext cx="4793905" cy="3707073"/>
                  <a:chOff x="9768038" y="41774979"/>
                  <a:chExt cx="4793905" cy="3707073"/>
                </a:xfrm>
              </xdr:grpSpPr>
              <xdr:grpSp>
                <xdr:nvGrpSpPr>
                  <xdr:cNvPr id="402" name="Group 401">
                    <a:extLst>
                      <a:ext uri="{FF2B5EF4-FFF2-40B4-BE49-F238E27FC236}">
                        <a16:creationId xmlns:a16="http://schemas.microsoft.com/office/drawing/2014/main" id="{00000000-0008-0000-0000-000092010000}"/>
                      </a:ext>
                    </a:extLst>
                  </xdr:cNvPr>
                  <xdr:cNvGrpSpPr/>
                </xdr:nvGrpSpPr>
                <xdr:grpSpPr>
                  <a:xfrm>
                    <a:off x="9948074" y="41774979"/>
                    <a:ext cx="4613869" cy="2622549"/>
                    <a:chOff x="3283016" y="43938197"/>
                    <a:chExt cx="4626105" cy="2652831"/>
                  </a:xfrm>
                </xdr:grpSpPr>
                <xdr:grpSp>
                  <xdr:nvGrpSpPr>
                    <xdr:cNvPr id="406" name="Group 405">
                      <a:extLst>
                        <a:ext uri="{FF2B5EF4-FFF2-40B4-BE49-F238E27FC236}">
                          <a16:creationId xmlns:a16="http://schemas.microsoft.com/office/drawing/2014/main" id="{00000000-0008-0000-0000-000096010000}"/>
                        </a:ext>
                      </a:extLst>
                    </xdr:cNvPr>
                    <xdr:cNvGrpSpPr/>
                  </xdr:nvGrpSpPr>
                  <xdr:grpSpPr>
                    <a:xfrm>
                      <a:off x="3292902" y="43938197"/>
                      <a:ext cx="4363811" cy="2652831"/>
                      <a:chOff x="3601688" y="9128020"/>
                      <a:chExt cx="4382630" cy="2661123"/>
                    </a:xfrm>
                  </xdr:grpSpPr>
                  <xdr:grpSp>
                    <xdr:nvGrpSpPr>
                      <xdr:cNvPr id="412" name="Group 411">
                        <a:extLst>
                          <a:ext uri="{FF2B5EF4-FFF2-40B4-BE49-F238E27FC236}">
                            <a16:creationId xmlns:a16="http://schemas.microsoft.com/office/drawing/2014/main" id="{00000000-0008-0000-0000-00009C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3601688" y="9374951"/>
                        <a:ext cx="4382630" cy="2414192"/>
                        <a:chOff x="3601596" y="9320675"/>
                        <a:chExt cx="4362408" cy="2398986"/>
                      </a:xfrm>
                    </xdr:grpSpPr>
                    <xdr:sp macro="" textlink="">
                      <xdr:nvSpPr>
                        <xdr:cNvPr id="414" name="Isosceles Triangle 413">
                          <a:extLst>
                            <a:ext uri="{FF2B5EF4-FFF2-40B4-BE49-F238E27FC236}">
                              <a16:creationId xmlns:a16="http://schemas.microsoft.com/office/drawing/2014/main" id="{00000000-0008-0000-0000-00009E010000}"/>
                            </a:ext>
                          </a:extLst>
                        </xdr:cNvPr>
                        <xdr:cNvSpPr/>
                      </xdr:nvSpPr>
                      <xdr:spPr>
                        <a:xfrm rot="13929176">
                          <a:off x="5038065" y="8793722"/>
                          <a:ext cx="1489470" cy="4362408"/>
                        </a:xfrm>
                        <a:prstGeom prst="triangle">
                          <a:avLst>
                            <a:gd name="adj" fmla="val 49545"/>
                          </a:avLst>
                        </a:prstGeom>
                        <a:solidFill>
                          <a:srgbClr val="FFFFBD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415" name="Isosceles Triangle 414">
                          <a:extLst>
                            <a:ext uri="{FF2B5EF4-FFF2-40B4-BE49-F238E27FC236}">
                              <a16:creationId xmlns:a16="http://schemas.microsoft.com/office/drawing/2014/main" id="{00000000-0008-0000-0000-00009F010000}"/>
                            </a:ext>
                          </a:extLst>
                        </xdr:cNvPr>
                        <xdr:cNvSpPr/>
                      </xdr:nvSpPr>
                      <xdr:spPr>
                        <a:xfrm rot="16200000">
                          <a:off x="7080441" y="9346021"/>
                          <a:ext cx="906675" cy="855984"/>
                        </a:xfrm>
                        <a:prstGeom prst="triangle">
                          <a:avLst>
                            <a:gd name="adj" fmla="val 100000"/>
                          </a:avLst>
                        </a:prstGeom>
                        <a:solidFill>
                          <a:srgbClr val="FFFFBD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</xdr:grpSp>
                  <xdr:sp macro="" textlink="">
                    <xdr:nvSpPr>
                      <xdr:cNvPr id="413" name="Rectangle 412">
                        <a:extLst>
                          <a:ext uri="{FF2B5EF4-FFF2-40B4-BE49-F238E27FC236}">
                            <a16:creationId xmlns:a16="http://schemas.microsoft.com/office/drawing/2014/main" id="{00000000-0008-0000-0000-00009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762707" y="9128020"/>
                        <a:ext cx="741829" cy="246517"/>
                      </a:xfrm>
                      <a:prstGeom prst="rect">
                        <a:avLst/>
                      </a:prstGeom>
                      <a:solidFill>
                        <a:schemeClr val="bg1"/>
                      </a:solidFill>
                      <a:ln>
                        <a:noFill/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100"/>
                      </a:p>
                    </xdr:txBody>
                  </xdr:sp>
                </xdr:grpSp>
                <xdr:grpSp>
                  <xdr:nvGrpSpPr>
                    <xdr:cNvPr id="407" name="Group 406">
                      <a:extLst>
                        <a:ext uri="{FF2B5EF4-FFF2-40B4-BE49-F238E27FC236}">
                          <a16:creationId xmlns:a16="http://schemas.microsoft.com/office/drawing/2014/main" id="{00000000-0008-0000-0000-000097010000}"/>
                        </a:ext>
                      </a:extLst>
                    </xdr:cNvPr>
                    <xdr:cNvGrpSpPr/>
                  </xdr:nvGrpSpPr>
                  <xdr:grpSpPr>
                    <a:xfrm>
                      <a:off x="3283016" y="44001137"/>
                      <a:ext cx="4626105" cy="2125483"/>
                      <a:chOff x="3596993" y="9206717"/>
                      <a:chExt cx="4644480" cy="2131891"/>
                    </a:xfrm>
                  </xdr:grpSpPr>
                  <xdr:grpSp>
                    <xdr:nvGrpSpPr>
                      <xdr:cNvPr id="408" name="Group 407">
                        <a:extLst>
                          <a:ext uri="{FF2B5EF4-FFF2-40B4-BE49-F238E27FC236}">
                            <a16:creationId xmlns:a16="http://schemas.microsoft.com/office/drawing/2014/main" id="{00000000-0008-0000-0000-00009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3596993" y="9397841"/>
                        <a:ext cx="4644480" cy="1940767"/>
                        <a:chOff x="3596927" y="9343414"/>
                        <a:chExt cx="4623056" cy="1928541"/>
                      </a:xfrm>
                    </xdr:grpSpPr>
                    <xdr:sp macro="" textlink="">
                      <xdr:nvSpPr>
                        <xdr:cNvPr id="410" name="Isosceles Triangle 409">
                          <a:extLst>
                            <a:ext uri="{FF2B5EF4-FFF2-40B4-BE49-F238E27FC236}">
                              <a16:creationId xmlns:a16="http://schemas.microsoft.com/office/drawing/2014/main" id="{00000000-0008-0000-0000-00009A010000}"/>
                            </a:ext>
                          </a:extLst>
                        </xdr:cNvPr>
                        <xdr:cNvSpPr/>
                      </xdr:nvSpPr>
                      <xdr:spPr>
                        <a:xfrm rot="13974428">
                          <a:off x="5562759" y="8614732"/>
                          <a:ext cx="691391" cy="4623056"/>
                        </a:xfrm>
                        <a:prstGeom prst="triangle">
                          <a:avLst>
                            <a:gd name="adj" fmla="val 48438"/>
                          </a:avLst>
                        </a:prstGeom>
                        <a:solidFill>
                          <a:srgbClr val="CAEDBD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411" name="Isosceles Triangle 410">
                          <a:extLst>
                            <a:ext uri="{FF2B5EF4-FFF2-40B4-BE49-F238E27FC236}">
                              <a16:creationId xmlns:a16="http://schemas.microsoft.com/office/drawing/2014/main" id="{00000000-0008-0000-0000-00009B010000}"/>
                            </a:ext>
                          </a:extLst>
                        </xdr:cNvPr>
                        <xdr:cNvSpPr/>
                      </xdr:nvSpPr>
                      <xdr:spPr>
                        <a:xfrm rot="16200000">
                          <a:off x="7514916" y="9362776"/>
                          <a:ext cx="467336" cy="428611"/>
                        </a:xfrm>
                        <a:prstGeom prst="triangle">
                          <a:avLst>
                            <a:gd name="adj" fmla="val 100000"/>
                          </a:avLst>
                        </a:prstGeom>
                        <a:solidFill>
                          <a:srgbClr val="CAEDBD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</xdr:grpSp>
                  <xdr:sp macro="" textlink="">
                    <xdr:nvSpPr>
                      <xdr:cNvPr id="409" name="Rectangle 408">
                        <a:extLst>
                          <a:ext uri="{FF2B5EF4-FFF2-40B4-BE49-F238E27FC236}">
                            <a16:creationId xmlns:a16="http://schemas.microsoft.com/office/drawing/2014/main" id="{00000000-0008-0000-0000-000099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7359856" y="9206717"/>
                        <a:ext cx="421822" cy="182212"/>
                      </a:xfrm>
                      <a:prstGeom prst="rect">
                        <a:avLst/>
                      </a:prstGeom>
                      <a:solidFill>
                        <a:schemeClr val="bg1"/>
                      </a:solidFill>
                      <a:ln>
                        <a:noFill/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100"/>
                      </a:p>
                    </xdr:txBody>
                  </xdr:sp>
                </xdr:grpSp>
              </xdr:grpSp>
              <xdr:graphicFrame macro="">
                <xdr:nvGraphicFramePr>
                  <xdr:cNvPr id="404" name="Chart 403">
                    <a:extLst>
                      <a:ext uri="{FF2B5EF4-FFF2-40B4-BE49-F238E27FC236}">
                        <a16:creationId xmlns:a16="http://schemas.microsoft.com/office/drawing/2014/main" id="{00000000-0008-0000-0000-000094010000}"/>
                      </a:ext>
                    </a:extLst>
                  </xdr:cNvPr>
                  <xdr:cNvGraphicFramePr>
                    <a:graphicFrameLocks/>
                  </xdr:cNvGraphicFramePr>
                </xdr:nvGraphicFramePr>
                <xdr:xfrm>
                  <a:off x="9768038" y="41891439"/>
                  <a:ext cx="4735887" cy="3590613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2"/>
                  </a:graphicData>
                </a:graphic>
              </xdr:graphicFrame>
            </xdr:grpSp>
            <xdr:sp macro="" textlink="">
              <xdr:nvSpPr>
                <xdr:cNvPr id="392" name="TextBox 391">
                  <a:extLst>
                    <a:ext uri="{FF2B5EF4-FFF2-40B4-BE49-F238E27FC236}">
                      <a16:creationId xmlns:a16="http://schemas.microsoft.com/office/drawing/2014/main" id="{00000000-0008-0000-0000-000088010000}"/>
                    </a:ext>
                  </a:extLst>
                </xdr:cNvPr>
                <xdr:cNvSpPr txBox="1"/>
              </xdr:nvSpPr>
              <xdr:spPr>
                <a:xfrm>
                  <a:off x="13894159" y="42267939"/>
                  <a:ext cx="586094" cy="24334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-15%</a:t>
                  </a:r>
                  <a:endPara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393" name="TextBox 392">
                  <a:extLst>
                    <a:ext uri="{FF2B5EF4-FFF2-40B4-BE49-F238E27FC236}">
                      <a16:creationId xmlns:a16="http://schemas.microsoft.com/office/drawing/2014/main" id="{00000000-0008-0000-0000-000089010000}"/>
                    </a:ext>
                  </a:extLst>
                </xdr:cNvPr>
                <xdr:cNvSpPr txBox="1"/>
              </xdr:nvSpPr>
              <xdr:spPr>
                <a:xfrm>
                  <a:off x="13627007" y="42012562"/>
                  <a:ext cx="586094" cy="23959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+15%</a:t>
                  </a:r>
                  <a:endPara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</xdr:grpSp>
        <xdr:sp macro="" textlink="">
          <xdr:nvSpPr>
            <xdr:cNvPr id="443" name="TextBox 400">
              <a:extLst>
                <a:ext uri="{FF2B5EF4-FFF2-40B4-BE49-F238E27FC236}">
                  <a16:creationId xmlns:a16="http://schemas.microsoft.com/office/drawing/2014/main" id="{00000000-0008-0000-0000-0000BB010000}"/>
                </a:ext>
              </a:extLst>
            </xdr:cNvPr>
            <xdr:cNvSpPr txBox="1"/>
          </xdr:nvSpPr>
          <xdr:spPr>
            <a:xfrm>
              <a:off x="13948205" y="45252364"/>
              <a:ext cx="406443" cy="2445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(a)</a:t>
              </a:r>
              <a:endParaRPr lang="en-US" sz="1200" b="1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395" name="Group 394">
            <a:extLst>
              <a:ext uri="{FF2B5EF4-FFF2-40B4-BE49-F238E27FC236}">
                <a16:creationId xmlns:a16="http://schemas.microsoft.com/office/drawing/2014/main" id="{00000000-0008-0000-0000-00008B010000}"/>
              </a:ext>
            </a:extLst>
          </xdr:cNvPr>
          <xdr:cNvGrpSpPr/>
        </xdr:nvGrpSpPr>
        <xdr:grpSpPr>
          <a:xfrm>
            <a:off x="10380438" y="42563951"/>
            <a:ext cx="4117719" cy="1306153"/>
            <a:chOff x="3690056" y="43195322"/>
            <a:chExt cx="4089033" cy="1272429"/>
          </a:xfrm>
        </xdr:grpSpPr>
        <xdr:sp macro="" textlink="">
          <xdr:nvSpPr>
            <xdr:cNvPr id="396" name="TextBox 395">
              <a:extLst>
                <a:ext uri="{FF2B5EF4-FFF2-40B4-BE49-F238E27FC236}">
                  <a16:creationId xmlns:a16="http://schemas.microsoft.com/office/drawing/2014/main" id="{00000000-0008-0000-0000-00008C010000}"/>
                </a:ext>
              </a:extLst>
            </xdr:cNvPr>
            <xdr:cNvSpPr txBox="1"/>
          </xdr:nvSpPr>
          <xdr:spPr>
            <a:xfrm>
              <a:off x="4484731" y="43282394"/>
              <a:ext cx="904779" cy="27384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KTM</a:t>
              </a:r>
              <a:r>
                <a:rPr lang="en-US" sz="300">
                  <a:latin typeface="Times New Roman" panose="02020603050405020304" pitchFamily="18" charset="0"/>
                  <a:cs typeface="Times New Roman" panose="02020603050405020304" pitchFamily="18" charset="0"/>
                </a:rPr>
                <a:t>        </a:t>
              </a:r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SCM</a:t>
              </a:r>
              <a:endPara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397" name="TextBox 396">
              <a:extLst>
                <a:ext uri="{FF2B5EF4-FFF2-40B4-BE49-F238E27FC236}">
                  <a16:creationId xmlns:a16="http://schemas.microsoft.com/office/drawing/2014/main" id="{00000000-0008-0000-0000-00008D010000}"/>
                </a:ext>
              </a:extLst>
            </xdr:cNvPr>
            <xdr:cNvSpPr txBox="1"/>
          </xdr:nvSpPr>
          <xdr:spPr>
            <a:xfrm>
              <a:off x="3694179" y="43428392"/>
              <a:ext cx="909321" cy="6783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Dissociating</a:t>
              </a:r>
            </a:p>
            <a:p>
              <a:pPr algn="r"/>
              <a:r>
                <a: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Complexing</a:t>
              </a:r>
            </a:p>
            <a:p>
              <a:pPr algn="r"/>
              <a:r>
                <a: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Actinides</a:t>
              </a:r>
            </a:p>
            <a:p>
              <a:pPr algn="r"/>
              <a:endParaRPr lang="en-US" sz="1050" baseline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398" name="TextBox 397">
              <a:extLst>
                <a:ext uri="{FF2B5EF4-FFF2-40B4-BE49-F238E27FC236}">
                  <a16:creationId xmlns:a16="http://schemas.microsoft.com/office/drawing/2014/main" id="{00000000-0008-0000-0000-00008E010000}"/>
                </a:ext>
              </a:extLst>
            </xdr:cNvPr>
            <xdr:cNvSpPr txBox="1"/>
          </xdr:nvSpPr>
          <xdr:spPr>
            <a:xfrm>
              <a:off x="4543550" y="43895121"/>
              <a:ext cx="940816" cy="2887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20.9 </a:t>
              </a:r>
              <a:r>
                <a:rPr lang="en-US" sz="8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en-US" sz="4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15.5</a:t>
              </a:r>
            </a:p>
          </xdr:txBody>
        </xdr:sp>
        <xdr:sp macro="" textlink="">
          <xdr:nvSpPr>
            <xdr:cNvPr id="399" name="TextBox 398">
              <a:extLst>
                <a:ext uri="{FF2B5EF4-FFF2-40B4-BE49-F238E27FC236}">
                  <a16:creationId xmlns:a16="http://schemas.microsoft.com/office/drawing/2014/main" id="{00000000-0008-0000-0000-00008F010000}"/>
                </a:ext>
              </a:extLst>
            </xdr:cNvPr>
            <xdr:cNvSpPr txBox="1"/>
          </xdr:nvSpPr>
          <xdr:spPr>
            <a:xfrm>
              <a:off x="3690056" y="43892448"/>
              <a:ext cx="909190" cy="2864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MAE (%)</a:t>
              </a:r>
            </a:p>
          </xdr:txBody>
        </xdr:sp>
        <xdr:sp macro="" textlink="">
          <xdr:nvSpPr>
            <xdr:cNvPr id="400" name="TextBox 399">
              <a:extLst>
                <a:ext uri="{FF2B5EF4-FFF2-40B4-BE49-F238E27FC236}">
                  <a16:creationId xmlns:a16="http://schemas.microsoft.com/office/drawing/2014/main" id="{00000000-0008-0000-0000-000090010000}"/>
                </a:ext>
              </a:extLst>
            </xdr:cNvPr>
            <xdr:cNvSpPr txBox="1"/>
          </xdr:nvSpPr>
          <xdr:spPr>
            <a:xfrm>
              <a:off x="7195151" y="44227022"/>
              <a:ext cx="583938" cy="24072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-30%</a:t>
              </a:r>
              <a:endPara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01" name="TextBox 400">
              <a:extLst>
                <a:ext uri="{FF2B5EF4-FFF2-40B4-BE49-F238E27FC236}">
                  <a16:creationId xmlns:a16="http://schemas.microsoft.com/office/drawing/2014/main" id="{00000000-0008-0000-0000-000091010000}"/>
                </a:ext>
              </a:extLst>
            </xdr:cNvPr>
            <xdr:cNvSpPr txBox="1"/>
          </xdr:nvSpPr>
          <xdr:spPr>
            <a:xfrm>
              <a:off x="5872036" y="43195322"/>
              <a:ext cx="583938" cy="23838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+30%</a:t>
              </a:r>
              <a:endPara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</xdr:grpSp>
    <xdr:clientData/>
  </xdr:twoCellAnchor>
  <xdr:twoCellAnchor>
    <xdr:from>
      <xdr:col>2</xdr:col>
      <xdr:colOff>1</xdr:colOff>
      <xdr:row>237</xdr:row>
      <xdr:rowOff>54951</xdr:rowOff>
    </xdr:from>
    <xdr:to>
      <xdr:col>23</xdr:col>
      <xdr:colOff>484679</xdr:colOff>
      <xdr:row>256</xdr:row>
      <xdr:rowOff>54860</xdr:rowOff>
    </xdr:to>
    <xdr:graphicFrame macro="">
      <xdr:nvGraphicFramePr>
        <xdr:cNvPr id="213" name="Chart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603251</xdr:colOff>
      <xdr:row>256</xdr:row>
      <xdr:rowOff>121820</xdr:rowOff>
    </xdr:from>
    <xdr:to>
      <xdr:col>23</xdr:col>
      <xdr:colOff>476676</xdr:colOff>
      <xdr:row>275</xdr:row>
      <xdr:rowOff>121728</xdr:rowOff>
    </xdr:to>
    <xdr:graphicFrame macro="">
      <xdr:nvGraphicFramePr>
        <xdr:cNvPr id="380" name="Chart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3647</xdr:colOff>
      <xdr:row>215</xdr:row>
      <xdr:rowOff>131003</xdr:rowOff>
    </xdr:from>
    <xdr:to>
      <xdr:col>23</xdr:col>
      <xdr:colOff>542861</xdr:colOff>
      <xdr:row>235</xdr:row>
      <xdr:rowOff>54860</xdr:rowOff>
    </xdr:to>
    <xdr:grpSp>
      <xdr:nvGrpSpPr>
        <xdr:cNvPr id="326" name="Group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GrpSpPr/>
      </xdr:nvGrpSpPr>
      <xdr:grpSpPr>
        <a:xfrm>
          <a:off x="3506389" y="42553100"/>
          <a:ext cx="5373407" cy="3815792"/>
          <a:chOff x="3101497" y="42966797"/>
          <a:chExt cx="4776504" cy="3662642"/>
        </a:xfrm>
      </xdr:grpSpPr>
      <xdr:grpSp>
        <xdr:nvGrpSpPr>
          <xdr:cNvPr id="325" name="Group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GrpSpPr/>
        </xdr:nvGrpSpPr>
        <xdr:grpSpPr>
          <a:xfrm>
            <a:off x="3101497" y="42966797"/>
            <a:ext cx="4776504" cy="3662642"/>
            <a:chOff x="3101497" y="42966797"/>
            <a:chExt cx="4776504" cy="3662642"/>
          </a:xfrm>
        </xdr:grpSpPr>
        <xdr:grpSp>
          <xdr:nvGrpSpPr>
            <xdr:cNvPr id="296" name="Group 295">
              <a:extLst>
                <a:ext uri="{FF2B5EF4-FFF2-40B4-BE49-F238E27FC236}">
                  <a16:creationId xmlns:a16="http://schemas.microsoft.com/office/drawing/2014/main" id="{00000000-0008-0000-0000-000028010000}"/>
                </a:ext>
              </a:extLst>
            </xdr:cNvPr>
            <xdr:cNvGrpSpPr/>
          </xdr:nvGrpSpPr>
          <xdr:grpSpPr>
            <a:xfrm>
              <a:off x="3101497" y="42966797"/>
              <a:ext cx="4776504" cy="3662642"/>
              <a:chOff x="3103431" y="43938196"/>
              <a:chExt cx="4805690" cy="3749471"/>
            </a:xfrm>
          </xdr:grpSpPr>
          <xdr:grpSp>
            <xdr:nvGrpSpPr>
              <xdr:cNvPr id="254" name="Group 253">
                <a:extLst>
                  <a:ext uri="{FF2B5EF4-FFF2-40B4-BE49-F238E27FC236}">
                    <a16:creationId xmlns:a16="http://schemas.microsoft.com/office/drawing/2014/main" id="{00000000-0008-0000-0000-0000FE000000}"/>
                  </a:ext>
                </a:extLst>
              </xdr:cNvPr>
              <xdr:cNvGrpSpPr/>
            </xdr:nvGrpSpPr>
            <xdr:grpSpPr>
              <a:xfrm>
                <a:off x="3283016" y="43938196"/>
                <a:ext cx="4626105" cy="2594518"/>
                <a:chOff x="3283016" y="43938196"/>
                <a:chExt cx="4626105" cy="2594518"/>
              </a:xfrm>
            </xdr:grpSpPr>
            <xdr:grpSp>
              <xdr:nvGrpSpPr>
                <xdr:cNvPr id="330" name="Group 329">
                  <a:extLst>
                    <a:ext uri="{FF2B5EF4-FFF2-40B4-BE49-F238E27FC236}">
                      <a16:creationId xmlns:a16="http://schemas.microsoft.com/office/drawing/2014/main" id="{00000000-0008-0000-0000-00004A010000}"/>
                    </a:ext>
                  </a:extLst>
                </xdr:cNvPr>
                <xdr:cNvGrpSpPr/>
              </xdr:nvGrpSpPr>
              <xdr:grpSpPr>
                <a:xfrm>
                  <a:off x="3292362" y="43938196"/>
                  <a:ext cx="4402463" cy="2594518"/>
                  <a:chOff x="3601146" y="9128020"/>
                  <a:chExt cx="4421449" cy="2602628"/>
                </a:xfrm>
              </xdr:grpSpPr>
              <xdr:grpSp>
                <xdr:nvGrpSpPr>
                  <xdr:cNvPr id="331" name="Group 330">
                    <a:extLst>
                      <a:ext uri="{FF2B5EF4-FFF2-40B4-BE49-F238E27FC236}">
                        <a16:creationId xmlns:a16="http://schemas.microsoft.com/office/drawing/2014/main" id="{00000000-0008-0000-0000-00004B010000}"/>
                      </a:ext>
                    </a:extLst>
                  </xdr:cNvPr>
                  <xdr:cNvGrpSpPr/>
                </xdr:nvGrpSpPr>
                <xdr:grpSpPr>
                  <a:xfrm>
                    <a:off x="3601146" y="9380082"/>
                    <a:ext cx="4421449" cy="2350566"/>
                    <a:chOff x="3601056" y="9325771"/>
                    <a:chExt cx="4401048" cy="2335760"/>
                  </a:xfrm>
                </xdr:grpSpPr>
                <xdr:sp macro="" textlink="">
                  <xdr:nvSpPr>
                    <xdr:cNvPr id="333" name="Isosceles Triangle 332">
                      <a:extLst>
                        <a:ext uri="{FF2B5EF4-FFF2-40B4-BE49-F238E27FC236}">
                          <a16:creationId xmlns:a16="http://schemas.microsoft.com/office/drawing/2014/main" id="{00000000-0008-0000-0000-00004D010000}"/>
                        </a:ext>
                      </a:extLst>
                    </xdr:cNvPr>
                    <xdr:cNvSpPr/>
                  </xdr:nvSpPr>
                  <xdr:spPr>
                    <a:xfrm rot="13929176">
                      <a:off x="5107480" y="8766908"/>
                      <a:ext cx="1388199" cy="4401048"/>
                    </a:xfrm>
                    <a:prstGeom prst="triangle">
                      <a:avLst>
                        <a:gd name="adj" fmla="val 49841"/>
                      </a:avLst>
                    </a:prstGeom>
                    <a:solidFill>
                      <a:srgbClr val="FFFFBD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334" name="Isosceles Triangle 333">
                      <a:extLst>
                        <a:ext uri="{FF2B5EF4-FFF2-40B4-BE49-F238E27FC236}">
                          <a16:creationId xmlns:a16="http://schemas.microsoft.com/office/drawing/2014/main" id="{00000000-0008-0000-0000-00004E010000}"/>
                        </a:ext>
                      </a:extLst>
                    </xdr:cNvPr>
                    <xdr:cNvSpPr/>
                  </xdr:nvSpPr>
                  <xdr:spPr>
                    <a:xfrm rot="16200000">
                      <a:off x="7110673" y="9320883"/>
                      <a:ext cx="847278" cy="857053"/>
                    </a:xfrm>
                    <a:prstGeom prst="triangle">
                      <a:avLst>
                        <a:gd name="adj" fmla="val 100000"/>
                      </a:avLst>
                    </a:prstGeom>
                    <a:solidFill>
                      <a:srgbClr val="FFFFBD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</xdr:grpSp>
              <xdr:sp macro="" textlink="">
                <xdr:nvSpPr>
                  <xdr:cNvPr id="332" name="Rectangle 331">
                    <a:extLst>
                      <a:ext uri="{FF2B5EF4-FFF2-40B4-BE49-F238E27FC236}">
                        <a16:creationId xmlns:a16="http://schemas.microsoft.com/office/drawing/2014/main" id="{00000000-0008-0000-0000-00004C010000}"/>
                      </a:ext>
                    </a:extLst>
                  </xdr:cNvPr>
                  <xdr:cNvSpPr/>
                </xdr:nvSpPr>
                <xdr:spPr>
                  <a:xfrm>
                    <a:off x="6762707" y="9128020"/>
                    <a:ext cx="741829" cy="246517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grpSp>
              <xdr:nvGrpSpPr>
                <xdr:cNvPr id="223" name="Group 222">
                  <a:extLst>
                    <a:ext uri="{FF2B5EF4-FFF2-40B4-BE49-F238E27FC236}">
                      <a16:creationId xmlns:a16="http://schemas.microsoft.com/office/drawing/2014/main" id="{00000000-0008-0000-0000-0000DF000000}"/>
                    </a:ext>
                  </a:extLst>
                </xdr:cNvPr>
                <xdr:cNvGrpSpPr/>
              </xdr:nvGrpSpPr>
              <xdr:grpSpPr>
                <a:xfrm>
                  <a:off x="3283016" y="44001137"/>
                  <a:ext cx="4626105" cy="2125483"/>
                  <a:chOff x="3596993" y="9206717"/>
                  <a:chExt cx="4644480" cy="2131891"/>
                </a:xfrm>
              </xdr:grpSpPr>
              <xdr:grpSp>
                <xdr:nvGrpSpPr>
                  <xdr:cNvPr id="230" name="Group 229">
                    <a:extLst>
                      <a:ext uri="{FF2B5EF4-FFF2-40B4-BE49-F238E27FC236}">
                        <a16:creationId xmlns:a16="http://schemas.microsoft.com/office/drawing/2014/main" id="{00000000-0008-0000-0000-0000E6000000}"/>
                      </a:ext>
                    </a:extLst>
                  </xdr:cNvPr>
                  <xdr:cNvGrpSpPr/>
                </xdr:nvGrpSpPr>
                <xdr:grpSpPr>
                  <a:xfrm>
                    <a:off x="3596993" y="9397841"/>
                    <a:ext cx="4644480" cy="1940767"/>
                    <a:chOff x="3596927" y="9343414"/>
                    <a:chExt cx="4623056" cy="1928541"/>
                  </a:xfrm>
                </xdr:grpSpPr>
                <xdr:sp macro="" textlink="">
                  <xdr:nvSpPr>
                    <xdr:cNvPr id="232" name="Isosceles Triangle 231">
                      <a:extLst>
                        <a:ext uri="{FF2B5EF4-FFF2-40B4-BE49-F238E27FC236}">
                          <a16:creationId xmlns:a16="http://schemas.microsoft.com/office/drawing/2014/main" id="{00000000-0008-0000-0000-0000E8000000}"/>
                        </a:ext>
                      </a:extLst>
                    </xdr:cNvPr>
                    <xdr:cNvSpPr/>
                  </xdr:nvSpPr>
                  <xdr:spPr>
                    <a:xfrm rot="13974428">
                      <a:off x="5562759" y="8614732"/>
                      <a:ext cx="691391" cy="4623056"/>
                    </a:xfrm>
                    <a:prstGeom prst="triangle">
                      <a:avLst>
                        <a:gd name="adj" fmla="val 48438"/>
                      </a:avLst>
                    </a:prstGeom>
                    <a:solidFill>
                      <a:srgbClr val="CAEDBD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233" name="Isosceles Triangle 232">
                      <a:extLst>
                        <a:ext uri="{FF2B5EF4-FFF2-40B4-BE49-F238E27FC236}">
                          <a16:creationId xmlns:a16="http://schemas.microsoft.com/office/drawing/2014/main" id="{00000000-0008-0000-0000-0000E9000000}"/>
                        </a:ext>
                      </a:extLst>
                    </xdr:cNvPr>
                    <xdr:cNvSpPr/>
                  </xdr:nvSpPr>
                  <xdr:spPr>
                    <a:xfrm rot="16200000">
                      <a:off x="7514916" y="9362776"/>
                      <a:ext cx="467336" cy="428611"/>
                    </a:xfrm>
                    <a:prstGeom prst="triangle">
                      <a:avLst>
                        <a:gd name="adj" fmla="val 100000"/>
                      </a:avLst>
                    </a:prstGeom>
                    <a:solidFill>
                      <a:srgbClr val="CAEDBD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</xdr:grpSp>
              <xdr:sp macro="" textlink="">
                <xdr:nvSpPr>
                  <xdr:cNvPr id="231" name="Rectangle 230">
                    <a:extLst>
                      <a:ext uri="{FF2B5EF4-FFF2-40B4-BE49-F238E27FC236}">
                        <a16:creationId xmlns:a16="http://schemas.microsoft.com/office/drawing/2014/main" id="{00000000-0008-0000-0000-0000E7000000}"/>
                      </a:ext>
                    </a:extLst>
                  </xdr:cNvPr>
                  <xdr:cNvSpPr/>
                </xdr:nvSpPr>
                <xdr:spPr>
                  <a:xfrm>
                    <a:off x="7359856" y="9206717"/>
                    <a:ext cx="421822" cy="18221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</xdr:grpSp>
          <xdr:grpSp>
            <xdr:nvGrpSpPr>
              <xdr:cNvPr id="225" name="Group 224">
                <a:extLst>
                  <a:ext uri="{FF2B5EF4-FFF2-40B4-BE49-F238E27FC236}">
                    <a16:creationId xmlns:a16="http://schemas.microsoft.com/office/drawing/2014/main" id="{00000000-0008-0000-0000-0000E1000000}"/>
                  </a:ext>
                </a:extLst>
              </xdr:cNvPr>
              <xdr:cNvGrpSpPr/>
            </xdr:nvGrpSpPr>
            <xdr:grpSpPr>
              <a:xfrm>
                <a:off x="3103431" y="44055635"/>
                <a:ext cx="4747407" cy="3632032"/>
                <a:chOff x="2928936" y="2333629"/>
                <a:chExt cx="4810122" cy="4060033"/>
              </a:xfrm>
              <a:noFill/>
            </xdr:grpSpPr>
            <xdr:graphicFrame macro="">
              <xdr:nvGraphicFramePr>
                <xdr:cNvPr id="228" name="Chart 227">
                  <a:extLst>
                    <a:ext uri="{FF2B5EF4-FFF2-40B4-BE49-F238E27FC236}">
                      <a16:creationId xmlns:a16="http://schemas.microsoft.com/office/drawing/2014/main" id="{00000000-0008-0000-0000-0000E4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2928936" y="2333629"/>
                <a:ext cx="4810122" cy="4060033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  <xdr:sp macro="" textlink="">
              <xdr:nvSpPr>
                <xdr:cNvPr id="229" name="TextBox 228">
                  <a:extLst>
                    <a:ext uri="{FF2B5EF4-FFF2-40B4-BE49-F238E27FC236}">
                      <a16:creationId xmlns:a16="http://schemas.microsoft.com/office/drawing/2014/main" id="{00000000-0008-0000-0000-0000E5000000}"/>
                    </a:ext>
                  </a:extLst>
                </xdr:cNvPr>
                <xdr:cNvSpPr txBox="1"/>
              </xdr:nvSpPr>
              <xdr:spPr>
                <a:xfrm>
                  <a:off x="6711430" y="5547736"/>
                  <a:ext cx="1012032" cy="261938"/>
                </a:xfrm>
                <a:prstGeom prst="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T = T</a:t>
                  </a:r>
                  <a:r>
                    <a:rPr lang="en-US" sz="1050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Exp. Min</a:t>
                  </a:r>
                </a:p>
              </xdr:txBody>
            </xdr:sp>
          </xdr:grpSp>
        </xdr:grpSp>
        <xdr:grpSp>
          <xdr:nvGrpSpPr>
            <xdr:cNvPr id="323" name="Group 322">
              <a:extLst>
                <a:ext uri="{FF2B5EF4-FFF2-40B4-BE49-F238E27FC236}">
                  <a16:creationId xmlns:a16="http://schemas.microsoft.com/office/drawing/2014/main" id="{00000000-0008-0000-0000-000043010000}"/>
                </a:ext>
              </a:extLst>
            </xdr:cNvPr>
            <xdr:cNvGrpSpPr/>
          </xdr:nvGrpSpPr>
          <xdr:grpSpPr>
            <a:xfrm>
              <a:off x="3664123" y="43186404"/>
              <a:ext cx="4125095" cy="1216070"/>
              <a:chOff x="3664123" y="43186404"/>
              <a:chExt cx="4125095" cy="1216070"/>
            </a:xfrm>
          </xdr:grpSpPr>
          <xdr:sp macro="" textlink="">
            <xdr:nvSpPr>
              <xdr:cNvPr id="238" name="TextBox 237">
                <a:extLst>
                  <a:ext uri="{FF2B5EF4-FFF2-40B4-BE49-F238E27FC236}">
                    <a16:creationId xmlns:a16="http://schemas.microsoft.com/office/drawing/2014/main" id="{00000000-0008-0000-0000-0000EE000000}"/>
                  </a:ext>
                </a:extLst>
              </xdr:cNvPr>
              <xdr:cNvSpPr txBox="1"/>
            </xdr:nvSpPr>
            <xdr:spPr>
              <a:xfrm>
                <a:off x="4404522" y="43211552"/>
                <a:ext cx="904779" cy="2738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KTM</a:t>
                </a:r>
                <a:r>
                  <a:rPr lang="en-US" sz="3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        </a:t>
                </a: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SCM</a:t>
                </a:r>
                <a:endPara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240" name="TextBox 239">
                <a:extLst>
                  <a:ext uri="{FF2B5EF4-FFF2-40B4-BE49-F238E27FC236}">
                    <a16:creationId xmlns:a16="http://schemas.microsoft.com/office/drawing/2014/main" id="{00000000-0008-0000-0000-0000F0000000}"/>
                  </a:ext>
                </a:extLst>
              </xdr:cNvPr>
              <xdr:cNvSpPr txBox="1"/>
            </xdr:nvSpPr>
            <xdr:spPr>
              <a:xfrm>
                <a:off x="3664123" y="43348225"/>
                <a:ext cx="909321" cy="67839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r"/>
                <a:r>
                  <a:rPr lang="en-US" sz="105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Dissociating</a:t>
                </a:r>
              </a:p>
              <a:p>
                <a:pPr algn="r"/>
                <a:r>
                  <a:rPr lang="en-US" sz="105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Complexing</a:t>
                </a:r>
              </a:p>
              <a:p>
                <a:pPr algn="r"/>
                <a:r>
                  <a:rPr lang="en-US" sz="105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Actinides</a:t>
                </a:r>
              </a:p>
              <a:p>
                <a:pPr algn="r"/>
                <a:endPara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221" name="TextBox 220">
                <a:extLst>
                  <a:ext uri="{FF2B5EF4-FFF2-40B4-BE49-F238E27FC236}">
                    <a16:creationId xmlns:a16="http://schemas.microsoft.com/office/drawing/2014/main" id="{00000000-0008-0000-0000-0000DD000000}"/>
                  </a:ext>
                </a:extLst>
              </xdr:cNvPr>
              <xdr:cNvSpPr txBox="1"/>
            </xdr:nvSpPr>
            <xdr:spPr>
              <a:xfrm>
                <a:off x="4486904" y="43820222"/>
                <a:ext cx="940816" cy="28876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20.9 </a:t>
                </a:r>
                <a:r>
                  <a:rPr lang="en-US" sz="8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05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15.5</a:t>
                </a:r>
              </a:p>
            </xdr:txBody>
          </xdr:sp>
          <xdr:sp macro="" textlink="">
            <xdr:nvSpPr>
              <xdr:cNvPr id="239" name="TextBox 238">
                <a:extLst>
                  <a:ext uri="{FF2B5EF4-FFF2-40B4-BE49-F238E27FC236}">
                    <a16:creationId xmlns:a16="http://schemas.microsoft.com/office/drawing/2014/main" id="{00000000-0008-0000-0000-0000EF000000}"/>
                  </a:ext>
                </a:extLst>
              </xdr:cNvPr>
              <xdr:cNvSpPr txBox="1"/>
            </xdr:nvSpPr>
            <xdr:spPr>
              <a:xfrm>
                <a:off x="3665838" y="43822570"/>
                <a:ext cx="909190" cy="28641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r"/>
                <a:r>
                  <a:rPr lang="en-US" sz="105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MAE (%)</a:t>
                </a:r>
              </a:p>
            </xdr:txBody>
          </xdr:sp>
          <xdr:sp macro="" textlink="">
            <xdr:nvSpPr>
              <xdr:cNvPr id="320" name="TextBox 319">
                <a:extLst>
                  <a:ext uri="{FF2B5EF4-FFF2-40B4-BE49-F238E27FC236}">
                    <a16:creationId xmlns:a16="http://schemas.microsoft.com/office/drawing/2014/main" id="{00000000-0008-0000-0000-000040010000}"/>
                  </a:ext>
                </a:extLst>
              </xdr:cNvPr>
              <xdr:cNvSpPr txBox="1"/>
            </xdr:nvSpPr>
            <xdr:spPr>
              <a:xfrm>
                <a:off x="7205280" y="44161745"/>
                <a:ext cx="583938" cy="2407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-28%</a:t>
                </a:r>
                <a:endPara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321" name="TextBox 320">
                <a:extLst>
                  <a:ext uri="{FF2B5EF4-FFF2-40B4-BE49-F238E27FC236}">
                    <a16:creationId xmlns:a16="http://schemas.microsoft.com/office/drawing/2014/main" id="{00000000-0008-0000-0000-000041010000}"/>
                  </a:ext>
                </a:extLst>
              </xdr:cNvPr>
              <xdr:cNvSpPr txBox="1"/>
            </xdr:nvSpPr>
            <xdr:spPr>
              <a:xfrm>
                <a:off x="5957747" y="43186404"/>
                <a:ext cx="583938" cy="23838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+28%</a:t>
                </a:r>
                <a:endPara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</xdr:grpSp>
      <xdr:sp macro="" textlink="">
        <xdr:nvSpPr>
          <xdr:cNvPr id="226" name="TextBox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 txBox="1"/>
        </xdr:nvSpPr>
        <xdr:spPr>
          <a:xfrm>
            <a:off x="7212496" y="43453532"/>
            <a:ext cx="583938" cy="2407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-15%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7" name="TextBox 226">
            <a:extLst>
              <a:ext uri="{FF2B5EF4-FFF2-40B4-BE49-F238E27FC236}">
                <a16:creationId xmlns:a16="http://schemas.microsoft.com/office/drawing/2014/main" id="{00000000-0008-0000-0000-0000E3000000}"/>
              </a:ext>
            </a:extLst>
          </xdr:cNvPr>
          <xdr:cNvSpPr txBox="1"/>
        </xdr:nvSpPr>
        <xdr:spPr>
          <a:xfrm>
            <a:off x="6945749" y="43201816"/>
            <a:ext cx="583938" cy="2360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+15%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24</xdr:col>
      <xdr:colOff>432955</xdr:colOff>
      <xdr:row>41</xdr:row>
      <xdr:rowOff>25853</xdr:rowOff>
    </xdr:from>
    <xdr:to>
      <xdr:col>38</xdr:col>
      <xdr:colOff>359493</xdr:colOff>
      <xdr:row>60</xdr:row>
      <xdr:rowOff>80713</xdr:rowOff>
    </xdr:to>
    <xdr:grpSp>
      <xdr:nvGrpSpPr>
        <xdr:cNvPr id="292" name="Group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GrpSpPr/>
      </xdr:nvGrpSpPr>
      <xdr:grpSpPr>
        <a:xfrm>
          <a:off x="9384407" y="8588111"/>
          <a:ext cx="4842667" cy="3752199"/>
          <a:chOff x="8436429" y="10571389"/>
          <a:chExt cx="4825109" cy="3697863"/>
        </a:xfrm>
      </xdr:grpSpPr>
      <xdr:grpSp>
        <xdr:nvGrpSpPr>
          <xdr:cNvPr id="216" name="Group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GrpSpPr/>
        </xdr:nvGrpSpPr>
        <xdr:grpSpPr>
          <a:xfrm>
            <a:off x="8616503" y="10571389"/>
            <a:ext cx="4645035" cy="2132173"/>
            <a:chOff x="3596993" y="9206717"/>
            <a:chExt cx="4644480" cy="2131891"/>
          </a:xfrm>
        </xdr:grpSpPr>
        <xdr:grpSp>
          <xdr:nvGrpSpPr>
            <xdr:cNvPr id="217" name="Group 216">
              <a:extLst>
                <a:ext uri="{FF2B5EF4-FFF2-40B4-BE49-F238E27FC236}">
                  <a16:creationId xmlns:a16="http://schemas.microsoft.com/office/drawing/2014/main" id="{00000000-0008-0000-0000-0000D9000000}"/>
                </a:ext>
              </a:extLst>
            </xdr:cNvPr>
            <xdr:cNvGrpSpPr/>
          </xdr:nvGrpSpPr>
          <xdr:grpSpPr>
            <a:xfrm>
              <a:off x="3596993" y="9397841"/>
              <a:ext cx="4644480" cy="1940767"/>
              <a:chOff x="3596927" y="9343414"/>
              <a:chExt cx="4623056" cy="1928541"/>
            </a:xfrm>
          </xdr:grpSpPr>
          <xdr:sp macro="" textlink="">
            <xdr:nvSpPr>
              <xdr:cNvPr id="219" name="Isosceles Triangle 218">
                <a:extLst>
                  <a:ext uri="{FF2B5EF4-FFF2-40B4-BE49-F238E27FC236}">
                    <a16:creationId xmlns:a16="http://schemas.microsoft.com/office/drawing/2014/main" id="{00000000-0008-0000-0000-0000DB000000}"/>
                  </a:ext>
                </a:extLst>
              </xdr:cNvPr>
              <xdr:cNvSpPr/>
            </xdr:nvSpPr>
            <xdr:spPr>
              <a:xfrm rot="13974428">
                <a:off x="5562759" y="8614732"/>
                <a:ext cx="691391" cy="4623056"/>
              </a:xfrm>
              <a:prstGeom prst="triangle">
                <a:avLst>
                  <a:gd name="adj" fmla="val 48438"/>
                </a:avLst>
              </a:prstGeom>
              <a:solidFill>
                <a:srgbClr val="CAEDBD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20" name="Isosceles Triangle 219">
                <a:extLst>
                  <a:ext uri="{FF2B5EF4-FFF2-40B4-BE49-F238E27FC236}">
                    <a16:creationId xmlns:a16="http://schemas.microsoft.com/office/drawing/2014/main" id="{00000000-0008-0000-0000-0000DC000000}"/>
                  </a:ext>
                </a:extLst>
              </xdr:cNvPr>
              <xdr:cNvSpPr/>
            </xdr:nvSpPr>
            <xdr:spPr>
              <a:xfrm rot="16200000">
                <a:off x="7514916" y="9362776"/>
                <a:ext cx="467336" cy="428611"/>
              </a:xfrm>
              <a:prstGeom prst="triangle">
                <a:avLst>
                  <a:gd name="adj" fmla="val 100000"/>
                </a:avLst>
              </a:prstGeom>
              <a:solidFill>
                <a:srgbClr val="CAEDBD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218" name="Rectangle 217">
              <a:extLst>
                <a:ext uri="{FF2B5EF4-FFF2-40B4-BE49-F238E27FC236}">
                  <a16:creationId xmlns:a16="http://schemas.microsoft.com/office/drawing/2014/main" id="{00000000-0008-0000-0000-0000DA000000}"/>
                </a:ext>
              </a:extLst>
            </xdr:cNvPr>
            <xdr:cNvSpPr/>
          </xdr:nvSpPr>
          <xdr:spPr>
            <a:xfrm>
              <a:off x="7359856" y="9206717"/>
              <a:ext cx="421822" cy="18221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206" name="Group 205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GrpSpPr/>
        </xdr:nvGrpSpPr>
        <xdr:grpSpPr>
          <a:xfrm>
            <a:off x="8436429" y="10625096"/>
            <a:ext cx="4766668" cy="3644156"/>
            <a:chOff x="2928938" y="2333627"/>
            <a:chExt cx="4810123" cy="4060030"/>
          </a:xfrm>
          <a:noFill/>
        </xdr:grpSpPr>
        <xdr:grpSp>
          <xdr:nvGrpSpPr>
            <xdr:cNvPr id="207" name="Group 206">
              <a:extLst>
                <a:ext uri="{FF2B5EF4-FFF2-40B4-BE49-F238E27FC236}">
                  <a16:creationId xmlns:a16="http://schemas.microsoft.com/office/drawing/2014/main" id="{00000000-0008-0000-0000-0000CF000000}"/>
                </a:ext>
              </a:extLst>
            </xdr:cNvPr>
            <xdr:cNvGrpSpPr/>
          </xdr:nvGrpSpPr>
          <xdr:grpSpPr>
            <a:xfrm>
              <a:off x="2928938" y="2333627"/>
              <a:ext cx="4810123" cy="4060030"/>
              <a:chOff x="2928938" y="2333627"/>
              <a:chExt cx="4810123" cy="4060030"/>
            </a:xfrm>
            <a:grpFill/>
          </xdr:grpSpPr>
          <xdr:graphicFrame macro="">
            <xdr:nvGraphicFramePr>
              <xdr:cNvPr id="210" name="Chart 209">
                <a:extLst>
                  <a:ext uri="{FF2B5EF4-FFF2-40B4-BE49-F238E27FC236}">
                    <a16:creationId xmlns:a16="http://schemas.microsoft.com/office/drawing/2014/main" id="{00000000-0008-0000-0000-0000D2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928938" y="2333627"/>
              <a:ext cx="4810123" cy="406003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sp macro="" textlink="">
            <xdr:nvSpPr>
              <xdr:cNvPr id="211" name="TextBox 210">
                <a:extLst>
                  <a:ext uri="{FF2B5EF4-FFF2-40B4-BE49-F238E27FC236}">
                    <a16:creationId xmlns:a16="http://schemas.microsoft.com/office/drawing/2014/main" id="{00000000-0008-0000-0000-0000D3000000}"/>
                  </a:ext>
                </a:extLst>
              </xdr:cNvPr>
              <xdr:cNvSpPr txBox="1"/>
            </xdr:nvSpPr>
            <xdr:spPr>
              <a:xfrm>
                <a:off x="3651096" y="4449580"/>
                <a:ext cx="1012032" cy="261938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 = T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Exp. Min</a:t>
                </a:r>
              </a:p>
            </xdr:txBody>
          </xdr:sp>
        </xdr:grpSp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00000000-0008-0000-0000-0000D0000000}"/>
                </a:ext>
              </a:extLst>
            </xdr:cNvPr>
            <xdr:cNvSpPr txBox="1"/>
          </xdr:nvSpPr>
          <xdr:spPr>
            <a:xfrm>
              <a:off x="6924082" y="3331109"/>
              <a:ext cx="595311" cy="273842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-15%</a:t>
              </a:r>
              <a:endPara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00000000-0008-0000-0000-0000D1000000}"/>
                </a:ext>
              </a:extLst>
            </xdr:cNvPr>
            <xdr:cNvSpPr txBox="1"/>
          </xdr:nvSpPr>
          <xdr:spPr>
            <a:xfrm>
              <a:off x="6120246" y="2699684"/>
              <a:ext cx="595311" cy="273842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+15%</a:t>
              </a:r>
              <a:endPara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</xdr:grpSp>
    <xdr:clientData/>
  </xdr:twoCellAnchor>
  <xdr:twoCellAnchor>
    <xdr:from>
      <xdr:col>47</xdr:col>
      <xdr:colOff>235989</xdr:colOff>
      <xdr:row>27</xdr:row>
      <xdr:rowOff>41233</xdr:rowOff>
    </xdr:from>
    <xdr:to>
      <xdr:col>54</xdr:col>
      <xdr:colOff>557814</xdr:colOff>
      <xdr:row>45</xdr:row>
      <xdr:rowOff>56710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19941473" y="5879136"/>
          <a:ext cx="4623438" cy="3518219"/>
          <a:chOff x="8144410" y="6289687"/>
          <a:chExt cx="4810123" cy="4060030"/>
        </a:xfrm>
      </xdr:grpSpPr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aphicFramePr>
            <a:graphicFrameLocks/>
          </xdr:cNvGraphicFramePr>
        </xdr:nvGraphicFramePr>
        <xdr:xfrm>
          <a:off x="8144410" y="6289687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/>
        </xdr:nvSpPr>
        <xdr:spPr>
          <a:xfrm>
            <a:off x="8939199" y="6854294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50</xdr:col>
      <xdr:colOff>482734</xdr:colOff>
      <xdr:row>6</xdr:row>
      <xdr:rowOff>89503</xdr:rowOff>
    </xdr:from>
    <xdr:to>
      <xdr:col>58</xdr:col>
      <xdr:colOff>119063</xdr:colOff>
      <xdr:row>27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22031766" y="1840874"/>
          <a:ext cx="4552458" cy="3997029"/>
          <a:chOff x="3362300" y="2635753"/>
          <a:chExt cx="4810123" cy="4060030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GraphicFramePr>
            <a:graphicFrameLocks/>
          </xdr:cNvGraphicFramePr>
        </xdr:nvGraphicFramePr>
        <xdr:xfrm>
          <a:off x="3362300" y="2635753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4452390" y="3575186"/>
            <a:ext cx="1012032" cy="261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48</xdr:col>
      <xdr:colOff>603330</xdr:colOff>
      <xdr:row>1</xdr:row>
      <xdr:rowOff>53646</xdr:rowOff>
    </xdr:from>
    <xdr:to>
      <xdr:col>56</xdr:col>
      <xdr:colOff>325302</xdr:colOff>
      <xdr:row>15</xdr:row>
      <xdr:rowOff>102637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20923330" y="248243"/>
          <a:ext cx="4638101" cy="3357136"/>
          <a:chOff x="-2264684" y="-522040"/>
          <a:chExt cx="4810123" cy="4060030"/>
        </a:xfrm>
      </xdr:grpSpPr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GraphicFramePr>
            <a:graphicFrameLocks/>
          </xdr:cNvGraphicFramePr>
        </xdr:nvGraphicFramePr>
        <xdr:xfrm>
          <a:off x="-2264684" y="-522040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430664" y="2643791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58</xdr:col>
      <xdr:colOff>311944</xdr:colOff>
      <xdr:row>25</xdr:row>
      <xdr:rowOff>61912</xdr:rowOff>
    </xdr:from>
    <xdr:to>
      <xdr:col>66</xdr:col>
      <xdr:colOff>26194</xdr:colOff>
      <xdr:row>28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55</xdr:col>
      <xdr:colOff>300037</xdr:colOff>
      <xdr:row>28</xdr:row>
      <xdr:rowOff>0</xdr:rowOff>
    </xdr:from>
    <xdr:to>
      <xdr:col>63</xdr:col>
      <xdr:colOff>14287</xdr:colOff>
      <xdr:row>38</xdr:row>
      <xdr:rowOff>71438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24921650" y="6032500"/>
          <a:ext cx="4630379" cy="2017406"/>
          <a:chOff x="-503286" y="1975389"/>
          <a:chExt cx="4810123" cy="4060030"/>
        </a:xfrm>
      </xdr:grpSpPr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GraphicFramePr>
            <a:graphicFrameLocks/>
          </xdr:cNvGraphicFramePr>
        </xdr:nvGraphicFramePr>
        <xdr:xfrm>
          <a:off x="-503286" y="1975389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2939356" y="5008872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55</xdr:col>
      <xdr:colOff>345281</xdr:colOff>
      <xdr:row>38</xdr:row>
      <xdr:rowOff>71438</xdr:rowOff>
    </xdr:from>
    <xdr:to>
      <xdr:col>63</xdr:col>
      <xdr:colOff>59531</xdr:colOff>
      <xdr:row>49</xdr:row>
      <xdr:rowOff>57151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24966894" y="8049906"/>
          <a:ext cx="4630379" cy="2126277"/>
          <a:chOff x="-503286" y="1975389"/>
          <a:chExt cx="4810123" cy="4060030"/>
        </a:xfrm>
      </xdr:grpSpPr>
      <xdr:graphicFrame macro="">
        <xdr:nvGraphicFramePr>
          <xdr:cNvPr id="35" name="Chart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GraphicFramePr>
            <a:graphicFrameLocks/>
          </xdr:cNvGraphicFramePr>
        </xdr:nvGraphicFramePr>
        <xdr:xfrm>
          <a:off x="-503286" y="1975389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3064620" y="4799831"/>
            <a:ext cx="1012032" cy="261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2</xdr:col>
      <xdr:colOff>216404</xdr:colOff>
      <xdr:row>63</xdr:row>
      <xdr:rowOff>55641</xdr:rowOff>
    </xdr:from>
    <xdr:to>
      <xdr:col>23</xdr:col>
      <xdr:colOff>521844</xdr:colOff>
      <xdr:row>92</xdr:row>
      <xdr:rowOff>172592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3719146" y="12899028"/>
          <a:ext cx="5139633" cy="5760258"/>
          <a:chOff x="20030126" y="4396007"/>
          <a:chExt cx="5212083" cy="5990653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GrpSpPr/>
        </xdr:nvGrpSpPr>
        <xdr:grpSpPr>
          <a:xfrm>
            <a:off x="20030126" y="4396007"/>
            <a:ext cx="5212083" cy="5990653"/>
            <a:chOff x="18555958" y="4187989"/>
            <a:chExt cx="4675566" cy="5990653"/>
          </a:xfrm>
        </xdr:grpSpPr>
        <xdr:graphicFrame macro="">
          <xdr:nvGraphicFramePr>
            <xdr:cNvPr id="37" name="Chart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GraphicFramePr>
              <a:graphicFrameLocks/>
            </xdr:cNvGraphicFramePr>
          </xdr:nvGraphicFramePr>
          <xdr:xfrm>
            <a:off x="18555961" y="4187989"/>
            <a:ext cx="4675563" cy="203304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  <xdr:graphicFrame macro="">
          <xdr:nvGraphicFramePr>
            <xdr:cNvPr id="39" name="Chart 38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GraphicFramePr>
              <a:graphicFrameLocks/>
            </xdr:cNvGraphicFramePr>
          </xdr:nvGraphicFramePr>
          <xdr:xfrm>
            <a:off x="18555958" y="6162513"/>
            <a:ext cx="4675563" cy="20330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4"/>
            </a:graphicData>
          </a:graphic>
        </xdr:graphicFrame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GrpSpPr/>
          </xdr:nvGrpSpPr>
          <xdr:grpSpPr>
            <a:xfrm>
              <a:off x="18555960" y="4292449"/>
              <a:ext cx="4675562" cy="5886193"/>
              <a:chOff x="-438722" y="-5435232"/>
              <a:chExt cx="4875736" cy="11754870"/>
            </a:xfrm>
          </xdr:grpSpPr>
          <xdr:graphicFrame macro="">
            <xdr:nvGraphicFramePr>
              <xdr:cNvPr id="42" name="Chart 41">
                <a:extLs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438722" y="2259608"/>
              <a:ext cx="4875736" cy="406003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5"/>
              </a:graphicData>
            </a:graphic>
          </xdr:graphicFrame>
          <xdr:sp macro="" textlink="">
            <xdr:nvSpPr>
              <xdr:cNvPr id="43" name="TextBox 42">
                <a:extLs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SpPr txBox="1"/>
            </xdr:nvSpPr>
            <xdr:spPr>
              <a:xfrm>
                <a:off x="3478477" y="-5435232"/>
                <a:ext cx="679066" cy="59153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 = T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</a:t>
                </a:r>
              </a:p>
            </xdr:txBody>
          </xdr:sp>
        </xdr:grpSp>
      </xdr:grp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24616580" y="5808334"/>
            <a:ext cx="435393" cy="311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(a)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 txBox="1"/>
        </xdr:nvSpPr>
        <xdr:spPr>
          <a:xfrm>
            <a:off x="24616579" y="9759786"/>
            <a:ext cx="444389" cy="2780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(c)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24616580" y="7774535"/>
            <a:ext cx="447597" cy="3212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(b)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</xdr:col>
      <xdr:colOff>235856</xdr:colOff>
      <xdr:row>114</xdr:row>
      <xdr:rowOff>63478</xdr:rowOff>
    </xdr:from>
    <xdr:to>
      <xdr:col>25</xdr:col>
      <xdr:colOff>437029</xdr:colOff>
      <xdr:row>133</xdr:row>
      <xdr:rowOff>85793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3738598" y="22831301"/>
          <a:ext cx="6264399" cy="3719653"/>
          <a:chOff x="3768044" y="21683244"/>
          <a:chExt cx="5383259" cy="3415596"/>
        </a:xfrm>
      </xdr:grpSpPr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aphicFramePr/>
        </xdr:nvGraphicFramePr>
        <xdr:xfrm>
          <a:off x="3768044" y="21683244"/>
          <a:ext cx="5383259" cy="34155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H="1">
            <a:off x="5407422" y="22760781"/>
            <a:ext cx="446484" cy="277813"/>
          </a:xfrm>
          <a:prstGeom prst="straightConnector1">
            <a:avLst/>
          </a:prstGeom>
          <a:ln w="12700">
            <a:solidFill>
              <a:schemeClr val="bg2">
                <a:lumMod val="50000"/>
              </a:schemeClr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135</xdr:row>
      <xdr:rowOff>0</xdr:rowOff>
    </xdr:from>
    <xdr:to>
      <xdr:col>23</xdr:col>
      <xdr:colOff>590994</xdr:colOff>
      <xdr:row>154</xdr:row>
      <xdr:rowOff>22314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3502742" y="26854355"/>
          <a:ext cx="5425187" cy="3719653"/>
          <a:chOff x="3768044" y="21683244"/>
          <a:chExt cx="5383259" cy="3415596"/>
        </a:xfrm>
      </xdr:grpSpPr>
      <xdr:graphicFrame macro="">
        <xdr:nvGraphicFramePr>
          <xdr:cNvPr id="47" name="Chart 1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GraphicFramePr/>
        </xdr:nvGraphicFramePr>
        <xdr:xfrm>
          <a:off x="3768044" y="21683244"/>
          <a:ext cx="5383259" cy="34155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CxnSpPr/>
        </xdr:nvCxnSpPr>
        <xdr:spPr>
          <a:xfrm flipH="1">
            <a:off x="7427028" y="23370351"/>
            <a:ext cx="446484" cy="277813"/>
          </a:xfrm>
          <a:prstGeom prst="straightConnector1">
            <a:avLst/>
          </a:prstGeom>
          <a:ln w="12700">
            <a:solidFill>
              <a:schemeClr val="bg2">
                <a:lumMod val="50000"/>
              </a:schemeClr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48</xdr:col>
      <xdr:colOff>81689</xdr:colOff>
      <xdr:row>46</xdr:row>
      <xdr:rowOff>4413</xdr:rowOff>
    </xdr:from>
    <xdr:to>
      <xdr:col>51</xdr:col>
      <xdr:colOff>128014</xdr:colOff>
      <xdr:row>52</xdr:row>
      <xdr:rowOff>92607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20401689" y="9539655"/>
          <a:ext cx="1889873" cy="1255775"/>
          <a:chOff x="5508488" y="1420742"/>
          <a:chExt cx="2101817" cy="1159757"/>
        </a:xfrm>
      </xdr:grpSpPr>
      <xdr:sp macro="" textlink="">
        <xdr:nvSpPr>
          <xdr:cNvPr id="72" name="TextBox 74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5508488" y="1463129"/>
            <a:ext cx="483704" cy="276999"/>
          </a:xfrm>
          <a:prstGeom prst="rect">
            <a:avLst/>
          </a:prstGeom>
          <a:noFill/>
        </xdr:spPr>
        <xdr:txBody>
          <a:bodyPr wrap="square" rtlCol="0" anchor="ctr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/>
              <a:t>g(r)</a:t>
            </a:r>
          </a:p>
        </xdr:txBody>
      </xdr: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GrpSpPr/>
        </xdr:nvGrpSpPr>
        <xdr:grpSpPr>
          <a:xfrm>
            <a:off x="5632154" y="1420742"/>
            <a:ext cx="1978151" cy="1159757"/>
            <a:chOff x="5632154" y="1420742"/>
            <a:chExt cx="1978151" cy="1159757"/>
          </a:xfrm>
        </xdr:grpSpPr>
        <xdr:grpSp>
          <xdr:nvGrpSpPr>
            <xdr:cNvPr id="74" name="Group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5910244" y="1420742"/>
              <a:ext cx="1654334" cy="914400"/>
              <a:chOff x="5685183" y="1387748"/>
              <a:chExt cx="1654334" cy="914400"/>
            </a:xfrm>
          </xdr:grpSpPr>
          <mc:AlternateContent xmlns:mc="http://schemas.openxmlformats.org/markup-compatibility/2006" xmlns:xdr14="http://schemas.microsoft.com/office/excel/2010/spreadsheetDrawing">
            <mc:Choice Requires="xdr14">
              <xdr14:contentPart xmlns:r="http://schemas.openxmlformats.org/officeDocument/2006/relationships" r:id="rId18">
                <xdr14:nvContentPartPr>
                  <xdr14:cNvPr id="80" name="Ink 79">
                    <a:extLst>
                      <a:ext uri="{FF2B5EF4-FFF2-40B4-BE49-F238E27FC236}">
                        <a16:creationId xmlns:a16="http://schemas.microsoft.com/office/drawing/2014/main" id="{00000000-0008-0000-0000-000050000000}"/>
                      </a:ext>
                    </a:extLst>
                  </xdr14:cNvPr>
                  <xdr14:cNvContentPartPr/>
                </xdr14:nvContentPartPr>
                <xdr14:nvPr macro=""/>
                <xdr14:xfrm>
                  <a:off x="6016720" y="1887299"/>
                  <a:ext cx="1235520" cy="414849"/>
                </xdr14:xfrm>
              </xdr14:contentPart>
            </mc:Choice>
            <mc:Fallback xmlns="">
              <xdr:pic>
                <xdr:nvPicPr>
                  <xdr:cNvPr id="80" name="Ink 79">
                    <a:extLst>
                      <a:ext uri="{FF2B5EF4-FFF2-40B4-BE49-F238E27FC236}">
                        <a16:creationId xmlns:a16="http://schemas.microsoft.com/office/drawing/2014/main" id="{AC6299C9-2F8B-45D9-9269-9BBDD6DB6B11}"/>
                      </a:ext>
                    </a:extLst>
                  </xdr:cNvPr>
                  <xdr:cNvPicPr/>
                </xdr:nvPicPr>
                <xdr:blipFill>
                  <a:blip xmlns:r="http://schemas.openxmlformats.org/officeDocument/2006/relationships" r:embed="rId21"/>
                  <a:stretch>
                    <a:fillRect/>
                  </a:stretch>
                </xdr:blipFill>
                <xdr:spPr>
                  <a:xfrm>
                    <a:off x="6007738" y="1878412"/>
                    <a:ext cx="1253124" cy="432268"/>
                  </a:xfrm>
                  <a:prstGeom prst="rect">
                    <a:avLst/>
                  </a:prstGeom>
                </xdr:spPr>
              </xdr:pic>
            </mc:Fallback>
          </mc:AlternateContent>
          <xdr:sp macro="" textlink="">
            <xdr:nvSpPr>
              <xdr:cNvPr id="81" name="Rectangl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>
              <a:xfrm>
                <a:off x="5685183" y="1387748"/>
                <a:ext cx="1654334" cy="914400"/>
              </a:xfrm>
              <a:prstGeom prst="rect">
                <a:avLst/>
              </a:prstGeom>
              <a:no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">
          <xdr:nvSpPr>
            <xdr:cNvPr id="75" name="TextBox 257">
              <a:extLst>
                <a:ext uri="{FF2B5EF4-FFF2-40B4-BE49-F238E27FC236}">
                  <a16:creationId xmlns:a16="http://schemas.microsoft.com/office/drawing/2014/main" id="{00000000-0008-0000-0000-00004B000000}"/>
                </a:ext>
              </a:extLst>
            </xdr:cNvPr>
            <xdr:cNvSpPr txBox="1"/>
          </xdr:nvSpPr>
          <xdr:spPr>
            <a:xfrm>
              <a:off x="6491522" y="2303500"/>
              <a:ext cx="483704" cy="276999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/>
                <a:t>r</a:t>
              </a:r>
            </a:p>
          </xdr:txBody>
        </xdr:sp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00000000-0008-0000-0000-00004C000000}"/>
                </a:ext>
              </a:extLst>
            </xdr:cNvPr>
            <xdr:cNvCxnSpPr>
              <a:cxnSpLocks/>
            </xdr:cNvCxnSpPr>
          </xdr:nvCxnSpPr>
          <xdr:spPr>
            <a:xfrm flipH="1">
              <a:off x="7518865" y="1915004"/>
              <a:ext cx="91440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" name="TextBox 80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SpPr txBox="1"/>
          </xdr:nvSpPr>
          <xdr:spPr>
            <a:xfrm>
              <a:off x="5632154" y="1781492"/>
              <a:ext cx="350036" cy="261610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050"/>
                <a:t>1</a:t>
              </a:r>
            </a:p>
          </xdr:txBody>
        </xdr:sp>
        <xdr:cxnSp macro="">
          <xdr:nvCxnSpPr>
            <xdr:cNvPr id="78" name="Straight Connector 77">
              <a:extLst>
                <a:ext uri="{FF2B5EF4-FFF2-40B4-BE49-F238E27FC236}">
                  <a16:creationId xmlns:a16="http://schemas.microsoft.com/office/drawing/2014/main" id="{00000000-0008-0000-0000-00004E000000}"/>
                </a:ext>
              </a:extLst>
            </xdr:cNvPr>
            <xdr:cNvCxnSpPr>
              <a:cxnSpLocks/>
            </xdr:cNvCxnSpPr>
          </xdr:nvCxnSpPr>
          <xdr:spPr>
            <a:xfrm flipH="1">
              <a:off x="5861687" y="1920292"/>
              <a:ext cx="91440" cy="1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" name="TextBox 91">
              <a:extLst>
                <a:ext uri="{FF2B5EF4-FFF2-40B4-BE49-F238E27FC236}">
                  <a16:creationId xmlns:a16="http://schemas.microsoft.com/office/drawing/2014/main" id="{00000000-0008-0000-0000-00004F000000}"/>
                </a:ext>
              </a:extLst>
            </xdr:cNvPr>
            <xdr:cNvSpPr txBox="1"/>
          </xdr:nvSpPr>
          <xdr:spPr>
            <a:xfrm>
              <a:off x="5936248" y="1439642"/>
              <a:ext cx="483704" cy="276999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/>
                <a:t>Gas</a:t>
              </a:r>
            </a:p>
          </xdr:txBody>
        </xdr:sp>
      </xdr:grpSp>
    </xdr:grpSp>
    <xdr:clientData/>
  </xdr:twoCellAnchor>
  <xdr:twoCellAnchor>
    <xdr:from>
      <xdr:col>39</xdr:col>
      <xdr:colOff>97098</xdr:colOff>
      <xdr:row>31</xdr:row>
      <xdr:rowOff>120228</xdr:rowOff>
    </xdr:from>
    <xdr:to>
      <xdr:col>46</xdr:col>
      <xdr:colOff>270170</xdr:colOff>
      <xdr:row>41</xdr:row>
      <xdr:rowOff>87047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14886453" y="6736518"/>
          <a:ext cx="4474685" cy="1912787"/>
          <a:chOff x="5632154" y="2827630"/>
          <a:chExt cx="1978151" cy="1132063"/>
        </a:xfrm>
      </xdr:grpSpPr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GrpSpPr/>
        </xdr:nvGrpSpPr>
        <xdr:grpSpPr>
          <a:xfrm>
            <a:off x="5906207" y="2827630"/>
            <a:ext cx="1699078" cy="1075696"/>
            <a:chOff x="5657550" y="2662566"/>
            <a:chExt cx="1699078" cy="1075696"/>
          </a:xfrm>
        </xdr:grpSpPr>
        <mc:AlternateContent xmlns:mc="http://schemas.openxmlformats.org/markup-compatibility/2006" xmlns:xdr14="http://schemas.microsoft.com/office/excel/2010/spreadsheetDrawing">
          <mc:Choice Requires="xdr14">
            <xdr14:contentPart xmlns:r="http://schemas.openxmlformats.org/officeDocument/2006/relationships" r:id="rId22">
              <xdr14:nvContentPartPr>
                <xdr14:cNvPr id="69" name="Ink 68">
                  <a:extLst>
                    <a:ext uri="{FF2B5EF4-FFF2-40B4-BE49-F238E27FC236}">
                      <a16:creationId xmlns:a16="http://schemas.microsoft.com/office/drawing/2014/main" id="{00000000-0008-0000-0000-000045000000}"/>
                    </a:ext>
                  </a:extLst>
                </xdr14:cNvPr>
                <xdr14:cNvContentPartPr/>
              </xdr14:nvContentPartPr>
              <xdr14:nvPr macro=""/>
              <xdr14:xfrm>
                <a:off x="5967917" y="2913760"/>
                <a:ext cx="1284323" cy="712905"/>
              </xdr14:xfrm>
            </xdr14:contentPart>
          </mc:Choice>
          <mc:Fallback xmlns="">
            <xdr:pic>
              <xdr:nvPicPr>
                <xdr:cNvPr id="69" name="Ink 68">
                  <a:extLst>
                    <a:ext uri="{FF2B5EF4-FFF2-40B4-BE49-F238E27FC236}">
                      <a16:creationId xmlns:a16="http://schemas.microsoft.com/office/drawing/2014/main" id="{D2CB20C5-5C21-41DC-B003-90FE49BCE7D1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23"/>
                <a:stretch>
                  <a:fillRect/>
                </a:stretch>
              </xdr:blipFill>
              <xdr:spPr>
                <a:xfrm>
                  <a:off x="5964352" y="2908057"/>
                  <a:ext cx="1291310" cy="724083"/>
                </a:xfrm>
                <a:prstGeom prst="rect">
                  <a:avLst/>
                </a:prstGeom>
              </xdr:spPr>
            </xdr:pic>
          </mc:Fallback>
        </mc:AlternateContent>
        <xdr:sp macro="" textlink="">
          <xdr:nvSpPr>
            <xdr:cNvPr id="70" name="Rectangle 69">
              <a:extLst>
                <a:ext uri="{FF2B5EF4-FFF2-40B4-BE49-F238E27FC236}">
                  <a16:creationId xmlns:a16="http://schemas.microsoft.com/office/drawing/2014/main" id="{00000000-0008-0000-0000-000046000000}"/>
                </a:ext>
              </a:extLst>
            </xdr:cNvPr>
            <xdr:cNvSpPr/>
          </xdr:nvSpPr>
          <xdr:spPr>
            <a:xfrm>
              <a:off x="5702294" y="3581844"/>
              <a:ext cx="1654334" cy="156418"/>
            </a:xfrm>
            <a:prstGeom prst="rect">
              <a:avLst/>
            </a:prstGeom>
            <a:solidFill>
              <a:schemeClr val="bg1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71" name="Rectangle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SpPr/>
          </xdr:nvSpPr>
          <xdr:spPr>
            <a:xfrm>
              <a:off x="5657550" y="2662566"/>
              <a:ext cx="1654334" cy="91440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</xdr:grpSp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GrpSpPr/>
        </xdr:nvGrpSpPr>
        <xdr:grpSpPr>
          <a:xfrm>
            <a:off x="5632154" y="2854527"/>
            <a:ext cx="1978151" cy="1105166"/>
            <a:chOff x="5632154" y="2854527"/>
            <a:chExt cx="1978151" cy="1105166"/>
          </a:xfrm>
        </xdr:grpSpPr>
        <xdr:sp macro="" textlink="">
          <xdr:nvSpPr>
            <xdr:cNvPr id="63" name="TextBox 7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 txBox="1"/>
          </xdr:nvSpPr>
          <xdr:spPr>
            <a:xfrm>
              <a:off x="6493017" y="3682694"/>
              <a:ext cx="483704" cy="276999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/>
                <a:t>r</a:t>
              </a:r>
            </a:p>
          </xdr:txBody>
        </xdr:sp>
        <xdr:sp macro="" textlink="">
          <xdr:nvSpPr>
            <xdr:cNvPr id="64" name="TextBox 75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 txBox="1"/>
          </xdr:nvSpPr>
          <xdr:spPr>
            <a:xfrm>
              <a:off x="5637187" y="3031176"/>
              <a:ext cx="231776" cy="179757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/>
                <a:t>g(r)</a:t>
              </a:r>
            </a:p>
          </xdr:txBody>
        </xdr:sp>
        <xdr:cxnSp macro="">
          <xdr:nvCxnSpPr>
            <xdr:cNvPr id="65" name="Straight Connector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CxnSpPr>
              <a:cxnSpLocks/>
            </xdr:cNvCxnSpPr>
          </xdr:nvCxnSpPr>
          <xdr:spPr>
            <a:xfrm flipH="1">
              <a:off x="7518865" y="3366215"/>
              <a:ext cx="91440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6" name="TextBox 86">
              <a:extLst>
                <a:ext uri="{FF2B5EF4-FFF2-40B4-BE49-F238E27FC236}">
                  <a16:creationId xmlns:a16="http://schemas.microsoft.com/office/drawing/2014/main" id="{00000000-0008-0000-0000-000042000000}"/>
                </a:ext>
              </a:extLst>
            </xdr:cNvPr>
            <xdr:cNvSpPr txBox="1"/>
          </xdr:nvSpPr>
          <xdr:spPr>
            <a:xfrm>
              <a:off x="5632154" y="3232703"/>
              <a:ext cx="350036" cy="261610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050"/>
                <a:t>1</a:t>
              </a:r>
            </a:p>
          </xdr:txBody>
        </xdr:sp>
        <xdr:cxnSp macro="">
          <xdr:nvCxnSpPr>
            <xdr:cNvPr id="67" name="Straight Connector 66">
              <a:extLst>
                <a:ext uri="{FF2B5EF4-FFF2-40B4-BE49-F238E27FC236}">
                  <a16:creationId xmlns:a16="http://schemas.microsoft.com/office/drawing/2014/main" id="{00000000-0008-0000-0000-000043000000}"/>
                </a:ext>
              </a:extLst>
            </xdr:cNvPr>
            <xdr:cNvCxnSpPr>
              <a:cxnSpLocks/>
            </xdr:cNvCxnSpPr>
          </xdr:nvCxnSpPr>
          <xdr:spPr>
            <a:xfrm flipH="1">
              <a:off x="5861687" y="3371503"/>
              <a:ext cx="91440" cy="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8" name="TextBox 92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SpPr txBox="1"/>
          </xdr:nvSpPr>
          <xdr:spPr>
            <a:xfrm>
              <a:off x="5925948" y="2854527"/>
              <a:ext cx="427657" cy="179757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/>
                <a:t>Solid Crystal</a:t>
              </a:r>
            </a:p>
          </xdr:txBody>
        </xdr:sp>
      </xdr:grpSp>
    </xdr:grpSp>
    <xdr:clientData/>
  </xdr:twoCellAnchor>
  <xdr:twoCellAnchor>
    <xdr:from>
      <xdr:col>47</xdr:col>
      <xdr:colOff>563253</xdr:colOff>
      <xdr:row>53</xdr:row>
      <xdr:rowOff>31725</xdr:rowOff>
    </xdr:from>
    <xdr:to>
      <xdr:col>50</xdr:col>
      <xdr:colOff>609578</xdr:colOff>
      <xdr:row>59</xdr:row>
      <xdr:rowOff>125528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20268737" y="10929144"/>
          <a:ext cx="1889873" cy="1261384"/>
          <a:chOff x="5508488" y="4270729"/>
          <a:chExt cx="2101817" cy="1157840"/>
        </a:xfrm>
      </xdr:grpSpPr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GrpSpPr/>
        </xdr:nvGrpSpPr>
        <xdr:grpSpPr>
          <a:xfrm>
            <a:off x="5898115" y="4271273"/>
            <a:ext cx="1654334" cy="914400"/>
            <a:chOff x="5673054" y="4238279"/>
            <a:chExt cx="1654334" cy="914400"/>
          </a:xfrm>
        </xdr:grpSpPr>
        <mc:AlternateContent xmlns:mc="http://schemas.openxmlformats.org/markup-compatibility/2006" xmlns:xdr14="http://schemas.microsoft.com/office/excel/2010/spreadsheetDrawing">
          <mc:Choice Requires="xdr14">
            <xdr14:contentPart xmlns:r="http://schemas.openxmlformats.org/officeDocument/2006/relationships" r:id="rId24">
              <xdr14:nvContentPartPr>
                <xdr14:cNvPr id="59" name="Ink 58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14:cNvPr>
                <xdr14:cNvContentPartPr/>
              </xdr14:nvContentPartPr>
              <xdr14:nvPr macro=""/>
              <xdr14:xfrm>
                <a:off x="5967914" y="4437711"/>
                <a:ext cx="1284326" cy="714967"/>
              </xdr14:xfrm>
            </xdr14:contentPart>
          </mc:Choice>
          <mc:Fallback xmlns="">
            <xdr:pic>
              <xdr:nvPicPr>
                <xdr:cNvPr id="59" name="Ink 58">
                  <a:extLst>
                    <a:ext uri="{FF2B5EF4-FFF2-40B4-BE49-F238E27FC236}">
                      <a16:creationId xmlns:a16="http://schemas.microsoft.com/office/drawing/2014/main" id="{28F4E6A0-4AD6-4945-A319-FB385192A17F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25"/>
                <a:stretch>
                  <a:fillRect/>
                </a:stretch>
              </xdr:blipFill>
              <xdr:spPr>
                <a:xfrm>
                  <a:off x="5958930" y="4428845"/>
                  <a:ext cx="1301934" cy="732345"/>
                </a:xfrm>
                <a:prstGeom prst="rect">
                  <a:avLst/>
                </a:prstGeom>
              </xdr:spPr>
            </xdr:pic>
          </mc:Fallback>
        </mc:AlternateContent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00000000-0008-0000-0000-00003C000000}"/>
                </a:ext>
              </a:extLst>
            </xdr:cNvPr>
            <xdr:cNvSpPr/>
          </xdr:nvSpPr>
          <xdr:spPr>
            <a:xfrm>
              <a:off x="5673054" y="4238279"/>
              <a:ext cx="1654334" cy="914400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</xdr:grpSp>
      <xdr:sp macro="" textlink="">
        <xdr:nvSpPr>
          <xdr:cNvPr id="53" name="TextBox 73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 txBox="1"/>
        </xdr:nvSpPr>
        <xdr:spPr>
          <a:xfrm>
            <a:off x="6493758" y="5151570"/>
            <a:ext cx="483704" cy="276999"/>
          </a:xfrm>
          <a:prstGeom prst="rect">
            <a:avLst/>
          </a:prstGeom>
          <a:noFill/>
        </xdr:spPr>
        <xdr:txBody>
          <a:bodyPr wrap="square" rtlCol="0" anchor="ctr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/>
              <a:t>r</a:t>
            </a:r>
          </a:p>
        </xdr:txBody>
      </xdr:sp>
      <xdr:sp macro="" textlink="">
        <xdr:nvSpPr>
          <xdr:cNvPr id="54" name="TextBox 76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5508488" y="4270729"/>
            <a:ext cx="483704" cy="276999"/>
          </a:xfrm>
          <a:prstGeom prst="rect">
            <a:avLst/>
          </a:prstGeom>
          <a:noFill/>
        </xdr:spPr>
        <xdr:txBody>
          <a:bodyPr wrap="square" rtlCol="0" anchor="ctr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/>
              <a:t>g(r)</a:t>
            </a:r>
          </a:p>
        </xdr:txBody>
      </xdr: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CxnSpPr>
            <a:cxnSpLocks/>
          </xdr:cNvCxnSpPr>
        </xdr:nvCxnSpPr>
        <xdr:spPr>
          <a:xfrm flipH="1">
            <a:off x="7518865" y="4833232"/>
            <a:ext cx="9144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TextBox 89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 txBox="1"/>
        </xdr:nvSpPr>
        <xdr:spPr>
          <a:xfrm>
            <a:off x="5632154" y="4699720"/>
            <a:ext cx="350036" cy="261610"/>
          </a:xfrm>
          <a:prstGeom prst="rect">
            <a:avLst/>
          </a:prstGeom>
          <a:noFill/>
        </xdr:spPr>
        <xdr:txBody>
          <a:bodyPr wrap="square" rtlCol="0" anchor="ctr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/>
              <a:t>1</a:t>
            </a:r>
          </a:p>
        </xdr:txBody>
      </xdr: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CxnSpPr>
            <a:cxnSpLocks/>
          </xdr:cNvCxnSpPr>
        </xdr:nvCxnSpPr>
        <xdr:spPr>
          <a:xfrm flipH="1">
            <a:off x="5861687" y="4838520"/>
            <a:ext cx="91440" cy="1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" name="TextBox 93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 txBox="1"/>
        </xdr:nvSpPr>
        <xdr:spPr>
          <a:xfrm>
            <a:off x="5882819" y="4289452"/>
            <a:ext cx="988520" cy="276999"/>
          </a:xfrm>
          <a:prstGeom prst="rect">
            <a:avLst/>
          </a:prstGeom>
          <a:noFill/>
        </xdr:spPr>
        <xdr:txBody>
          <a:bodyPr wrap="square" rtlCol="0" anchor="ctr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/>
              <a:t>Liquid</a:t>
            </a:r>
          </a:p>
        </xdr:txBody>
      </xdr:sp>
    </xdr:grpSp>
    <xdr:clientData/>
  </xdr:twoCellAnchor>
  <xdr:twoCellAnchor>
    <xdr:from>
      <xdr:col>17</xdr:col>
      <xdr:colOff>160049</xdr:colOff>
      <xdr:row>136</xdr:row>
      <xdr:rowOff>167858</xdr:rowOff>
    </xdr:from>
    <xdr:to>
      <xdr:col>17</xdr:col>
      <xdr:colOff>454922</xdr:colOff>
      <xdr:row>151</xdr:row>
      <xdr:rowOff>62457</xdr:rowOff>
    </xdr:to>
    <xdr:sp macro="" textlink="">
      <xdr:nvSpPr>
        <xdr:cNvPr id="82" name="Right Brac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 rot="10800000">
          <a:off x="4383840" y="25854128"/>
          <a:ext cx="294873" cy="2588145"/>
        </a:xfrm>
        <a:prstGeom prst="rightBrace">
          <a:avLst>
            <a:gd name="adj1" fmla="val 53552"/>
            <a:gd name="adj2" fmla="val 50000"/>
          </a:avLst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</xdr:col>
      <xdr:colOff>304800</xdr:colOff>
      <xdr:row>94</xdr:row>
      <xdr:rowOff>85725</xdr:rowOff>
    </xdr:from>
    <xdr:to>
      <xdr:col>24</xdr:col>
      <xdr:colOff>163285</xdr:colOff>
      <xdr:row>113</xdr:row>
      <xdr:rowOff>27976</xdr:rowOff>
    </xdr:to>
    <xdr:graphicFrame macro="">
      <xdr:nvGraphicFramePr>
        <xdr:cNvPr id="84" name="Chart 17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550333</xdr:colOff>
      <xdr:row>175</xdr:row>
      <xdr:rowOff>169333</xdr:rowOff>
    </xdr:from>
    <xdr:to>
      <xdr:col>23</xdr:col>
      <xdr:colOff>476856</xdr:colOff>
      <xdr:row>194</xdr:row>
      <xdr:rowOff>128512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3049365" y="34807559"/>
          <a:ext cx="5764426" cy="3656518"/>
          <a:chOff x="8001000" y="771526"/>
          <a:chExt cx="4815418" cy="3643312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GraphicFramePr>
            <a:graphicFrameLocks/>
          </xdr:cNvGraphicFramePr>
        </xdr:nvGraphicFramePr>
        <xdr:xfrm>
          <a:off x="8001000" y="771526"/>
          <a:ext cx="4815418" cy="36433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7"/>
          </a:graphicData>
        </a:graphic>
      </xdr:graphicFrame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1575120" y="1695228"/>
            <a:ext cx="861826" cy="4286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1498096" y="1634984"/>
            <a:ext cx="752476" cy="4953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 </a:t>
            </a:r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= 3.29</a:t>
            </a:r>
          </a:p>
          <a:p>
            <a:pPr algn="l"/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sc </a:t>
            </a:r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= 3.45</a:t>
            </a:r>
          </a:p>
        </xdr:txBody>
      </xdr:sp>
    </xdr:grpSp>
    <xdr:clientData/>
  </xdr:twoCellAnchor>
  <xdr:twoCellAnchor>
    <xdr:from>
      <xdr:col>2</xdr:col>
      <xdr:colOff>35943</xdr:colOff>
      <xdr:row>156</xdr:row>
      <xdr:rowOff>125802</xdr:rowOff>
    </xdr:from>
    <xdr:to>
      <xdr:col>23</xdr:col>
      <xdr:colOff>595868</xdr:colOff>
      <xdr:row>175</xdr:row>
      <xdr:rowOff>13029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3538685" y="31066689"/>
          <a:ext cx="5394118" cy="3584566"/>
          <a:chOff x="8001000" y="771526"/>
          <a:chExt cx="4815418" cy="3643312"/>
        </a:xfrm>
      </xdr:grpSpPr>
      <xdr:graphicFrame macro="">
        <xdr:nvGraphicFramePr>
          <xdr:cNvPr id="85" name="Chart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GraphicFramePr>
            <a:graphicFrameLocks/>
          </xdr:cNvGraphicFramePr>
        </xdr:nvGraphicFramePr>
        <xdr:xfrm>
          <a:off x="8001000" y="771526"/>
          <a:ext cx="4815418" cy="36433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8"/>
          </a:graphicData>
        </a:graphic>
      </xdr:graphicFrame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/>
        </xdr:nvSpPr>
        <xdr:spPr>
          <a:xfrm>
            <a:off x="11937576" y="1424667"/>
            <a:ext cx="619125" cy="4286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1866880" y="1357990"/>
            <a:ext cx="752476" cy="4953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l</a:t>
            </a:r>
            <a:r>
              <a:rPr kumimoji="0" lang="en-US" sz="1050" b="0" i="0" u="none" strike="noStrike" kern="0" cap="none" spc="0" normalizeH="0" baseline="-2500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Exp </a:t>
            </a: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= 3.24</a:t>
            </a:r>
          </a:p>
          <a:p>
            <a:pPr algn="l"/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sc </a:t>
            </a:r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= 2.89</a:t>
            </a:r>
          </a:p>
        </xdr:txBody>
      </xdr:sp>
    </xdr:grpSp>
    <xdr:clientData/>
  </xdr:twoCellAnchor>
  <xdr:twoCellAnchor>
    <xdr:from>
      <xdr:col>23</xdr:col>
      <xdr:colOff>476250</xdr:colOff>
      <xdr:row>63</xdr:row>
      <xdr:rowOff>69273</xdr:rowOff>
    </xdr:from>
    <xdr:to>
      <xdr:col>37</xdr:col>
      <xdr:colOff>175553</xdr:colOff>
      <xdr:row>92</xdr:row>
      <xdr:rowOff>186224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8813185" y="12912660"/>
          <a:ext cx="4615433" cy="5760258"/>
          <a:chOff x="20030126" y="4396007"/>
          <a:chExt cx="5212083" cy="5990653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20030126" y="4396007"/>
            <a:ext cx="5212083" cy="5990653"/>
            <a:chOff x="18555958" y="4187989"/>
            <a:chExt cx="4675566" cy="5990653"/>
          </a:xfrm>
        </xdr:grpSpPr>
        <xdr:graphicFrame macro="">
          <xdr:nvGraphicFramePr>
            <xdr:cNvPr id="89" name="Chart 88">
              <a:extLst>
                <a:ext uri="{FF2B5EF4-FFF2-40B4-BE49-F238E27FC236}">
                  <a16:creationId xmlns:a16="http://schemas.microsoft.com/office/drawing/2014/main" id="{00000000-0008-0000-0000-000059000000}"/>
                </a:ext>
              </a:extLst>
            </xdr:cNvPr>
            <xdr:cNvGraphicFramePr>
              <a:graphicFrameLocks/>
            </xdr:cNvGraphicFramePr>
          </xdr:nvGraphicFramePr>
          <xdr:xfrm>
            <a:off x="18555961" y="4187989"/>
            <a:ext cx="4675563" cy="203304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9"/>
            </a:graphicData>
          </a:graphic>
        </xdr:graphicFrame>
        <xdr:graphicFrame macro="">
          <xdr:nvGraphicFramePr>
            <xdr:cNvPr id="90" name="Chart 89">
              <a:extLst>
                <a:ext uri="{FF2B5EF4-FFF2-40B4-BE49-F238E27FC236}">
                  <a16:creationId xmlns:a16="http://schemas.microsoft.com/office/drawing/2014/main" id="{00000000-0008-0000-0000-00005A000000}"/>
                </a:ext>
              </a:extLst>
            </xdr:cNvPr>
            <xdr:cNvGraphicFramePr>
              <a:graphicFrameLocks/>
            </xdr:cNvGraphicFramePr>
          </xdr:nvGraphicFramePr>
          <xdr:xfrm>
            <a:off x="18555958" y="6162513"/>
            <a:ext cx="4675563" cy="20330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0"/>
            </a:graphicData>
          </a:graphic>
        </xdr:graphicFrame>
        <xdr:grpSp>
          <xdr:nvGrpSpPr>
            <xdr:cNvPr id="91" name="Group 90">
              <a:extLst>
                <a:ext uri="{FF2B5EF4-FFF2-40B4-BE49-F238E27FC236}">
                  <a16:creationId xmlns:a16="http://schemas.microsoft.com/office/drawing/2014/main" id="{00000000-0008-0000-0000-00005B000000}"/>
                </a:ext>
              </a:extLst>
            </xdr:cNvPr>
            <xdr:cNvGrpSpPr/>
          </xdr:nvGrpSpPr>
          <xdr:grpSpPr>
            <a:xfrm>
              <a:off x="18555960" y="4292449"/>
              <a:ext cx="4675562" cy="5886193"/>
              <a:chOff x="-438722" y="-5435232"/>
              <a:chExt cx="4875736" cy="11754870"/>
            </a:xfrm>
          </xdr:grpSpPr>
          <xdr:graphicFrame macro="">
            <xdr:nvGraphicFramePr>
              <xdr:cNvPr id="92" name="Chart 91">
                <a:extLst>
                  <a:ext uri="{FF2B5EF4-FFF2-40B4-BE49-F238E27FC236}">
                    <a16:creationId xmlns:a16="http://schemas.microsoft.com/office/drawing/2014/main" id="{00000000-0008-0000-0000-00005C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438722" y="2259608"/>
              <a:ext cx="4875736" cy="406003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1"/>
              </a:graphicData>
            </a:graphic>
          </xdr:graphicFrame>
          <xdr:sp macro="" textlink="">
            <xdr:nvSpPr>
              <xdr:cNvPr id="93" name="TextBox 92">
                <a:extLst>
                  <a:ext uri="{FF2B5EF4-FFF2-40B4-BE49-F238E27FC236}">
                    <a16:creationId xmlns:a16="http://schemas.microsoft.com/office/drawing/2014/main" id="{00000000-0008-0000-0000-00005D000000}"/>
                  </a:ext>
                </a:extLst>
              </xdr:cNvPr>
              <xdr:cNvSpPr txBox="1"/>
            </xdr:nvSpPr>
            <xdr:spPr>
              <a:xfrm>
                <a:off x="3478477" y="-5435232"/>
                <a:ext cx="679066" cy="59153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 = T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</a:t>
                </a:r>
              </a:p>
            </xdr:txBody>
          </xdr:sp>
        </xdr:grpSp>
      </xdr:grp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24616580" y="5808334"/>
            <a:ext cx="435393" cy="311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(a)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24616579" y="9759786"/>
            <a:ext cx="444389" cy="2780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(c)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 txBox="1"/>
        </xdr:nvSpPr>
        <xdr:spPr>
          <a:xfrm>
            <a:off x="24616580" y="7774535"/>
            <a:ext cx="447597" cy="3212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(b)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40</xdr:col>
      <xdr:colOff>0</xdr:colOff>
      <xdr:row>63</xdr:row>
      <xdr:rowOff>0</xdr:rowOff>
    </xdr:from>
    <xdr:to>
      <xdr:col>44</xdr:col>
      <xdr:colOff>21787</xdr:colOff>
      <xdr:row>93</xdr:row>
      <xdr:rowOff>66577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/>
      </xdr:nvGrpSpPr>
      <xdr:grpSpPr>
        <a:xfrm>
          <a:off x="15403871" y="12843387"/>
          <a:ext cx="2479851" cy="5904480"/>
          <a:chOff x="20030126" y="4396007"/>
          <a:chExt cx="5212083" cy="5990653"/>
        </a:xfrm>
      </xdr:grpSpPr>
      <xdr:grpSp>
        <xdr:nvGrpSpPr>
          <xdr:cNvPr id="95" name="Group 94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/>
        </xdr:nvGrpSpPr>
        <xdr:grpSpPr>
          <a:xfrm>
            <a:off x="20030126" y="4396007"/>
            <a:ext cx="5212083" cy="5990653"/>
            <a:chOff x="18555958" y="4187989"/>
            <a:chExt cx="4675566" cy="5990653"/>
          </a:xfrm>
        </xdr:grpSpPr>
        <xdr:graphicFrame macro="">
          <xdr:nvGraphicFramePr>
            <xdr:cNvPr id="99" name="Chart 98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GraphicFramePr>
              <a:graphicFrameLocks/>
            </xdr:cNvGraphicFramePr>
          </xdr:nvGraphicFramePr>
          <xdr:xfrm>
            <a:off x="18555961" y="4187989"/>
            <a:ext cx="4675563" cy="203304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2"/>
            </a:graphicData>
          </a:graphic>
        </xdr:graphicFrame>
        <xdr:graphicFrame macro="">
          <xdr:nvGraphicFramePr>
            <xdr:cNvPr id="100" name="Chart 99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GraphicFramePr>
              <a:graphicFrameLocks/>
            </xdr:cNvGraphicFramePr>
          </xdr:nvGraphicFramePr>
          <xdr:xfrm>
            <a:off x="18555958" y="6162513"/>
            <a:ext cx="4675563" cy="20330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3"/>
            </a:graphicData>
          </a:graphic>
        </xdr:graphicFrame>
        <xdr:grpSp>
          <xdr:nvGrpSpPr>
            <xdr:cNvPr id="101" name="Group 100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GrpSpPr/>
          </xdr:nvGrpSpPr>
          <xdr:grpSpPr>
            <a:xfrm>
              <a:off x="18555960" y="5643005"/>
              <a:ext cx="4675562" cy="4535637"/>
              <a:chOff x="-438722" y="-2738139"/>
              <a:chExt cx="4875736" cy="9057777"/>
            </a:xfrm>
          </xdr:grpSpPr>
          <xdr:graphicFrame macro="">
            <xdr:nvGraphicFramePr>
              <xdr:cNvPr id="102" name="Chart 101">
                <a:extLst>
                  <a:ext uri="{FF2B5EF4-FFF2-40B4-BE49-F238E27FC236}">
                    <a16:creationId xmlns:a16="http://schemas.microsoft.com/office/drawing/2014/main" id="{00000000-0008-0000-0000-000066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438722" y="2259608"/>
              <a:ext cx="4875736" cy="406003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4"/>
              </a:graphicData>
            </a:graphic>
          </xdr:graphicFrame>
          <xdr:sp macro="" textlink="">
            <xdr:nvSpPr>
              <xdr:cNvPr id="103" name="TextBox 102">
                <a:extLst>
                  <a:ext uri="{FF2B5EF4-FFF2-40B4-BE49-F238E27FC236}">
                    <a16:creationId xmlns:a16="http://schemas.microsoft.com/office/drawing/2014/main" id="{00000000-0008-0000-0000-000067000000}"/>
                  </a:ext>
                </a:extLst>
              </xdr:cNvPr>
              <xdr:cNvSpPr txBox="1"/>
            </xdr:nvSpPr>
            <xdr:spPr>
              <a:xfrm>
                <a:off x="115849" y="-2738139"/>
                <a:ext cx="1130189" cy="59153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 = T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</a:t>
                </a:r>
              </a:p>
            </xdr:txBody>
          </xdr:sp>
        </xdr:grpSp>
      </xdr:grp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20734921" y="4488947"/>
            <a:ext cx="893223" cy="311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(a)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 txBox="1"/>
        </xdr:nvSpPr>
        <xdr:spPr>
          <a:xfrm>
            <a:off x="20741011" y="8450788"/>
            <a:ext cx="881044" cy="2780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(c)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8" name="TextBox 97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 txBox="1"/>
        </xdr:nvSpPr>
        <xdr:spPr>
          <a:xfrm>
            <a:off x="20718234" y="6465105"/>
            <a:ext cx="926598" cy="3212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(b)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44</xdr:col>
      <xdr:colOff>99422</xdr:colOff>
      <xdr:row>63</xdr:row>
      <xdr:rowOff>3607</xdr:rowOff>
    </xdr:from>
    <xdr:to>
      <xdr:col>48</xdr:col>
      <xdr:colOff>120313</xdr:colOff>
      <xdr:row>93</xdr:row>
      <xdr:rowOff>70184</xdr:rowOff>
    </xdr:to>
    <xdr:grpSp>
      <xdr:nvGrpSpPr>
        <xdr:cNvPr id="130" name="Group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GrpSpPr/>
      </xdr:nvGrpSpPr>
      <xdr:grpSpPr>
        <a:xfrm>
          <a:off x="17961357" y="12846994"/>
          <a:ext cx="2478956" cy="5904480"/>
          <a:chOff x="16682948" y="13338607"/>
          <a:chExt cx="2467312" cy="5781577"/>
        </a:xfrm>
      </xdr:grpSpPr>
      <xdr:grpSp>
        <xdr:nvGrpSpPr>
          <xdr:cNvPr id="105" name="Group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GrpSpPr/>
        </xdr:nvGrpSpPr>
        <xdr:grpSpPr>
          <a:xfrm>
            <a:off x="16682948" y="13338607"/>
            <a:ext cx="2467312" cy="5781577"/>
            <a:chOff x="18555958" y="4187989"/>
            <a:chExt cx="4675566" cy="5990653"/>
          </a:xfrm>
        </xdr:grpSpPr>
        <xdr:graphicFrame macro="">
          <xdr:nvGraphicFramePr>
            <xdr:cNvPr id="109" name="Chart 108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GraphicFramePr>
              <a:graphicFrameLocks/>
            </xdr:cNvGraphicFramePr>
          </xdr:nvGraphicFramePr>
          <xdr:xfrm>
            <a:off x="18555961" y="4187989"/>
            <a:ext cx="4675563" cy="203304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5"/>
            </a:graphicData>
          </a:graphic>
        </xdr:graphicFrame>
        <xdr:graphicFrame macro="">
          <xdr:nvGraphicFramePr>
            <xdr:cNvPr id="110" name="Chart 109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GraphicFramePr>
              <a:graphicFrameLocks/>
            </xdr:cNvGraphicFramePr>
          </xdr:nvGraphicFramePr>
          <xdr:xfrm>
            <a:off x="18555958" y="6162513"/>
            <a:ext cx="4675563" cy="20330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6"/>
            </a:graphicData>
          </a:graphic>
        </xdr:graphicFrame>
        <xdr:graphicFrame macro="">
          <xdr:nvGraphicFramePr>
            <xdr:cNvPr id="125" name="Chart 124">
              <a:extLst>
                <a:ext uri="{FF2B5EF4-FFF2-40B4-BE49-F238E27FC236}">
                  <a16:creationId xmlns:a16="http://schemas.microsoft.com/office/drawing/2014/main" id="{00000000-0008-0000-0000-00007D000000}"/>
                </a:ext>
              </a:extLst>
            </xdr:cNvPr>
            <xdr:cNvGraphicFramePr>
              <a:graphicFrameLocks/>
            </xdr:cNvGraphicFramePr>
          </xdr:nvGraphicFramePr>
          <xdr:xfrm>
            <a:off x="18555960" y="8145602"/>
            <a:ext cx="4675562" cy="20330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7"/>
            </a:graphicData>
          </a:graphic>
        </xdr:graphicFrame>
      </xdr:grp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 txBox="1"/>
        </xdr:nvSpPr>
        <xdr:spPr>
          <a:xfrm>
            <a:off x="17022557" y="13425234"/>
            <a:ext cx="422990" cy="3008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(d)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 txBox="1"/>
        </xdr:nvSpPr>
        <xdr:spPr>
          <a:xfrm>
            <a:off x="17025441" y="17248806"/>
            <a:ext cx="417223" cy="268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(f)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 txBox="1"/>
        </xdr:nvSpPr>
        <xdr:spPr>
          <a:xfrm>
            <a:off x="17014655" y="15332424"/>
            <a:ext cx="438795" cy="3100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(e)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49</xdr:col>
      <xdr:colOff>20054</xdr:colOff>
      <xdr:row>62</xdr:row>
      <xdr:rowOff>180473</xdr:rowOff>
    </xdr:from>
    <xdr:to>
      <xdr:col>57</xdr:col>
      <xdr:colOff>140366</xdr:colOff>
      <xdr:row>93</xdr:row>
      <xdr:rowOff>60158</xdr:rowOff>
    </xdr:to>
    <xdr:grpSp>
      <xdr:nvGrpSpPr>
        <xdr:cNvPr id="150" name="Group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GrpSpPr/>
      </xdr:nvGrpSpPr>
      <xdr:grpSpPr>
        <a:xfrm>
          <a:off x="20954570" y="12829263"/>
          <a:ext cx="5036441" cy="5912185"/>
          <a:chOff x="19641554" y="13324973"/>
          <a:chExt cx="5013154" cy="5785185"/>
        </a:xfrm>
      </xdr:grpSpPr>
      <xdr:grpSp>
        <xdr:nvGrpSpPr>
          <xdr:cNvPr id="131" name="Group 130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GrpSpPr/>
        </xdr:nvGrpSpPr>
        <xdr:grpSpPr>
          <a:xfrm>
            <a:off x="19641554" y="13324973"/>
            <a:ext cx="3459706" cy="5781577"/>
            <a:chOff x="20030126" y="4396007"/>
            <a:chExt cx="7305816" cy="5990653"/>
          </a:xfrm>
        </xdr:grpSpPr>
        <xdr:grpSp>
          <xdr:nvGrpSpPr>
            <xdr:cNvPr id="132" name="Group 131">
              <a:extLst>
                <a:ext uri="{FF2B5EF4-FFF2-40B4-BE49-F238E27FC236}">
                  <a16:creationId xmlns:a16="http://schemas.microsoft.com/office/drawing/2014/main" id="{00000000-0008-0000-0000-000084000000}"/>
                </a:ext>
              </a:extLst>
            </xdr:cNvPr>
            <xdr:cNvGrpSpPr/>
          </xdr:nvGrpSpPr>
          <xdr:grpSpPr>
            <a:xfrm>
              <a:off x="20030126" y="4396007"/>
              <a:ext cx="7305816" cy="5990653"/>
              <a:chOff x="18555958" y="4187989"/>
              <a:chExt cx="6553776" cy="5990653"/>
            </a:xfrm>
          </xdr:grpSpPr>
          <xdr:graphicFrame macro="">
            <xdr:nvGraphicFramePr>
              <xdr:cNvPr id="136" name="Chart 135">
                <a:extLst>
                  <a:ext uri="{FF2B5EF4-FFF2-40B4-BE49-F238E27FC236}">
                    <a16:creationId xmlns:a16="http://schemas.microsoft.com/office/drawing/2014/main" id="{00000000-0008-0000-0000-000088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8555961" y="4187989"/>
              <a:ext cx="4675563" cy="203304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8"/>
              </a:graphicData>
            </a:graphic>
          </xdr:graphicFrame>
          <xdr:graphicFrame macro="">
            <xdr:nvGraphicFramePr>
              <xdr:cNvPr id="137" name="Chart 136">
                <a:extLst>
                  <a:ext uri="{FF2B5EF4-FFF2-40B4-BE49-F238E27FC236}">
                    <a16:creationId xmlns:a16="http://schemas.microsoft.com/office/drawing/2014/main" id="{00000000-0008-0000-0000-000089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8555958" y="6162513"/>
              <a:ext cx="4675563" cy="203304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9"/>
              </a:graphicData>
            </a:graphic>
          </xdr:graphicFrame>
          <xdr:grpSp>
            <xdr:nvGrpSpPr>
              <xdr:cNvPr id="138" name="Group 137">
                <a:extLst>
                  <a:ext uri="{FF2B5EF4-FFF2-40B4-BE49-F238E27FC236}">
                    <a16:creationId xmlns:a16="http://schemas.microsoft.com/office/drawing/2014/main" id="{00000000-0008-0000-0000-00008A000000}"/>
                  </a:ext>
                </a:extLst>
              </xdr:cNvPr>
              <xdr:cNvGrpSpPr/>
            </xdr:nvGrpSpPr>
            <xdr:grpSpPr>
              <a:xfrm>
                <a:off x="18555962" y="5653394"/>
                <a:ext cx="6553772" cy="4525248"/>
                <a:chOff x="-438720" y="-2717392"/>
                <a:chExt cx="6834358" cy="9037030"/>
              </a:xfrm>
            </xdr:grpSpPr>
            <xdr:graphicFrame macro="">
              <xdr:nvGraphicFramePr>
                <xdr:cNvPr id="139" name="Chart 138">
                  <a:extLst>
                    <a:ext uri="{FF2B5EF4-FFF2-40B4-BE49-F238E27FC236}">
                      <a16:creationId xmlns:a16="http://schemas.microsoft.com/office/drawing/2014/main" id="{00000000-0008-0000-0000-00008B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-438720" y="2259608"/>
                <a:ext cx="4875736" cy="406003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0"/>
                </a:graphicData>
              </a:graphic>
            </xdr:graphicFrame>
            <xdr:sp macro="" textlink="">
              <xdr:nvSpPr>
                <xdr:cNvPr id="140" name="TextBox 139">
                  <a:extLst>
                    <a:ext uri="{FF2B5EF4-FFF2-40B4-BE49-F238E27FC236}">
                      <a16:creationId xmlns:a16="http://schemas.microsoft.com/office/drawing/2014/main" id="{00000000-0008-0000-0000-00008C000000}"/>
                    </a:ext>
                  </a:extLst>
                </xdr:cNvPr>
                <xdr:cNvSpPr txBox="1"/>
              </xdr:nvSpPr>
              <xdr:spPr>
                <a:xfrm>
                  <a:off x="5265449" y="-2717392"/>
                  <a:ext cx="1130189" cy="5915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T = T</a:t>
                  </a:r>
                  <a:r>
                    <a:rPr lang="en-US" sz="1050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m</a:t>
                  </a:r>
                </a:p>
              </xdr:txBody>
            </xdr:sp>
          </xdr:grpSp>
        </xdr:grp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00000000-0008-0000-0000-000085000000}"/>
                </a:ext>
              </a:extLst>
            </xdr:cNvPr>
            <xdr:cNvSpPr txBox="1"/>
          </xdr:nvSpPr>
          <xdr:spPr>
            <a:xfrm>
              <a:off x="20734921" y="4488947"/>
              <a:ext cx="893223" cy="3117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(a)</a:t>
              </a:r>
              <a:endParaRPr lang="en-US" sz="1200" b="1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00000000-0008-0000-0000-000086000000}"/>
                </a:ext>
              </a:extLst>
            </xdr:cNvPr>
            <xdr:cNvSpPr txBox="1"/>
          </xdr:nvSpPr>
          <xdr:spPr>
            <a:xfrm>
              <a:off x="20741011" y="8450788"/>
              <a:ext cx="881044" cy="2780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(c)</a:t>
              </a:r>
              <a:endParaRPr lang="en-US" sz="1200" b="1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00000000-0008-0000-0000-000087000000}"/>
                </a:ext>
              </a:extLst>
            </xdr:cNvPr>
            <xdr:cNvSpPr txBox="1"/>
          </xdr:nvSpPr>
          <xdr:spPr>
            <a:xfrm>
              <a:off x="20718234" y="6465105"/>
              <a:ext cx="926598" cy="3212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(b)</a:t>
              </a:r>
              <a:endParaRPr lang="en-US" sz="1200" b="1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GrpSpPr/>
        </xdr:nvGrpSpPr>
        <xdr:grpSpPr>
          <a:xfrm>
            <a:off x="22187396" y="13328580"/>
            <a:ext cx="2467312" cy="5781578"/>
            <a:chOff x="16682948" y="13338607"/>
            <a:chExt cx="2467312" cy="5781578"/>
          </a:xfrm>
        </xdr:grpSpPr>
        <xdr:grpSp>
          <xdr:nvGrpSpPr>
            <xdr:cNvPr id="142" name="Group 141">
              <a:extLst>
                <a:ext uri="{FF2B5EF4-FFF2-40B4-BE49-F238E27FC236}">
                  <a16:creationId xmlns:a16="http://schemas.microsoft.com/office/drawing/2014/main" id="{00000000-0008-0000-0000-00008E000000}"/>
                </a:ext>
              </a:extLst>
            </xdr:cNvPr>
            <xdr:cNvGrpSpPr/>
          </xdr:nvGrpSpPr>
          <xdr:grpSpPr>
            <a:xfrm>
              <a:off x="16682948" y="13338607"/>
              <a:ext cx="2467312" cy="5781578"/>
              <a:chOff x="18555958" y="4187989"/>
              <a:chExt cx="4675566" cy="5990653"/>
            </a:xfrm>
          </xdr:grpSpPr>
          <xdr:graphicFrame macro="">
            <xdr:nvGraphicFramePr>
              <xdr:cNvPr id="146" name="Chart 145">
                <a:extLst>
                  <a:ext uri="{FF2B5EF4-FFF2-40B4-BE49-F238E27FC236}">
                    <a16:creationId xmlns:a16="http://schemas.microsoft.com/office/drawing/2014/main" id="{00000000-0008-0000-0000-000092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8555961" y="4187989"/>
              <a:ext cx="4675563" cy="203304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1"/>
              </a:graphicData>
            </a:graphic>
          </xdr:graphicFrame>
          <xdr:graphicFrame macro="">
            <xdr:nvGraphicFramePr>
              <xdr:cNvPr id="147" name="Chart 146">
                <a:extLst>
                  <a:ext uri="{FF2B5EF4-FFF2-40B4-BE49-F238E27FC236}">
                    <a16:creationId xmlns:a16="http://schemas.microsoft.com/office/drawing/2014/main" id="{00000000-0008-0000-0000-000093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8555958" y="6162513"/>
              <a:ext cx="4675563" cy="203304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2"/>
              </a:graphicData>
            </a:graphic>
          </xdr:graphicFrame>
          <xdr:graphicFrame macro="">
            <xdr:nvGraphicFramePr>
              <xdr:cNvPr id="148" name="Chart 147">
                <a:extLst>
                  <a:ext uri="{FF2B5EF4-FFF2-40B4-BE49-F238E27FC236}">
                    <a16:creationId xmlns:a16="http://schemas.microsoft.com/office/drawing/2014/main" id="{00000000-0008-0000-0000-000094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8555960" y="8145602"/>
              <a:ext cx="4675562" cy="203304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3"/>
              </a:graphicData>
            </a:graphic>
          </xdr:graphicFrame>
        </xdr:grp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00000000-0008-0000-0000-00008F000000}"/>
                </a:ext>
              </a:extLst>
            </xdr:cNvPr>
            <xdr:cNvSpPr txBox="1"/>
          </xdr:nvSpPr>
          <xdr:spPr>
            <a:xfrm>
              <a:off x="17022557" y="13425234"/>
              <a:ext cx="422990" cy="3008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(d)</a:t>
              </a:r>
              <a:endParaRPr lang="en-US" sz="1200" b="1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00000000-0008-0000-0000-000090000000}"/>
                </a:ext>
              </a:extLst>
            </xdr:cNvPr>
            <xdr:cNvSpPr txBox="1"/>
          </xdr:nvSpPr>
          <xdr:spPr>
            <a:xfrm>
              <a:off x="17025441" y="17248806"/>
              <a:ext cx="417223" cy="2683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(f)</a:t>
              </a:r>
              <a:endParaRPr lang="en-US" sz="1200" b="1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00000000-0008-0000-0000-000091000000}"/>
                </a:ext>
              </a:extLst>
            </xdr:cNvPr>
            <xdr:cNvSpPr txBox="1"/>
          </xdr:nvSpPr>
          <xdr:spPr>
            <a:xfrm>
              <a:off x="17014655" y="15332424"/>
              <a:ext cx="438795" cy="3100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(e)</a:t>
              </a:r>
              <a:endParaRPr lang="en-US" sz="1200" b="1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149" name="TextBox 148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SpPr txBox="1"/>
        </xdr:nvSpPr>
        <xdr:spPr>
          <a:xfrm>
            <a:off x="19982449" y="14738683"/>
            <a:ext cx="572127" cy="285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m</a:t>
            </a:r>
          </a:p>
        </xdr:txBody>
      </xdr:sp>
    </xdr:grpSp>
    <xdr:clientData/>
  </xdr:twoCellAnchor>
  <xdr:twoCellAnchor>
    <xdr:from>
      <xdr:col>57</xdr:col>
      <xdr:colOff>601578</xdr:colOff>
      <xdr:row>63</xdr:row>
      <xdr:rowOff>0</xdr:rowOff>
    </xdr:from>
    <xdr:to>
      <xdr:col>66</xdr:col>
      <xdr:colOff>110286</xdr:colOff>
      <xdr:row>93</xdr:row>
      <xdr:rowOff>70184</xdr:rowOff>
    </xdr:to>
    <xdr:grpSp>
      <xdr:nvGrpSpPr>
        <xdr:cNvPr id="172" name="Group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GrpSpPr/>
      </xdr:nvGrpSpPr>
      <xdr:grpSpPr>
        <a:xfrm>
          <a:off x="26452223" y="12843387"/>
          <a:ext cx="5039353" cy="5908087"/>
          <a:chOff x="25115920" y="13335000"/>
          <a:chExt cx="5013155" cy="5785184"/>
        </a:xfrm>
      </xdr:grpSpPr>
      <xdr:graphicFrame macro="">
        <xdr:nvGraphicFramePr>
          <xdr:cNvPr id="171" name="Chart 170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GraphicFramePr>
            <a:graphicFrameLocks/>
          </xdr:cNvGraphicFramePr>
        </xdr:nvGraphicFramePr>
        <xdr:xfrm>
          <a:off x="25115921" y="17155026"/>
          <a:ext cx="2468206" cy="1962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4"/>
          </a:graphicData>
        </a:graphic>
      </xdr:graphicFrame>
      <xdr:grpSp>
        <xdr:nvGrpSpPr>
          <xdr:cNvPr id="151" name="Group 150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GrpSpPr/>
        </xdr:nvGrpSpPr>
        <xdr:grpSpPr>
          <a:xfrm>
            <a:off x="25115920" y="13335000"/>
            <a:ext cx="5013155" cy="5785184"/>
            <a:chOff x="19641553" y="13324973"/>
            <a:chExt cx="5013155" cy="5785184"/>
          </a:xfrm>
        </xdr:grpSpPr>
        <xdr:grpSp>
          <xdr:nvGrpSpPr>
            <xdr:cNvPr id="152" name="Group 151">
              <a:extLst>
                <a:ext uri="{FF2B5EF4-FFF2-40B4-BE49-F238E27FC236}">
                  <a16:creationId xmlns:a16="http://schemas.microsoft.com/office/drawing/2014/main" id="{00000000-0008-0000-0000-000098000000}"/>
                </a:ext>
              </a:extLst>
            </xdr:cNvPr>
            <xdr:cNvGrpSpPr/>
          </xdr:nvGrpSpPr>
          <xdr:grpSpPr>
            <a:xfrm>
              <a:off x="19641553" y="13324973"/>
              <a:ext cx="3459706" cy="4181649"/>
              <a:chOff x="20030126" y="4396007"/>
              <a:chExt cx="7305817" cy="4332868"/>
            </a:xfrm>
          </xdr:grpSpPr>
          <xdr:grpSp>
            <xdr:nvGrpSpPr>
              <xdr:cNvPr id="162" name="Group 161">
                <a:extLst>
                  <a:ext uri="{FF2B5EF4-FFF2-40B4-BE49-F238E27FC236}">
                    <a16:creationId xmlns:a16="http://schemas.microsoft.com/office/drawing/2014/main" id="{00000000-0008-0000-0000-0000A2000000}"/>
                  </a:ext>
                </a:extLst>
              </xdr:cNvPr>
              <xdr:cNvGrpSpPr/>
            </xdr:nvGrpSpPr>
            <xdr:grpSpPr>
              <a:xfrm>
                <a:off x="20030126" y="4396007"/>
                <a:ext cx="7305817" cy="4007564"/>
                <a:chOff x="18555958" y="4187989"/>
                <a:chExt cx="6553777" cy="4007564"/>
              </a:xfrm>
            </xdr:grpSpPr>
            <xdr:graphicFrame macro="">
              <xdr:nvGraphicFramePr>
                <xdr:cNvPr id="166" name="Chart 165">
                  <a:extLst>
                    <a:ext uri="{FF2B5EF4-FFF2-40B4-BE49-F238E27FC236}">
                      <a16:creationId xmlns:a16="http://schemas.microsoft.com/office/drawing/2014/main" id="{00000000-0008-0000-0000-0000A6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8555961" y="4187989"/>
                <a:ext cx="4675563" cy="2033041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5"/>
                </a:graphicData>
              </a:graphic>
            </xdr:graphicFrame>
            <xdr:graphicFrame macro="">
              <xdr:nvGraphicFramePr>
                <xdr:cNvPr id="167" name="Chart 166">
                  <a:extLst>
                    <a:ext uri="{FF2B5EF4-FFF2-40B4-BE49-F238E27FC236}">
                      <a16:creationId xmlns:a16="http://schemas.microsoft.com/office/drawing/2014/main" id="{00000000-0008-0000-0000-0000A7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8555958" y="6162513"/>
                <a:ext cx="4675563" cy="203304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6"/>
                </a:graphicData>
              </a:graphic>
            </xdr:graphicFrame>
            <xdr:sp macro="" textlink="">
              <xdr:nvSpPr>
                <xdr:cNvPr id="170" name="TextBox 169">
                  <a:extLst>
                    <a:ext uri="{FF2B5EF4-FFF2-40B4-BE49-F238E27FC236}">
                      <a16:creationId xmlns:a16="http://schemas.microsoft.com/office/drawing/2014/main" id="{00000000-0008-0000-0000-0000AA000000}"/>
                    </a:ext>
                  </a:extLst>
                </xdr:cNvPr>
                <xdr:cNvSpPr txBox="1"/>
              </xdr:nvSpPr>
              <xdr:spPr>
                <a:xfrm>
                  <a:off x="24025946" y="5653393"/>
                  <a:ext cx="1083789" cy="29620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T = T</a:t>
                  </a:r>
                  <a:r>
                    <a:rPr lang="en-US" sz="1050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m</a:t>
                  </a:r>
                </a:p>
              </xdr:txBody>
            </xdr:sp>
          </xdr:grpSp>
          <xdr:sp macro="" textlink="">
            <xdr:nvSpPr>
              <xdr:cNvPr id="163" name="TextBox 162">
                <a:extLst>
                  <a:ext uri="{FF2B5EF4-FFF2-40B4-BE49-F238E27FC236}">
                    <a16:creationId xmlns:a16="http://schemas.microsoft.com/office/drawing/2014/main" id="{00000000-0008-0000-0000-0000A3000000}"/>
                  </a:ext>
                </a:extLst>
              </xdr:cNvPr>
              <xdr:cNvSpPr txBox="1"/>
            </xdr:nvSpPr>
            <xdr:spPr>
              <a:xfrm>
                <a:off x="20734921" y="4488947"/>
                <a:ext cx="893223" cy="3117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(a)</a:t>
                </a:r>
                <a:endParaRPr lang="en-US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64" name="TextBox 163">
                <a:extLst>
                  <a:ext uri="{FF2B5EF4-FFF2-40B4-BE49-F238E27FC236}">
                    <a16:creationId xmlns:a16="http://schemas.microsoft.com/office/drawing/2014/main" id="{00000000-0008-0000-0000-0000A4000000}"/>
                  </a:ext>
                </a:extLst>
              </xdr:cNvPr>
              <xdr:cNvSpPr txBox="1"/>
            </xdr:nvSpPr>
            <xdr:spPr>
              <a:xfrm>
                <a:off x="20741011" y="8450788"/>
                <a:ext cx="881044" cy="27808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(c)</a:t>
                </a:r>
                <a:endParaRPr lang="en-US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65" name="TextBox 164">
                <a:extLst>
                  <a:ext uri="{FF2B5EF4-FFF2-40B4-BE49-F238E27FC236}">
                    <a16:creationId xmlns:a16="http://schemas.microsoft.com/office/drawing/2014/main" id="{00000000-0008-0000-0000-0000A5000000}"/>
                  </a:ext>
                </a:extLst>
              </xdr:cNvPr>
              <xdr:cNvSpPr txBox="1"/>
            </xdr:nvSpPr>
            <xdr:spPr>
              <a:xfrm>
                <a:off x="20718234" y="6465105"/>
                <a:ext cx="926598" cy="32127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(b)</a:t>
                </a:r>
                <a:endParaRPr lang="en-US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grpSp>
          <xdr:nvGrpSpPr>
            <xdr:cNvPr id="153" name="Group 152">
              <a:extLst>
                <a:ext uri="{FF2B5EF4-FFF2-40B4-BE49-F238E27FC236}">
                  <a16:creationId xmlns:a16="http://schemas.microsoft.com/office/drawing/2014/main" id="{00000000-0008-0000-0000-000099000000}"/>
                </a:ext>
              </a:extLst>
            </xdr:cNvPr>
            <xdr:cNvGrpSpPr/>
          </xdr:nvGrpSpPr>
          <xdr:grpSpPr>
            <a:xfrm>
              <a:off x="22187396" y="13328580"/>
              <a:ext cx="2467312" cy="5781577"/>
              <a:chOff x="16682948" y="13338607"/>
              <a:chExt cx="2467312" cy="5781577"/>
            </a:xfrm>
          </xdr:grpSpPr>
          <xdr:grpSp>
            <xdr:nvGrpSpPr>
              <xdr:cNvPr id="155" name="Group 154">
                <a:extLst>
                  <a:ext uri="{FF2B5EF4-FFF2-40B4-BE49-F238E27FC236}">
                    <a16:creationId xmlns:a16="http://schemas.microsoft.com/office/drawing/2014/main" id="{00000000-0008-0000-0000-00009B000000}"/>
                  </a:ext>
                </a:extLst>
              </xdr:cNvPr>
              <xdr:cNvGrpSpPr/>
            </xdr:nvGrpSpPr>
            <xdr:grpSpPr>
              <a:xfrm>
                <a:off x="16682948" y="13338607"/>
                <a:ext cx="2467312" cy="5781577"/>
                <a:chOff x="18555958" y="4187989"/>
                <a:chExt cx="4675566" cy="5990653"/>
              </a:xfrm>
            </xdr:grpSpPr>
            <xdr:graphicFrame macro="">
              <xdr:nvGraphicFramePr>
                <xdr:cNvPr id="159" name="Chart 158">
                  <a:extLst>
                    <a:ext uri="{FF2B5EF4-FFF2-40B4-BE49-F238E27FC236}">
                      <a16:creationId xmlns:a16="http://schemas.microsoft.com/office/drawing/2014/main" id="{00000000-0008-0000-0000-00009F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8555961" y="4187989"/>
                <a:ext cx="4675563" cy="2033041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7"/>
                </a:graphicData>
              </a:graphic>
            </xdr:graphicFrame>
            <xdr:graphicFrame macro="">
              <xdr:nvGraphicFramePr>
                <xdr:cNvPr id="160" name="Chart 159">
                  <a:extLst>
                    <a:ext uri="{FF2B5EF4-FFF2-40B4-BE49-F238E27FC236}">
                      <a16:creationId xmlns:a16="http://schemas.microsoft.com/office/drawing/2014/main" id="{00000000-0008-0000-0000-0000A0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8555958" y="6162513"/>
                <a:ext cx="4675563" cy="203304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8"/>
                </a:graphicData>
              </a:graphic>
            </xdr:graphicFrame>
            <xdr:graphicFrame macro="">
              <xdr:nvGraphicFramePr>
                <xdr:cNvPr id="161" name="Chart 160">
                  <a:extLst>
                    <a:ext uri="{FF2B5EF4-FFF2-40B4-BE49-F238E27FC236}">
                      <a16:creationId xmlns:a16="http://schemas.microsoft.com/office/drawing/2014/main" id="{00000000-0008-0000-0000-0000A1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8555961" y="8145602"/>
                <a:ext cx="4675563" cy="203304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9"/>
                </a:graphicData>
              </a:graphic>
            </xdr:graphicFrame>
          </xdr:grpSp>
          <xdr:sp macro="" textlink="">
            <xdr:nvSpPr>
              <xdr:cNvPr id="156" name="TextBox 155">
                <a:extLst>
                  <a:ext uri="{FF2B5EF4-FFF2-40B4-BE49-F238E27FC236}">
                    <a16:creationId xmlns:a16="http://schemas.microsoft.com/office/drawing/2014/main" id="{00000000-0008-0000-0000-00009C000000}"/>
                  </a:ext>
                </a:extLst>
              </xdr:cNvPr>
              <xdr:cNvSpPr txBox="1"/>
            </xdr:nvSpPr>
            <xdr:spPr>
              <a:xfrm>
                <a:off x="17022557" y="13425234"/>
                <a:ext cx="422990" cy="30087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(d)</a:t>
                </a:r>
                <a:endParaRPr lang="en-US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57" name="TextBox 156">
                <a:extLst>
                  <a:ext uri="{FF2B5EF4-FFF2-40B4-BE49-F238E27FC236}">
                    <a16:creationId xmlns:a16="http://schemas.microsoft.com/office/drawing/2014/main" id="{00000000-0008-0000-0000-00009D000000}"/>
                  </a:ext>
                </a:extLst>
              </xdr:cNvPr>
              <xdr:cNvSpPr txBox="1"/>
            </xdr:nvSpPr>
            <xdr:spPr>
              <a:xfrm>
                <a:off x="17025441" y="17248806"/>
                <a:ext cx="417223" cy="26838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(f)</a:t>
                </a:r>
                <a:endParaRPr lang="en-US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58" name="TextBox 157">
                <a:extLst>
                  <a:ext uri="{FF2B5EF4-FFF2-40B4-BE49-F238E27FC236}">
                    <a16:creationId xmlns:a16="http://schemas.microsoft.com/office/drawing/2014/main" id="{00000000-0008-0000-0000-00009E000000}"/>
                  </a:ext>
                </a:extLst>
              </xdr:cNvPr>
              <xdr:cNvSpPr txBox="1"/>
            </xdr:nvSpPr>
            <xdr:spPr>
              <a:xfrm>
                <a:off x="17014655" y="15332424"/>
                <a:ext cx="438795" cy="31006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(e)</a:t>
                </a:r>
                <a:endParaRPr lang="en-US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00000000-0008-0000-0000-00009A000000}"/>
                </a:ext>
              </a:extLst>
            </xdr:cNvPr>
            <xdr:cNvSpPr txBox="1"/>
          </xdr:nvSpPr>
          <xdr:spPr>
            <a:xfrm>
              <a:off x="19982449" y="14738683"/>
              <a:ext cx="572127" cy="2858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T = T</a:t>
              </a:r>
              <a:r>
                <a: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m</a:t>
              </a:r>
            </a:p>
          </xdr:txBody>
        </xdr:sp>
      </xdr:grpSp>
    </xdr:grpSp>
    <xdr:clientData/>
  </xdr:twoCellAnchor>
  <xdr:twoCellAnchor>
    <xdr:from>
      <xdr:col>48</xdr:col>
      <xdr:colOff>30084</xdr:colOff>
      <xdr:row>96</xdr:row>
      <xdr:rowOff>160421</xdr:rowOff>
    </xdr:from>
    <xdr:to>
      <xdr:col>57</xdr:col>
      <xdr:colOff>170963</xdr:colOff>
      <xdr:row>127</xdr:row>
      <xdr:rowOff>40106</xdr:rowOff>
    </xdr:to>
    <xdr:grpSp>
      <xdr:nvGrpSpPr>
        <xdr:cNvPr id="200" name="Group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GrpSpPr/>
      </xdr:nvGrpSpPr>
      <xdr:grpSpPr>
        <a:xfrm>
          <a:off x="20350084" y="19425502"/>
          <a:ext cx="5671524" cy="5912185"/>
          <a:chOff x="19039980" y="19781925"/>
          <a:chExt cx="5489776" cy="5785186"/>
        </a:xfrm>
      </xdr:grpSpPr>
      <xdr:sp macro="" textlink="">
        <xdr:nvSpPr>
          <xdr:cNvPr id="198" name="Rectangle 197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SpPr/>
        </xdr:nvSpPr>
        <xdr:spPr>
          <a:xfrm>
            <a:off x="19039981" y="23615989"/>
            <a:ext cx="2971801" cy="1724528"/>
          </a:xfrm>
          <a:prstGeom prst="rect">
            <a:avLst/>
          </a:prstGeom>
          <a:solidFill>
            <a:srgbClr val="FFFF85">
              <a:alpha val="63922"/>
            </a:srgbClr>
          </a:solidFill>
          <a:ln>
            <a:noFill/>
          </a:ln>
          <a:effectLst>
            <a:softEdge rad="635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 rot="16200000">
            <a:off x="18601310" y="24327817"/>
            <a:ext cx="1388684" cy="3008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 u="sng">
                <a:latin typeface="Times New Roman" panose="02020603050405020304" pitchFamily="18" charset="0"/>
                <a:cs typeface="Times New Roman" panose="02020603050405020304" pitchFamily="18" charset="0"/>
              </a:rPr>
              <a:t>Velocity</a:t>
            </a:r>
            <a:endParaRPr lang="en-US" sz="1400" b="1" u="sng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7" name="Rectangle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9039981" y="21688930"/>
            <a:ext cx="5434265" cy="1724528"/>
          </a:xfrm>
          <a:prstGeom prst="rect">
            <a:avLst/>
          </a:prstGeom>
          <a:solidFill>
            <a:srgbClr val="FBE3D6">
              <a:alpha val="63922"/>
            </a:srgbClr>
          </a:solidFill>
          <a:ln>
            <a:noFill/>
          </a:ln>
          <a:effectLst>
            <a:softEdge rad="635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3" name="Rectangle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/>
        </xdr:nvSpPr>
        <xdr:spPr>
          <a:xfrm>
            <a:off x="19039980" y="19791951"/>
            <a:ext cx="5434265" cy="1724528"/>
          </a:xfrm>
          <a:prstGeom prst="rect">
            <a:avLst/>
          </a:prstGeom>
          <a:solidFill>
            <a:srgbClr val="C2F1C8">
              <a:alpha val="63922"/>
            </a:srgbClr>
          </a:solidFill>
          <a:ln>
            <a:noFill/>
          </a:ln>
          <a:effectLst>
            <a:softEdge rad="635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73" name="Group 172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GrpSpPr/>
        </xdr:nvGrpSpPr>
        <xdr:grpSpPr>
          <a:xfrm>
            <a:off x="19571376" y="19781925"/>
            <a:ext cx="4958380" cy="5785186"/>
            <a:chOff x="19641548" y="13324974"/>
            <a:chExt cx="4958374" cy="5785187"/>
          </a:xfrm>
        </xdr:grpSpPr>
        <xdr:grpSp>
          <xdr:nvGrpSpPr>
            <xdr:cNvPr id="174" name="Group 173">
              <a:extLst>
                <a:ext uri="{FF2B5EF4-FFF2-40B4-BE49-F238E27FC236}">
                  <a16:creationId xmlns:a16="http://schemas.microsoft.com/office/drawing/2014/main" id="{00000000-0008-0000-0000-0000AE000000}"/>
                </a:ext>
              </a:extLst>
            </xdr:cNvPr>
            <xdr:cNvGrpSpPr/>
          </xdr:nvGrpSpPr>
          <xdr:grpSpPr>
            <a:xfrm>
              <a:off x="19641548" y="13324974"/>
              <a:ext cx="3459705" cy="5781577"/>
              <a:chOff x="20030126" y="4396007"/>
              <a:chExt cx="7305816" cy="5990653"/>
            </a:xfrm>
          </xdr:grpSpPr>
          <xdr:grpSp>
            <xdr:nvGrpSpPr>
              <xdr:cNvPr id="184" name="Group 183">
                <a:extLst>
                  <a:ext uri="{FF2B5EF4-FFF2-40B4-BE49-F238E27FC236}">
                    <a16:creationId xmlns:a16="http://schemas.microsoft.com/office/drawing/2014/main" id="{00000000-0008-0000-0000-0000B8000000}"/>
                  </a:ext>
                </a:extLst>
              </xdr:cNvPr>
              <xdr:cNvGrpSpPr/>
            </xdr:nvGrpSpPr>
            <xdr:grpSpPr>
              <a:xfrm>
                <a:off x="20030126" y="4396007"/>
                <a:ext cx="7305816" cy="5990653"/>
                <a:chOff x="18555958" y="4187989"/>
                <a:chExt cx="6553776" cy="5990653"/>
              </a:xfrm>
            </xdr:grpSpPr>
            <xdr:graphicFrame macro="">
              <xdr:nvGraphicFramePr>
                <xdr:cNvPr id="188" name="Chart 187">
                  <a:extLst>
                    <a:ext uri="{FF2B5EF4-FFF2-40B4-BE49-F238E27FC236}">
                      <a16:creationId xmlns:a16="http://schemas.microsoft.com/office/drawing/2014/main" id="{00000000-0008-0000-0000-0000BC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8555961" y="4187989"/>
                <a:ext cx="4675563" cy="2033041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0"/>
                </a:graphicData>
              </a:graphic>
            </xdr:graphicFrame>
            <xdr:graphicFrame macro="">
              <xdr:nvGraphicFramePr>
                <xdr:cNvPr id="189" name="Chart 188">
                  <a:extLst>
                    <a:ext uri="{FF2B5EF4-FFF2-40B4-BE49-F238E27FC236}">
                      <a16:creationId xmlns:a16="http://schemas.microsoft.com/office/drawing/2014/main" id="{00000000-0008-0000-0000-0000BD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8555958" y="6162513"/>
                <a:ext cx="4675563" cy="203304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1"/>
                </a:graphicData>
              </a:graphic>
            </xdr:graphicFrame>
            <xdr:grpSp>
              <xdr:nvGrpSpPr>
                <xdr:cNvPr id="190" name="Group 189">
                  <a:extLst>
                    <a:ext uri="{FF2B5EF4-FFF2-40B4-BE49-F238E27FC236}">
                      <a16:creationId xmlns:a16="http://schemas.microsoft.com/office/drawing/2014/main" id="{00000000-0008-0000-0000-0000BE000000}"/>
                    </a:ext>
                  </a:extLst>
                </xdr:cNvPr>
                <xdr:cNvGrpSpPr/>
              </xdr:nvGrpSpPr>
              <xdr:grpSpPr>
                <a:xfrm>
                  <a:off x="18555962" y="5653394"/>
                  <a:ext cx="6553772" cy="4525248"/>
                  <a:chOff x="-438720" y="-2717392"/>
                  <a:chExt cx="6834358" cy="9037030"/>
                </a:xfrm>
              </xdr:grpSpPr>
              <xdr:graphicFrame macro="">
                <xdr:nvGraphicFramePr>
                  <xdr:cNvPr id="191" name="Chart 190">
                    <a:extLst>
                      <a:ext uri="{FF2B5EF4-FFF2-40B4-BE49-F238E27FC236}">
                        <a16:creationId xmlns:a16="http://schemas.microsoft.com/office/drawing/2014/main" id="{00000000-0008-0000-0000-0000BF000000}"/>
                      </a:ext>
                    </a:extLst>
                  </xdr:cNvPr>
                  <xdr:cNvGraphicFramePr>
                    <a:graphicFrameLocks/>
                  </xdr:cNvGraphicFramePr>
                </xdr:nvGraphicFramePr>
                <xdr:xfrm>
                  <a:off x="-438720" y="2259608"/>
                  <a:ext cx="4875736" cy="4060030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2"/>
                  </a:graphicData>
                </a:graphic>
              </xdr:graphicFrame>
              <xdr:sp macro="" textlink="">
                <xdr:nvSpPr>
                  <xdr:cNvPr id="192" name="TextBox 191">
                    <a:extLst>
                      <a:ext uri="{FF2B5EF4-FFF2-40B4-BE49-F238E27FC236}">
                        <a16:creationId xmlns:a16="http://schemas.microsoft.com/office/drawing/2014/main" id="{00000000-0008-0000-0000-0000C0000000}"/>
                      </a:ext>
                    </a:extLst>
                  </xdr:cNvPr>
                  <xdr:cNvSpPr txBox="1"/>
                </xdr:nvSpPr>
                <xdr:spPr>
                  <a:xfrm>
                    <a:off x="5265449" y="-2717392"/>
                    <a:ext cx="1130189" cy="5915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05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T = T</a:t>
                    </a:r>
                    <a:r>
                      <a:rPr lang="en-US" sz="1050" baseline="-250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m</a:t>
                    </a:r>
                  </a:p>
                </xdr:txBody>
              </xdr:sp>
            </xdr:grpSp>
          </xdr:grpSp>
          <xdr:sp macro="" textlink="">
            <xdr:nvSpPr>
              <xdr:cNvPr id="185" name="TextBox 184">
                <a:extLst>
                  <a:ext uri="{FF2B5EF4-FFF2-40B4-BE49-F238E27FC236}">
                    <a16:creationId xmlns:a16="http://schemas.microsoft.com/office/drawing/2014/main" id="{00000000-0008-0000-0000-0000B9000000}"/>
                  </a:ext>
                </a:extLst>
              </xdr:cNvPr>
              <xdr:cNvSpPr txBox="1"/>
            </xdr:nvSpPr>
            <xdr:spPr>
              <a:xfrm>
                <a:off x="20734921" y="4488947"/>
                <a:ext cx="893223" cy="3117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(a)</a:t>
                </a:r>
                <a:endParaRPr lang="en-US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86" name="TextBox 185">
                <a:extLst>
                  <a:ext uri="{FF2B5EF4-FFF2-40B4-BE49-F238E27FC236}">
                    <a16:creationId xmlns:a16="http://schemas.microsoft.com/office/drawing/2014/main" id="{00000000-0008-0000-0000-0000BA000000}"/>
                  </a:ext>
                </a:extLst>
              </xdr:cNvPr>
              <xdr:cNvSpPr txBox="1"/>
            </xdr:nvSpPr>
            <xdr:spPr>
              <a:xfrm>
                <a:off x="20741011" y="8450788"/>
                <a:ext cx="881044" cy="27808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(e)</a:t>
                </a:r>
                <a:endParaRPr lang="en-US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87" name="TextBox 186">
                <a:extLst>
                  <a:ext uri="{FF2B5EF4-FFF2-40B4-BE49-F238E27FC236}">
                    <a16:creationId xmlns:a16="http://schemas.microsoft.com/office/drawing/2014/main" id="{00000000-0008-0000-0000-0000BB000000}"/>
                  </a:ext>
                </a:extLst>
              </xdr:cNvPr>
              <xdr:cNvSpPr txBox="1"/>
            </xdr:nvSpPr>
            <xdr:spPr>
              <a:xfrm>
                <a:off x="20718234" y="6465105"/>
                <a:ext cx="926598" cy="32127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(c)</a:t>
                </a:r>
                <a:endParaRPr lang="en-US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grpSp>
          <xdr:nvGrpSpPr>
            <xdr:cNvPr id="175" name="Group 174">
              <a:extLst>
                <a:ext uri="{FF2B5EF4-FFF2-40B4-BE49-F238E27FC236}">
                  <a16:creationId xmlns:a16="http://schemas.microsoft.com/office/drawing/2014/main" id="{00000000-0008-0000-0000-0000AF000000}"/>
                </a:ext>
              </a:extLst>
            </xdr:cNvPr>
            <xdr:cNvGrpSpPr/>
          </xdr:nvGrpSpPr>
          <xdr:grpSpPr>
            <a:xfrm>
              <a:off x="22132612" y="13328582"/>
              <a:ext cx="2467310" cy="5781579"/>
              <a:chOff x="16628174" y="13338607"/>
              <a:chExt cx="2467311" cy="5781578"/>
            </a:xfrm>
          </xdr:grpSpPr>
          <xdr:grpSp>
            <xdr:nvGrpSpPr>
              <xdr:cNvPr id="177" name="Group 176">
                <a:extLst>
                  <a:ext uri="{FF2B5EF4-FFF2-40B4-BE49-F238E27FC236}">
                    <a16:creationId xmlns:a16="http://schemas.microsoft.com/office/drawing/2014/main" id="{00000000-0008-0000-0000-0000B1000000}"/>
                  </a:ext>
                </a:extLst>
              </xdr:cNvPr>
              <xdr:cNvGrpSpPr/>
            </xdr:nvGrpSpPr>
            <xdr:grpSpPr>
              <a:xfrm>
                <a:off x="16628174" y="13338607"/>
                <a:ext cx="2467311" cy="5781578"/>
                <a:chOff x="18452188" y="4187989"/>
                <a:chExt cx="4675564" cy="5990653"/>
              </a:xfrm>
            </xdr:grpSpPr>
            <xdr:graphicFrame macro="">
              <xdr:nvGraphicFramePr>
                <xdr:cNvPr id="181" name="Chart 180">
                  <a:extLst>
                    <a:ext uri="{FF2B5EF4-FFF2-40B4-BE49-F238E27FC236}">
                      <a16:creationId xmlns:a16="http://schemas.microsoft.com/office/drawing/2014/main" id="{00000000-0008-0000-0000-0000B5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8452190" y="4187989"/>
                <a:ext cx="4675560" cy="2033041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3"/>
                </a:graphicData>
              </a:graphic>
            </xdr:graphicFrame>
            <xdr:graphicFrame macro="">
              <xdr:nvGraphicFramePr>
                <xdr:cNvPr id="182" name="Chart 181">
                  <a:extLst>
                    <a:ext uri="{FF2B5EF4-FFF2-40B4-BE49-F238E27FC236}">
                      <a16:creationId xmlns:a16="http://schemas.microsoft.com/office/drawing/2014/main" id="{00000000-0008-0000-0000-0000B6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8452188" y="6162513"/>
                <a:ext cx="4675562" cy="2033039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4"/>
                </a:graphicData>
              </a:graphic>
            </xdr:graphicFrame>
            <xdr:graphicFrame macro="">
              <xdr:nvGraphicFramePr>
                <xdr:cNvPr id="183" name="Chart 182">
                  <a:extLst>
                    <a:ext uri="{FF2B5EF4-FFF2-40B4-BE49-F238E27FC236}">
                      <a16:creationId xmlns:a16="http://schemas.microsoft.com/office/drawing/2014/main" id="{00000000-0008-0000-0000-0000B7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8452190" y="8145603"/>
                <a:ext cx="4675562" cy="2033039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5"/>
                </a:graphicData>
              </a:graphic>
            </xdr:graphicFrame>
          </xdr:grpSp>
          <xdr:sp macro="" textlink="">
            <xdr:nvSpPr>
              <xdr:cNvPr id="178" name="TextBox 177">
                <a:extLst>
                  <a:ext uri="{FF2B5EF4-FFF2-40B4-BE49-F238E27FC236}">
                    <a16:creationId xmlns:a16="http://schemas.microsoft.com/office/drawing/2014/main" id="{00000000-0008-0000-0000-0000B2000000}"/>
                  </a:ext>
                </a:extLst>
              </xdr:cNvPr>
              <xdr:cNvSpPr txBox="1"/>
            </xdr:nvSpPr>
            <xdr:spPr>
              <a:xfrm>
                <a:off x="16967785" y="13425234"/>
                <a:ext cx="422990" cy="30087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(b)</a:t>
                </a:r>
                <a:endParaRPr lang="en-US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79" name="TextBox 178">
                <a:extLst>
                  <a:ext uri="{FF2B5EF4-FFF2-40B4-BE49-F238E27FC236}">
                    <a16:creationId xmlns:a16="http://schemas.microsoft.com/office/drawing/2014/main" id="{00000000-0008-0000-0000-0000B3000000}"/>
                  </a:ext>
                </a:extLst>
              </xdr:cNvPr>
              <xdr:cNvSpPr txBox="1"/>
            </xdr:nvSpPr>
            <xdr:spPr>
              <a:xfrm>
                <a:off x="16970667" y="17248806"/>
                <a:ext cx="417223" cy="26838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(f)</a:t>
                </a:r>
                <a:endParaRPr lang="en-US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80" name="TextBox 179">
                <a:extLst>
                  <a:ext uri="{FF2B5EF4-FFF2-40B4-BE49-F238E27FC236}">
                    <a16:creationId xmlns:a16="http://schemas.microsoft.com/office/drawing/2014/main" id="{00000000-0008-0000-0000-0000B4000000}"/>
                  </a:ext>
                </a:extLst>
              </xdr:cNvPr>
              <xdr:cNvSpPr txBox="1"/>
            </xdr:nvSpPr>
            <xdr:spPr>
              <a:xfrm>
                <a:off x="16959883" y="15332424"/>
                <a:ext cx="438795" cy="31006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(d)</a:t>
                </a:r>
                <a:endParaRPr lang="en-US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00000000-0008-0000-0000-0000B0000000}"/>
                </a:ext>
              </a:extLst>
            </xdr:cNvPr>
            <xdr:cNvSpPr txBox="1"/>
          </xdr:nvSpPr>
          <xdr:spPr>
            <a:xfrm>
              <a:off x="19982449" y="14738683"/>
              <a:ext cx="572127" cy="2858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T = T</a:t>
              </a:r>
              <a:r>
                <a: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m</a:t>
              </a:r>
            </a:p>
          </xdr:txBody>
        </xdr:sp>
      </xdr:grpSp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 txBox="1"/>
        </xdr:nvSpPr>
        <xdr:spPr>
          <a:xfrm rot="16200000">
            <a:off x="18537419" y="20503782"/>
            <a:ext cx="1516501" cy="3008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Mean Free Path</a:t>
            </a:r>
            <a:endParaRPr lang="en-US" sz="1400" b="1" u="sng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 rot="16200000">
            <a:off x="18601303" y="22400754"/>
            <a:ext cx="1388684" cy="3008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 u="sng">
                <a:latin typeface="Times New Roman" panose="02020603050405020304" pitchFamily="18" charset="0"/>
                <a:cs typeface="Times New Roman" panose="02020603050405020304" pitchFamily="18" charset="0"/>
              </a:rPr>
              <a:t>Specific</a:t>
            </a:r>
            <a:r>
              <a:rPr lang="en-US" sz="14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Heat</a:t>
            </a:r>
            <a:endParaRPr lang="en-US" sz="1400" b="1" u="sng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</xdr:col>
      <xdr:colOff>424387</xdr:colOff>
      <xdr:row>41</xdr:row>
      <xdr:rowOff>9525</xdr:rowOff>
    </xdr:from>
    <xdr:to>
      <xdr:col>24</xdr:col>
      <xdr:colOff>245619</xdr:colOff>
      <xdr:row>52</xdr:row>
      <xdr:rowOff>55112</xdr:rowOff>
    </xdr:to>
    <xdr:grpSp>
      <xdr:nvGrpSpPr>
        <xdr:cNvPr id="215" name="Group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3927129" y="8571783"/>
          <a:ext cx="5269942" cy="2186152"/>
          <a:chOff x="3529290" y="9206717"/>
          <a:chExt cx="4719803" cy="2154694"/>
        </a:xfrm>
      </xdr:grpSpPr>
      <xdr:grpSp>
        <xdr:nvGrpSpPr>
          <xdr:cNvPr id="205" name="Group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GrpSpPr/>
        </xdr:nvGrpSpPr>
        <xdr:grpSpPr>
          <a:xfrm>
            <a:off x="3529290" y="9397843"/>
            <a:ext cx="4719803" cy="1963568"/>
            <a:chOff x="3529537" y="9343414"/>
            <a:chExt cx="4698032" cy="1951198"/>
          </a:xfrm>
        </xdr:grpSpPr>
        <xdr:sp macro="" textlink="">
          <xdr:nvSpPr>
            <xdr:cNvPr id="202" name="Isosceles Triangle 201">
              <a:extLst>
                <a:ext uri="{FF2B5EF4-FFF2-40B4-BE49-F238E27FC236}">
                  <a16:creationId xmlns:a16="http://schemas.microsoft.com/office/drawing/2014/main" id="{00000000-0008-0000-0000-0000CA000000}"/>
                </a:ext>
              </a:extLst>
            </xdr:cNvPr>
            <xdr:cNvSpPr/>
          </xdr:nvSpPr>
          <xdr:spPr>
            <a:xfrm rot="13974428">
              <a:off x="5532857" y="8599901"/>
              <a:ext cx="691391" cy="4698032"/>
            </a:xfrm>
            <a:prstGeom prst="triangle">
              <a:avLst>
                <a:gd name="adj" fmla="val 48615"/>
              </a:avLst>
            </a:prstGeom>
            <a:solidFill>
              <a:srgbClr val="CAEDBD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3" name="Isosceles Triangle 202">
              <a:extLst>
                <a:ext uri="{FF2B5EF4-FFF2-40B4-BE49-F238E27FC236}">
                  <a16:creationId xmlns:a16="http://schemas.microsoft.com/office/drawing/2014/main" id="{00000000-0008-0000-0000-0000CB000000}"/>
                </a:ext>
              </a:extLst>
            </xdr:cNvPr>
            <xdr:cNvSpPr/>
          </xdr:nvSpPr>
          <xdr:spPr>
            <a:xfrm rot="16200000">
              <a:off x="7514916" y="9362776"/>
              <a:ext cx="467336" cy="428611"/>
            </a:xfrm>
            <a:prstGeom prst="triangle">
              <a:avLst>
                <a:gd name="adj" fmla="val 100000"/>
              </a:avLst>
            </a:prstGeom>
            <a:solidFill>
              <a:srgbClr val="CAEDBD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04" name="Rectangle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/>
        </xdr:nvSpPr>
        <xdr:spPr>
          <a:xfrm>
            <a:off x="7359856" y="9206717"/>
            <a:ext cx="421822" cy="18221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193260</xdr:colOff>
      <xdr:row>157</xdr:row>
      <xdr:rowOff>13804</xdr:rowOff>
    </xdr:from>
    <xdr:to>
      <xdr:col>38</xdr:col>
      <xdr:colOff>135600</xdr:colOff>
      <xdr:row>175</xdr:row>
      <xdr:rowOff>178420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9144712" y="31149288"/>
          <a:ext cx="4858469" cy="3667358"/>
          <a:chOff x="8001000" y="771526"/>
          <a:chExt cx="4815418" cy="3643312"/>
        </a:xfrm>
      </xdr:grpSpPr>
      <xdr:graphicFrame macro="">
        <xdr:nvGraphicFramePr>
          <xdr:cNvPr id="106" name="Chart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GraphicFramePr>
            <a:graphicFrameLocks/>
          </xdr:cNvGraphicFramePr>
        </xdr:nvGraphicFramePr>
        <xdr:xfrm>
          <a:off x="8001000" y="771526"/>
          <a:ext cx="4815418" cy="36433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6"/>
          </a:graphicData>
        </a:graphic>
      </xdr:graphicFrame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11955322" y="1724705"/>
            <a:ext cx="619125" cy="4286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1875272" y="1667552"/>
            <a:ext cx="752476" cy="4953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l</a:t>
            </a:r>
            <a:r>
              <a:rPr kumimoji="0" lang="en-US" sz="1050" b="0" i="0" u="none" strike="noStrike" kern="0" cap="none" spc="0" normalizeH="0" baseline="-2500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Exp </a:t>
            </a: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= 2.25</a:t>
            </a:r>
          </a:p>
          <a:p>
            <a:pPr algn="l"/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sc </a:t>
            </a:r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= 2.34</a:t>
            </a:r>
          </a:p>
        </xdr:txBody>
      </xdr:sp>
    </xdr:grpSp>
    <xdr:clientData/>
  </xdr:twoCellAnchor>
  <xdr:twoCellAnchor>
    <xdr:from>
      <xdr:col>1</xdr:col>
      <xdr:colOff>536864</xdr:colOff>
      <xdr:row>194</xdr:row>
      <xdr:rowOff>164523</xdr:rowOff>
    </xdr:from>
    <xdr:to>
      <xdr:col>23</xdr:col>
      <xdr:colOff>518777</xdr:colOff>
      <xdr:row>213</xdr:row>
      <xdr:rowOff>167770</xdr:rowOff>
    </xdr:to>
    <xdr:grpSp>
      <xdr:nvGrpSpPr>
        <xdr:cNvPr id="168" name="Group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GrpSpPr/>
      </xdr:nvGrpSpPr>
      <xdr:grpSpPr>
        <a:xfrm>
          <a:off x="3035896" y="38500088"/>
          <a:ext cx="5819816" cy="3700585"/>
          <a:chOff x="3031507" y="39797594"/>
          <a:chExt cx="4844199" cy="3622747"/>
        </a:xfrm>
      </xdr:grpSpPr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GrpSpPr/>
        </xdr:nvGrpSpPr>
        <xdr:grpSpPr>
          <a:xfrm>
            <a:off x="3031507" y="39797594"/>
            <a:ext cx="4844199" cy="3622747"/>
            <a:chOff x="5503935" y="4546023"/>
            <a:chExt cx="4831004" cy="3622747"/>
          </a:xfrm>
        </xdr:grpSpPr>
        <xdr:grpSp>
          <xdr:nvGrpSpPr>
            <xdr:cNvPr id="112" name="Group 111">
              <a:extLst>
                <a:ext uri="{FF2B5EF4-FFF2-40B4-BE49-F238E27FC236}">
                  <a16:creationId xmlns:a16="http://schemas.microsoft.com/office/drawing/2014/main" id="{00000000-0008-0000-0000-000070000000}"/>
                </a:ext>
              </a:extLst>
            </xdr:cNvPr>
            <xdr:cNvGrpSpPr/>
          </xdr:nvGrpSpPr>
          <xdr:grpSpPr>
            <a:xfrm>
              <a:off x="5503935" y="4546023"/>
              <a:ext cx="4831004" cy="3622747"/>
              <a:chOff x="5989710" y="540760"/>
              <a:chExt cx="4831004" cy="3622747"/>
            </a:xfrm>
          </xdr:grpSpPr>
          <xdr:grpSp>
            <xdr:nvGrpSpPr>
              <xdr:cNvPr id="114" name="Group 113">
                <a:extLst>
                  <a:ext uri="{FF2B5EF4-FFF2-40B4-BE49-F238E27FC236}">
                    <a16:creationId xmlns:a16="http://schemas.microsoft.com/office/drawing/2014/main" id="{00000000-0008-0000-0000-000072000000}"/>
                  </a:ext>
                </a:extLst>
              </xdr:cNvPr>
              <xdr:cNvGrpSpPr/>
            </xdr:nvGrpSpPr>
            <xdr:grpSpPr>
              <a:xfrm>
                <a:off x="5989710" y="540760"/>
                <a:ext cx="4831004" cy="3622747"/>
                <a:chOff x="8001000" y="771526"/>
                <a:chExt cx="4815418" cy="3643312"/>
              </a:xfrm>
            </xdr:grpSpPr>
            <xdr:graphicFrame macro="">
              <xdr:nvGraphicFramePr>
                <xdr:cNvPr id="121" name="Chart 120">
                  <a:extLst>
                    <a:ext uri="{FF2B5EF4-FFF2-40B4-BE49-F238E27FC236}">
                      <a16:creationId xmlns:a16="http://schemas.microsoft.com/office/drawing/2014/main" id="{00000000-0008-0000-0000-000079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8001000" y="771526"/>
                <a:ext cx="4815418" cy="364331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7"/>
                </a:graphicData>
              </a:graphic>
            </xdr:graphicFrame>
            <xdr:sp macro="" textlink="">
              <xdr:nvSpPr>
                <xdr:cNvPr id="122" name="Rectangle 121">
                  <a:extLst>
                    <a:ext uri="{FF2B5EF4-FFF2-40B4-BE49-F238E27FC236}">
                      <a16:creationId xmlns:a16="http://schemas.microsoft.com/office/drawing/2014/main" id="{00000000-0008-0000-0000-00007A000000}"/>
                    </a:ext>
                  </a:extLst>
                </xdr:cNvPr>
                <xdr:cNvSpPr/>
              </xdr:nvSpPr>
              <xdr:spPr>
                <a:xfrm>
                  <a:off x="11591303" y="2358179"/>
                  <a:ext cx="861826" cy="428625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23" name="TextBox 122">
                  <a:extLst>
                    <a:ext uri="{FF2B5EF4-FFF2-40B4-BE49-F238E27FC236}">
                      <a16:creationId xmlns:a16="http://schemas.microsoft.com/office/drawing/2014/main" id="{00000000-0008-0000-0000-00007B000000}"/>
                    </a:ext>
                  </a:extLst>
                </xdr:cNvPr>
                <xdr:cNvSpPr txBox="1"/>
              </xdr:nvSpPr>
              <xdr:spPr>
                <a:xfrm>
                  <a:off x="11514280" y="2297935"/>
                  <a:ext cx="752476" cy="4953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l"/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l</a:t>
                  </a:r>
                  <a:r>
                    <a:rPr lang="en-US" sz="1050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Exp </a:t>
                  </a:r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= 3.29</a:t>
                  </a:r>
                </a:p>
                <a:p>
                  <a:pPr algn="l"/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l</a:t>
                  </a:r>
                  <a:r>
                    <a:rPr lang="en-US" sz="1050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sc </a:t>
                  </a:r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= 3.45</a:t>
                  </a:r>
                </a:p>
              </xdr:txBody>
            </xdr:sp>
          </xdr:grpSp>
          <xdr:sp macro="" textlink="">
            <xdr:nvSpPr>
              <xdr:cNvPr id="115" name="Right Brace 114">
                <a:extLst>
                  <a:ext uri="{FF2B5EF4-FFF2-40B4-BE49-F238E27FC236}">
                    <a16:creationId xmlns:a16="http://schemas.microsoft.com/office/drawing/2014/main" id="{00000000-0008-0000-0000-000073000000}"/>
                  </a:ext>
                </a:extLst>
              </xdr:cNvPr>
              <xdr:cNvSpPr/>
            </xdr:nvSpPr>
            <xdr:spPr>
              <a:xfrm rot="16200000">
                <a:off x="6930814" y="718874"/>
                <a:ext cx="166996" cy="731668"/>
              </a:xfrm>
              <a:prstGeom prst="rightBrace">
                <a:avLst>
                  <a:gd name="adj1" fmla="val 35293"/>
                  <a:gd name="adj2" fmla="val 50000"/>
                </a:avLst>
              </a:prstGeom>
              <a:ln w="12700">
                <a:solidFill>
                  <a:schemeClr val="bg2">
                    <a:lumMod val="50000"/>
                  </a:schemeClr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  <xdr:txBody>
              <a:bodyPr rtlCol="0" anchor="ctr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8" name="TextBox 117">
                <a:extLst>
                  <a:ext uri="{FF2B5EF4-FFF2-40B4-BE49-F238E27FC236}">
                    <a16:creationId xmlns:a16="http://schemas.microsoft.com/office/drawing/2014/main" id="{00000000-0008-0000-0000-000076000000}"/>
                  </a:ext>
                </a:extLst>
              </xdr:cNvPr>
              <xdr:cNvSpPr txBox="1"/>
            </xdr:nvSpPr>
            <xdr:spPr>
              <a:xfrm>
                <a:off x="6741968" y="751829"/>
                <a:ext cx="790142" cy="27103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lang="el-GR" sz="12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US" sz="12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200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= 1.87</a:t>
                </a:r>
              </a:p>
            </xdr:txBody>
          </xdr:sp>
          <xdr:sp macro="" textlink="">
            <xdr:nvSpPr>
              <xdr:cNvPr id="119" name="TextBox 118">
                <a:extLst>
                  <a:ext uri="{FF2B5EF4-FFF2-40B4-BE49-F238E27FC236}">
                    <a16:creationId xmlns:a16="http://schemas.microsoft.com/office/drawing/2014/main" id="{00000000-0008-0000-0000-000077000000}"/>
                  </a:ext>
                </a:extLst>
              </xdr:cNvPr>
              <xdr:cNvSpPr txBox="1"/>
            </xdr:nvSpPr>
            <xdr:spPr>
              <a:xfrm>
                <a:off x="7603332" y="758105"/>
                <a:ext cx="444212" cy="27103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lang="en-US" sz="12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l-GR" sz="12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endParaRPr lang="en-US" sz="1200" i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20" name="TextBox 119">
                <a:extLst>
                  <a:ext uri="{FF2B5EF4-FFF2-40B4-BE49-F238E27FC236}">
                    <a16:creationId xmlns:a16="http://schemas.microsoft.com/office/drawing/2014/main" id="{00000000-0008-0000-0000-000078000000}"/>
                  </a:ext>
                </a:extLst>
              </xdr:cNvPr>
              <xdr:cNvSpPr txBox="1"/>
            </xdr:nvSpPr>
            <xdr:spPr>
              <a:xfrm>
                <a:off x="8733560" y="757240"/>
                <a:ext cx="731909" cy="27103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200" i="1">
                    <a:latin typeface="Aptos Narrow" panose="020B0004020202020204" pitchFamily="34" charset="0"/>
                    <a:cs typeface="Times New Roman" panose="02020603050405020304" pitchFamily="18" charset="0"/>
                  </a:rPr>
                  <a:t>…</a:t>
                </a:r>
                <a:r>
                  <a:rPr lang="en-US" sz="12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   m</a:t>
                </a:r>
                <a:r>
                  <a:rPr kumimoji="0" lang="el-GR" sz="1200" b="0" i="1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δ</a:t>
                </a:r>
                <a:endParaRPr kumimoji="0" lang="en-US" sz="1200" b="0" i="1" u="none" strike="noStrike" kern="0" cap="none" spc="0" normalizeH="0" baseline="-2500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  <a:p>
                <a:pPr algn="l"/>
                <a:r>
                  <a:rPr lang="en-US" sz="120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en-US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00000000-0008-0000-0000-000071000000}"/>
                </a:ext>
              </a:extLst>
            </xdr:cNvPr>
            <xdr:cNvSpPr txBox="1"/>
          </xdr:nvSpPr>
          <xdr:spPr>
            <a:xfrm>
              <a:off x="7831066" y="4767912"/>
              <a:ext cx="444212" cy="2710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200" i="1">
                  <a:latin typeface="Times New Roman" panose="02020603050405020304" pitchFamily="18" charset="0"/>
                  <a:cs typeface="Times New Roman" panose="02020603050405020304" pitchFamily="18" charset="0"/>
                </a:rPr>
                <a:t>3</a:t>
              </a:r>
              <a:r>
                <a:rPr lang="el-GR" sz="1200" i="1">
                  <a:latin typeface="Times New Roman" panose="02020603050405020304" pitchFamily="18" charset="0"/>
                  <a:cs typeface="Times New Roman" panose="02020603050405020304" pitchFamily="18" charset="0"/>
                </a:rPr>
                <a:t>δ</a:t>
              </a:r>
              <a:endParaRPr lang="en-US" sz="1200" i="1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124" name="Right Brace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 rot="16200000">
            <a:off x="4725449" y="39976902"/>
            <a:ext cx="166996" cy="733666"/>
          </a:xfrm>
          <a:prstGeom prst="rightBrace">
            <a:avLst>
              <a:gd name="adj1" fmla="val 35293"/>
              <a:gd name="adj2" fmla="val 50000"/>
            </a:avLst>
          </a:prstGeom>
          <a:ln w="12700"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l"/>
            <a:endParaRPr lang="en-US" sz="1100"/>
          </a:p>
        </xdr:txBody>
      </xdr:sp>
      <xdr:sp macro="" textlink="">
        <xdr:nvSpPr>
          <xdr:cNvPr id="126" name="Right Brace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>
          <a:xfrm rot="16200000">
            <a:off x="5472027" y="39975088"/>
            <a:ext cx="166996" cy="733666"/>
          </a:xfrm>
          <a:prstGeom prst="rightBrace">
            <a:avLst>
              <a:gd name="adj1" fmla="val 35293"/>
              <a:gd name="adj2" fmla="val 50000"/>
            </a:avLst>
          </a:prstGeom>
          <a:ln w="12700"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42</xdr:col>
      <xdr:colOff>299237</xdr:colOff>
      <xdr:row>1</xdr:row>
      <xdr:rowOff>51959</xdr:rowOff>
    </xdr:from>
    <xdr:to>
      <xdr:col>51</xdr:col>
      <xdr:colOff>579024</xdr:colOff>
      <xdr:row>30</xdr:row>
      <xdr:rowOff>100882</xdr:rowOff>
    </xdr:to>
    <xdr:grpSp>
      <xdr:nvGrpSpPr>
        <xdr:cNvPr id="295" name="Group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GrpSpPr/>
      </xdr:nvGrpSpPr>
      <xdr:grpSpPr>
        <a:xfrm>
          <a:off x="16932140" y="246556"/>
          <a:ext cx="5810432" cy="6276020"/>
          <a:chOff x="19249754" y="27254830"/>
          <a:chExt cx="5486787" cy="6173498"/>
        </a:xfrm>
      </xdr:grpSpPr>
      <xdr:grpSp>
        <xdr:nvGrpSpPr>
          <xdr:cNvPr id="274" name="Group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GrpSpPr/>
        </xdr:nvGrpSpPr>
        <xdr:grpSpPr>
          <a:xfrm>
            <a:off x="19249754" y="27254830"/>
            <a:ext cx="5486787" cy="6173498"/>
            <a:chOff x="19220304" y="27252530"/>
            <a:chExt cx="5478505" cy="6173498"/>
          </a:xfrm>
        </xdr:grpSpPr>
        <xdr:grpSp>
          <xdr:nvGrpSpPr>
            <xdr:cNvPr id="241" name="Group 240">
              <a:extLst>
                <a:ext uri="{FF2B5EF4-FFF2-40B4-BE49-F238E27FC236}">
                  <a16:creationId xmlns:a16="http://schemas.microsoft.com/office/drawing/2014/main" id="{00000000-0008-0000-0000-0000F1000000}"/>
                </a:ext>
              </a:extLst>
            </xdr:cNvPr>
            <xdr:cNvGrpSpPr/>
          </xdr:nvGrpSpPr>
          <xdr:grpSpPr>
            <a:xfrm>
              <a:off x="19220304" y="27542338"/>
              <a:ext cx="5478505" cy="5883690"/>
              <a:chOff x="19213451" y="19781925"/>
              <a:chExt cx="5316304" cy="5885520"/>
            </a:xfrm>
          </xdr:grpSpPr>
          <xdr:sp macro="" textlink="">
            <xdr:nvSpPr>
              <xdr:cNvPr id="242" name="Rectangle 241">
                <a:extLst>
                  <a:ext uri="{FF2B5EF4-FFF2-40B4-BE49-F238E27FC236}">
                    <a16:creationId xmlns:a16="http://schemas.microsoft.com/office/drawing/2014/main" id="{00000000-0008-0000-0000-0000F2000000}"/>
                  </a:ext>
                </a:extLst>
              </xdr:cNvPr>
              <xdr:cNvSpPr/>
            </xdr:nvSpPr>
            <xdr:spPr>
              <a:xfrm>
                <a:off x="20485602" y="23719930"/>
                <a:ext cx="2756986" cy="1724528"/>
              </a:xfrm>
              <a:prstGeom prst="rect">
                <a:avLst/>
              </a:prstGeom>
              <a:solidFill>
                <a:srgbClr val="FFFF85">
                  <a:alpha val="63922"/>
                </a:srgbClr>
              </a:solidFill>
              <a:ln>
                <a:noFill/>
              </a:ln>
              <a:effectLst>
                <a:softEdge rad="63500"/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43" name="TextBox 242">
                <a:extLst>
                  <a:ext uri="{FF2B5EF4-FFF2-40B4-BE49-F238E27FC236}">
                    <a16:creationId xmlns:a16="http://schemas.microsoft.com/office/drawing/2014/main" id="{00000000-0008-0000-0000-0000F3000000}"/>
                  </a:ext>
                </a:extLst>
              </xdr:cNvPr>
              <xdr:cNvSpPr txBox="1"/>
            </xdr:nvSpPr>
            <xdr:spPr>
              <a:xfrm rot="16200000">
                <a:off x="19947759" y="24431759"/>
                <a:ext cx="1388684" cy="30087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400" b="1" u="sng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Velocity</a:t>
                </a:r>
                <a:endParaRPr lang="en-US" sz="1400" b="1" u="sng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244" name="Rectangle 243">
                <a:extLst>
                  <a:ext uri="{FF2B5EF4-FFF2-40B4-BE49-F238E27FC236}">
                    <a16:creationId xmlns:a16="http://schemas.microsoft.com/office/drawing/2014/main" id="{00000000-0008-0000-0000-0000F4000000}"/>
                  </a:ext>
                </a:extLst>
              </xdr:cNvPr>
              <xdr:cNvSpPr/>
            </xdr:nvSpPr>
            <xdr:spPr>
              <a:xfrm>
                <a:off x="19213451" y="21688930"/>
                <a:ext cx="5249207" cy="1724528"/>
              </a:xfrm>
              <a:prstGeom prst="rect">
                <a:avLst/>
              </a:prstGeom>
              <a:solidFill>
                <a:srgbClr val="FBE3D6">
                  <a:alpha val="63922"/>
                </a:srgbClr>
              </a:solidFill>
              <a:ln>
                <a:noFill/>
              </a:ln>
              <a:effectLst>
                <a:softEdge rad="63500"/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45" name="Rectangle 244">
                <a:extLst>
                  <a:ext uri="{FF2B5EF4-FFF2-40B4-BE49-F238E27FC236}">
                    <a16:creationId xmlns:a16="http://schemas.microsoft.com/office/drawing/2014/main" id="{00000000-0008-0000-0000-0000F5000000}"/>
                  </a:ext>
                </a:extLst>
              </xdr:cNvPr>
              <xdr:cNvSpPr/>
            </xdr:nvSpPr>
            <xdr:spPr>
              <a:xfrm>
                <a:off x="19221715" y="19791951"/>
                <a:ext cx="5252530" cy="1724528"/>
              </a:xfrm>
              <a:prstGeom prst="rect">
                <a:avLst/>
              </a:prstGeom>
              <a:solidFill>
                <a:srgbClr val="C2F1C8">
                  <a:alpha val="63922"/>
                </a:srgbClr>
              </a:solidFill>
              <a:ln>
                <a:noFill/>
              </a:ln>
              <a:effectLst>
                <a:softEdge rad="63500"/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246" name="Group 245">
                <a:extLst>
                  <a:ext uri="{FF2B5EF4-FFF2-40B4-BE49-F238E27FC236}">
                    <a16:creationId xmlns:a16="http://schemas.microsoft.com/office/drawing/2014/main" id="{00000000-0008-0000-0000-0000F6000000}"/>
                  </a:ext>
                </a:extLst>
              </xdr:cNvPr>
              <xdr:cNvGrpSpPr/>
            </xdr:nvGrpSpPr>
            <xdr:grpSpPr>
              <a:xfrm>
                <a:off x="19571376" y="19781925"/>
                <a:ext cx="4958379" cy="5885520"/>
                <a:chOff x="19641548" y="13324974"/>
                <a:chExt cx="4958373" cy="5885521"/>
              </a:xfrm>
            </xdr:grpSpPr>
            <xdr:grpSp>
              <xdr:nvGrpSpPr>
                <xdr:cNvPr id="249" name="Group 248">
                  <a:extLst>
                    <a:ext uri="{FF2B5EF4-FFF2-40B4-BE49-F238E27FC236}">
                      <a16:creationId xmlns:a16="http://schemas.microsoft.com/office/drawing/2014/main" id="{00000000-0008-0000-0000-0000F9000000}"/>
                    </a:ext>
                  </a:extLst>
                </xdr:cNvPr>
                <xdr:cNvGrpSpPr/>
              </xdr:nvGrpSpPr>
              <xdr:grpSpPr>
                <a:xfrm>
                  <a:off x="19641548" y="13324974"/>
                  <a:ext cx="3707268" cy="5885521"/>
                  <a:chOff x="20030097" y="4396007"/>
                  <a:chExt cx="7828576" cy="6098353"/>
                </a:xfrm>
              </xdr:grpSpPr>
              <xdr:grpSp>
                <xdr:nvGrpSpPr>
                  <xdr:cNvPr id="259" name="Group 258">
                    <a:extLst>
                      <a:ext uri="{FF2B5EF4-FFF2-40B4-BE49-F238E27FC236}">
                        <a16:creationId xmlns:a16="http://schemas.microsoft.com/office/drawing/2014/main" id="{00000000-0008-0000-0000-000003010000}"/>
                      </a:ext>
                    </a:extLst>
                  </xdr:cNvPr>
                  <xdr:cNvGrpSpPr/>
                </xdr:nvGrpSpPr>
                <xdr:grpSpPr>
                  <a:xfrm>
                    <a:off x="20030097" y="4396007"/>
                    <a:ext cx="7828576" cy="6098353"/>
                    <a:chOff x="18555958" y="4187989"/>
                    <a:chExt cx="7022737" cy="6098353"/>
                  </a:xfrm>
                </xdr:grpSpPr>
                <xdr:graphicFrame macro="">
                  <xdr:nvGraphicFramePr>
                    <xdr:cNvPr id="263" name="Chart 262">
                      <a:extLst>
                        <a:ext uri="{FF2B5EF4-FFF2-40B4-BE49-F238E27FC236}">
                          <a16:creationId xmlns:a16="http://schemas.microsoft.com/office/drawing/2014/main" id="{00000000-0008-0000-0000-000007010000}"/>
                        </a:ext>
                      </a:extLst>
                    </xdr:cNvPr>
                    <xdr:cNvGraphicFramePr>
                      <a:graphicFrameLocks/>
                    </xdr:cNvGraphicFramePr>
                  </xdr:nvGraphicFramePr>
                  <xdr:xfrm>
                    <a:off x="18555961" y="4187989"/>
                    <a:ext cx="4675563" cy="2033041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58"/>
                    </a:graphicData>
                  </a:graphic>
                </xdr:graphicFrame>
                <xdr:graphicFrame macro="">
                  <xdr:nvGraphicFramePr>
                    <xdr:cNvPr id="264" name="Chart 263">
                      <a:extLst>
                        <a:ext uri="{FF2B5EF4-FFF2-40B4-BE49-F238E27FC236}">
                          <a16:creationId xmlns:a16="http://schemas.microsoft.com/office/drawing/2014/main" id="{00000000-0008-0000-0000-000008010000}"/>
                        </a:ext>
                      </a:extLst>
                    </xdr:cNvPr>
                    <xdr:cNvGraphicFramePr>
                      <a:graphicFrameLocks/>
                    </xdr:cNvGraphicFramePr>
                  </xdr:nvGraphicFramePr>
                  <xdr:xfrm>
                    <a:off x="18555958" y="6162513"/>
                    <a:ext cx="4675563" cy="203304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59"/>
                    </a:graphicData>
                  </a:graphic>
                </xdr:graphicFrame>
                <xdr:grpSp>
                  <xdr:nvGrpSpPr>
                    <xdr:cNvPr id="265" name="Group 264">
                      <a:extLst>
                        <a:ext uri="{FF2B5EF4-FFF2-40B4-BE49-F238E27FC236}">
                          <a16:creationId xmlns:a16="http://schemas.microsoft.com/office/drawing/2014/main" id="{00000000-0008-0000-0000-000009010000}"/>
                        </a:ext>
                      </a:extLst>
                    </xdr:cNvPr>
                    <xdr:cNvGrpSpPr/>
                  </xdr:nvGrpSpPr>
                  <xdr:grpSpPr>
                    <a:xfrm>
                      <a:off x="20903109" y="5653394"/>
                      <a:ext cx="4675586" cy="4632948"/>
                      <a:chOff x="2008927" y="-2717392"/>
                      <a:chExt cx="4875753" cy="9252113"/>
                    </a:xfrm>
                  </xdr:grpSpPr>
                  <xdr:graphicFrame macro="">
                    <xdr:nvGraphicFramePr>
                      <xdr:cNvPr id="266" name="Chart 265">
                        <a:extLst>
                          <a:ext uri="{FF2B5EF4-FFF2-40B4-BE49-F238E27FC236}">
                            <a16:creationId xmlns:a16="http://schemas.microsoft.com/office/drawing/2014/main" id="{00000000-0008-0000-0000-00000A010000}"/>
                          </a:ext>
                        </a:extLst>
                      </xdr:cNvPr>
                      <xdr:cNvGraphicFramePr>
                        <a:graphicFrameLocks/>
                      </xdr:cNvGraphicFramePr>
                    </xdr:nvGraphicFramePr>
                    <xdr:xfrm>
                      <a:off x="2008927" y="2474692"/>
                      <a:ext cx="4875753" cy="4060029"/>
                    </xdr:xfrm>
                    <a:graphic>
                      <a:graphicData uri="http://schemas.openxmlformats.org/drawingml/2006/chart">
                        <c:chart xmlns:c="http://schemas.openxmlformats.org/drawingml/2006/chart" xmlns:r="http://schemas.openxmlformats.org/officeDocument/2006/relationships" r:id="rId60"/>
                      </a:graphicData>
                    </a:graphic>
                  </xdr:graphicFrame>
                  <xdr:sp macro="" textlink="">
                    <xdr:nvSpPr>
                      <xdr:cNvPr id="267" name="TextBox 266">
                        <a:extLst>
                          <a:ext uri="{FF2B5EF4-FFF2-40B4-BE49-F238E27FC236}">
                            <a16:creationId xmlns:a16="http://schemas.microsoft.com/office/drawing/2014/main" id="{00000000-0008-0000-0000-00000B01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265449" y="-2717392"/>
                        <a:ext cx="1130189" cy="59153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r>
                          <a:rPr lang="en-US" sz="105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T = T</a:t>
                        </a:r>
                        <a:r>
                          <a:rPr lang="en-US" sz="1050" baseline="-2500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m</a:t>
                        </a:r>
                      </a:p>
                    </xdr:txBody>
                  </xdr:sp>
                </xdr:grpSp>
              </xdr:grpSp>
              <xdr:sp macro="" textlink="">
                <xdr:nvSpPr>
                  <xdr:cNvPr id="260" name="TextBox 259">
                    <a:extLst>
                      <a:ext uri="{FF2B5EF4-FFF2-40B4-BE49-F238E27FC236}">
                        <a16:creationId xmlns:a16="http://schemas.microsoft.com/office/drawing/2014/main" id="{00000000-0008-0000-0000-000004010000}"/>
                      </a:ext>
                    </a:extLst>
                  </xdr:cNvPr>
                  <xdr:cNvSpPr txBox="1"/>
                </xdr:nvSpPr>
                <xdr:spPr>
                  <a:xfrm>
                    <a:off x="20734921" y="4488947"/>
                    <a:ext cx="893223" cy="3117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(a)</a:t>
                    </a:r>
                    <a:endParaRPr lang="en-US" sz="1200" b="1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261" name="TextBox 260">
                    <a:extLst>
                      <a:ext uri="{FF2B5EF4-FFF2-40B4-BE49-F238E27FC236}">
                        <a16:creationId xmlns:a16="http://schemas.microsoft.com/office/drawing/2014/main" id="{00000000-0008-0000-0000-000005010000}"/>
                      </a:ext>
                    </a:extLst>
                  </xdr:cNvPr>
                  <xdr:cNvSpPr txBox="1"/>
                </xdr:nvSpPr>
                <xdr:spPr>
                  <a:xfrm>
                    <a:off x="23357537" y="8558489"/>
                    <a:ext cx="881043" cy="27808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(e)</a:t>
                    </a:r>
                    <a:endParaRPr lang="en-US" sz="1200" b="1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262" name="TextBox 261">
                    <a:extLst>
                      <a:ext uri="{FF2B5EF4-FFF2-40B4-BE49-F238E27FC236}">
                        <a16:creationId xmlns:a16="http://schemas.microsoft.com/office/drawing/2014/main" id="{00000000-0008-0000-0000-000006010000}"/>
                      </a:ext>
                    </a:extLst>
                  </xdr:cNvPr>
                  <xdr:cNvSpPr txBox="1"/>
                </xdr:nvSpPr>
                <xdr:spPr>
                  <a:xfrm>
                    <a:off x="20718234" y="6465105"/>
                    <a:ext cx="926598" cy="32127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(c)</a:t>
                    </a:r>
                    <a:endParaRPr lang="en-US" sz="1200" b="1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grpSp>
              <xdr:nvGrpSpPr>
                <xdr:cNvPr id="250" name="Group 249">
                  <a:extLst>
                    <a:ext uri="{FF2B5EF4-FFF2-40B4-BE49-F238E27FC236}">
                      <a16:creationId xmlns:a16="http://schemas.microsoft.com/office/drawing/2014/main" id="{00000000-0008-0000-0000-0000FA000000}"/>
                    </a:ext>
                  </a:extLst>
                </xdr:cNvPr>
                <xdr:cNvGrpSpPr/>
              </xdr:nvGrpSpPr>
              <xdr:grpSpPr>
                <a:xfrm>
                  <a:off x="22132612" y="13328583"/>
                  <a:ext cx="2467309" cy="3867699"/>
                  <a:chOff x="16628174" y="13338607"/>
                  <a:chExt cx="2467310" cy="3867698"/>
                </a:xfrm>
              </xdr:grpSpPr>
              <xdr:grpSp>
                <xdr:nvGrpSpPr>
                  <xdr:cNvPr id="252" name="Group 251">
                    <a:extLst>
                      <a:ext uri="{FF2B5EF4-FFF2-40B4-BE49-F238E27FC236}">
                        <a16:creationId xmlns:a16="http://schemas.microsoft.com/office/drawing/2014/main" id="{00000000-0008-0000-0000-0000FC000000}"/>
                      </a:ext>
                    </a:extLst>
                  </xdr:cNvPr>
                  <xdr:cNvGrpSpPr/>
                </xdr:nvGrpSpPr>
                <xdr:grpSpPr>
                  <a:xfrm>
                    <a:off x="16628174" y="13338607"/>
                    <a:ext cx="2467310" cy="3867698"/>
                    <a:chOff x="18452188" y="4187989"/>
                    <a:chExt cx="4675562" cy="4007563"/>
                  </a:xfrm>
                </xdr:grpSpPr>
                <xdr:graphicFrame macro="">
                  <xdr:nvGraphicFramePr>
                    <xdr:cNvPr id="256" name="Chart 255">
                      <a:extLst>
                        <a:ext uri="{FF2B5EF4-FFF2-40B4-BE49-F238E27FC236}">
                          <a16:creationId xmlns:a16="http://schemas.microsoft.com/office/drawing/2014/main" id="{00000000-0008-0000-0000-000000010000}"/>
                        </a:ext>
                      </a:extLst>
                    </xdr:cNvPr>
                    <xdr:cNvGraphicFramePr>
                      <a:graphicFrameLocks/>
                    </xdr:cNvGraphicFramePr>
                  </xdr:nvGraphicFramePr>
                  <xdr:xfrm>
                    <a:off x="18452190" y="4187989"/>
                    <a:ext cx="4675560" cy="2033041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61"/>
                    </a:graphicData>
                  </a:graphic>
                </xdr:graphicFrame>
                <xdr:graphicFrame macro="">
                  <xdr:nvGraphicFramePr>
                    <xdr:cNvPr id="257" name="Chart 256">
                      <a:extLst>
                        <a:ext uri="{FF2B5EF4-FFF2-40B4-BE49-F238E27FC236}">
                          <a16:creationId xmlns:a16="http://schemas.microsoft.com/office/drawing/2014/main" id="{00000000-0008-0000-0000-000001010000}"/>
                        </a:ext>
                      </a:extLst>
                    </xdr:cNvPr>
                    <xdr:cNvGraphicFramePr>
                      <a:graphicFrameLocks/>
                    </xdr:cNvGraphicFramePr>
                  </xdr:nvGraphicFramePr>
                  <xdr:xfrm>
                    <a:off x="18452188" y="6162513"/>
                    <a:ext cx="4675562" cy="2033039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62"/>
                    </a:graphicData>
                  </a:graphic>
                </xdr:graphicFrame>
              </xdr:grpSp>
              <xdr:sp macro="" textlink="">
                <xdr:nvSpPr>
                  <xdr:cNvPr id="253" name="TextBox 252">
                    <a:extLst>
                      <a:ext uri="{FF2B5EF4-FFF2-40B4-BE49-F238E27FC236}">
                        <a16:creationId xmlns:a16="http://schemas.microsoft.com/office/drawing/2014/main" id="{00000000-0008-0000-0000-0000FD000000}"/>
                      </a:ext>
                    </a:extLst>
                  </xdr:cNvPr>
                  <xdr:cNvSpPr txBox="1"/>
                </xdr:nvSpPr>
                <xdr:spPr>
                  <a:xfrm>
                    <a:off x="16967785" y="13425234"/>
                    <a:ext cx="422990" cy="30087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(b)</a:t>
                    </a:r>
                    <a:endParaRPr lang="en-US" sz="1200" b="1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255" name="TextBox 254">
                    <a:extLst>
                      <a:ext uri="{FF2B5EF4-FFF2-40B4-BE49-F238E27FC236}">
                        <a16:creationId xmlns:a16="http://schemas.microsoft.com/office/drawing/2014/main" id="{00000000-0008-0000-0000-0000FF000000}"/>
                      </a:ext>
                    </a:extLst>
                  </xdr:cNvPr>
                  <xdr:cNvSpPr txBox="1"/>
                </xdr:nvSpPr>
                <xdr:spPr>
                  <a:xfrm>
                    <a:off x="16959883" y="15332424"/>
                    <a:ext cx="438795" cy="31006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(d)</a:t>
                    </a:r>
                    <a:endParaRPr lang="en-US" sz="1200" b="1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251" name="TextBox 250">
                  <a:extLst>
                    <a:ext uri="{FF2B5EF4-FFF2-40B4-BE49-F238E27FC236}">
                      <a16:creationId xmlns:a16="http://schemas.microsoft.com/office/drawing/2014/main" id="{00000000-0008-0000-0000-0000FB000000}"/>
                    </a:ext>
                  </a:extLst>
                </xdr:cNvPr>
                <xdr:cNvSpPr txBox="1"/>
              </xdr:nvSpPr>
              <xdr:spPr>
                <a:xfrm>
                  <a:off x="19982449" y="14548250"/>
                  <a:ext cx="572127" cy="28587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T = T</a:t>
                  </a:r>
                  <a:r>
                    <a:rPr lang="en-US" sz="1050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m</a:t>
                  </a:r>
                </a:p>
              </xdr:txBody>
            </xdr:sp>
          </xdr:grpSp>
          <xdr:sp macro="" textlink="">
            <xdr:nvSpPr>
              <xdr:cNvPr id="247" name="TextBox 246">
                <a:extLst>
                  <a:ext uri="{FF2B5EF4-FFF2-40B4-BE49-F238E27FC236}">
                    <a16:creationId xmlns:a16="http://schemas.microsoft.com/office/drawing/2014/main" id="{00000000-0008-0000-0000-0000F7000000}"/>
                  </a:ext>
                </a:extLst>
              </xdr:cNvPr>
              <xdr:cNvSpPr txBox="1"/>
            </xdr:nvSpPr>
            <xdr:spPr>
              <a:xfrm rot="16200000">
                <a:off x="18644801" y="20503782"/>
                <a:ext cx="1516501" cy="30087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400" b="1" u="sng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Free Path</a:t>
                </a:r>
                <a:endParaRPr lang="en-US" sz="1400" b="1" u="sng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248" name="TextBox 247">
                <a:extLst>
                  <a:ext uri="{FF2B5EF4-FFF2-40B4-BE49-F238E27FC236}">
                    <a16:creationId xmlns:a16="http://schemas.microsoft.com/office/drawing/2014/main" id="{00000000-0008-0000-0000-0000F8000000}"/>
                  </a:ext>
                </a:extLst>
              </xdr:cNvPr>
              <xdr:cNvSpPr txBox="1"/>
            </xdr:nvSpPr>
            <xdr:spPr>
              <a:xfrm rot="16200000">
                <a:off x="18707342" y="22407812"/>
                <a:ext cx="1388684" cy="30087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400" b="1" u="sng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Specific</a:t>
                </a:r>
                <a:r>
                  <a:rPr lang="en-US" sz="1400" b="1" u="sng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Heat</a:t>
                </a:r>
                <a:endParaRPr lang="en-US" sz="1400" b="1" u="sng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00000000-0008-0000-0000-00000C010000}"/>
                </a:ext>
              </a:extLst>
            </xdr:cNvPr>
            <xdr:cNvSpPr txBox="1"/>
          </xdr:nvSpPr>
          <xdr:spPr>
            <a:xfrm>
              <a:off x="20128135" y="27252530"/>
              <a:ext cx="1490633" cy="3131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u="sng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Zhao-PGM</a:t>
              </a:r>
              <a:endParaRPr lang="en-US" sz="1400" b="1" u="sng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00000000-0008-0000-0000-00000D010000}"/>
                </a:ext>
              </a:extLst>
            </xdr:cNvPr>
            <xdr:cNvSpPr txBox="1"/>
          </xdr:nvSpPr>
          <xdr:spPr>
            <a:xfrm>
              <a:off x="22776679" y="27260355"/>
              <a:ext cx="1490040" cy="3131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u="sng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Gheribi-KTM</a:t>
              </a:r>
              <a:endParaRPr lang="en-US" sz="1400" b="1" u="sng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cxnSp macro="">
        <xdr:nvCxnSpPr>
          <xdr:cNvPr id="271" name="Straight Connector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CxnSpPr/>
        </xdr:nvCxnSpPr>
        <xdr:spPr>
          <a:xfrm>
            <a:off x="19402841" y="31452345"/>
            <a:ext cx="5263618" cy="0"/>
          </a:xfrm>
          <a:prstGeom prst="line">
            <a:avLst/>
          </a:prstGeom>
          <a:ln w="12700">
            <a:solidFill>
              <a:schemeClr val="tx1">
                <a:lumMod val="65000"/>
                <a:lumOff val="35000"/>
              </a:schemeClr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262756</xdr:colOff>
      <xdr:row>41</xdr:row>
      <xdr:rowOff>39281</xdr:rowOff>
    </xdr:from>
    <xdr:to>
      <xdr:col>46</xdr:col>
      <xdr:colOff>201780</xdr:colOff>
      <xdr:row>60</xdr:row>
      <xdr:rowOff>98534</xdr:rowOff>
    </xdr:to>
    <xdr:grpSp>
      <xdr:nvGrpSpPr>
        <xdr:cNvPr id="291" name="Group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14130337" y="8601539"/>
          <a:ext cx="5162411" cy="3756592"/>
          <a:chOff x="13164801" y="10584817"/>
          <a:chExt cx="4837596" cy="3702256"/>
        </a:xfrm>
      </xdr:grpSpPr>
      <xdr:grpSp>
        <xdr:nvGrpSpPr>
          <xdr:cNvPr id="286" name="Group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GrpSpPr/>
        </xdr:nvGrpSpPr>
        <xdr:grpSpPr>
          <a:xfrm>
            <a:off x="13357360" y="10584817"/>
            <a:ext cx="4645037" cy="2132173"/>
            <a:chOff x="3596993" y="9206717"/>
            <a:chExt cx="4644480" cy="2131891"/>
          </a:xfrm>
        </xdr:grpSpPr>
        <xdr:grpSp>
          <xdr:nvGrpSpPr>
            <xdr:cNvPr id="287" name="Group 286">
              <a:extLst>
                <a:ext uri="{FF2B5EF4-FFF2-40B4-BE49-F238E27FC236}">
                  <a16:creationId xmlns:a16="http://schemas.microsoft.com/office/drawing/2014/main" id="{00000000-0008-0000-0000-00001F010000}"/>
                </a:ext>
              </a:extLst>
            </xdr:cNvPr>
            <xdr:cNvGrpSpPr/>
          </xdr:nvGrpSpPr>
          <xdr:grpSpPr>
            <a:xfrm>
              <a:off x="3596993" y="9397841"/>
              <a:ext cx="4644480" cy="1940767"/>
              <a:chOff x="3596927" y="9343414"/>
              <a:chExt cx="4623056" cy="1928541"/>
            </a:xfrm>
          </xdr:grpSpPr>
          <xdr:sp macro="" textlink="">
            <xdr:nvSpPr>
              <xdr:cNvPr id="289" name="Isosceles Triangle 288">
                <a:extLst>
                  <a:ext uri="{FF2B5EF4-FFF2-40B4-BE49-F238E27FC236}">
                    <a16:creationId xmlns:a16="http://schemas.microsoft.com/office/drawing/2014/main" id="{00000000-0008-0000-0000-000021010000}"/>
                  </a:ext>
                </a:extLst>
              </xdr:cNvPr>
              <xdr:cNvSpPr/>
            </xdr:nvSpPr>
            <xdr:spPr>
              <a:xfrm rot="13974428">
                <a:off x="5562759" y="8614732"/>
                <a:ext cx="691391" cy="4623056"/>
              </a:xfrm>
              <a:prstGeom prst="triangle">
                <a:avLst>
                  <a:gd name="adj" fmla="val 48331"/>
                </a:avLst>
              </a:prstGeom>
              <a:solidFill>
                <a:srgbClr val="CAEDBD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90" name="Isosceles Triangle 289">
                <a:extLst>
                  <a:ext uri="{FF2B5EF4-FFF2-40B4-BE49-F238E27FC236}">
                    <a16:creationId xmlns:a16="http://schemas.microsoft.com/office/drawing/2014/main" id="{00000000-0008-0000-0000-000022010000}"/>
                  </a:ext>
                </a:extLst>
              </xdr:cNvPr>
              <xdr:cNvSpPr/>
            </xdr:nvSpPr>
            <xdr:spPr>
              <a:xfrm rot="16200000">
                <a:off x="7514916" y="9362776"/>
                <a:ext cx="467336" cy="428611"/>
              </a:xfrm>
              <a:prstGeom prst="triangle">
                <a:avLst>
                  <a:gd name="adj" fmla="val 100000"/>
                </a:avLst>
              </a:prstGeom>
              <a:solidFill>
                <a:srgbClr val="CAEDBD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288" name="Rectangle 287">
              <a:extLst>
                <a:ext uri="{FF2B5EF4-FFF2-40B4-BE49-F238E27FC236}">
                  <a16:creationId xmlns:a16="http://schemas.microsoft.com/office/drawing/2014/main" id="{00000000-0008-0000-0000-000020010000}"/>
                </a:ext>
              </a:extLst>
            </xdr:cNvPr>
            <xdr:cNvSpPr/>
          </xdr:nvSpPr>
          <xdr:spPr>
            <a:xfrm>
              <a:off x="7359856" y="9206717"/>
              <a:ext cx="421822" cy="18221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aphicFrame macro="">
        <xdr:nvGraphicFramePr>
          <xdr:cNvPr id="273" name="Chart 272">
            <a:extLst>
              <a:ext uri="{FF2B5EF4-FFF2-40B4-BE49-F238E27FC236}">
                <a16:creationId xmlns:a16="http://schemas.microsoft.com/office/drawing/2014/main" id="{00000000-0008-0000-0000-000011010000}"/>
              </a:ext>
            </a:extLst>
          </xdr:cNvPr>
          <xdr:cNvGraphicFramePr>
            <a:graphicFrameLocks/>
          </xdr:cNvGraphicFramePr>
        </xdr:nvGraphicFramePr>
        <xdr:xfrm>
          <a:off x="13164801" y="10641949"/>
          <a:ext cx="4766913" cy="36451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3"/>
          </a:graphicData>
        </a:graphic>
      </xdr:graphicFrame>
    </xdr:grpSp>
    <xdr:clientData/>
  </xdr:twoCellAnchor>
  <xdr:twoCellAnchor>
    <xdr:from>
      <xdr:col>45</xdr:col>
      <xdr:colOff>99088</xdr:colOff>
      <xdr:row>45</xdr:row>
      <xdr:rowOff>74952</xdr:rowOff>
    </xdr:from>
    <xdr:to>
      <xdr:col>46</xdr:col>
      <xdr:colOff>76701</xdr:colOff>
      <xdr:row>46</xdr:row>
      <xdr:rowOff>129006</xdr:rowOff>
    </xdr:to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/>
      </xdr:nvSpPr>
      <xdr:spPr>
        <a:xfrm>
          <a:off x="17204810" y="11112168"/>
          <a:ext cx="586427" cy="240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anose="02020603050405020304" pitchFamily="18" charset="0"/>
              <a:cs typeface="Times New Roman" panose="02020603050405020304" pitchFamily="18" charset="0"/>
            </a:rPr>
            <a:t>-15%</a:t>
          </a:r>
          <a:endParaRPr lang="en-US" sz="1050" baseline="-25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43</xdr:col>
      <xdr:colOff>496978</xdr:colOff>
      <xdr:row>42</xdr:row>
      <xdr:rowOff>60419</xdr:rowOff>
    </xdr:from>
    <xdr:to>
      <xdr:col>44</xdr:col>
      <xdr:colOff>474591</xdr:colOff>
      <xdr:row>43</xdr:row>
      <xdr:rowOff>114474</xdr:rowOff>
    </xdr:to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/>
      </xdr:nvSpPr>
      <xdr:spPr>
        <a:xfrm>
          <a:off x="16385071" y="10537919"/>
          <a:ext cx="586427" cy="240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anose="02020603050405020304" pitchFamily="18" charset="0"/>
              <a:cs typeface="Times New Roman" panose="02020603050405020304" pitchFamily="18" charset="0"/>
            </a:rPr>
            <a:t>-15%</a:t>
          </a:r>
          <a:endParaRPr lang="en-US" sz="1050" baseline="-25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0</xdr:colOff>
      <xdr:row>249</xdr:row>
      <xdr:rowOff>0</xdr:rowOff>
    </xdr:from>
    <xdr:to>
      <xdr:col>39</xdr:col>
      <xdr:colOff>542861</xdr:colOff>
      <xdr:row>268</xdr:row>
      <xdr:rowOff>52195</xdr:rowOff>
    </xdr:to>
    <xdr:grpSp>
      <xdr:nvGrpSpPr>
        <xdr:cNvPr id="301" name="Group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GrpSpPr/>
      </xdr:nvGrpSpPr>
      <xdr:grpSpPr>
        <a:xfrm>
          <a:off x="10180484" y="49038387"/>
          <a:ext cx="5151732" cy="3749534"/>
          <a:chOff x="3107241" y="44084829"/>
          <a:chExt cx="4811687" cy="3693766"/>
        </a:xfrm>
      </xdr:grpSpPr>
      <xdr:grpSp>
        <xdr:nvGrpSpPr>
          <xdr:cNvPr id="302" name="Group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GrpSpPr/>
        </xdr:nvGrpSpPr>
        <xdr:grpSpPr>
          <a:xfrm>
            <a:off x="3107241" y="44084829"/>
            <a:ext cx="4811687" cy="3693766"/>
            <a:chOff x="3103563" y="43825602"/>
            <a:chExt cx="4821173" cy="3671696"/>
          </a:xfrm>
        </xdr:grpSpPr>
        <xdr:grpSp>
          <xdr:nvGrpSpPr>
            <xdr:cNvPr id="305" name="Group 304">
              <a:extLst>
                <a:ext uri="{FF2B5EF4-FFF2-40B4-BE49-F238E27FC236}">
                  <a16:creationId xmlns:a16="http://schemas.microsoft.com/office/drawing/2014/main" id="{00000000-0008-0000-0000-000031010000}"/>
                </a:ext>
              </a:extLst>
            </xdr:cNvPr>
            <xdr:cNvGrpSpPr/>
          </xdr:nvGrpSpPr>
          <xdr:grpSpPr>
            <a:xfrm>
              <a:off x="3103563" y="43825602"/>
              <a:ext cx="4821173" cy="3671696"/>
              <a:chOff x="8410143" y="9109621"/>
              <a:chExt cx="4801096" cy="3647746"/>
            </a:xfrm>
          </xdr:grpSpPr>
          <xdr:grpSp>
            <xdr:nvGrpSpPr>
              <xdr:cNvPr id="308" name="Group 307">
                <a:extLst>
                  <a:ext uri="{FF2B5EF4-FFF2-40B4-BE49-F238E27FC236}">
                    <a16:creationId xmlns:a16="http://schemas.microsoft.com/office/drawing/2014/main" id="{00000000-0008-0000-0000-000034010000}"/>
                  </a:ext>
                </a:extLst>
              </xdr:cNvPr>
              <xdr:cNvGrpSpPr/>
            </xdr:nvGrpSpPr>
            <xdr:grpSpPr>
              <a:xfrm>
                <a:off x="8589089" y="9109621"/>
                <a:ext cx="4622150" cy="2103020"/>
                <a:chOff x="3596993" y="9206717"/>
                <a:chExt cx="4644480" cy="2131891"/>
              </a:xfrm>
            </xdr:grpSpPr>
            <xdr:grpSp>
              <xdr:nvGrpSpPr>
                <xdr:cNvPr id="315" name="Group 314">
                  <a:extLst>
                    <a:ext uri="{FF2B5EF4-FFF2-40B4-BE49-F238E27FC236}">
                      <a16:creationId xmlns:a16="http://schemas.microsoft.com/office/drawing/2014/main" id="{00000000-0008-0000-0000-00003B010000}"/>
                    </a:ext>
                  </a:extLst>
                </xdr:cNvPr>
                <xdr:cNvGrpSpPr/>
              </xdr:nvGrpSpPr>
              <xdr:grpSpPr>
                <a:xfrm>
                  <a:off x="3596993" y="9397841"/>
                  <a:ext cx="4644480" cy="1940767"/>
                  <a:chOff x="3596927" y="9343414"/>
                  <a:chExt cx="4623056" cy="1928541"/>
                </a:xfrm>
              </xdr:grpSpPr>
              <xdr:sp macro="" textlink="">
                <xdr:nvSpPr>
                  <xdr:cNvPr id="317" name="Isosceles Triangle 316">
                    <a:extLst>
                      <a:ext uri="{FF2B5EF4-FFF2-40B4-BE49-F238E27FC236}">
                        <a16:creationId xmlns:a16="http://schemas.microsoft.com/office/drawing/2014/main" id="{00000000-0008-0000-0000-00003D010000}"/>
                      </a:ext>
                    </a:extLst>
                  </xdr:cNvPr>
                  <xdr:cNvSpPr/>
                </xdr:nvSpPr>
                <xdr:spPr>
                  <a:xfrm rot="13974428">
                    <a:off x="5562759" y="8614732"/>
                    <a:ext cx="691391" cy="4623056"/>
                  </a:xfrm>
                  <a:prstGeom prst="triangle">
                    <a:avLst>
                      <a:gd name="adj" fmla="val 48438"/>
                    </a:avLst>
                  </a:prstGeom>
                  <a:solidFill>
                    <a:srgbClr val="CAEDBD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318" name="Isosceles Triangle 317">
                    <a:extLst>
                      <a:ext uri="{FF2B5EF4-FFF2-40B4-BE49-F238E27FC236}">
                        <a16:creationId xmlns:a16="http://schemas.microsoft.com/office/drawing/2014/main" id="{00000000-0008-0000-0000-00003E010000}"/>
                      </a:ext>
                    </a:extLst>
                  </xdr:cNvPr>
                  <xdr:cNvSpPr/>
                </xdr:nvSpPr>
                <xdr:spPr>
                  <a:xfrm rot="16200000">
                    <a:off x="7514916" y="9362776"/>
                    <a:ext cx="467336" cy="428611"/>
                  </a:xfrm>
                  <a:prstGeom prst="triangle">
                    <a:avLst>
                      <a:gd name="adj" fmla="val 100000"/>
                    </a:avLst>
                  </a:prstGeom>
                  <a:solidFill>
                    <a:srgbClr val="CAEDBD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316" name="Rectangle 315">
                  <a:extLst>
                    <a:ext uri="{FF2B5EF4-FFF2-40B4-BE49-F238E27FC236}">
                      <a16:creationId xmlns:a16="http://schemas.microsoft.com/office/drawing/2014/main" id="{00000000-0008-0000-0000-00003C010000}"/>
                    </a:ext>
                  </a:extLst>
                </xdr:cNvPr>
                <xdr:cNvSpPr/>
              </xdr:nvSpPr>
              <xdr:spPr>
                <a:xfrm>
                  <a:off x="7359856" y="9206717"/>
                  <a:ext cx="421822" cy="182212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309" name="Group 308">
                <a:extLst>
                  <a:ext uri="{FF2B5EF4-FFF2-40B4-BE49-F238E27FC236}">
                    <a16:creationId xmlns:a16="http://schemas.microsoft.com/office/drawing/2014/main" id="{00000000-0008-0000-0000-000035010000}"/>
                  </a:ext>
                </a:extLst>
              </xdr:cNvPr>
              <xdr:cNvGrpSpPr/>
            </xdr:nvGrpSpPr>
            <xdr:grpSpPr>
              <a:xfrm>
                <a:off x="8410143" y="9164174"/>
                <a:ext cx="4743021" cy="3593193"/>
                <a:chOff x="2928938" y="2333627"/>
                <a:chExt cx="4810123" cy="4060030"/>
              </a:xfrm>
              <a:noFill/>
            </xdr:grpSpPr>
            <xdr:grpSp>
              <xdr:nvGrpSpPr>
                <xdr:cNvPr id="310" name="Group 309">
                  <a:extLst>
                    <a:ext uri="{FF2B5EF4-FFF2-40B4-BE49-F238E27FC236}">
                      <a16:creationId xmlns:a16="http://schemas.microsoft.com/office/drawing/2014/main" id="{00000000-0008-0000-0000-000036010000}"/>
                    </a:ext>
                  </a:extLst>
                </xdr:cNvPr>
                <xdr:cNvGrpSpPr/>
              </xdr:nvGrpSpPr>
              <xdr:grpSpPr>
                <a:xfrm>
                  <a:off x="2928938" y="2333627"/>
                  <a:ext cx="4810123" cy="4060030"/>
                  <a:chOff x="2928938" y="2333627"/>
                  <a:chExt cx="4810123" cy="4060030"/>
                </a:xfrm>
                <a:grpFill/>
              </xdr:grpSpPr>
              <xdr:graphicFrame macro="">
                <xdr:nvGraphicFramePr>
                  <xdr:cNvPr id="313" name="Chart 312">
                    <a:extLst>
                      <a:ext uri="{FF2B5EF4-FFF2-40B4-BE49-F238E27FC236}">
                        <a16:creationId xmlns:a16="http://schemas.microsoft.com/office/drawing/2014/main" id="{00000000-0008-0000-0000-000039010000}"/>
                      </a:ext>
                    </a:extLst>
                  </xdr:cNvPr>
                  <xdr:cNvGraphicFramePr>
                    <a:graphicFrameLocks/>
                  </xdr:cNvGraphicFramePr>
                </xdr:nvGraphicFramePr>
                <xdr:xfrm>
                  <a:off x="2928938" y="2333627"/>
                  <a:ext cx="4810123" cy="4060030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4"/>
                  </a:graphicData>
                </a:graphic>
              </xdr:graphicFrame>
              <xdr:sp macro="" textlink="">
                <xdr:nvSpPr>
                  <xdr:cNvPr id="314" name="TextBox 313">
                    <a:extLst>
                      <a:ext uri="{FF2B5EF4-FFF2-40B4-BE49-F238E27FC236}">
                        <a16:creationId xmlns:a16="http://schemas.microsoft.com/office/drawing/2014/main" id="{00000000-0008-0000-0000-00003A010000}"/>
                      </a:ext>
                    </a:extLst>
                  </xdr:cNvPr>
                  <xdr:cNvSpPr txBox="1"/>
                </xdr:nvSpPr>
                <xdr:spPr>
                  <a:xfrm>
                    <a:off x="6711430" y="5547736"/>
                    <a:ext cx="1012032" cy="261938"/>
                  </a:xfrm>
                  <a:prstGeom prst="rect">
                    <a:avLst/>
                  </a:prstGeom>
                  <a:grp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05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T = T</a:t>
                    </a:r>
                    <a:r>
                      <a:rPr lang="en-US" sz="1050" baseline="-250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Exp. Min</a:t>
                    </a:r>
                  </a:p>
                </xdr:txBody>
              </xdr:sp>
            </xdr:grpSp>
            <xdr:sp macro="" textlink="">
              <xdr:nvSpPr>
                <xdr:cNvPr id="311" name="TextBox 310">
                  <a:extLst>
                    <a:ext uri="{FF2B5EF4-FFF2-40B4-BE49-F238E27FC236}">
                      <a16:creationId xmlns:a16="http://schemas.microsoft.com/office/drawing/2014/main" id="{00000000-0008-0000-0000-000037010000}"/>
                    </a:ext>
                  </a:extLst>
                </xdr:cNvPr>
                <xdr:cNvSpPr txBox="1"/>
              </xdr:nvSpPr>
              <xdr:spPr>
                <a:xfrm>
                  <a:off x="7114261" y="2722117"/>
                  <a:ext cx="595311" cy="273842"/>
                </a:xfrm>
                <a:prstGeom prst="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-15%</a:t>
                  </a:r>
                  <a:endPara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312" name="TextBox 311">
                  <a:extLst>
                    <a:ext uri="{FF2B5EF4-FFF2-40B4-BE49-F238E27FC236}">
                      <a16:creationId xmlns:a16="http://schemas.microsoft.com/office/drawing/2014/main" id="{00000000-0008-0000-0000-000038010000}"/>
                    </a:ext>
                  </a:extLst>
                </xdr:cNvPr>
                <xdr:cNvSpPr txBox="1"/>
              </xdr:nvSpPr>
              <xdr:spPr>
                <a:xfrm>
                  <a:off x="6849766" y="2469667"/>
                  <a:ext cx="595311" cy="273842"/>
                </a:xfrm>
                <a:prstGeom prst="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+15%</a:t>
                  </a:r>
                  <a:endPara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</xdr:grpSp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00000000-0008-0000-0000-000032010000}"/>
                </a:ext>
              </a:extLst>
            </xdr:cNvPr>
            <xdr:cNvSpPr txBox="1"/>
          </xdr:nvSpPr>
          <xdr:spPr>
            <a:xfrm>
              <a:off x="4511534" y="44015290"/>
              <a:ext cx="789783" cy="2780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KT    SCM</a:t>
              </a:r>
              <a:endPara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00000000-0008-0000-0000-000033010000}"/>
                </a:ext>
              </a:extLst>
            </xdr:cNvPr>
            <xdr:cNvSpPr txBox="1"/>
          </xdr:nvSpPr>
          <xdr:spPr>
            <a:xfrm>
              <a:off x="3670185" y="44153000"/>
              <a:ext cx="920759" cy="69202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Dissociating</a:t>
              </a:r>
            </a:p>
            <a:p>
              <a:pPr algn="r"/>
              <a:r>
                <a: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Complexing</a:t>
              </a:r>
            </a:p>
            <a:p>
              <a:pPr algn="r"/>
              <a:r>
                <a: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Actinides</a:t>
              </a:r>
            </a:p>
            <a:p>
              <a:pPr algn="r"/>
              <a:endParaRPr lang="en-US" sz="1050" baseline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00000000-0008-0000-0000-00002F010000}"/>
              </a:ext>
            </a:extLst>
          </xdr:cNvPr>
          <xdr:cNvSpPr txBox="1"/>
        </xdr:nvSpPr>
        <xdr:spPr>
          <a:xfrm>
            <a:off x="4512309" y="44899035"/>
            <a:ext cx="944973" cy="2948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31.9  </a:t>
            </a:r>
            <a:r>
              <a:rPr lang="en-US" sz="7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105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18.9</a:t>
            </a:r>
          </a:p>
        </xdr:txBody>
      </xdr:sp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3674461" y="44901415"/>
            <a:ext cx="918817" cy="2924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05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MAE (%)</a:t>
            </a:r>
          </a:p>
        </xdr:txBody>
      </xdr:sp>
    </xdr:grpSp>
    <xdr:clientData/>
  </xdr:twoCellAnchor>
  <xdr:twoCellAnchor>
    <xdr:from>
      <xdr:col>40</xdr:col>
      <xdr:colOff>349250</xdr:colOff>
      <xdr:row>250</xdr:row>
      <xdr:rowOff>47625</xdr:rowOff>
    </xdr:from>
    <xdr:to>
      <xdr:col>48</xdr:col>
      <xdr:colOff>288861</xdr:colOff>
      <xdr:row>269</xdr:row>
      <xdr:rowOff>99820</xdr:rowOff>
    </xdr:to>
    <xdr:grpSp>
      <xdr:nvGrpSpPr>
        <xdr:cNvPr id="335" name="Group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GrpSpPr/>
      </xdr:nvGrpSpPr>
      <xdr:grpSpPr>
        <a:xfrm>
          <a:off x="15753121" y="49280609"/>
          <a:ext cx="4855740" cy="3749534"/>
          <a:chOff x="3107241" y="44084829"/>
          <a:chExt cx="4811687" cy="3693766"/>
        </a:xfrm>
      </xdr:grpSpPr>
      <xdr:grpSp>
        <xdr:nvGrpSpPr>
          <xdr:cNvPr id="336" name="Group 335">
            <a:extLst>
              <a:ext uri="{FF2B5EF4-FFF2-40B4-BE49-F238E27FC236}">
                <a16:creationId xmlns:a16="http://schemas.microsoft.com/office/drawing/2014/main" id="{00000000-0008-0000-0000-000050010000}"/>
              </a:ext>
            </a:extLst>
          </xdr:cNvPr>
          <xdr:cNvGrpSpPr/>
        </xdr:nvGrpSpPr>
        <xdr:grpSpPr>
          <a:xfrm>
            <a:off x="3107241" y="44084829"/>
            <a:ext cx="4811687" cy="3693766"/>
            <a:chOff x="3103563" y="43825602"/>
            <a:chExt cx="4821173" cy="3671696"/>
          </a:xfrm>
        </xdr:grpSpPr>
        <xdr:grpSp>
          <xdr:nvGrpSpPr>
            <xdr:cNvPr id="339" name="Group 338">
              <a:extLst>
                <a:ext uri="{FF2B5EF4-FFF2-40B4-BE49-F238E27FC236}">
                  <a16:creationId xmlns:a16="http://schemas.microsoft.com/office/drawing/2014/main" id="{00000000-0008-0000-0000-000053010000}"/>
                </a:ext>
              </a:extLst>
            </xdr:cNvPr>
            <xdr:cNvGrpSpPr/>
          </xdr:nvGrpSpPr>
          <xdr:grpSpPr>
            <a:xfrm>
              <a:off x="3103563" y="43825602"/>
              <a:ext cx="4821173" cy="3671696"/>
              <a:chOff x="8410143" y="9109621"/>
              <a:chExt cx="4801096" cy="3647746"/>
            </a:xfrm>
          </xdr:grpSpPr>
          <xdr:grpSp>
            <xdr:nvGrpSpPr>
              <xdr:cNvPr id="342" name="Group 341">
                <a:extLst>
                  <a:ext uri="{FF2B5EF4-FFF2-40B4-BE49-F238E27FC236}">
                    <a16:creationId xmlns:a16="http://schemas.microsoft.com/office/drawing/2014/main" id="{00000000-0008-0000-0000-000056010000}"/>
                  </a:ext>
                </a:extLst>
              </xdr:cNvPr>
              <xdr:cNvGrpSpPr/>
            </xdr:nvGrpSpPr>
            <xdr:grpSpPr>
              <a:xfrm>
                <a:off x="8589089" y="9109621"/>
                <a:ext cx="4622150" cy="2103020"/>
                <a:chOff x="3596993" y="9206717"/>
                <a:chExt cx="4644480" cy="2131891"/>
              </a:xfrm>
            </xdr:grpSpPr>
            <xdr:grpSp>
              <xdr:nvGrpSpPr>
                <xdr:cNvPr id="349" name="Group 348">
                  <a:extLst>
                    <a:ext uri="{FF2B5EF4-FFF2-40B4-BE49-F238E27FC236}">
                      <a16:creationId xmlns:a16="http://schemas.microsoft.com/office/drawing/2014/main" id="{00000000-0008-0000-0000-00005D010000}"/>
                    </a:ext>
                  </a:extLst>
                </xdr:cNvPr>
                <xdr:cNvGrpSpPr/>
              </xdr:nvGrpSpPr>
              <xdr:grpSpPr>
                <a:xfrm>
                  <a:off x="3596993" y="9397841"/>
                  <a:ext cx="4644480" cy="1940767"/>
                  <a:chOff x="3596927" y="9343414"/>
                  <a:chExt cx="4623056" cy="1928541"/>
                </a:xfrm>
              </xdr:grpSpPr>
              <xdr:sp macro="" textlink="">
                <xdr:nvSpPr>
                  <xdr:cNvPr id="351" name="Isosceles Triangle 350">
                    <a:extLst>
                      <a:ext uri="{FF2B5EF4-FFF2-40B4-BE49-F238E27FC236}">
                        <a16:creationId xmlns:a16="http://schemas.microsoft.com/office/drawing/2014/main" id="{00000000-0008-0000-0000-00005F010000}"/>
                      </a:ext>
                    </a:extLst>
                  </xdr:cNvPr>
                  <xdr:cNvSpPr/>
                </xdr:nvSpPr>
                <xdr:spPr>
                  <a:xfrm rot="13974428">
                    <a:off x="5562759" y="8614732"/>
                    <a:ext cx="691391" cy="4623056"/>
                  </a:xfrm>
                  <a:prstGeom prst="triangle">
                    <a:avLst>
                      <a:gd name="adj" fmla="val 48438"/>
                    </a:avLst>
                  </a:prstGeom>
                  <a:solidFill>
                    <a:srgbClr val="CAEDBD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352" name="Isosceles Triangle 351">
                    <a:extLst>
                      <a:ext uri="{FF2B5EF4-FFF2-40B4-BE49-F238E27FC236}">
                        <a16:creationId xmlns:a16="http://schemas.microsoft.com/office/drawing/2014/main" id="{00000000-0008-0000-0000-000060010000}"/>
                      </a:ext>
                    </a:extLst>
                  </xdr:cNvPr>
                  <xdr:cNvSpPr/>
                </xdr:nvSpPr>
                <xdr:spPr>
                  <a:xfrm rot="16200000">
                    <a:off x="7514916" y="9362776"/>
                    <a:ext cx="467336" cy="428611"/>
                  </a:xfrm>
                  <a:prstGeom prst="triangle">
                    <a:avLst>
                      <a:gd name="adj" fmla="val 100000"/>
                    </a:avLst>
                  </a:prstGeom>
                  <a:solidFill>
                    <a:srgbClr val="CAEDBD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350" name="Rectangle 349">
                  <a:extLst>
                    <a:ext uri="{FF2B5EF4-FFF2-40B4-BE49-F238E27FC236}">
                      <a16:creationId xmlns:a16="http://schemas.microsoft.com/office/drawing/2014/main" id="{00000000-0008-0000-0000-00005E010000}"/>
                    </a:ext>
                  </a:extLst>
                </xdr:cNvPr>
                <xdr:cNvSpPr/>
              </xdr:nvSpPr>
              <xdr:spPr>
                <a:xfrm>
                  <a:off x="7359856" y="9206717"/>
                  <a:ext cx="421822" cy="182212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343" name="Group 342">
                <a:extLst>
                  <a:ext uri="{FF2B5EF4-FFF2-40B4-BE49-F238E27FC236}">
                    <a16:creationId xmlns:a16="http://schemas.microsoft.com/office/drawing/2014/main" id="{00000000-0008-0000-0000-000057010000}"/>
                  </a:ext>
                </a:extLst>
              </xdr:cNvPr>
              <xdr:cNvGrpSpPr/>
            </xdr:nvGrpSpPr>
            <xdr:grpSpPr>
              <a:xfrm>
                <a:off x="8410143" y="9164174"/>
                <a:ext cx="4743021" cy="3593193"/>
                <a:chOff x="2928938" y="2333627"/>
                <a:chExt cx="4810123" cy="4060030"/>
              </a:xfrm>
              <a:noFill/>
            </xdr:grpSpPr>
            <xdr:grpSp>
              <xdr:nvGrpSpPr>
                <xdr:cNvPr id="344" name="Group 343">
                  <a:extLst>
                    <a:ext uri="{FF2B5EF4-FFF2-40B4-BE49-F238E27FC236}">
                      <a16:creationId xmlns:a16="http://schemas.microsoft.com/office/drawing/2014/main" id="{00000000-0008-0000-0000-000058010000}"/>
                    </a:ext>
                  </a:extLst>
                </xdr:cNvPr>
                <xdr:cNvGrpSpPr/>
              </xdr:nvGrpSpPr>
              <xdr:grpSpPr>
                <a:xfrm>
                  <a:off x="2928938" y="2333627"/>
                  <a:ext cx="4810123" cy="4060030"/>
                  <a:chOff x="2928938" y="2333627"/>
                  <a:chExt cx="4810123" cy="4060030"/>
                </a:xfrm>
                <a:grpFill/>
              </xdr:grpSpPr>
              <xdr:graphicFrame macro="">
                <xdr:nvGraphicFramePr>
                  <xdr:cNvPr id="347" name="Chart 346">
                    <a:extLst>
                      <a:ext uri="{FF2B5EF4-FFF2-40B4-BE49-F238E27FC236}">
                        <a16:creationId xmlns:a16="http://schemas.microsoft.com/office/drawing/2014/main" id="{00000000-0008-0000-0000-00005B010000}"/>
                      </a:ext>
                    </a:extLst>
                  </xdr:cNvPr>
                  <xdr:cNvGraphicFramePr>
                    <a:graphicFrameLocks/>
                  </xdr:cNvGraphicFramePr>
                </xdr:nvGraphicFramePr>
                <xdr:xfrm>
                  <a:off x="2928938" y="2333627"/>
                  <a:ext cx="4810123" cy="4060030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5"/>
                  </a:graphicData>
                </a:graphic>
              </xdr:graphicFrame>
              <xdr:sp macro="" textlink="">
                <xdr:nvSpPr>
                  <xdr:cNvPr id="348" name="TextBox 347">
                    <a:extLst>
                      <a:ext uri="{FF2B5EF4-FFF2-40B4-BE49-F238E27FC236}">
                        <a16:creationId xmlns:a16="http://schemas.microsoft.com/office/drawing/2014/main" id="{00000000-0008-0000-0000-00005C010000}"/>
                      </a:ext>
                    </a:extLst>
                  </xdr:cNvPr>
                  <xdr:cNvSpPr txBox="1"/>
                </xdr:nvSpPr>
                <xdr:spPr>
                  <a:xfrm>
                    <a:off x="6711430" y="5547736"/>
                    <a:ext cx="1012032" cy="261938"/>
                  </a:xfrm>
                  <a:prstGeom prst="rect">
                    <a:avLst/>
                  </a:prstGeom>
                  <a:grp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05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T = T</a:t>
                    </a:r>
                    <a:r>
                      <a:rPr lang="en-US" sz="1050" baseline="-250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Exp. Min</a:t>
                    </a:r>
                  </a:p>
                </xdr:txBody>
              </xdr:sp>
            </xdr:grpSp>
            <xdr:sp macro="" textlink="">
              <xdr:nvSpPr>
                <xdr:cNvPr id="345" name="TextBox 344">
                  <a:extLst>
                    <a:ext uri="{FF2B5EF4-FFF2-40B4-BE49-F238E27FC236}">
                      <a16:creationId xmlns:a16="http://schemas.microsoft.com/office/drawing/2014/main" id="{00000000-0008-0000-0000-000059010000}"/>
                    </a:ext>
                  </a:extLst>
                </xdr:cNvPr>
                <xdr:cNvSpPr txBox="1"/>
              </xdr:nvSpPr>
              <xdr:spPr>
                <a:xfrm>
                  <a:off x="7114261" y="2722117"/>
                  <a:ext cx="595311" cy="273842"/>
                </a:xfrm>
                <a:prstGeom prst="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-15%</a:t>
                  </a:r>
                  <a:endPara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346" name="TextBox 345">
                  <a:extLst>
                    <a:ext uri="{FF2B5EF4-FFF2-40B4-BE49-F238E27FC236}">
                      <a16:creationId xmlns:a16="http://schemas.microsoft.com/office/drawing/2014/main" id="{00000000-0008-0000-0000-00005A010000}"/>
                    </a:ext>
                  </a:extLst>
                </xdr:cNvPr>
                <xdr:cNvSpPr txBox="1"/>
              </xdr:nvSpPr>
              <xdr:spPr>
                <a:xfrm>
                  <a:off x="6849766" y="2469667"/>
                  <a:ext cx="595311" cy="273842"/>
                </a:xfrm>
                <a:prstGeom prst="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+15%</a:t>
                  </a:r>
                  <a:endPara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</xdr:grpSp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00000000-0008-0000-0000-000054010000}"/>
                </a:ext>
              </a:extLst>
            </xdr:cNvPr>
            <xdr:cNvSpPr txBox="1"/>
          </xdr:nvSpPr>
          <xdr:spPr>
            <a:xfrm>
              <a:off x="4511534" y="44015290"/>
              <a:ext cx="789783" cy="2780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KT    SCM</a:t>
              </a:r>
              <a:endPara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00000000-0008-0000-0000-000055010000}"/>
                </a:ext>
              </a:extLst>
            </xdr:cNvPr>
            <xdr:cNvSpPr txBox="1"/>
          </xdr:nvSpPr>
          <xdr:spPr>
            <a:xfrm>
              <a:off x="3670185" y="44153000"/>
              <a:ext cx="920759" cy="69202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Dissociating</a:t>
              </a:r>
            </a:p>
            <a:p>
              <a:pPr algn="r"/>
              <a:r>
                <a: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Complexing</a:t>
              </a:r>
            </a:p>
            <a:p>
              <a:pPr algn="r"/>
              <a:r>
                <a: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Actinides</a:t>
              </a:r>
            </a:p>
            <a:p>
              <a:pPr algn="r"/>
              <a:endParaRPr lang="en-US" sz="1050" baseline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337" name="TextBox 336">
            <a:extLst>
              <a:ext uri="{FF2B5EF4-FFF2-40B4-BE49-F238E27FC236}">
                <a16:creationId xmlns:a16="http://schemas.microsoft.com/office/drawing/2014/main" id="{00000000-0008-0000-0000-000051010000}"/>
              </a:ext>
            </a:extLst>
          </xdr:cNvPr>
          <xdr:cNvSpPr txBox="1"/>
        </xdr:nvSpPr>
        <xdr:spPr>
          <a:xfrm>
            <a:off x="4512309" y="44899035"/>
            <a:ext cx="944973" cy="2948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31.9  </a:t>
            </a:r>
            <a:r>
              <a:rPr lang="en-US" sz="7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105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18.9</a:t>
            </a:r>
          </a:p>
        </xdr:txBody>
      </xdr:sp>
      <xdr:sp macro="" textlink="">
        <xdr:nvSpPr>
          <xdr:cNvPr id="338" name="TextBox 337">
            <a:extLst>
              <a:ext uri="{FF2B5EF4-FFF2-40B4-BE49-F238E27FC236}">
                <a16:creationId xmlns:a16="http://schemas.microsoft.com/office/drawing/2014/main" id="{00000000-0008-0000-0000-000052010000}"/>
              </a:ext>
            </a:extLst>
          </xdr:cNvPr>
          <xdr:cNvSpPr txBox="1"/>
        </xdr:nvSpPr>
        <xdr:spPr>
          <a:xfrm>
            <a:off x="3674461" y="44901415"/>
            <a:ext cx="918817" cy="2924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05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MAE (%)</a:t>
            </a:r>
          </a:p>
        </xdr:txBody>
      </xdr:sp>
    </xdr:grpSp>
    <xdr:clientData/>
  </xdr:twoCellAnchor>
  <xdr:twoCellAnchor>
    <xdr:from>
      <xdr:col>23</xdr:col>
      <xdr:colOff>217581</xdr:colOff>
      <xdr:row>275</xdr:row>
      <xdr:rowOff>188166</xdr:rowOff>
    </xdr:from>
    <xdr:to>
      <xdr:col>37</xdr:col>
      <xdr:colOff>140471</xdr:colOff>
      <xdr:row>295</xdr:row>
      <xdr:rowOff>108288</xdr:rowOff>
    </xdr:to>
    <xdr:grpSp>
      <xdr:nvGrpSpPr>
        <xdr:cNvPr id="222" name="Group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GrpSpPr/>
      </xdr:nvGrpSpPr>
      <xdr:grpSpPr>
        <a:xfrm>
          <a:off x="8554516" y="54286069"/>
          <a:ext cx="4839020" cy="3812058"/>
          <a:chOff x="3101497" y="42966797"/>
          <a:chExt cx="4776504" cy="3662642"/>
        </a:xfrm>
      </xdr:grpSpPr>
      <xdr:grpSp>
        <xdr:nvGrpSpPr>
          <xdr:cNvPr id="224" name="Group 223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GrpSpPr/>
        </xdr:nvGrpSpPr>
        <xdr:grpSpPr>
          <a:xfrm>
            <a:off x="3101497" y="42966797"/>
            <a:ext cx="4776504" cy="3662642"/>
            <a:chOff x="3101497" y="42966797"/>
            <a:chExt cx="4776504" cy="3662642"/>
          </a:xfrm>
        </xdr:grpSpPr>
        <xdr:grpSp>
          <xdr:nvGrpSpPr>
            <xdr:cNvPr id="324" name="Group 323">
              <a:extLst>
                <a:ext uri="{FF2B5EF4-FFF2-40B4-BE49-F238E27FC236}">
                  <a16:creationId xmlns:a16="http://schemas.microsoft.com/office/drawing/2014/main" id="{00000000-0008-0000-0000-000044010000}"/>
                </a:ext>
              </a:extLst>
            </xdr:cNvPr>
            <xdr:cNvGrpSpPr/>
          </xdr:nvGrpSpPr>
          <xdr:grpSpPr>
            <a:xfrm>
              <a:off x="3101497" y="42966797"/>
              <a:ext cx="4776504" cy="3662642"/>
              <a:chOff x="3103431" y="43938196"/>
              <a:chExt cx="4805690" cy="3749471"/>
            </a:xfrm>
          </xdr:grpSpPr>
          <xdr:grpSp>
            <xdr:nvGrpSpPr>
              <xdr:cNvPr id="357" name="Group 356">
                <a:extLst>
                  <a:ext uri="{FF2B5EF4-FFF2-40B4-BE49-F238E27FC236}">
                    <a16:creationId xmlns:a16="http://schemas.microsoft.com/office/drawing/2014/main" id="{00000000-0008-0000-0000-000065010000}"/>
                  </a:ext>
                </a:extLst>
              </xdr:cNvPr>
              <xdr:cNvGrpSpPr/>
            </xdr:nvGrpSpPr>
            <xdr:grpSpPr>
              <a:xfrm>
                <a:off x="3283016" y="43938196"/>
                <a:ext cx="4626105" cy="2594518"/>
                <a:chOff x="3283016" y="43938196"/>
                <a:chExt cx="4626105" cy="2594518"/>
              </a:xfrm>
            </xdr:grpSpPr>
            <xdr:grpSp>
              <xdr:nvGrpSpPr>
                <xdr:cNvPr id="361" name="Group 360">
                  <a:extLst>
                    <a:ext uri="{FF2B5EF4-FFF2-40B4-BE49-F238E27FC236}">
                      <a16:creationId xmlns:a16="http://schemas.microsoft.com/office/drawing/2014/main" id="{00000000-0008-0000-0000-000069010000}"/>
                    </a:ext>
                  </a:extLst>
                </xdr:cNvPr>
                <xdr:cNvGrpSpPr/>
              </xdr:nvGrpSpPr>
              <xdr:grpSpPr>
                <a:xfrm>
                  <a:off x="3292362" y="43938196"/>
                  <a:ext cx="4402463" cy="2594518"/>
                  <a:chOff x="3601146" y="9128020"/>
                  <a:chExt cx="4421449" cy="2602628"/>
                </a:xfrm>
              </xdr:grpSpPr>
              <xdr:grpSp>
                <xdr:nvGrpSpPr>
                  <xdr:cNvPr id="367" name="Group 366">
                    <a:extLst>
                      <a:ext uri="{FF2B5EF4-FFF2-40B4-BE49-F238E27FC236}">
                        <a16:creationId xmlns:a16="http://schemas.microsoft.com/office/drawing/2014/main" id="{00000000-0008-0000-0000-00006F010000}"/>
                      </a:ext>
                    </a:extLst>
                  </xdr:cNvPr>
                  <xdr:cNvGrpSpPr/>
                </xdr:nvGrpSpPr>
                <xdr:grpSpPr>
                  <a:xfrm>
                    <a:off x="3601146" y="9380082"/>
                    <a:ext cx="4421449" cy="2350566"/>
                    <a:chOff x="3601056" y="9325771"/>
                    <a:chExt cx="4401048" cy="2335760"/>
                  </a:xfrm>
                </xdr:grpSpPr>
                <xdr:sp macro="" textlink="">
                  <xdr:nvSpPr>
                    <xdr:cNvPr id="369" name="Isosceles Triangle 368">
                      <a:extLst>
                        <a:ext uri="{FF2B5EF4-FFF2-40B4-BE49-F238E27FC236}">
                          <a16:creationId xmlns:a16="http://schemas.microsoft.com/office/drawing/2014/main" id="{00000000-0008-0000-0000-000071010000}"/>
                        </a:ext>
                      </a:extLst>
                    </xdr:cNvPr>
                    <xdr:cNvSpPr/>
                  </xdr:nvSpPr>
                  <xdr:spPr>
                    <a:xfrm rot="13929176">
                      <a:off x="5107480" y="8766908"/>
                      <a:ext cx="1388199" cy="4401048"/>
                    </a:xfrm>
                    <a:prstGeom prst="triangle">
                      <a:avLst>
                        <a:gd name="adj" fmla="val 49841"/>
                      </a:avLst>
                    </a:prstGeom>
                    <a:solidFill>
                      <a:srgbClr val="FFFFBD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370" name="Isosceles Triangle 369">
                      <a:extLst>
                        <a:ext uri="{FF2B5EF4-FFF2-40B4-BE49-F238E27FC236}">
                          <a16:creationId xmlns:a16="http://schemas.microsoft.com/office/drawing/2014/main" id="{00000000-0008-0000-0000-000072010000}"/>
                        </a:ext>
                      </a:extLst>
                    </xdr:cNvPr>
                    <xdr:cNvSpPr/>
                  </xdr:nvSpPr>
                  <xdr:spPr>
                    <a:xfrm rot="16200000">
                      <a:off x="7110673" y="9320883"/>
                      <a:ext cx="847278" cy="857053"/>
                    </a:xfrm>
                    <a:prstGeom prst="triangle">
                      <a:avLst>
                        <a:gd name="adj" fmla="val 100000"/>
                      </a:avLst>
                    </a:prstGeom>
                    <a:solidFill>
                      <a:srgbClr val="FFFFBD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</xdr:grpSp>
              <xdr:sp macro="" textlink="">
                <xdr:nvSpPr>
                  <xdr:cNvPr id="368" name="Rectangle 367">
                    <a:extLst>
                      <a:ext uri="{FF2B5EF4-FFF2-40B4-BE49-F238E27FC236}">
                        <a16:creationId xmlns:a16="http://schemas.microsoft.com/office/drawing/2014/main" id="{00000000-0008-0000-0000-000070010000}"/>
                      </a:ext>
                    </a:extLst>
                  </xdr:cNvPr>
                  <xdr:cNvSpPr/>
                </xdr:nvSpPr>
                <xdr:spPr>
                  <a:xfrm>
                    <a:off x="6762707" y="9128020"/>
                    <a:ext cx="741829" cy="246517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grpSp>
              <xdr:nvGrpSpPr>
                <xdr:cNvPr id="362" name="Group 361">
                  <a:extLst>
                    <a:ext uri="{FF2B5EF4-FFF2-40B4-BE49-F238E27FC236}">
                      <a16:creationId xmlns:a16="http://schemas.microsoft.com/office/drawing/2014/main" id="{00000000-0008-0000-0000-00006A010000}"/>
                    </a:ext>
                  </a:extLst>
                </xdr:cNvPr>
                <xdr:cNvGrpSpPr/>
              </xdr:nvGrpSpPr>
              <xdr:grpSpPr>
                <a:xfrm>
                  <a:off x="3283016" y="44001137"/>
                  <a:ext cx="4626105" cy="2125483"/>
                  <a:chOff x="3596993" y="9206717"/>
                  <a:chExt cx="4644480" cy="2131891"/>
                </a:xfrm>
              </xdr:grpSpPr>
              <xdr:grpSp>
                <xdr:nvGrpSpPr>
                  <xdr:cNvPr id="363" name="Group 362">
                    <a:extLst>
                      <a:ext uri="{FF2B5EF4-FFF2-40B4-BE49-F238E27FC236}">
                        <a16:creationId xmlns:a16="http://schemas.microsoft.com/office/drawing/2014/main" id="{00000000-0008-0000-0000-00006B010000}"/>
                      </a:ext>
                    </a:extLst>
                  </xdr:cNvPr>
                  <xdr:cNvGrpSpPr/>
                </xdr:nvGrpSpPr>
                <xdr:grpSpPr>
                  <a:xfrm>
                    <a:off x="3596993" y="9397841"/>
                    <a:ext cx="4644480" cy="1940767"/>
                    <a:chOff x="3596927" y="9343414"/>
                    <a:chExt cx="4623056" cy="1928541"/>
                  </a:xfrm>
                </xdr:grpSpPr>
                <xdr:sp macro="" textlink="">
                  <xdr:nvSpPr>
                    <xdr:cNvPr id="365" name="Isosceles Triangle 364">
                      <a:extLst>
                        <a:ext uri="{FF2B5EF4-FFF2-40B4-BE49-F238E27FC236}">
                          <a16:creationId xmlns:a16="http://schemas.microsoft.com/office/drawing/2014/main" id="{00000000-0008-0000-0000-00006D010000}"/>
                        </a:ext>
                      </a:extLst>
                    </xdr:cNvPr>
                    <xdr:cNvSpPr/>
                  </xdr:nvSpPr>
                  <xdr:spPr>
                    <a:xfrm rot="13974428">
                      <a:off x="5562759" y="8614732"/>
                      <a:ext cx="691391" cy="4623056"/>
                    </a:xfrm>
                    <a:prstGeom prst="triangle">
                      <a:avLst>
                        <a:gd name="adj" fmla="val 48438"/>
                      </a:avLst>
                    </a:prstGeom>
                    <a:solidFill>
                      <a:srgbClr val="CAEDBD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366" name="Isosceles Triangle 365">
                      <a:extLst>
                        <a:ext uri="{FF2B5EF4-FFF2-40B4-BE49-F238E27FC236}">
                          <a16:creationId xmlns:a16="http://schemas.microsoft.com/office/drawing/2014/main" id="{00000000-0008-0000-0000-00006E010000}"/>
                        </a:ext>
                      </a:extLst>
                    </xdr:cNvPr>
                    <xdr:cNvSpPr/>
                  </xdr:nvSpPr>
                  <xdr:spPr>
                    <a:xfrm rot="16200000">
                      <a:off x="7514916" y="9362776"/>
                      <a:ext cx="467336" cy="428611"/>
                    </a:xfrm>
                    <a:prstGeom prst="triangle">
                      <a:avLst>
                        <a:gd name="adj" fmla="val 100000"/>
                      </a:avLst>
                    </a:prstGeom>
                    <a:solidFill>
                      <a:srgbClr val="CAEDBD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</xdr:grpSp>
              <xdr:sp macro="" textlink="">
                <xdr:nvSpPr>
                  <xdr:cNvPr id="364" name="Rectangle 363">
                    <a:extLst>
                      <a:ext uri="{FF2B5EF4-FFF2-40B4-BE49-F238E27FC236}">
                        <a16:creationId xmlns:a16="http://schemas.microsoft.com/office/drawing/2014/main" id="{00000000-0008-0000-0000-00006C010000}"/>
                      </a:ext>
                    </a:extLst>
                  </xdr:cNvPr>
                  <xdr:cNvSpPr/>
                </xdr:nvSpPr>
                <xdr:spPr>
                  <a:xfrm>
                    <a:off x="7359856" y="9206717"/>
                    <a:ext cx="421822" cy="18221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</xdr:grpSp>
          <xdr:grpSp>
            <xdr:nvGrpSpPr>
              <xdr:cNvPr id="358" name="Group 357">
                <a:extLst>
                  <a:ext uri="{FF2B5EF4-FFF2-40B4-BE49-F238E27FC236}">
                    <a16:creationId xmlns:a16="http://schemas.microsoft.com/office/drawing/2014/main" id="{00000000-0008-0000-0000-000066010000}"/>
                  </a:ext>
                </a:extLst>
              </xdr:cNvPr>
              <xdr:cNvGrpSpPr/>
            </xdr:nvGrpSpPr>
            <xdr:grpSpPr>
              <a:xfrm>
                <a:off x="3103431" y="44055635"/>
                <a:ext cx="4747407" cy="3632032"/>
                <a:chOff x="2928936" y="2333629"/>
                <a:chExt cx="4810122" cy="4060033"/>
              </a:xfrm>
              <a:noFill/>
            </xdr:grpSpPr>
            <xdr:graphicFrame macro="">
              <xdr:nvGraphicFramePr>
                <xdr:cNvPr id="359" name="Chart 358">
                  <a:extLst>
                    <a:ext uri="{FF2B5EF4-FFF2-40B4-BE49-F238E27FC236}">
                      <a16:creationId xmlns:a16="http://schemas.microsoft.com/office/drawing/2014/main" id="{00000000-0008-0000-0000-00006701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2928936" y="2333629"/>
                <a:ext cx="4810122" cy="4060033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66"/>
                </a:graphicData>
              </a:graphic>
            </xdr:graphicFrame>
            <xdr:sp macro="" textlink="">
              <xdr:nvSpPr>
                <xdr:cNvPr id="360" name="TextBox 359">
                  <a:extLst>
                    <a:ext uri="{FF2B5EF4-FFF2-40B4-BE49-F238E27FC236}">
                      <a16:creationId xmlns:a16="http://schemas.microsoft.com/office/drawing/2014/main" id="{00000000-0008-0000-0000-000068010000}"/>
                    </a:ext>
                  </a:extLst>
                </xdr:cNvPr>
                <xdr:cNvSpPr txBox="1"/>
              </xdr:nvSpPr>
              <xdr:spPr>
                <a:xfrm>
                  <a:off x="6711430" y="5547736"/>
                  <a:ext cx="1012032" cy="261938"/>
                </a:xfrm>
                <a:prstGeom prst="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T = T</a:t>
                  </a:r>
                  <a:r>
                    <a:rPr lang="en-US" sz="1050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Exp. Min</a:t>
                  </a:r>
                </a:p>
              </xdr:txBody>
            </xdr:sp>
          </xdr:grpSp>
        </xdr:grpSp>
        <xdr:grpSp>
          <xdr:nvGrpSpPr>
            <xdr:cNvPr id="327" name="Group 326">
              <a:extLst>
                <a:ext uri="{FF2B5EF4-FFF2-40B4-BE49-F238E27FC236}">
                  <a16:creationId xmlns:a16="http://schemas.microsoft.com/office/drawing/2014/main" id="{00000000-0008-0000-0000-000047010000}"/>
                </a:ext>
              </a:extLst>
            </xdr:cNvPr>
            <xdr:cNvGrpSpPr/>
          </xdr:nvGrpSpPr>
          <xdr:grpSpPr>
            <a:xfrm>
              <a:off x="3664123" y="43186404"/>
              <a:ext cx="4125095" cy="1216070"/>
              <a:chOff x="3664123" y="43186404"/>
              <a:chExt cx="4125095" cy="1216070"/>
            </a:xfrm>
          </xdr:grpSpPr>
          <xdr:sp macro="" textlink="">
            <xdr:nvSpPr>
              <xdr:cNvPr id="328" name="TextBox 327">
                <a:extLst>
                  <a:ext uri="{FF2B5EF4-FFF2-40B4-BE49-F238E27FC236}">
                    <a16:creationId xmlns:a16="http://schemas.microsoft.com/office/drawing/2014/main" id="{00000000-0008-0000-0000-000048010000}"/>
                  </a:ext>
                </a:extLst>
              </xdr:cNvPr>
              <xdr:cNvSpPr txBox="1"/>
            </xdr:nvSpPr>
            <xdr:spPr>
              <a:xfrm>
                <a:off x="4494083" y="43211552"/>
                <a:ext cx="783860" cy="2738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KT    SCM</a:t>
                </a:r>
                <a:endPara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329" name="TextBox 328">
                <a:extLst>
                  <a:ext uri="{FF2B5EF4-FFF2-40B4-BE49-F238E27FC236}">
                    <a16:creationId xmlns:a16="http://schemas.microsoft.com/office/drawing/2014/main" id="{00000000-0008-0000-0000-000049010000}"/>
                  </a:ext>
                </a:extLst>
              </xdr:cNvPr>
              <xdr:cNvSpPr txBox="1"/>
            </xdr:nvSpPr>
            <xdr:spPr>
              <a:xfrm>
                <a:off x="3664123" y="43348225"/>
                <a:ext cx="909321" cy="67839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r"/>
                <a:r>
                  <a:rPr lang="en-US" sz="105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Dissociating</a:t>
                </a:r>
              </a:p>
              <a:p>
                <a:pPr algn="r"/>
                <a:r>
                  <a:rPr lang="en-US" sz="105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Complexing</a:t>
                </a:r>
              </a:p>
              <a:p>
                <a:pPr algn="r"/>
                <a:r>
                  <a:rPr lang="en-US" sz="105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Actinides</a:t>
                </a:r>
              </a:p>
              <a:p>
                <a:pPr algn="r"/>
                <a:endParaRPr lang="en-US" sz="1050" baseline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353" name="TextBox 352">
                <a:extLst>
                  <a:ext uri="{FF2B5EF4-FFF2-40B4-BE49-F238E27FC236}">
                    <a16:creationId xmlns:a16="http://schemas.microsoft.com/office/drawing/2014/main" id="{00000000-0008-0000-0000-000061010000}"/>
                  </a:ext>
                </a:extLst>
              </xdr:cNvPr>
              <xdr:cNvSpPr txBox="1"/>
            </xdr:nvSpPr>
            <xdr:spPr>
              <a:xfrm>
                <a:off x="4493950" y="43820222"/>
                <a:ext cx="940816" cy="28876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22.6 </a:t>
                </a:r>
                <a:r>
                  <a:rPr lang="en-US" sz="8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05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18.9</a:t>
                </a:r>
              </a:p>
            </xdr:txBody>
          </xdr:sp>
          <xdr:sp macro="" textlink="">
            <xdr:nvSpPr>
              <xdr:cNvPr id="354" name="TextBox 353">
                <a:extLst>
                  <a:ext uri="{FF2B5EF4-FFF2-40B4-BE49-F238E27FC236}">
                    <a16:creationId xmlns:a16="http://schemas.microsoft.com/office/drawing/2014/main" id="{00000000-0008-0000-0000-000062010000}"/>
                  </a:ext>
                </a:extLst>
              </xdr:cNvPr>
              <xdr:cNvSpPr txBox="1"/>
            </xdr:nvSpPr>
            <xdr:spPr>
              <a:xfrm>
                <a:off x="3665838" y="43822570"/>
                <a:ext cx="909190" cy="28641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r"/>
                <a:r>
                  <a:rPr lang="en-US" sz="105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MAE (%)</a:t>
                </a:r>
              </a:p>
            </xdr:txBody>
          </xdr:sp>
          <xdr:sp macro="" textlink="">
            <xdr:nvSpPr>
              <xdr:cNvPr id="355" name="TextBox 354">
                <a:extLst>
                  <a:ext uri="{FF2B5EF4-FFF2-40B4-BE49-F238E27FC236}">
                    <a16:creationId xmlns:a16="http://schemas.microsoft.com/office/drawing/2014/main" id="{00000000-0008-0000-0000-000063010000}"/>
                  </a:ext>
                </a:extLst>
              </xdr:cNvPr>
              <xdr:cNvSpPr txBox="1"/>
            </xdr:nvSpPr>
            <xdr:spPr>
              <a:xfrm>
                <a:off x="7205280" y="44161745"/>
                <a:ext cx="583938" cy="2407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-28%</a:t>
                </a:r>
                <a:endPara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356" name="TextBox 355">
                <a:extLst>
                  <a:ext uri="{FF2B5EF4-FFF2-40B4-BE49-F238E27FC236}">
                    <a16:creationId xmlns:a16="http://schemas.microsoft.com/office/drawing/2014/main" id="{00000000-0008-0000-0000-000064010000}"/>
                  </a:ext>
                </a:extLst>
              </xdr:cNvPr>
              <xdr:cNvSpPr txBox="1"/>
            </xdr:nvSpPr>
            <xdr:spPr>
              <a:xfrm>
                <a:off x="5957747" y="43186404"/>
                <a:ext cx="583938" cy="23838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+28%</a:t>
                </a:r>
                <a:endPara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</xdr:grpSp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7212496" y="43453532"/>
            <a:ext cx="583938" cy="2407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-15%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6945749" y="43201816"/>
            <a:ext cx="583938" cy="2360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+15%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26</xdr:col>
      <xdr:colOff>95250</xdr:colOff>
      <xdr:row>114</xdr:row>
      <xdr:rowOff>57150</xdr:rowOff>
    </xdr:from>
    <xdr:to>
      <xdr:col>40</xdr:col>
      <xdr:colOff>152956</xdr:colOff>
      <xdr:row>133</xdr:row>
      <xdr:rowOff>79465</xdr:rowOff>
    </xdr:to>
    <xdr:grpSp>
      <xdr:nvGrpSpPr>
        <xdr:cNvPr id="116" name="Group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10275734" y="22824973"/>
          <a:ext cx="5281093" cy="3719653"/>
          <a:chOff x="3768044" y="21683244"/>
          <a:chExt cx="5383259" cy="3415596"/>
        </a:xfrm>
      </xdr:grpSpPr>
      <xdr:graphicFrame macro="">
        <xdr:nvGraphicFramePr>
          <xdr:cNvPr id="117" name="Chart 1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GraphicFramePr/>
        </xdr:nvGraphicFramePr>
        <xdr:xfrm>
          <a:off x="3768044" y="21683244"/>
          <a:ext cx="5383259" cy="34155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7"/>
          </a:graphicData>
        </a:graphic>
      </xdr:graphicFrame>
      <xdr:cxnSp macro="">
        <xdr:nvCxnSpPr>
          <xdr:cNvPr id="169" name="Straight Arrow Connector 168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CxnSpPr/>
        </xdr:nvCxnSpPr>
        <xdr:spPr>
          <a:xfrm flipH="1">
            <a:off x="5343804" y="22972042"/>
            <a:ext cx="429265" cy="125717"/>
          </a:xfrm>
          <a:prstGeom prst="straightConnector1">
            <a:avLst/>
          </a:prstGeom>
          <a:ln w="12700">
            <a:solidFill>
              <a:schemeClr val="bg2">
                <a:lumMod val="50000"/>
              </a:schemeClr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57</xdr:col>
      <xdr:colOff>425824</xdr:colOff>
      <xdr:row>127</xdr:row>
      <xdr:rowOff>44824</xdr:rowOff>
    </xdr:from>
    <xdr:to>
      <xdr:col>66</xdr:col>
      <xdr:colOff>388111</xdr:colOff>
      <xdr:row>159</xdr:row>
      <xdr:rowOff>122322</xdr:rowOff>
    </xdr:to>
    <xdr:grpSp>
      <xdr:nvGrpSpPr>
        <xdr:cNvPr id="387" name="Group 386">
          <a:extLst>
            <a:ext uri="{FF2B5EF4-FFF2-40B4-BE49-F238E27FC236}">
              <a16:creationId xmlns:a16="http://schemas.microsoft.com/office/drawing/2014/main" id="{2FF161D3-F68E-4273-B956-27894DDDF1B1}"/>
            </a:ext>
          </a:extLst>
        </xdr:cNvPr>
        <xdr:cNvGrpSpPr/>
      </xdr:nvGrpSpPr>
      <xdr:grpSpPr>
        <a:xfrm>
          <a:off x="26276469" y="25342405"/>
          <a:ext cx="5492932" cy="6304594"/>
          <a:chOff x="19249754" y="27254830"/>
          <a:chExt cx="5486787" cy="6173498"/>
        </a:xfrm>
      </xdr:grpSpPr>
      <xdr:grpSp>
        <xdr:nvGrpSpPr>
          <xdr:cNvPr id="388" name="Group 387">
            <a:extLst>
              <a:ext uri="{FF2B5EF4-FFF2-40B4-BE49-F238E27FC236}">
                <a16:creationId xmlns:a16="http://schemas.microsoft.com/office/drawing/2014/main" id="{D809558C-4BE2-4E04-81A8-A2FB4D4C3314}"/>
              </a:ext>
            </a:extLst>
          </xdr:cNvPr>
          <xdr:cNvGrpSpPr/>
        </xdr:nvGrpSpPr>
        <xdr:grpSpPr>
          <a:xfrm>
            <a:off x="19249754" y="27254830"/>
            <a:ext cx="5486787" cy="6173498"/>
            <a:chOff x="19220304" y="27252530"/>
            <a:chExt cx="5478505" cy="6173498"/>
          </a:xfrm>
        </xdr:grpSpPr>
        <xdr:grpSp>
          <xdr:nvGrpSpPr>
            <xdr:cNvPr id="390" name="Group 389">
              <a:extLst>
                <a:ext uri="{FF2B5EF4-FFF2-40B4-BE49-F238E27FC236}">
                  <a16:creationId xmlns:a16="http://schemas.microsoft.com/office/drawing/2014/main" id="{BE0EECA3-0EE3-4EE5-83B7-73E1BE345FC5}"/>
                </a:ext>
              </a:extLst>
            </xdr:cNvPr>
            <xdr:cNvGrpSpPr/>
          </xdr:nvGrpSpPr>
          <xdr:grpSpPr>
            <a:xfrm>
              <a:off x="19220304" y="27542338"/>
              <a:ext cx="5478505" cy="5883690"/>
              <a:chOff x="19213451" y="19781925"/>
              <a:chExt cx="5316304" cy="5885520"/>
            </a:xfrm>
          </xdr:grpSpPr>
          <xdr:sp macro="" textlink="">
            <xdr:nvSpPr>
              <xdr:cNvPr id="403" name="Rectangle 402">
                <a:extLst>
                  <a:ext uri="{FF2B5EF4-FFF2-40B4-BE49-F238E27FC236}">
                    <a16:creationId xmlns:a16="http://schemas.microsoft.com/office/drawing/2014/main" id="{33402068-0938-4A3C-9854-274D0B728F0C}"/>
                  </a:ext>
                </a:extLst>
              </xdr:cNvPr>
              <xdr:cNvSpPr/>
            </xdr:nvSpPr>
            <xdr:spPr>
              <a:xfrm>
                <a:off x="20485602" y="23719930"/>
                <a:ext cx="2756986" cy="1724528"/>
              </a:xfrm>
              <a:prstGeom prst="rect">
                <a:avLst/>
              </a:prstGeom>
              <a:solidFill>
                <a:srgbClr val="FFFF85">
                  <a:alpha val="63922"/>
                </a:srgbClr>
              </a:solidFill>
              <a:ln>
                <a:noFill/>
              </a:ln>
              <a:effectLst>
                <a:softEdge rad="63500"/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405" name="TextBox 404">
                <a:extLst>
                  <a:ext uri="{FF2B5EF4-FFF2-40B4-BE49-F238E27FC236}">
                    <a16:creationId xmlns:a16="http://schemas.microsoft.com/office/drawing/2014/main" id="{2D2AC3CD-4ADC-40A6-83F6-4820E7DEE5A1}"/>
                  </a:ext>
                </a:extLst>
              </xdr:cNvPr>
              <xdr:cNvSpPr txBox="1"/>
            </xdr:nvSpPr>
            <xdr:spPr>
              <a:xfrm rot="16200000">
                <a:off x="19947759" y="24431759"/>
                <a:ext cx="1388684" cy="30087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400" b="1" u="sng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Velocity</a:t>
                </a:r>
                <a:endParaRPr lang="en-US" sz="1400" b="1" u="sng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416" name="Rectangle 415">
                <a:extLst>
                  <a:ext uri="{FF2B5EF4-FFF2-40B4-BE49-F238E27FC236}">
                    <a16:creationId xmlns:a16="http://schemas.microsoft.com/office/drawing/2014/main" id="{0BF0CC6A-2073-4DE3-9128-D377DAA5BC84}"/>
                  </a:ext>
                </a:extLst>
              </xdr:cNvPr>
              <xdr:cNvSpPr/>
            </xdr:nvSpPr>
            <xdr:spPr>
              <a:xfrm>
                <a:off x="19213451" y="21688930"/>
                <a:ext cx="5249207" cy="1724528"/>
              </a:xfrm>
              <a:prstGeom prst="rect">
                <a:avLst/>
              </a:prstGeom>
              <a:solidFill>
                <a:srgbClr val="FBE3D6">
                  <a:alpha val="63922"/>
                </a:srgbClr>
              </a:solidFill>
              <a:ln>
                <a:noFill/>
              </a:ln>
              <a:effectLst>
                <a:softEdge rad="63500"/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417" name="Rectangle 416">
                <a:extLst>
                  <a:ext uri="{FF2B5EF4-FFF2-40B4-BE49-F238E27FC236}">
                    <a16:creationId xmlns:a16="http://schemas.microsoft.com/office/drawing/2014/main" id="{2AA6F2EB-8964-4573-82E5-1AE691EC3F76}"/>
                  </a:ext>
                </a:extLst>
              </xdr:cNvPr>
              <xdr:cNvSpPr/>
            </xdr:nvSpPr>
            <xdr:spPr>
              <a:xfrm>
                <a:off x="19221715" y="19791951"/>
                <a:ext cx="5252530" cy="1724528"/>
              </a:xfrm>
              <a:prstGeom prst="rect">
                <a:avLst/>
              </a:prstGeom>
              <a:solidFill>
                <a:srgbClr val="C2F1C8">
                  <a:alpha val="63922"/>
                </a:srgbClr>
              </a:solidFill>
              <a:ln>
                <a:noFill/>
              </a:ln>
              <a:effectLst>
                <a:softEdge rad="63500"/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418" name="Group 417">
                <a:extLst>
                  <a:ext uri="{FF2B5EF4-FFF2-40B4-BE49-F238E27FC236}">
                    <a16:creationId xmlns:a16="http://schemas.microsoft.com/office/drawing/2014/main" id="{A78FA0B2-B4AB-4F4C-8704-FC3DF76E1BB9}"/>
                  </a:ext>
                </a:extLst>
              </xdr:cNvPr>
              <xdr:cNvGrpSpPr/>
            </xdr:nvGrpSpPr>
            <xdr:grpSpPr>
              <a:xfrm>
                <a:off x="19571376" y="19781925"/>
                <a:ext cx="4958379" cy="5885520"/>
                <a:chOff x="19641548" y="13324974"/>
                <a:chExt cx="4958373" cy="5885521"/>
              </a:xfrm>
            </xdr:grpSpPr>
            <xdr:grpSp>
              <xdr:nvGrpSpPr>
                <xdr:cNvPr id="421" name="Group 420">
                  <a:extLst>
                    <a:ext uri="{FF2B5EF4-FFF2-40B4-BE49-F238E27FC236}">
                      <a16:creationId xmlns:a16="http://schemas.microsoft.com/office/drawing/2014/main" id="{0C416341-26D4-4D4A-8318-3CE1573CA4CC}"/>
                    </a:ext>
                  </a:extLst>
                </xdr:cNvPr>
                <xdr:cNvGrpSpPr/>
              </xdr:nvGrpSpPr>
              <xdr:grpSpPr>
                <a:xfrm>
                  <a:off x="19641548" y="13324974"/>
                  <a:ext cx="3707268" cy="5885521"/>
                  <a:chOff x="20030097" y="4396007"/>
                  <a:chExt cx="7828576" cy="6098353"/>
                </a:xfrm>
              </xdr:grpSpPr>
              <xdr:grpSp>
                <xdr:nvGrpSpPr>
                  <xdr:cNvPr id="431" name="Group 430">
                    <a:extLst>
                      <a:ext uri="{FF2B5EF4-FFF2-40B4-BE49-F238E27FC236}">
                        <a16:creationId xmlns:a16="http://schemas.microsoft.com/office/drawing/2014/main" id="{88B85968-B2CC-4AC4-A49C-29E30B10760D}"/>
                      </a:ext>
                    </a:extLst>
                  </xdr:cNvPr>
                  <xdr:cNvGrpSpPr/>
                </xdr:nvGrpSpPr>
                <xdr:grpSpPr>
                  <a:xfrm>
                    <a:off x="20030097" y="4396007"/>
                    <a:ext cx="7828576" cy="6098353"/>
                    <a:chOff x="18555958" y="4187989"/>
                    <a:chExt cx="7022737" cy="6098353"/>
                  </a:xfrm>
                </xdr:grpSpPr>
                <xdr:graphicFrame macro="">
                  <xdr:nvGraphicFramePr>
                    <xdr:cNvPr id="447" name="Chart 446">
                      <a:extLst>
                        <a:ext uri="{FF2B5EF4-FFF2-40B4-BE49-F238E27FC236}">
                          <a16:creationId xmlns:a16="http://schemas.microsoft.com/office/drawing/2014/main" id="{098006E2-E8C7-46E4-B367-7A5AFE52DF40}"/>
                        </a:ext>
                      </a:extLst>
                    </xdr:cNvPr>
                    <xdr:cNvGraphicFramePr>
                      <a:graphicFrameLocks/>
                    </xdr:cNvGraphicFramePr>
                  </xdr:nvGraphicFramePr>
                  <xdr:xfrm>
                    <a:off x="18555961" y="4187989"/>
                    <a:ext cx="4675563" cy="2033041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68"/>
                    </a:graphicData>
                  </a:graphic>
                </xdr:graphicFrame>
                <xdr:graphicFrame macro="">
                  <xdr:nvGraphicFramePr>
                    <xdr:cNvPr id="448" name="Chart 447">
                      <a:extLst>
                        <a:ext uri="{FF2B5EF4-FFF2-40B4-BE49-F238E27FC236}">
                          <a16:creationId xmlns:a16="http://schemas.microsoft.com/office/drawing/2014/main" id="{9BD6E742-645F-420C-A4C2-52353660BCBD}"/>
                        </a:ext>
                      </a:extLst>
                    </xdr:cNvPr>
                    <xdr:cNvGraphicFramePr>
                      <a:graphicFrameLocks/>
                    </xdr:cNvGraphicFramePr>
                  </xdr:nvGraphicFramePr>
                  <xdr:xfrm>
                    <a:off x="18555958" y="6162513"/>
                    <a:ext cx="4675563" cy="203304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69"/>
                    </a:graphicData>
                  </a:graphic>
                </xdr:graphicFrame>
                <xdr:grpSp>
                  <xdr:nvGrpSpPr>
                    <xdr:cNvPr id="449" name="Group 448">
                      <a:extLst>
                        <a:ext uri="{FF2B5EF4-FFF2-40B4-BE49-F238E27FC236}">
                          <a16:creationId xmlns:a16="http://schemas.microsoft.com/office/drawing/2014/main" id="{210AA8A2-B9E5-40A4-8564-38BCEA3C087A}"/>
                        </a:ext>
                      </a:extLst>
                    </xdr:cNvPr>
                    <xdr:cNvGrpSpPr/>
                  </xdr:nvGrpSpPr>
                  <xdr:grpSpPr>
                    <a:xfrm>
                      <a:off x="20903109" y="5653394"/>
                      <a:ext cx="4675586" cy="4632948"/>
                      <a:chOff x="2008927" y="-2717392"/>
                      <a:chExt cx="4875753" cy="9252113"/>
                    </a:xfrm>
                  </xdr:grpSpPr>
                  <xdr:graphicFrame macro="">
                    <xdr:nvGraphicFramePr>
                      <xdr:cNvPr id="456" name="Chart 455">
                        <a:extLst>
                          <a:ext uri="{FF2B5EF4-FFF2-40B4-BE49-F238E27FC236}">
                            <a16:creationId xmlns:a16="http://schemas.microsoft.com/office/drawing/2014/main" id="{35540A0C-5473-45D6-A674-1D5FBF3F62D0}"/>
                          </a:ext>
                        </a:extLst>
                      </xdr:cNvPr>
                      <xdr:cNvGraphicFramePr>
                        <a:graphicFrameLocks/>
                      </xdr:cNvGraphicFramePr>
                    </xdr:nvGraphicFramePr>
                    <xdr:xfrm>
                      <a:off x="2008927" y="2474692"/>
                      <a:ext cx="4875753" cy="4060029"/>
                    </xdr:xfrm>
                    <a:graphic>
                      <a:graphicData uri="http://schemas.openxmlformats.org/drawingml/2006/chart">
                        <c:chart xmlns:c="http://schemas.openxmlformats.org/drawingml/2006/chart" xmlns:r="http://schemas.openxmlformats.org/officeDocument/2006/relationships" r:id="rId70"/>
                      </a:graphicData>
                    </a:graphic>
                  </xdr:graphicFrame>
                  <xdr:sp macro="" textlink="">
                    <xdr:nvSpPr>
                      <xdr:cNvPr id="457" name="TextBox 456">
                        <a:extLst>
                          <a:ext uri="{FF2B5EF4-FFF2-40B4-BE49-F238E27FC236}">
                            <a16:creationId xmlns:a16="http://schemas.microsoft.com/office/drawing/2014/main" id="{047C9817-2403-40CE-8652-D8322311368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265449" y="-2717392"/>
                        <a:ext cx="1130189" cy="59153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r>
                          <a:rPr lang="en-US" sz="105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T = T</a:t>
                        </a:r>
                        <a:r>
                          <a:rPr lang="en-US" sz="1050" baseline="-2500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m</a:t>
                        </a:r>
                      </a:p>
                    </xdr:txBody>
                  </xdr:sp>
                </xdr:grpSp>
              </xdr:grpSp>
              <xdr:sp macro="" textlink="">
                <xdr:nvSpPr>
                  <xdr:cNvPr id="434" name="TextBox 433">
                    <a:extLst>
                      <a:ext uri="{FF2B5EF4-FFF2-40B4-BE49-F238E27FC236}">
                        <a16:creationId xmlns:a16="http://schemas.microsoft.com/office/drawing/2014/main" id="{DE9BC020-D75D-4016-BE62-28B281909AC6}"/>
                      </a:ext>
                    </a:extLst>
                  </xdr:cNvPr>
                  <xdr:cNvSpPr txBox="1"/>
                </xdr:nvSpPr>
                <xdr:spPr>
                  <a:xfrm>
                    <a:off x="20734921" y="4488947"/>
                    <a:ext cx="893223" cy="3117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(a)</a:t>
                    </a:r>
                    <a:endParaRPr lang="en-US" sz="1200" b="1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437" name="TextBox 436">
                    <a:extLst>
                      <a:ext uri="{FF2B5EF4-FFF2-40B4-BE49-F238E27FC236}">
                        <a16:creationId xmlns:a16="http://schemas.microsoft.com/office/drawing/2014/main" id="{41F1D074-C4D4-410B-B5FD-8C743EE746EA}"/>
                      </a:ext>
                    </a:extLst>
                  </xdr:cNvPr>
                  <xdr:cNvSpPr txBox="1"/>
                </xdr:nvSpPr>
                <xdr:spPr>
                  <a:xfrm>
                    <a:off x="23357537" y="8558489"/>
                    <a:ext cx="881043" cy="27808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(e)</a:t>
                    </a:r>
                    <a:endParaRPr lang="en-US" sz="1200" b="1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446" name="TextBox 445">
                    <a:extLst>
                      <a:ext uri="{FF2B5EF4-FFF2-40B4-BE49-F238E27FC236}">
                        <a16:creationId xmlns:a16="http://schemas.microsoft.com/office/drawing/2014/main" id="{17E0E5EC-20A4-4CD1-9EE9-C5FBE83B3CDC}"/>
                      </a:ext>
                    </a:extLst>
                  </xdr:cNvPr>
                  <xdr:cNvSpPr txBox="1"/>
                </xdr:nvSpPr>
                <xdr:spPr>
                  <a:xfrm>
                    <a:off x="20718234" y="6465105"/>
                    <a:ext cx="926598" cy="32127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(c)</a:t>
                    </a:r>
                    <a:endParaRPr lang="en-US" sz="1200" b="1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grpSp>
              <xdr:nvGrpSpPr>
                <xdr:cNvPr id="422" name="Group 421">
                  <a:extLst>
                    <a:ext uri="{FF2B5EF4-FFF2-40B4-BE49-F238E27FC236}">
                      <a16:creationId xmlns:a16="http://schemas.microsoft.com/office/drawing/2014/main" id="{A6953333-2CEB-4432-B164-8AAA8EF57BF0}"/>
                    </a:ext>
                  </a:extLst>
                </xdr:cNvPr>
                <xdr:cNvGrpSpPr/>
              </xdr:nvGrpSpPr>
              <xdr:grpSpPr>
                <a:xfrm>
                  <a:off x="22132612" y="13328583"/>
                  <a:ext cx="2467309" cy="3867699"/>
                  <a:chOff x="16628174" y="13338607"/>
                  <a:chExt cx="2467310" cy="3867698"/>
                </a:xfrm>
              </xdr:grpSpPr>
              <xdr:grpSp>
                <xdr:nvGrpSpPr>
                  <xdr:cNvPr id="424" name="Group 423">
                    <a:extLst>
                      <a:ext uri="{FF2B5EF4-FFF2-40B4-BE49-F238E27FC236}">
                        <a16:creationId xmlns:a16="http://schemas.microsoft.com/office/drawing/2014/main" id="{13E20CCE-8E91-40AE-9EF0-A8C3A75E411D}"/>
                      </a:ext>
                    </a:extLst>
                  </xdr:cNvPr>
                  <xdr:cNvGrpSpPr/>
                </xdr:nvGrpSpPr>
                <xdr:grpSpPr>
                  <a:xfrm>
                    <a:off x="16628174" y="13338607"/>
                    <a:ext cx="2467310" cy="3867698"/>
                    <a:chOff x="18452188" y="4187989"/>
                    <a:chExt cx="4675562" cy="4007563"/>
                  </a:xfrm>
                </xdr:grpSpPr>
                <xdr:graphicFrame macro="">
                  <xdr:nvGraphicFramePr>
                    <xdr:cNvPr id="427" name="Chart 426">
                      <a:extLst>
                        <a:ext uri="{FF2B5EF4-FFF2-40B4-BE49-F238E27FC236}">
                          <a16:creationId xmlns:a16="http://schemas.microsoft.com/office/drawing/2014/main" id="{7585B027-6061-4C9B-93B3-85A8766531FA}"/>
                        </a:ext>
                      </a:extLst>
                    </xdr:cNvPr>
                    <xdr:cNvGraphicFramePr>
                      <a:graphicFrameLocks/>
                    </xdr:cNvGraphicFramePr>
                  </xdr:nvGraphicFramePr>
                  <xdr:xfrm>
                    <a:off x="18452190" y="4187989"/>
                    <a:ext cx="4675560" cy="2033041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71"/>
                    </a:graphicData>
                  </a:graphic>
                </xdr:graphicFrame>
                <xdr:graphicFrame macro="">
                  <xdr:nvGraphicFramePr>
                    <xdr:cNvPr id="429" name="Chart 428">
                      <a:extLst>
                        <a:ext uri="{FF2B5EF4-FFF2-40B4-BE49-F238E27FC236}">
                          <a16:creationId xmlns:a16="http://schemas.microsoft.com/office/drawing/2014/main" id="{863A26BE-0ADD-4B7E-B909-1D769079381C}"/>
                        </a:ext>
                      </a:extLst>
                    </xdr:cNvPr>
                    <xdr:cNvGraphicFramePr>
                      <a:graphicFrameLocks/>
                    </xdr:cNvGraphicFramePr>
                  </xdr:nvGraphicFramePr>
                  <xdr:xfrm>
                    <a:off x="18452188" y="6162513"/>
                    <a:ext cx="4675562" cy="2033039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72"/>
                    </a:graphicData>
                  </a:graphic>
                </xdr:graphicFrame>
              </xdr:grpSp>
              <xdr:sp macro="" textlink="">
                <xdr:nvSpPr>
                  <xdr:cNvPr id="425" name="TextBox 424">
                    <a:extLst>
                      <a:ext uri="{FF2B5EF4-FFF2-40B4-BE49-F238E27FC236}">
                        <a16:creationId xmlns:a16="http://schemas.microsoft.com/office/drawing/2014/main" id="{A6A77991-A9A5-4892-A5A1-45499CAA5201}"/>
                      </a:ext>
                    </a:extLst>
                  </xdr:cNvPr>
                  <xdr:cNvSpPr txBox="1"/>
                </xdr:nvSpPr>
                <xdr:spPr>
                  <a:xfrm>
                    <a:off x="16967785" y="13425234"/>
                    <a:ext cx="422990" cy="30087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(b)</a:t>
                    </a:r>
                    <a:endParaRPr lang="en-US" sz="1200" b="1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426" name="TextBox 425">
                    <a:extLst>
                      <a:ext uri="{FF2B5EF4-FFF2-40B4-BE49-F238E27FC236}">
                        <a16:creationId xmlns:a16="http://schemas.microsoft.com/office/drawing/2014/main" id="{3EA7D7CC-DFA0-42C1-9182-787AB379F1A9}"/>
                      </a:ext>
                    </a:extLst>
                  </xdr:cNvPr>
                  <xdr:cNvSpPr txBox="1"/>
                </xdr:nvSpPr>
                <xdr:spPr>
                  <a:xfrm>
                    <a:off x="16959883" y="15332424"/>
                    <a:ext cx="438795" cy="31006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(d)</a:t>
                    </a:r>
                    <a:endParaRPr lang="en-US" sz="1200" b="1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423" name="TextBox 422">
                  <a:extLst>
                    <a:ext uri="{FF2B5EF4-FFF2-40B4-BE49-F238E27FC236}">
                      <a16:creationId xmlns:a16="http://schemas.microsoft.com/office/drawing/2014/main" id="{2FC3D55C-B02D-4C4F-8C3E-A1189F0AC53E}"/>
                    </a:ext>
                  </a:extLst>
                </xdr:cNvPr>
                <xdr:cNvSpPr txBox="1"/>
              </xdr:nvSpPr>
              <xdr:spPr>
                <a:xfrm>
                  <a:off x="19982449" y="14738683"/>
                  <a:ext cx="572127" cy="28587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5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T = T</a:t>
                  </a:r>
                  <a:r>
                    <a:rPr lang="en-US" sz="1050" baseline="-2500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m</a:t>
                  </a:r>
                </a:p>
              </xdr:txBody>
            </xdr:sp>
          </xdr:grpSp>
          <xdr:sp macro="" textlink="">
            <xdr:nvSpPr>
              <xdr:cNvPr id="419" name="TextBox 418">
                <a:extLst>
                  <a:ext uri="{FF2B5EF4-FFF2-40B4-BE49-F238E27FC236}">
                    <a16:creationId xmlns:a16="http://schemas.microsoft.com/office/drawing/2014/main" id="{DC6C5DD5-6D81-4D7C-8D01-BE6ADB0C56E0}"/>
                  </a:ext>
                </a:extLst>
              </xdr:cNvPr>
              <xdr:cNvSpPr txBox="1"/>
            </xdr:nvSpPr>
            <xdr:spPr>
              <a:xfrm rot="16200000">
                <a:off x="18644801" y="20503782"/>
                <a:ext cx="1516501" cy="30087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400" b="1" u="sng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Free Path</a:t>
                </a:r>
                <a:endParaRPr lang="en-US" sz="1400" b="1" u="sng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420" name="TextBox 419">
                <a:extLst>
                  <a:ext uri="{FF2B5EF4-FFF2-40B4-BE49-F238E27FC236}">
                    <a16:creationId xmlns:a16="http://schemas.microsoft.com/office/drawing/2014/main" id="{5E6A95C0-A912-4487-9752-0559124C20B8}"/>
                  </a:ext>
                </a:extLst>
              </xdr:cNvPr>
              <xdr:cNvSpPr txBox="1"/>
            </xdr:nvSpPr>
            <xdr:spPr>
              <a:xfrm rot="16200000">
                <a:off x="18707342" y="22407812"/>
                <a:ext cx="1388684" cy="30087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400" b="1" u="sng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Specific</a:t>
                </a:r>
                <a:r>
                  <a:rPr lang="en-US" sz="1400" b="1" u="sng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Heat</a:t>
                </a:r>
                <a:endParaRPr lang="en-US" sz="1400" b="1" u="sng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391" name="TextBox 390">
              <a:extLst>
                <a:ext uri="{FF2B5EF4-FFF2-40B4-BE49-F238E27FC236}">
                  <a16:creationId xmlns:a16="http://schemas.microsoft.com/office/drawing/2014/main" id="{7A1196DE-5E72-4ADC-B11A-8E251EBF6CA7}"/>
                </a:ext>
              </a:extLst>
            </xdr:cNvPr>
            <xdr:cNvSpPr txBox="1"/>
          </xdr:nvSpPr>
          <xdr:spPr>
            <a:xfrm>
              <a:off x="20128135" y="27252530"/>
              <a:ext cx="1490633" cy="3131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u="sng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Zhao-PGM</a:t>
              </a:r>
              <a:endParaRPr lang="en-US" sz="1400" b="1" u="sng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394" name="TextBox 393">
              <a:extLst>
                <a:ext uri="{FF2B5EF4-FFF2-40B4-BE49-F238E27FC236}">
                  <a16:creationId xmlns:a16="http://schemas.microsoft.com/office/drawing/2014/main" id="{65EE3A56-D7AC-4B4F-AEB7-A4B35D0870D2}"/>
                </a:ext>
              </a:extLst>
            </xdr:cNvPr>
            <xdr:cNvSpPr txBox="1"/>
          </xdr:nvSpPr>
          <xdr:spPr>
            <a:xfrm>
              <a:off x="22776679" y="27260355"/>
              <a:ext cx="1490040" cy="3131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u="sng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Gheribi-KTM</a:t>
              </a:r>
              <a:endParaRPr lang="en-US" sz="1400" b="1" u="sng" baseline="-25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cxnSp macro="">
        <xdr:nvCxnSpPr>
          <xdr:cNvPr id="389" name="Straight Connector 388">
            <a:extLst>
              <a:ext uri="{FF2B5EF4-FFF2-40B4-BE49-F238E27FC236}">
                <a16:creationId xmlns:a16="http://schemas.microsoft.com/office/drawing/2014/main" id="{01EAA903-2CE6-448F-896B-C95A4D68410A}"/>
              </a:ext>
            </a:extLst>
          </xdr:cNvPr>
          <xdr:cNvCxnSpPr/>
        </xdr:nvCxnSpPr>
        <xdr:spPr>
          <a:xfrm>
            <a:off x="19402841" y="31452345"/>
            <a:ext cx="5263618" cy="0"/>
          </a:xfrm>
          <a:prstGeom prst="line">
            <a:avLst/>
          </a:prstGeom>
          <a:ln w="12700">
            <a:solidFill>
              <a:schemeClr val="tx1">
                <a:lumMod val="65000"/>
                <a:lumOff val="35000"/>
              </a:schemeClr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0.35764</cdr:x>
      <cdr:y>0.42261</cdr:y>
    </cdr:from>
    <cdr:to>
      <cdr:x>0.52134</cdr:x>
      <cdr:y>0.75303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55B7ED5-9B59-A235-B9CE-9E74D3127A97}"/>
            </a:ext>
          </a:extLst>
        </cdr:cNvPr>
        <cdr:cNvSpPr/>
      </cdr:nvSpPr>
      <cdr:spPr>
        <a:xfrm xmlns:a="http://schemas.openxmlformats.org/drawingml/2006/main">
          <a:off x="1695878" y="1521717"/>
          <a:ext cx="776237" cy="11897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solidFill>
            <a:schemeClr val="bg2">
              <a:lumMod val="25000"/>
            </a:schemeClr>
          </a:solidFill>
          <a:prstDash val="sys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0.45475</cdr:x>
      <cdr:y>0.67792</cdr:y>
    </cdr:from>
    <cdr:to>
      <cdr:x>0.54929</cdr:x>
      <cdr:y>0.75557</cdr:y>
    </cdr:to>
    <cdr:sp macro="" textlink="">
      <cdr:nvSpPr>
        <cdr:cNvPr id="3" name="TextBox 400">
          <a:extLst xmlns:a="http://schemas.openxmlformats.org/drawingml/2006/main">
            <a:ext uri="{FF2B5EF4-FFF2-40B4-BE49-F238E27FC236}">
              <a16:creationId xmlns:a16="http://schemas.microsoft.com/office/drawing/2014/main" id="{3BDA59C1-FBE8-D217-9785-66852B8264AE}"/>
            </a:ext>
          </a:extLst>
        </cdr:cNvPr>
        <cdr:cNvSpPr txBox="1"/>
      </cdr:nvSpPr>
      <cdr:spPr>
        <a:xfrm xmlns:a="http://schemas.openxmlformats.org/drawingml/2006/main">
          <a:off x="2161125" y="2468372"/>
          <a:ext cx="449286" cy="2827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(b)</a:t>
          </a:r>
          <a:endParaRPr lang="en-US" sz="1200" b="1" baseline="-250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0.14917</cdr:x>
      <cdr:y>0.13656</cdr:y>
    </cdr:from>
    <cdr:to>
      <cdr:x>0.39051</cdr:x>
      <cdr:y>0.20027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C7923486-1DC5-1085-78AF-5DFCFCCF409A}"/>
            </a:ext>
          </a:extLst>
        </cdr:cNvPr>
        <cdr:cNvSpPr txBox="1"/>
      </cdr:nvSpPr>
      <cdr:spPr>
        <a:xfrm xmlns:a="http://schemas.openxmlformats.org/drawingml/2006/main">
          <a:off x="707847" y="494283"/>
          <a:ext cx="1145215" cy="2305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1">
              <a:latin typeface="Times New Roman" panose="02020603050405020304" pitchFamily="18" charset="0"/>
              <a:cs typeface="Times New Roman" panose="02020603050405020304" pitchFamily="18" charset="0"/>
            </a:rPr>
            <a:t>Actinides</a:t>
          </a:r>
          <a:endParaRPr lang="en-US" sz="1050" b="1" baseline="-250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0.14917</cdr:x>
      <cdr:y>0.03031</cdr:y>
    </cdr:from>
    <cdr:to>
      <cdr:x>0.49087</cdr:x>
      <cdr:y>0.08374</cdr:y>
    </cdr:to>
    <cdr:sp macro="" textlink="">
      <cdr:nvSpPr>
        <cdr:cNvPr id="3" name="TextBox 4">
          <a:extLst xmlns:a="http://schemas.openxmlformats.org/drawingml/2006/main">
            <a:ext uri="{FF2B5EF4-FFF2-40B4-BE49-F238E27FC236}">
              <a16:creationId xmlns:a16="http://schemas.microsoft.com/office/drawing/2014/main" id="{9A97FD49-A895-18FD-3C26-A57A5863B850}"/>
            </a:ext>
          </a:extLst>
        </cdr:cNvPr>
        <cdr:cNvSpPr txBox="1"/>
      </cdr:nvSpPr>
      <cdr:spPr>
        <a:xfrm xmlns:a="http://schemas.openxmlformats.org/drawingml/2006/main">
          <a:off x="707847" y="109704"/>
          <a:ext cx="1621447" cy="1933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1">
              <a:latin typeface="Times New Roman" panose="02020603050405020304" pitchFamily="18" charset="0"/>
              <a:cs typeface="Times New Roman" panose="02020603050405020304" pitchFamily="18" charset="0"/>
            </a:rPr>
            <a:t>Non-Actinides </a:t>
          </a:r>
          <a:endParaRPr lang="en-US" sz="1050" b="1" baseline="-250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0.14917</cdr:x>
      <cdr:y>0.24915</cdr:y>
    </cdr:from>
    <cdr:to>
      <cdr:x>0.48525</cdr:x>
      <cdr:y>0.31219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1621FA0-16E5-A3A5-F255-DF44A32CA4C0}"/>
            </a:ext>
          </a:extLst>
        </cdr:cNvPr>
        <cdr:cNvSpPr txBox="1"/>
      </cdr:nvSpPr>
      <cdr:spPr>
        <a:xfrm xmlns:a="http://schemas.openxmlformats.org/drawingml/2006/main">
          <a:off x="707847" y="901782"/>
          <a:ext cx="1594779" cy="2281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1">
              <a:latin typeface="Times New Roman" panose="02020603050405020304" pitchFamily="18" charset="0"/>
              <a:cs typeface="Times New Roman" panose="02020603050405020304" pitchFamily="18" charset="0"/>
            </a:rPr>
            <a:t>Linear Fi</a:t>
          </a:r>
          <a:r>
            <a:rPr lang="en-US" sz="105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t (</a:t>
          </a:r>
          <a:r>
            <a:rPr lang="en-US" sz="1050" b="1">
              <a:latin typeface="Times New Roman" panose="02020603050405020304" pitchFamily="18" charset="0"/>
              <a:cs typeface="Times New Roman" panose="02020603050405020304" pitchFamily="18" charset="0"/>
            </a:rPr>
            <a:t>R</a:t>
          </a:r>
          <a:r>
            <a:rPr lang="en-US" sz="1050" b="1" baseline="30000"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  <a:r>
            <a:rPr lang="en-US" sz="1050" b="1">
              <a:latin typeface="Times New Roman" panose="02020603050405020304" pitchFamily="18" charset="0"/>
              <a:cs typeface="Times New Roman" panose="02020603050405020304" pitchFamily="18" charset="0"/>
            </a:rPr>
            <a:t> Value)</a:t>
          </a:r>
          <a:endParaRPr lang="en-US" sz="1050" b="1" baseline="-250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6"/>
          <a:ext cx="0" cy="0"/>
          <a:chOff x="0" y="16"/>
          <a:chExt cx="0" cy="0"/>
        </a:xfrm>
      </cdr:grpSpPr>
    </cdr:grp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9"/>
          <a:ext cx="0" cy="0"/>
          <a:chOff x="0" y="19"/>
          <a:chExt cx="0" cy="0"/>
        </a:xfrm>
      </cdr:grpSpPr>
    </cdr:grp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6"/>
          <a:ext cx="0" cy="0"/>
          <a:chOff x="0" y="16"/>
          <a:chExt cx="0" cy="0"/>
        </a:xfrm>
      </cdr:grpSpPr>
    </cdr:grp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2"/>
          <a:ext cx="0" cy="0"/>
          <a:chOff x="0" y="2"/>
          <a:chExt cx="0" cy="0"/>
        </a:xfrm>
      </cdr:grpSpPr>
    </cdr:grp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0.38406</cdr:x>
      <cdr:y>0.26943</cdr:y>
    </cdr:from>
    <cdr:to>
      <cdr:x>0.62707</cdr:x>
      <cdr:y>0.44025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64DBC85E-C2B9-4261-B3A9-E00E9C7ECDFF}"/>
                </a:ext>
              </a:extLst>
            </cdr:cNvPr>
            <cdr:cNvSpPr txBox="1"/>
          </cdr:nvSpPr>
          <cdr:spPr>
            <a:xfrm xmlns:a="http://schemas.openxmlformats.org/drawingml/2006/main">
              <a:off x="2067486" y="920269"/>
              <a:ext cx="1308220" cy="58343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Power Law Fit</a:t>
              </a:r>
            </a:p>
            <a:p xmlns:a="http://schemas.openxmlformats.org/drawingml/2006/main">
              <a:pPr algn="l"/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𝑦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=12.4</m:t>
                  </m:r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−2.41</m:t>
                      </m:r>
                    </m:sup>
                  </m:sSup>
                </m:oMath>
              </a14:m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+1</a:t>
              </a:r>
            </a:p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R</a:t>
              </a:r>
              <a:r>
                <a:rPr lang="en-US" sz="1100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  <a:r>
                <a:rPr lang="en-US" sz="11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= 0.999938</a:t>
              </a:r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Choice>
      <mc:Fallback xmlns=""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64DBC85E-C2B9-4261-B3A9-E00E9C7ECDFF}"/>
                </a:ext>
              </a:extLst>
            </cdr:cNvPr>
            <cdr:cNvSpPr txBox="1"/>
          </cdr:nvSpPr>
          <cdr:spPr>
            <a:xfrm xmlns:a="http://schemas.openxmlformats.org/drawingml/2006/main">
              <a:off x="2067486" y="920269"/>
              <a:ext cx="1308220" cy="58343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Power Law Fit</a:t>
              </a:r>
            </a:p>
            <a:p xmlns:a="http://schemas.openxmlformats.org/drawingml/2006/main">
              <a:pPr algn="l"/>
              <a:r>
                <a:rPr lang="en-US" sz="1100" b="0" i="0">
                  <a:latin typeface="Cambria Math" panose="02040503050406030204" pitchFamily="18" charset="0"/>
                </a:rPr>
                <a:t>𝑦=12.4𝑥^(−2.41)</a:t>
              </a:r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+1</a:t>
              </a:r>
            </a:p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R</a:t>
              </a:r>
              <a:r>
                <a:rPr lang="en-US" sz="1100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  <a:r>
                <a:rPr lang="en-US" sz="11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= 0.999938</a:t>
              </a:r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Fallback>
    </mc:AlternateContent>
  </cdr:relSizeAnchor>
  <cdr:relSizeAnchor xmlns:cdr="http://schemas.openxmlformats.org/drawingml/2006/chartDrawing">
    <cdr:from>
      <cdr:x>0.65015</cdr:x>
      <cdr:y>0.25068</cdr:y>
    </cdr:from>
    <cdr:to>
      <cdr:x>0.68536</cdr:x>
      <cdr:y>0.25181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415A869A-E827-8ABC-6761-1B0FAA8275B9}"/>
            </a:ext>
          </a:extLst>
        </cdr:cNvPr>
        <cdr:cNvCxnSpPr/>
      </cdr:nvCxnSpPr>
      <cdr:spPr>
        <a:xfrm xmlns:a="http://schemas.openxmlformats.org/drawingml/2006/main">
          <a:off x="3115609" y="912928"/>
          <a:ext cx="168740" cy="41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0.65015</cdr:x>
      <cdr:y>0.20254</cdr:y>
    </cdr:from>
    <cdr:to>
      <cdr:x>0.68536</cdr:x>
      <cdr:y>0.20367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A795D767-F692-2D6A-1272-1AB1D6533F03}"/>
            </a:ext>
          </a:extLst>
        </cdr:cNvPr>
        <cdr:cNvCxnSpPr/>
      </cdr:nvCxnSpPr>
      <cdr:spPr>
        <a:xfrm xmlns:a="http://schemas.openxmlformats.org/drawingml/2006/main" flipH="1">
          <a:off x="3115609" y="737610"/>
          <a:ext cx="168740" cy="41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0.65015</cdr:x>
      <cdr:y>0.10626</cdr:y>
    </cdr:from>
    <cdr:to>
      <cdr:x>0.68536</cdr:x>
      <cdr:y>0.10739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6FF7C2BD-3839-4606-329D-28A7A1AFEB0D}"/>
            </a:ext>
          </a:extLst>
        </cdr:cNvPr>
        <cdr:cNvCxnSpPr/>
      </cdr:nvCxnSpPr>
      <cdr:spPr>
        <a:xfrm xmlns:a="http://schemas.openxmlformats.org/drawingml/2006/main" flipH="1">
          <a:off x="3115609" y="386976"/>
          <a:ext cx="168740" cy="41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0.65015</cdr:x>
      <cdr:y>0.1544</cdr:y>
    </cdr:from>
    <cdr:to>
      <cdr:x>0.68536</cdr:x>
      <cdr:y>0.15553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6FF7C2BD-3839-4606-329D-28A7A1AFEB0D}"/>
            </a:ext>
          </a:extLst>
        </cdr:cNvPr>
        <cdr:cNvCxnSpPr/>
      </cdr:nvCxnSpPr>
      <cdr:spPr>
        <a:xfrm xmlns:a="http://schemas.openxmlformats.org/drawingml/2006/main" flipH="1">
          <a:off x="3115609" y="562293"/>
          <a:ext cx="168740" cy="41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0.63109</cdr:x>
      <cdr:y>0.30694</cdr:y>
    </cdr:from>
    <cdr:to>
      <cdr:x>0.8741</cdr:x>
      <cdr:y>0.47776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64DBC85E-C2B9-4261-B3A9-E00E9C7ECDFF}"/>
                </a:ext>
              </a:extLst>
            </cdr:cNvPr>
            <cdr:cNvSpPr txBox="1"/>
          </cdr:nvSpPr>
          <cdr:spPr>
            <a:xfrm xmlns:a="http://schemas.openxmlformats.org/drawingml/2006/main">
              <a:off x="3408112" y="1054081"/>
              <a:ext cx="1312337" cy="58661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Power Law Fit</a:t>
              </a:r>
            </a:p>
            <a:p xmlns:a="http://schemas.openxmlformats.org/drawingml/2006/main">
              <a:pPr algn="l"/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𝑦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=12.4</m:t>
                  </m:r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−2.41</m:t>
                      </m:r>
                    </m:sup>
                  </m:sSup>
                </m:oMath>
              </a14:m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+1</a:t>
              </a:r>
            </a:p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R</a:t>
              </a:r>
              <a:r>
                <a:rPr lang="en-US" sz="1100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  <a:r>
                <a:rPr lang="en-US" sz="11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= 0.999938</a:t>
              </a:r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Choice>
      <mc:Fallback xmlns=""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64DBC85E-C2B9-4261-B3A9-E00E9C7ECDFF}"/>
                </a:ext>
              </a:extLst>
            </cdr:cNvPr>
            <cdr:cNvSpPr txBox="1"/>
          </cdr:nvSpPr>
          <cdr:spPr>
            <a:xfrm xmlns:a="http://schemas.openxmlformats.org/drawingml/2006/main">
              <a:off x="3408112" y="1054081"/>
              <a:ext cx="1312337" cy="58661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Power Law Fit</a:t>
              </a:r>
            </a:p>
            <a:p xmlns:a="http://schemas.openxmlformats.org/drawingml/2006/main">
              <a:pPr algn="l"/>
              <a:r>
                <a:rPr lang="en-US" sz="1100" b="0" i="0">
                  <a:latin typeface="Cambria Math" panose="02040503050406030204" pitchFamily="18" charset="0"/>
                </a:rPr>
                <a:t>𝑦=12.4𝑥^(−2.41)</a:t>
              </a:r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+1</a:t>
              </a:r>
            </a:p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R</a:t>
              </a:r>
              <a:r>
                <a:rPr lang="en-US" sz="1100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  <a:r>
                <a:rPr lang="en-US" sz="11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= 0.999938</a:t>
              </a:r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Fallback>
    </mc:AlternateContent>
  </cdr:relSizeAnchor>
  <cdr:relSizeAnchor xmlns:cdr="http://schemas.openxmlformats.org/drawingml/2006/chartDrawing">
    <cdr:from>
      <cdr:x>0.36171</cdr:x>
      <cdr:y>0.75825</cdr:y>
    </cdr:from>
    <cdr:to>
      <cdr:x>0.3809</cdr:x>
      <cdr:y>0.85643</cdr:y>
    </cdr:to>
    <cdr:sp macro="" textlink="">
      <cdr:nvSpPr>
        <cdr:cNvPr id="3" name="Right Brace 2">
          <a:extLst xmlns:a="http://schemas.openxmlformats.org/drawingml/2006/main">
            <a:ext uri="{FF2B5EF4-FFF2-40B4-BE49-F238E27FC236}">
              <a16:creationId xmlns:a16="http://schemas.microsoft.com/office/drawing/2014/main" id="{A58EE3F4-9638-44D3-9447-EB645A604B24}"/>
            </a:ext>
          </a:extLst>
        </cdr:cNvPr>
        <cdr:cNvSpPr/>
      </cdr:nvSpPr>
      <cdr:spPr>
        <a:xfrm xmlns:a="http://schemas.openxmlformats.org/drawingml/2006/main">
          <a:off x="1953377" y="2603938"/>
          <a:ext cx="103593" cy="337148"/>
        </a:xfrm>
        <a:prstGeom xmlns:a="http://schemas.openxmlformats.org/drawingml/2006/main" prst="rightBrace">
          <a:avLst>
            <a:gd name="adj1" fmla="val 53552"/>
            <a:gd name="adj2" fmla="val 50000"/>
          </a:avLst>
        </a:prstGeom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0.29783</cdr:x>
      <cdr:y>0.19438</cdr:y>
    </cdr:from>
    <cdr:to>
      <cdr:x>0.37516</cdr:x>
      <cdr:y>0.26713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BDB85018-A748-4CB4-BDB1-91084F1CC695}"/>
            </a:ext>
          </a:extLst>
        </cdr:cNvPr>
        <cdr:cNvSpPr txBox="1"/>
      </cdr:nvSpPr>
      <cdr:spPr>
        <a:xfrm xmlns:a="http://schemas.openxmlformats.org/drawingml/2006/main">
          <a:off x="1608373" y="667530"/>
          <a:ext cx="417642" cy="249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chemeClr val="accent6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</a:t>
          </a:r>
          <a:r>
            <a:rPr lang="en-US" sz="1100" baseline="-25000">
              <a:solidFill>
                <a:schemeClr val="accent6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peak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2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8"/>
          <a:ext cx="0" cy="0"/>
          <a:chOff x="0" y="18"/>
          <a:chExt cx="0" cy="0"/>
        </a:xfrm>
      </cdr:grpSpPr>
    </cdr:grpSp>
  </cdr:relSizeAnchor>
</c:userShapes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0.36486</cdr:x>
      <cdr:y>0.28299</cdr:y>
    </cdr:from>
    <cdr:to>
      <cdr:x>0.62516</cdr:x>
      <cdr:y>0.45381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64DBC85E-C2B9-4261-B3A9-E00E9C7ECDFF}"/>
                </a:ext>
              </a:extLst>
            </cdr:cNvPr>
            <cdr:cNvSpPr txBox="1"/>
          </cdr:nvSpPr>
          <cdr:spPr>
            <a:xfrm xmlns:a="http://schemas.openxmlformats.org/drawingml/2006/main">
              <a:off x="1806895" y="1015646"/>
              <a:ext cx="1289078" cy="61306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Power Law Fit</a:t>
              </a:r>
            </a:p>
            <a:p xmlns:a="http://schemas.openxmlformats.org/drawingml/2006/main">
              <a:pPr algn="l"/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𝑦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=43.3</m:t>
                  </m:r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−2.65</m:t>
                      </m:r>
                    </m:sup>
                  </m:sSup>
                </m:oMath>
              </a14:m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+1</a:t>
              </a:r>
            </a:p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R</a:t>
              </a:r>
              <a:r>
                <a:rPr lang="en-US" sz="1100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  <a:r>
                <a:rPr lang="en-US" sz="11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= 0.999994</a:t>
              </a:r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Choice>
      <mc:Fallback xmlns=""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64DBC85E-C2B9-4261-B3A9-E00E9C7ECDFF}"/>
                </a:ext>
              </a:extLst>
            </cdr:cNvPr>
            <cdr:cNvSpPr txBox="1"/>
          </cdr:nvSpPr>
          <cdr:spPr>
            <a:xfrm xmlns:a="http://schemas.openxmlformats.org/drawingml/2006/main">
              <a:off x="1806895" y="1015646"/>
              <a:ext cx="1289078" cy="61306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Power Law Fit</a:t>
              </a:r>
            </a:p>
            <a:p xmlns:a="http://schemas.openxmlformats.org/drawingml/2006/main">
              <a:pPr algn="l"/>
              <a:r>
                <a:rPr lang="en-US" sz="1100" b="0" i="0">
                  <a:latin typeface="Cambria Math" panose="02040503050406030204" pitchFamily="18" charset="0"/>
                </a:rPr>
                <a:t>𝑦=43.3𝑥^(−2.65)</a:t>
              </a:r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+1</a:t>
              </a:r>
            </a:p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R</a:t>
              </a:r>
              <a:r>
                <a:rPr lang="en-US" sz="1100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  <a:r>
                <a:rPr lang="en-US" sz="11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= 0.999994</a:t>
              </a:r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Fallback>
    </mc:AlternateContent>
  </cdr:relSizeAnchor>
  <cdr:relSizeAnchor xmlns:cdr="http://schemas.openxmlformats.org/drawingml/2006/chartDrawing">
    <cdr:from>
      <cdr:x>0.65015</cdr:x>
      <cdr:y>0.25068</cdr:y>
    </cdr:from>
    <cdr:to>
      <cdr:x>0.68536</cdr:x>
      <cdr:y>0.25181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415A869A-E827-8ABC-6761-1B0FAA8275B9}"/>
            </a:ext>
          </a:extLst>
        </cdr:cNvPr>
        <cdr:cNvCxnSpPr/>
      </cdr:nvCxnSpPr>
      <cdr:spPr>
        <a:xfrm xmlns:a="http://schemas.openxmlformats.org/drawingml/2006/main">
          <a:off x="3115609" y="912928"/>
          <a:ext cx="168740" cy="41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0.65015</cdr:x>
      <cdr:y>0.20254</cdr:y>
    </cdr:from>
    <cdr:to>
      <cdr:x>0.68536</cdr:x>
      <cdr:y>0.20367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A795D767-F692-2D6A-1272-1AB1D6533F03}"/>
            </a:ext>
          </a:extLst>
        </cdr:cNvPr>
        <cdr:cNvCxnSpPr/>
      </cdr:nvCxnSpPr>
      <cdr:spPr>
        <a:xfrm xmlns:a="http://schemas.openxmlformats.org/drawingml/2006/main" flipH="1">
          <a:off x="3115609" y="737610"/>
          <a:ext cx="168740" cy="41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0.65015</cdr:x>
      <cdr:y>0.10626</cdr:y>
    </cdr:from>
    <cdr:to>
      <cdr:x>0.68536</cdr:x>
      <cdr:y>0.10739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6FF7C2BD-3839-4606-329D-28A7A1AFEB0D}"/>
            </a:ext>
          </a:extLst>
        </cdr:cNvPr>
        <cdr:cNvCxnSpPr/>
      </cdr:nvCxnSpPr>
      <cdr:spPr>
        <a:xfrm xmlns:a="http://schemas.openxmlformats.org/drawingml/2006/main" flipH="1">
          <a:off x="3115609" y="386976"/>
          <a:ext cx="168740" cy="41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0.65015</cdr:x>
      <cdr:y>0.1544</cdr:y>
    </cdr:from>
    <cdr:to>
      <cdr:x>0.68536</cdr:x>
      <cdr:y>0.15553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6FF7C2BD-3839-4606-329D-28A7A1AFEB0D}"/>
            </a:ext>
          </a:extLst>
        </cdr:cNvPr>
        <cdr:cNvCxnSpPr/>
      </cdr:nvCxnSpPr>
      <cdr:spPr>
        <a:xfrm xmlns:a="http://schemas.openxmlformats.org/drawingml/2006/main" flipH="1">
          <a:off x="3115609" y="562293"/>
          <a:ext cx="168740" cy="41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53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314325</xdr:colOff>
      <xdr:row>23</xdr:row>
      <xdr:rowOff>176211</xdr:rowOff>
    </xdr:from>
    <xdr:to>
      <xdr:col>29</xdr:col>
      <xdr:colOff>485775</xdr:colOff>
      <xdr:row>50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2155032</xdr:colOff>
      <xdr:row>13</xdr:row>
      <xdr:rowOff>119063</xdr:rowOff>
    </xdr:from>
    <xdr:to>
      <xdr:col>21</xdr:col>
      <xdr:colOff>583407</xdr:colOff>
      <xdr:row>32</xdr:row>
      <xdr:rowOff>142874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155032" y="3499504"/>
          <a:ext cx="4628963" cy="3572341"/>
          <a:chOff x="2928938" y="2333627"/>
          <a:chExt cx="4810123" cy="406003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2928938" y="2333627"/>
            <a:ext cx="4810123" cy="4060030"/>
            <a:chOff x="2928938" y="2333627"/>
            <a:chExt cx="4810123" cy="4060030"/>
          </a:xfrm>
        </xdr:grpSpPr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GraphicFramePr>
              <a:graphicFrameLocks/>
            </xdr:cNvGraphicFramePr>
          </xdr:nvGraphicFramePr>
          <xdr:xfrm>
            <a:off x="2928938" y="2333627"/>
            <a:ext cx="4810123" cy="406003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/>
          </xdr:nvSpPr>
          <xdr:spPr>
            <a:xfrm>
              <a:off x="3690938" y="4000499"/>
              <a:ext cx="1012032" cy="2619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T = T</a:t>
              </a:r>
              <a:r>
                <a: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Exp. Min</a:t>
              </a:r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7015263" y="3286127"/>
            <a:ext cx="595311" cy="273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-15%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 txBox="1"/>
        </xdr:nvSpPr>
        <xdr:spPr>
          <a:xfrm>
            <a:off x="6272214" y="2486028"/>
            <a:ext cx="595311" cy="273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+15%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41</xdr:col>
      <xdr:colOff>512419</xdr:colOff>
      <xdr:row>23</xdr:row>
      <xdr:rowOff>50927</xdr:rowOff>
    </xdr:from>
    <xdr:to>
      <xdr:col>51</xdr:col>
      <xdr:colOff>541939</xdr:colOff>
      <xdr:row>46</xdr:row>
      <xdr:rowOff>104335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15341537" y="5299015"/>
          <a:ext cx="6192755" cy="4348996"/>
          <a:chOff x="6484317" y="5393647"/>
          <a:chExt cx="6470216" cy="495607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GraphicFramePr>
            <a:graphicFrameLocks/>
          </xdr:cNvGraphicFramePr>
        </xdr:nvGraphicFramePr>
        <xdr:xfrm>
          <a:off x="8144410" y="6289687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/>
        </xdr:nvSpPr>
        <xdr:spPr>
          <a:xfrm>
            <a:off x="6484317" y="5393647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43</xdr:col>
      <xdr:colOff>272661</xdr:colOff>
      <xdr:row>7</xdr:row>
      <xdr:rowOff>41878</xdr:rowOff>
    </xdr:from>
    <xdr:to>
      <xdr:col>51</xdr:col>
      <xdr:colOff>357187</xdr:colOff>
      <xdr:row>26</xdr:row>
      <xdr:rowOff>5801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16334426" y="2301731"/>
          <a:ext cx="5015114" cy="3512452"/>
          <a:chOff x="2939356" y="2635753"/>
          <a:chExt cx="5233067" cy="4060030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GraphicFramePr>
            <a:graphicFrameLocks/>
          </xdr:cNvGraphicFramePr>
        </xdr:nvGraphicFramePr>
        <xdr:xfrm>
          <a:off x="3362300" y="2635753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2939356" y="5008872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37</xdr:col>
      <xdr:colOff>226299</xdr:colOff>
      <xdr:row>4</xdr:row>
      <xdr:rowOff>21896</xdr:rowOff>
    </xdr:from>
    <xdr:to>
      <xdr:col>47</xdr:col>
      <xdr:colOff>90378</xdr:colOff>
      <xdr:row>26</xdr:row>
      <xdr:rowOff>116379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12590123" y="768955"/>
          <a:ext cx="6027314" cy="5155806"/>
          <a:chOff x="-2264684" y="-522040"/>
          <a:chExt cx="6216072" cy="5792849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GraphicFramePr>
            <a:graphicFrameLocks/>
          </xdr:cNvGraphicFramePr>
        </xdr:nvGraphicFramePr>
        <xdr:xfrm>
          <a:off x="-2264684" y="-522040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2939356" y="5008872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55</xdr:col>
      <xdr:colOff>311944</xdr:colOff>
      <xdr:row>18</xdr:row>
      <xdr:rowOff>61912</xdr:rowOff>
    </xdr:from>
    <xdr:to>
      <xdr:col>63</xdr:col>
      <xdr:colOff>26194</xdr:colOff>
      <xdr:row>29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55</xdr:col>
      <xdr:colOff>300037</xdr:colOff>
      <xdr:row>29</xdr:row>
      <xdr:rowOff>85725</xdr:rowOff>
    </xdr:from>
    <xdr:to>
      <xdr:col>63</xdr:col>
      <xdr:colOff>14287</xdr:colOff>
      <xdr:row>40</xdr:row>
      <xdr:rowOff>71438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3757684" y="6454401"/>
          <a:ext cx="4644838" cy="2040125"/>
          <a:chOff x="-503286" y="1975389"/>
          <a:chExt cx="4810123" cy="4060030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>
            <a:graphicFrameLocks/>
          </xdr:cNvGraphicFramePr>
        </xdr:nvGraphicFramePr>
        <xdr:xfrm>
          <a:off x="-503286" y="1975389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 txBox="1"/>
        </xdr:nvSpPr>
        <xdr:spPr>
          <a:xfrm>
            <a:off x="2939356" y="5008872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55</xdr:col>
      <xdr:colOff>345281</xdr:colOff>
      <xdr:row>40</xdr:row>
      <xdr:rowOff>71438</xdr:rowOff>
    </xdr:from>
    <xdr:to>
      <xdr:col>63</xdr:col>
      <xdr:colOff>59531</xdr:colOff>
      <xdr:row>51</xdr:row>
      <xdr:rowOff>57151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23802928" y="8494526"/>
          <a:ext cx="4644838" cy="2040125"/>
          <a:chOff x="-503286" y="1975389"/>
          <a:chExt cx="4810123" cy="4060030"/>
        </a:xfrm>
      </xdr:grpSpPr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GraphicFramePr>
            <a:graphicFrameLocks/>
          </xdr:cNvGraphicFramePr>
        </xdr:nvGraphicFramePr>
        <xdr:xfrm>
          <a:off x="-503286" y="1975389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>
            <a:off x="3064620" y="4799831"/>
            <a:ext cx="1012032" cy="261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33</xdr:col>
      <xdr:colOff>202797</xdr:colOff>
      <xdr:row>31</xdr:row>
      <xdr:rowOff>5748</xdr:rowOff>
    </xdr:from>
    <xdr:to>
      <xdr:col>40</xdr:col>
      <xdr:colOff>510505</xdr:colOff>
      <xdr:row>60</xdr:row>
      <xdr:rowOff>120431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10101326" y="6747954"/>
          <a:ext cx="4621973" cy="5530859"/>
          <a:chOff x="20030126" y="4396007"/>
          <a:chExt cx="5212083" cy="5990653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GrpSpPr/>
        </xdr:nvGrpSpPr>
        <xdr:grpSpPr>
          <a:xfrm>
            <a:off x="20030126" y="4396007"/>
            <a:ext cx="5212083" cy="5990653"/>
            <a:chOff x="18555958" y="4187989"/>
            <a:chExt cx="4675566" cy="5990653"/>
          </a:xfrm>
        </xdr:grpSpPr>
        <xdr:graphicFrame macro="">
          <xdr:nvGraphicFramePr>
            <xdr:cNvPr id="29" name="Chart 28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GraphicFramePr>
              <a:graphicFrameLocks/>
            </xdr:cNvGraphicFramePr>
          </xdr:nvGraphicFramePr>
          <xdr:xfrm>
            <a:off x="18555961" y="4187989"/>
            <a:ext cx="4675563" cy="20330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GraphicFramePr>
              <a:graphicFrameLocks/>
            </xdr:cNvGraphicFramePr>
          </xdr:nvGraphicFramePr>
          <xdr:xfrm>
            <a:off x="18555958" y="6162513"/>
            <a:ext cx="4675563" cy="20330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200-00001F000000}"/>
                </a:ext>
              </a:extLst>
            </xdr:cNvPr>
            <xdr:cNvGrpSpPr/>
          </xdr:nvGrpSpPr>
          <xdr:grpSpPr>
            <a:xfrm>
              <a:off x="18555960" y="4292449"/>
              <a:ext cx="4675562" cy="5886193"/>
              <a:chOff x="-438722" y="-5435232"/>
              <a:chExt cx="4875736" cy="11754870"/>
            </a:xfrm>
          </xdr:grpSpPr>
          <xdr:graphicFrame macro="">
            <xdr:nvGraphicFramePr>
              <xdr:cNvPr id="32" name="Chart 31">
                <a:extLst>
                  <a:ext uri="{FF2B5EF4-FFF2-40B4-BE49-F238E27FC236}">
                    <a16:creationId xmlns:a16="http://schemas.microsoft.com/office/drawing/2014/main" id="{00000000-0008-0000-0200-000020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438722" y="2259608"/>
              <a:ext cx="4875736" cy="406003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  <xdr:sp macro="" textlink="">
            <xdr:nvSpPr>
              <xdr:cNvPr id="33" name="TextBox 32">
                <a:extLst>
                  <a:ext uri="{FF2B5EF4-FFF2-40B4-BE49-F238E27FC236}">
                    <a16:creationId xmlns:a16="http://schemas.microsoft.com/office/drawing/2014/main" id="{00000000-0008-0000-0200-000021000000}"/>
                  </a:ext>
                </a:extLst>
              </xdr:cNvPr>
              <xdr:cNvSpPr txBox="1"/>
            </xdr:nvSpPr>
            <xdr:spPr>
              <a:xfrm>
                <a:off x="3560756" y="-5435232"/>
                <a:ext cx="596787" cy="43584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 = T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</a:t>
                </a:r>
              </a:p>
            </xdr:txBody>
          </xdr:sp>
        </xdr:grpSp>
      </xdr:grp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24616580" y="5808334"/>
            <a:ext cx="435393" cy="311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(a)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24616580" y="9759786"/>
            <a:ext cx="399353" cy="311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(c)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24616580" y="7774535"/>
            <a:ext cx="447597" cy="3212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(b)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0.14917</cdr:x>
      <cdr:y>0.04194</cdr:y>
    </cdr:from>
    <cdr:to>
      <cdr:x>0.44307</cdr:x>
      <cdr:y>0.25476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683426" y="152800"/>
          <a:ext cx="1346510" cy="775370"/>
          <a:chOff x="717550" y="170258"/>
          <a:chExt cx="1413668" cy="864057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C7923486-1DC5-1085-78AF-5DFCFCCF409A}"/>
              </a:ext>
            </a:extLst>
          </cdr:cNvPr>
          <cdr:cNvSpPr txBox="1"/>
        </cdr:nvSpPr>
        <cdr:spPr>
          <a:xfrm xmlns:a="http://schemas.openxmlformats.org/drawingml/2006/main">
            <a:off x="717550" y="772378"/>
            <a:ext cx="1012032" cy="261937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Times New Roman" panose="02020603050405020304" pitchFamily="18" charset="0"/>
                <a:cs typeface="Times New Roman" panose="02020603050405020304" pitchFamily="18" charset="0"/>
              </a:rPr>
              <a:t>Actinides</a:t>
            </a:r>
            <a:endParaRPr lang="en-US" sz="105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9A97FD49-A895-18FD-3C26-A57A5863B850}"/>
              </a:ext>
            </a:extLst>
          </cdr:cNvPr>
          <cdr:cNvSpPr txBox="1"/>
        </cdr:nvSpPr>
        <cdr:spPr>
          <a:xfrm xmlns:a="http://schemas.openxmlformats.org/drawingml/2006/main">
            <a:off x="717550" y="170258"/>
            <a:ext cx="1413668" cy="22304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Times New Roman" panose="02020603050405020304" pitchFamily="18" charset="0"/>
                <a:cs typeface="Times New Roman" panose="02020603050405020304" pitchFamily="18" charset="0"/>
              </a:rPr>
              <a:t>Non-Actinides</a:t>
            </a:r>
            <a:endParaRPr lang="en-US" sz="105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</cdr:grpSp>
  </cdr:relSizeAnchor>
</c:userShapes>
</file>

<file path=xl/drawings/drawing57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7"/>
          <a:ext cx="0" cy="0"/>
          <a:chOff x="0" y="17"/>
          <a:chExt cx="0" cy="0"/>
        </a:xfrm>
      </cdr:grpSpPr>
    </cdr:grpSp>
  </cdr:relSizeAnchor>
</c:userShapes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7"/>
          <a:ext cx="0" cy="0"/>
          <a:chOff x="0" y="17"/>
          <a:chExt cx="0" cy="0"/>
        </a:xfrm>
      </cdr:grpSpPr>
    </cdr:grpSp>
  </cdr:relSizeAnchor>
</c:userShapes>
</file>

<file path=xl/drawings/drawing59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7"/>
          <a:ext cx="0" cy="0"/>
          <a:chOff x="0" y="17"/>
          <a:chExt cx="0" cy="0"/>
        </a:xfrm>
      </cdr:grpSpPr>
    </cdr:grpSp>
  </cdr:relSizeAnchor>
</c:userShapes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61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63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65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96</xdr:col>
      <xdr:colOff>115094</xdr:colOff>
      <xdr:row>14</xdr:row>
      <xdr:rowOff>111125</xdr:rowOff>
    </xdr:from>
    <xdr:to>
      <xdr:col>102</xdr:col>
      <xdr:colOff>508000</xdr:colOff>
      <xdr:row>27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95</xdr:col>
      <xdr:colOff>593660</xdr:colOff>
      <xdr:row>28</xdr:row>
      <xdr:rowOff>10583</xdr:rowOff>
    </xdr:from>
    <xdr:to>
      <xdr:col>102</xdr:col>
      <xdr:colOff>246063</xdr:colOff>
      <xdr:row>46</xdr:row>
      <xdr:rowOff>39686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94</xdr:col>
      <xdr:colOff>26458</xdr:colOff>
      <xdr:row>51</xdr:row>
      <xdr:rowOff>3969</xdr:rowOff>
    </xdr:from>
    <xdr:to>
      <xdr:col>100</xdr:col>
      <xdr:colOff>203728</xdr:colOff>
      <xdr:row>66</xdr:row>
      <xdr:rowOff>80936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102</xdr:col>
      <xdr:colOff>85987</xdr:colOff>
      <xdr:row>37</xdr:row>
      <xdr:rowOff>141553</xdr:rowOff>
    </xdr:from>
    <xdr:to>
      <xdr:col>108</xdr:col>
      <xdr:colOff>392906</xdr:colOff>
      <xdr:row>50</xdr:row>
      <xdr:rowOff>59531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104</xdr:col>
      <xdr:colOff>250032</xdr:colOff>
      <xdr:row>25</xdr:row>
      <xdr:rowOff>23811</xdr:rowOff>
    </xdr:from>
    <xdr:to>
      <xdr:col>108</xdr:col>
      <xdr:colOff>404812</xdr:colOff>
      <xdr:row>36</xdr:row>
      <xdr:rowOff>123824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102</xdr:col>
      <xdr:colOff>118914</xdr:colOff>
      <xdr:row>18</xdr:row>
      <xdr:rowOff>136408</xdr:rowOff>
    </xdr:from>
    <xdr:to>
      <xdr:col>110</xdr:col>
      <xdr:colOff>3969</xdr:colOff>
      <xdr:row>31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96</xdr:col>
      <xdr:colOff>111026</xdr:colOff>
      <xdr:row>2</xdr:row>
      <xdr:rowOff>47134</xdr:rowOff>
    </xdr:from>
    <xdr:to>
      <xdr:col>102</xdr:col>
      <xdr:colOff>381000</xdr:colOff>
      <xdr:row>14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104</xdr:col>
      <xdr:colOff>88525</xdr:colOff>
      <xdr:row>1</xdr:row>
      <xdr:rowOff>235326</xdr:rowOff>
    </xdr:from>
    <xdr:to>
      <xdr:col>111</xdr:col>
      <xdr:colOff>71437</xdr:colOff>
      <xdr:row>12</xdr:row>
      <xdr:rowOff>107156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104</xdr:col>
      <xdr:colOff>93587</xdr:colOff>
      <xdr:row>12</xdr:row>
      <xdr:rowOff>191935</xdr:rowOff>
    </xdr:from>
    <xdr:to>
      <xdr:col>111</xdr:col>
      <xdr:colOff>488156</xdr:colOff>
      <xdr:row>23</xdr:row>
      <xdr:rowOff>71438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102</xdr:col>
      <xdr:colOff>74082</xdr:colOff>
      <xdr:row>4</xdr:row>
      <xdr:rowOff>195793</xdr:rowOff>
    </xdr:from>
    <xdr:to>
      <xdr:col>109</xdr:col>
      <xdr:colOff>559593</xdr:colOff>
      <xdr:row>15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47</xdr:col>
      <xdr:colOff>79376</xdr:colOff>
      <xdr:row>48</xdr:row>
      <xdr:rowOff>31750</xdr:rowOff>
    </xdr:from>
    <xdr:to>
      <xdr:col>55</xdr:col>
      <xdr:colOff>793750</xdr:colOff>
      <xdr:row>66</xdr:row>
      <xdr:rowOff>31750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65</xdr:col>
      <xdr:colOff>247402</xdr:colOff>
      <xdr:row>54</xdr:row>
      <xdr:rowOff>43914</xdr:rowOff>
    </xdr:from>
    <xdr:to>
      <xdr:col>85</xdr:col>
      <xdr:colOff>738314</xdr:colOff>
      <xdr:row>68</xdr:row>
      <xdr:rowOff>42744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56</xdr:col>
      <xdr:colOff>47625</xdr:colOff>
      <xdr:row>48</xdr:row>
      <xdr:rowOff>31750</xdr:rowOff>
    </xdr:from>
    <xdr:to>
      <xdr:col>63</xdr:col>
      <xdr:colOff>873124</xdr:colOff>
      <xdr:row>66</xdr:row>
      <xdr:rowOff>31750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41</xdr:col>
      <xdr:colOff>254000</xdr:colOff>
      <xdr:row>51</xdr:row>
      <xdr:rowOff>142875</xdr:rowOff>
    </xdr:from>
    <xdr:to>
      <xdr:col>46</xdr:col>
      <xdr:colOff>1222374</xdr:colOff>
      <xdr:row>69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47</xdr:col>
      <xdr:colOff>95250</xdr:colOff>
      <xdr:row>66</xdr:row>
      <xdr:rowOff>107950</xdr:rowOff>
    </xdr:from>
    <xdr:to>
      <xdr:col>55</xdr:col>
      <xdr:colOff>800100</xdr:colOff>
      <xdr:row>90</xdr:row>
      <xdr:rowOff>28574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304800</xdr:colOff>
      <xdr:row>66</xdr:row>
      <xdr:rowOff>38100</xdr:rowOff>
    </xdr:from>
    <xdr:to>
      <xdr:col>46</xdr:col>
      <xdr:colOff>1200150</xdr:colOff>
      <xdr:row>89</xdr:row>
      <xdr:rowOff>149224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87</xdr:col>
      <xdr:colOff>110608</xdr:colOff>
      <xdr:row>32</xdr:row>
      <xdr:rowOff>154256</xdr:rowOff>
    </xdr:from>
    <xdr:to>
      <xdr:col>96</xdr:col>
      <xdr:colOff>458292</xdr:colOff>
      <xdr:row>49</xdr:row>
      <xdr:rowOff>119126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86</xdr:col>
      <xdr:colOff>481712</xdr:colOff>
      <xdr:row>17</xdr:row>
      <xdr:rowOff>111578</xdr:rowOff>
    </xdr:from>
    <xdr:to>
      <xdr:col>95</xdr:col>
      <xdr:colOff>532513</xdr:colOff>
      <xdr:row>31</xdr:row>
      <xdr:rowOff>7999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23</xdr:col>
      <xdr:colOff>491671</xdr:colOff>
      <xdr:row>51</xdr:row>
      <xdr:rowOff>49481</xdr:rowOff>
    </xdr:from>
    <xdr:to>
      <xdr:col>28</xdr:col>
      <xdr:colOff>61851</xdr:colOff>
      <xdr:row>63</xdr:row>
      <xdr:rowOff>160005</xdr:rowOff>
    </xdr:to>
    <xdr:graphicFrame macro="">
      <xdr:nvGraphicFramePr>
        <xdr:cNvPr id="21" name="Chart 17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29</xdr:col>
      <xdr:colOff>33191</xdr:colOff>
      <xdr:row>45</xdr:row>
      <xdr:rowOff>21028</xdr:rowOff>
    </xdr:from>
    <xdr:to>
      <xdr:col>65</xdr:col>
      <xdr:colOff>227980</xdr:colOff>
      <xdr:row>62</xdr:row>
      <xdr:rowOff>152791</xdr:rowOff>
    </xdr:to>
    <xdr:graphicFrame macro="">
      <xdr:nvGraphicFramePr>
        <xdr:cNvPr id="22" name="Chart 17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23</xdr:col>
      <xdr:colOff>274618</xdr:colOff>
      <xdr:row>52</xdr:row>
      <xdr:rowOff>173181</xdr:rowOff>
    </xdr:from>
    <xdr:to>
      <xdr:col>26</xdr:col>
      <xdr:colOff>111332</xdr:colOff>
      <xdr:row>62</xdr:row>
      <xdr:rowOff>35624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40</xdr:col>
      <xdr:colOff>254000</xdr:colOff>
      <xdr:row>51</xdr:row>
      <xdr:rowOff>142875</xdr:rowOff>
    </xdr:from>
    <xdr:to>
      <xdr:col>45</xdr:col>
      <xdr:colOff>1222374</xdr:colOff>
      <xdr:row>69</xdr:row>
      <xdr:rowOff>142875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488537</xdr:colOff>
      <xdr:row>36</xdr:row>
      <xdr:rowOff>180975</xdr:rowOff>
    </xdr:from>
    <xdr:to>
      <xdr:col>25</xdr:col>
      <xdr:colOff>308911</xdr:colOff>
      <xdr:row>44</xdr:row>
      <xdr:rowOff>141065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32</xdr:row>
      <xdr:rowOff>0</xdr:rowOff>
    </xdr:from>
    <xdr:to>
      <xdr:col>36</xdr:col>
      <xdr:colOff>694764</xdr:colOff>
      <xdr:row>40</xdr:row>
      <xdr:rowOff>39221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220515</xdr:colOff>
      <xdr:row>32</xdr:row>
      <xdr:rowOff>0</xdr:rowOff>
    </xdr:from>
    <xdr:to>
      <xdr:col>54</xdr:col>
      <xdr:colOff>489027</xdr:colOff>
      <xdr:row>47</xdr:row>
      <xdr:rowOff>120123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61</xdr:col>
      <xdr:colOff>33400</xdr:colOff>
      <xdr:row>4</xdr:row>
      <xdr:rowOff>0</xdr:rowOff>
    </xdr:from>
    <xdr:to>
      <xdr:col>65</xdr:col>
      <xdr:colOff>110219</xdr:colOff>
      <xdr:row>10</xdr:row>
      <xdr:rowOff>106569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61</xdr:col>
      <xdr:colOff>17938</xdr:colOff>
      <xdr:row>11</xdr:row>
      <xdr:rowOff>7794</xdr:rowOff>
    </xdr:from>
    <xdr:to>
      <xdr:col>65</xdr:col>
      <xdr:colOff>110219</xdr:colOff>
      <xdr:row>32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33400</xdr:colOff>
      <xdr:row>4</xdr:row>
      <xdr:rowOff>0</xdr:rowOff>
    </xdr:from>
    <xdr:to>
      <xdr:col>70</xdr:col>
      <xdr:colOff>110219</xdr:colOff>
      <xdr:row>10</xdr:row>
      <xdr:rowOff>106569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17938</xdr:colOff>
      <xdr:row>11</xdr:row>
      <xdr:rowOff>7794</xdr:rowOff>
    </xdr:from>
    <xdr:to>
      <xdr:col>70</xdr:col>
      <xdr:colOff>110219</xdr:colOff>
      <xdr:row>32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509133</xdr:colOff>
      <xdr:row>7</xdr:row>
      <xdr:rowOff>0</xdr:rowOff>
    </xdr:from>
    <xdr:to>
      <xdr:col>71</xdr:col>
      <xdr:colOff>182562</xdr:colOff>
      <xdr:row>26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317087</xdr:colOff>
      <xdr:row>39</xdr:row>
      <xdr:rowOff>125382</xdr:rowOff>
    </xdr:from>
    <xdr:to>
      <xdr:col>40</xdr:col>
      <xdr:colOff>470836</xdr:colOff>
      <xdr:row>47</xdr:row>
      <xdr:rowOff>162496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300366</xdr:colOff>
      <xdr:row>15</xdr:row>
      <xdr:rowOff>115225</xdr:rowOff>
    </xdr:from>
    <xdr:to>
      <xdr:col>59</xdr:col>
      <xdr:colOff>504264</xdr:colOff>
      <xdr:row>32</xdr:row>
      <xdr:rowOff>140074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298956</xdr:colOff>
      <xdr:row>29</xdr:row>
      <xdr:rowOff>178039</xdr:rowOff>
    </xdr:from>
    <xdr:to>
      <xdr:col>59</xdr:col>
      <xdr:colOff>343351</xdr:colOff>
      <xdr:row>48</xdr:row>
      <xdr:rowOff>153741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69</xdr:col>
      <xdr:colOff>0</xdr:colOff>
      <xdr:row>33</xdr:row>
      <xdr:rowOff>0</xdr:rowOff>
    </xdr:from>
    <xdr:to>
      <xdr:col>73</xdr:col>
      <xdr:colOff>134959</xdr:colOff>
      <xdr:row>41</xdr:row>
      <xdr:rowOff>57088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69</xdr:col>
      <xdr:colOff>33400</xdr:colOff>
      <xdr:row>4</xdr:row>
      <xdr:rowOff>0</xdr:rowOff>
    </xdr:from>
    <xdr:to>
      <xdr:col>73</xdr:col>
      <xdr:colOff>110219</xdr:colOff>
      <xdr:row>14</xdr:row>
      <xdr:rowOff>106569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69</xdr:col>
      <xdr:colOff>17938</xdr:colOff>
      <xdr:row>15</xdr:row>
      <xdr:rowOff>7794</xdr:rowOff>
    </xdr:from>
    <xdr:to>
      <xdr:col>73</xdr:col>
      <xdr:colOff>110219</xdr:colOff>
      <xdr:row>33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74</xdr:col>
      <xdr:colOff>0</xdr:colOff>
      <xdr:row>33</xdr:row>
      <xdr:rowOff>0</xdr:rowOff>
    </xdr:from>
    <xdr:to>
      <xdr:col>78</xdr:col>
      <xdr:colOff>134959</xdr:colOff>
      <xdr:row>41</xdr:row>
      <xdr:rowOff>57088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74</xdr:col>
      <xdr:colOff>33400</xdr:colOff>
      <xdr:row>4</xdr:row>
      <xdr:rowOff>0</xdr:rowOff>
    </xdr:from>
    <xdr:to>
      <xdr:col>78</xdr:col>
      <xdr:colOff>110219</xdr:colOff>
      <xdr:row>14</xdr:row>
      <xdr:rowOff>106569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74</xdr:col>
      <xdr:colOff>17938</xdr:colOff>
      <xdr:row>15</xdr:row>
      <xdr:rowOff>7794</xdr:rowOff>
    </xdr:from>
    <xdr:to>
      <xdr:col>78</xdr:col>
      <xdr:colOff>110219</xdr:colOff>
      <xdr:row>33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509133</xdr:colOff>
      <xdr:row>7</xdr:row>
      <xdr:rowOff>1</xdr:rowOff>
    </xdr:from>
    <xdr:to>
      <xdr:col>79</xdr:col>
      <xdr:colOff>182562</xdr:colOff>
      <xdr:row>21</xdr:row>
      <xdr:rowOff>44451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143202</xdr:colOff>
      <xdr:row>35</xdr:row>
      <xdr:rowOff>25539</xdr:rowOff>
    </xdr:from>
    <xdr:to>
      <xdr:col>23</xdr:col>
      <xdr:colOff>192752</xdr:colOff>
      <xdr:row>68</xdr:row>
      <xdr:rowOff>60981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392906</xdr:colOff>
      <xdr:row>21</xdr:row>
      <xdr:rowOff>109239</xdr:rowOff>
    </xdr:from>
    <xdr:to>
      <xdr:col>17</xdr:col>
      <xdr:colOff>619125</xdr:colOff>
      <xdr:row>35</xdr:row>
      <xdr:rowOff>143767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191987</xdr:colOff>
      <xdr:row>21</xdr:row>
      <xdr:rowOff>109239</xdr:rowOff>
    </xdr:from>
    <xdr:to>
      <xdr:col>25</xdr:col>
      <xdr:colOff>477737</xdr:colOff>
      <xdr:row>35</xdr:row>
      <xdr:rowOff>143767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3</xdr:row>
      <xdr:rowOff>161926</xdr:rowOff>
    </xdr:from>
    <xdr:to>
      <xdr:col>21</xdr:col>
      <xdr:colOff>14818</xdr:colOff>
      <xdr:row>22</xdr:row>
      <xdr:rowOff>185738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pSpPr/>
      </xdr:nvGrpSpPr>
      <xdr:grpSpPr>
        <a:xfrm>
          <a:off x="8036379" y="774247"/>
          <a:ext cx="4837189" cy="3643312"/>
          <a:chOff x="8001000" y="771526"/>
          <a:chExt cx="4815418" cy="3643312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GraphicFramePr>
            <a:graphicFrameLocks/>
          </xdr:cNvGraphicFramePr>
        </xdr:nvGraphicFramePr>
        <xdr:xfrm>
          <a:off x="8001000" y="771526"/>
          <a:ext cx="4815418" cy="36433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/>
        </xdr:nvSpPr>
        <xdr:spPr>
          <a:xfrm>
            <a:off x="11937576" y="1424667"/>
            <a:ext cx="619125" cy="4286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 txBox="1"/>
        </xdr:nvSpPr>
        <xdr:spPr>
          <a:xfrm>
            <a:off x="11866880" y="1357990"/>
            <a:ext cx="752476" cy="4953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l</a:t>
            </a:r>
            <a:r>
              <a:rPr kumimoji="0" lang="en-US" sz="1050" b="0" i="0" u="none" strike="noStrike" kern="0" cap="none" spc="0" normalizeH="0" baseline="-2500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BC </a:t>
            </a: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= 2.89</a:t>
            </a:r>
          </a:p>
          <a:p>
            <a:pPr algn="l"/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scl </a:t>
            </a:r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= 3.24</a:t>
            </a:r>
          </a:p>
        </xdr:txBody>
      </xdr:sp>
    </xdr:grp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35379</xdr:colOff>
      <xdr:row>5</xdr:row>
      <xdr:rowOff>12246</xdr:rowOff>
    </xdr:from>
    <xdr:to>
      <xdr:col>24</xdr:col>
      <xdr:colOff>586318</xdr:colOff>
      <xdr:row>24</xdr:row>
      <xdr:rowOff>36058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10358098" y="964746"/>
          <a:ext cx="4801470" cy="3643312"/>
          <a:chOff x="8001000" y="771526"/>
          <a:chExt cx="4815418" cy="3643312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GraphicFramePr>
            <a:graphicFrameLocks/>
          </xdr:cNvGraphicFramePr>
        </xdr:nvGraphicFramePr>
        <xdr:xfrm>
          <a:off x="8001000" y="771526"/>
          <a:ext cx="4815418" cy="36433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1955322" y="1724705"/>
            <a:ext cx="619125" cy="4286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 txBox="1"/>
        </xdr:nvSpPr>
        <xdr:spPr>
          <a:xfrm>
            <a:off x="11875272" y="1667552"/>
            <a:ext cx="752476" cy="4953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l</a:t>
            </a:r>
            <a:r>
              <a:rPr kumimoji="0" lang="en-US" sz="1050" b="0" i="0" u="none" strike="noStrike" kern="0" cap="none" spc="0" normalizeH="0" baseline="-2500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BC </a:t>
            </a: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= 2.25</a:t>
            </a:r>
          </a:p>
          <a:p>
            <a:pPr algn="l"/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scl </a:t>
            </a:r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= 2.45</a:t>
            </a:r>
          </a:p>
        </xdr:txBody>
      </xdr:sp>
    </xdr:grp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369359</xdr:colOff>
      <xdr:row>1</xdr:row>
      <xdr:rowOff>172508</xdr:rowOff>
    </xdr:from>
    <xdr:to>
      <xdr:col>25</xdr:col>
      <xdr:colOff>307978</xdr:colOff>
      <xdr:row>21</xdr:row>
      <xdr:rowOff>5820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pSpPr/>
      </xdr:nvGrpSpPr>
      <xdr:grpSpPr>
        <a:xfrm>
          <a:off x="10816133" y="356863"/>
          <a:ext cx="4854748" cy="3520409"/>
          <a:chOff x="5989710" y="540760"/>
          <a:chExt cx="4831004" cy="3622747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D00-000002000000}"/>
              </a:ext>
            </a:extLst>
          </xdr:cNvPr>
          <xdr:cNvGrpSpPr/>
        </xdr:nvGrpSpPr>
        <xdr:grpSpPr>
          <a:xfrm>
            <a:off x="5989710" y="540760"/>
            <a:ext cx="4831004" cy="3622747"/>
            <a:chOff x="8001000" y="771526"/>
            <a:chExt cx="4815418" cy="3643312"/>
          </a:xfrm>
        </xdr:grpSpPr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D00-000003000000}"/>
                </a:ext>
              </a:extLst>
            </xdr:cNvPr>
            <xdr:cNvGraphicFramePr>
              <a:graphicFrameLocks/>
            </xdr:cNvGraphicFramePr>
          </xdr:nvGraphicFramePr>
          <xdr:xfrm>
            <a:off x="8001000" y="771526"/>
            <a:ext cx="4815418" cy="364331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00000000-0008-0000-0D00-000004000000}"/>
                </a:ext>
              </a:extLst>
            </xdr:cNvPr>
            <xdr:cNvSpPr/>
          </xdr:nvSpPr>
          <xdr:spPr>
            <a:xfrm>
              <a:off x="11575120" y="2613987"/>
              <a:ext cx="861826" cy="42862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D00-000005000000}"/>
                </a:ext>
              </a:extLst>
            </xdr:cNvPr>
            <xdr:cNvSpPr txBox="1"/>
          </xdr:nvSpPr>
          <xdr:spPr>
            <a:xfrm>
              <a:off x="11498096" y="2553743"/>
              <a:ext cx="752476" cy="4953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l</a:t>
              </a:r>
              <a:r>
                <a: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BC </a:t>
              </a:r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= 3.31</a:t>
              </a:r>
            </a:p>
            <a:p>
              <a:pPr algn="l"/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l</a:t>
              </a:r>
              <a:r>
                <a: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scl </a:t>
              </a:r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= 3.45</a:t>
              </a:r>
            </a:p>
          </xdr:txBody>
        </xdr:sp>
      </xdr:grpSp>
      <xdr:sp macro="" textlink="">
        <xdr:nvSpPr>
          <xdr:cNvPr id="6" name="Right Brace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/>
        </xdr:nvSpPr>
        <xdr:spPr>
          <a:xfrm rot="16200000">
            <a:off x="6943031" y="731092"/>
            <a:ext cx="166996" cy="707231"/>
          </a:xfrm>
          <a:prstGeom prst="rightBrace">
            <a:avLst>
              <a:gd name="adj1" fmla="val 35293"/>
              <a:gd name="adj2" fmla="val 50000"/>
            </a:avLst>
          </a:prstGeom>
          <a:ln w="12700"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l"/>
            <a:endParaRPr lang="en-US" sz="1100"/>
          </a:p>
        </xdr:txBody>
      </xdr:sp>
      <xdr:sp macro="" textlink="">
        <xdr:nvSpPr>
          <xdr:cNvPr id="7" name="Right Brace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/>
        </xdr:nvSpPr>
        <xdr:spPr>
          <a:xfrm rot="16200000">
            <a:off x="7658271" y="731957"/>
            <a:ext cx="166996" cy="707231"/>
          </a:xfrm>
          <a:prstGeom prst="rightBrace">
            <a:avLst>
              <a:gd name="adj1" fmla="val 35293"/>
              <a:gd name="adj2" fmla="val 50000"/>
            </a:avLst>
          </a:prstGeom>
          <a:ln w="12700"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l"/>
            <a:endParaRPr lang="en-US" sz="1100"/>
          </a:p>
        </xdr:txBody>
      </xdr:sp>
      <xdr:sp macro="" textlink="">
        <xdr:nvSpPr>
          <xdr:cNvPr id="8" name="Right Brace 7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/>
        </xdr:nvSpPr>
        <xdr:spPr>
          <a:xfrm rot="16200000">
            <a:off x="8373512" y="732823"/>
            <a:ext cx="166996" cy="707231"/>
          </a:xfrm>
          <a:prstGeom prst="rightBrace">
            <a:avLst>
              <a:gd name="adj1" fmla="val 35293"/>
              <a:gd name="adj2" fmla="val 50000"/>
            </a:avLst>
          </a:prstGeom>
          <a:ln w="12700"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l"/>
            <a:endParaRPr lang="en-US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 txBox="1"/>
        </xdr:nvSpPr>
        <xdr:spPr>
          <a:xfrm>
            <a:off x="6741968" y="811360"/>
            <a:ext cx="710261" cy="271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 i="1">
                <a:latin typeface="Times New Roman" panose="02020603050405020304" pitchFamily="18" charset="0"/>
                <a:cs typeface="Times New Roman" panose="02020603050405020304" pitchFamily="18" charset="0"/>
              </a:rPr>
              <a:t>r</a:t>
            </a:r>
            <a:r>
              <a:rPr lang="en-US" sz="1200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t </a:t>
            </a:r>
            <a:r>
              <a:rPr lang="en-US" sz="1200" i="0">
                <a:latin typeface="Times New Roman" panose="02020603050405020304" pitchFamily="18" charset="0"/>
                <a:cs typeface="Times New Roman" panose="02020603050405020304" pitchFamily="18" charset="0"/>
              </a:rPr>
              <a:t>= 1.87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 txBox="1"/>
        </xdr:nvSpPr>
        <xdr:spPr>
          <a:xfrm>
            <a:off x="7603332" y="806813"/>
            <a:ext cx="444212" cy="271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 i="1">
                <a:latin typeface="Times New Roman" panose="02020603050405020304" pitchFamily="18" charset="0"/>
                <a:cs typeface="Times New Roman" panose="02020603050405020304" pitchFamily="18" charset="0"/>
              </a:rPr>
              <a:t>2r</a:t>
            </a:r>
            <a:r>
              <a:rPr lang="en-US" sz="1200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t </a:t>
            </a:r>
            <a:endParaRPr lang="en-US" sz="1200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 txBox="1"/>
        </xdr:nvSpPr>
        <xdr:spPr>
          <a:xfrm>
            <a:off x="8340222" y="802267"/>
            <a:ext cx="444212" cy="271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 i="1">
                <a:latin typeface="Times New Roman" panose="02020603050405020304" pitchFamily="18" charset="0"/>
                <a:cs typeface="Times New Roman" panose="02020603050405020304" pitchFamily="18" charset="0"/>
              </a:rPr>
              <a:t>3r</a:t>
            </a:r>
            <a:r>
              <a:rPr lang="en-US" sz="1200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t </a:t>
            </a:r>
            <a:endParaRPr lang="en-US" sz="1200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 txBox="1"/>
        </xdr:nvSpPr>
        <xdr:spPr>
          <a:xfrm>
            <a:off x="8733560" y="805948"/>
            <a:ext cx="731909" cy="271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 i="1">
                <a:latin typeface="Aptos Narrow" panose="020B0004020202020204" pitchFamily="34" charset="0"/>
                <a:cs typeface="Times New Roman" panose="02020603050405020304" pitchFamily="18" charset="0"/>
              </a:rPr>
              <a:t>…</a:t>
            </a:r>
            <a:r>
              <a:rPr lang="en-US" sz="1200" i="1">
                <a:latin typeface="Times New Roman" panose="02020603050405020304" pitchFamily="18" charset="0"/>
                <a:cs typeface="Times New Roman" panose="02020603050405020304" pitchFamily="18" charset="0"/>
              </a:rPr>
              <a:t>    mr</a:t>
            </a:r>
            <a:r>
              <a:rPr lang="en-US" sz="1200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t</a:t>
            </a:r>
            <a:r>
              <a:rPr lang="en-US" sz="120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370416</xdr:colOff>
      <xdr:row>1</xdr:row>
      <xdr:rowOff>169334</xdr:rowOff>
    </xdr:from>
    <xdr:to>
      <xdr:col>16</xdr:col>
      <xdr:colOff>306749</xdr:colOff>
      <xdr:row>21</xdr:row>
      <xdr:rowOff>2647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pSpPr/>
      </xdr:nvGrpSpPr>
      <xdr:grpSpPr>
        <a:xfrm>
          <a:off x="5286545" y="353689"/>
          <a:ext cx="4852462" cy="3520410"/>
          <a:chOff x="5503935" y="4546023"/>
          <a:chExt cx="4831004" cy="3622747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GrpSpPr/>
        </xdr:nvGrpSpPr>
        <xdr:grpSpPr>
          <a:xfrm>
            <a:off x="5503935" y="4546023"/>
            <a:ext cx="4831004" cy="3622747"/>
            <a:chOff x="5989710" y="540760"/>
            <a:chExt cx="4831004" cy="3622747"/>
          </a:xfrm>
        </xdr:grpSpPr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D00-00000F000000}"/>
                </a:ext>
              </a:extLst>
            </xdr:cNvPr>
            <xdr:cNvGrpSpPr/>
          </xdr:nvGrpSpPr>
          <xdr:grpSpPr>
            <a:xfrm>
              <a:off x="5989710" y="540760"/>
              <a:ext cx="4831004" cy="3622747"/>
              <a:chOff x="8001000" y="771526"/>
              <a:chExt cx="4815418" cy="3643312"/>
            </a:xfrm>
          </xdr:grpSpPr>
          <xdr:graphicFrame macro="">
            <xdr:nvGraphicFramePr>
              <xdr:cNvPr id="23" name="Chart 22">
                <a:extLst>
                  <a:ext uri="{FF2B5EF4-FFF2-40B4-BE49-F238E27FC236}">
                    <a16:creationId xmlns:a16="http://schemas.microsoft.com/office/drawing/2014/main" id="{00000000-0008-0000-0D00-000017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8001000" y="771526"/>
              <a:ext cx="4815418" cy="364331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24" name="Rectangle 23">
                <a:extLst>
                  <a:ext uri="{FF2B5EF4-FFF2-40B4-BE49-F238E27FC236}">
                    <a16:creationId xmlns:a16="http://schemas.microsoft.com/office/drawing/2014/main" id="{00000000-0008-0000-0D00-000018000000}"/>
                  </a:ext>
                </a:extLst>
              </xdr:cNvPr>
              <xdr:cNvSpPr/>
            </xdr:nvSpPr>
            <xdr:spPr>
              <a:xfrm>
                <a:off x="11591303" y="2358179"/>
                <a:ext cx="861826" cy="42862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5" name="TextBox 24">
                <a:extLst>
                  <a:ext uri="{FF2B5EF4-FFF2-40B4-BE49-F238E27FC236}">
                    <a16:creationId xmlns:a16="http://schemas.microsoft.com/office/drawing/2014/main" id="{00000000-0008-0000-0D00-000019000000}"/>
                  </a:ext>
                </a:extLst>
              </xdr:cNvPr>
              <xdr:cNvSpPr txBox="1"/>
            </xdr:nvSpPr>
            <xdr:spPr>
              <a:xfrm>
                <a:off x="11514280" y="2297935"/>
                <a:ext cx="752476" cy="4953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BC </a:t>
                </a: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= 3.29</a:t>
                </a:r>
              </a:p>
              <a:p>
                <a:pPr algn="l"/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scl </a:t>
                </a: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= 3.45</a:t>
                </a:r>
              </a:p>
            </xdr:txBody>
          </xdr:sp>
        </xdr:grpSp>
        <xdr:sp macro="" textlink="">
          <xdr:nvSpPr>
            <xdr:cNvPr id="16" name="Right Brace 15">
              <a:extLst>
                <a:ext uri="{FF2B5EF4-FFF2-40B4-BE49-F238E27FC236}">
                  <a16:creationId xmlns:a16="http://schemas.microsoft.com/office/drawing/2014/main" id="{00000000-0008-0000-0D00-000010000000}"/>
                </a:ext>
              </a:extLst>
            </xdr:cNvPr>
            <xdr:cNvSpPr/>
          </xdr:nvSpPr>
          <xdr:spPr>
            <a:xfrm rot="16200000">
              <a:off x="6943031" y="731092"/>
              <a:ext cx="166996" cy="707231"/>
            </a:xfrm>
            <a:prstGeom prst="rightBrace">
              <a:avLst>
                <a:gd name="adj1" fmla="val 35293"/>
                <a:gd name="adj2" fmla="val 50000"/>
              </a:avLst>
            </a:prstGeom>
            <a:ln w="12700">
              <a:solidFill>
                <a:schemeClr val="bg2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" name="Right Brace 16">
              <a:extLst>
                <a:ext uri="{FF2B5EF4-FFF2-40B4-BE49-F238E27FC236}">
                  <a16:creationId xmlns:a16="http://schemas.microsoft.com/office/drawing/2014/main" id="{00000000-0008-0000-0D00-000011000000}"/>
                </a:ext>
              </a:extLst>
            </xdr:cNvPr>
            <xdr:cNvSpPr/>
          </xdr:nvSpPr>
          <xdr:spPr>
            <a:xfrm rot="16200000">
              <a:off x="7658271" y="731957"/>
              <a:ext cx="166996" cy="707231"/>
            </a:xfrm>
            <a:prstGeom prst="rightBrace">
              <a:avLst>
                <a:gd name="adj1" fmla="val 35293"/>
                <a:gd name="adj2" fmla="val 50000"/>
              </a:avLst>
            </a:prstGeom>
            <a:ln w="12700">
              <a:solidFill>
                <a:schemeClr val="bg2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" name="Right Brace 17">
              <a:extLst>
                <a:ext uri="{FF2B5EF4-FFF2-40B4-BE49-F238E27FC236}">
                  <a16:creationId xmlns:a16="http://schemas.microsoft.com/office/drawing/2014/main" id="{00000000-0008-0000-0D00-000012000000}"/>
                </a:ext>
              </a:extLst>
            </xdr:cNvPr>
            <xdr:cNvSpPr/>
          </xdr:nvSpPr>
          <xdr:spPr>
            <a:xfrm rot="16200000">
              <a:off x="8373512" y="732823"/>
              <a:ext cx="166996" cy="707231"/>
            </a:xfrm>
            <a:prstGeom prst="rightBrace">
              <a:avLst>
                <a:gd name="adj1" fmla="val 35293"/>
                <a:gd name="adj2" fmla="val 50000"/>
              </a:avLst>
            </a:prstGeom>
            <a:ln w="12700">
              <a:solidFill>
                <a:schemeClr val="bg2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000000-0008-0000-0D00-000013000000}"/>
                </a:ext>
              </a:extLst>
            </xdr:cNvPr>
            <xdr:cNvSpPr txBox="1"/>
          </xdr:nvSpPr>
          <xdr:spPr>
            <a:xfrm>
              <a:off x="6741968" y="751829"/>
              <a:ext cx="790142" cy="2710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l-GR" sz="1200" i="1">
                  <a:latin typeface="Times New Roman" panose="02020603050405020304" pitchFamily="18" charset="0"/>
                  <a:cs typeface="Times New Roman" panose="02020603050405020304" pitchFamily="18" charset="0"/>
                </a:rPr>
                <a:t>δ</a:t>
              </a:r>
              <a:r>
                <a:rPr lang="en-US" sz="1200" i="1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1 </a:t>
              </a:r>
              <a:r>
                <a:rPr lang="en-US" sz="1200" i="0">
                  <a:latin typeface="Times New Roman" panose="02020603050405020304" pitchFamily="18" charset="0"/>
                  <a:cs typeface="Times New Roman" panose="02020603050405020304" pitchFamily="18" charset="0"/>
                </a:rPr>
                <a:t>= 1.87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0000000-0008-0000-0D00-000014000000}"/>
                </a:ext>
              </a:extLst>
            </xdr:cNvPr>
            <xdr:cNvSpPr txBox="1"/>
          </xdr:nvSpPr>
          <xdr:spPr>
            <a:xfrm>
              <a:off x="7603332" y="758105"/>
              <a:ext cx="444212" cy="2710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l-GR" sz="1200" i="1">
                  <a:latin typeface="Times New Roman" panose="02020603050405020304" pitchFamily="18" charset="0"/>
                  <a:cs typeface="Times New Roman" panose="02020603050405020304" pitchFamily="18" charset="0"/>
                </a:rPr>
                <a:t>δ</a:t>
              </a:r>
              <a:r>
                <a:rPr lang="en-US" sz="1200" i="1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0000000-0008-0000-0D00-000016000000}"/>
                </a:ext>
              </a:extLst>
            </xdr:cNvPr>
            <xdr:cNvSpPr txBox="1"/>
          </xdr:nvSpPr>
          <xdr:spPr>
            <a:xfrm>
              <a:off x="8733560" y="757240"/>
              <a:ext cx="731909" cy="2710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i="1">
                  <a:latin typeface="Aptos Narrow" panose="020B0004020202020204" pitchFamily="34" charset="0"/>
                  <a:cs typeface="Times New Roman" panose="02020603050405020304" pitchFamily="18" charset="0"/>
                </a:rPr>
                <a:t>…</a:t>
              </a:r>
              <a:r>
                <a:rPr lang="en-US" sz="1200" i="1">
                  <a:latin typeface="Times New Roman" panose="02020603050405020304" pitchFamily="18" charset="0"/>
                  <a:cs typeface="Times New Roman" panose="02020603050405020304" pitchFamily="18" charset="0"/>
                </a:rPr>
                <a:t>    </a:t>
              </a:r>
              <a:r>
                <a:rPr kumimoji="0" lang="el-GR" sz="12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δ</a:t>
              </a:r>
              <a:r>
                <a:rPr kumimoji="0" lang="en-US" sz="1200" b="0" i="1" u="none" strike="noStrike" kern="0" cap="none" spc="0" normalizeH="0" baseline="-2500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</a:t>
              </a:r>
            </a:p>
            <a:p>
              <a:pPr algn="l"/>
              <a:r>
                <a:rPr lang="en-US" sz="120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D00-00001A000000}"/>
              </a:ext>
            </a:extLst>
          </xdr:cNvPr>
          <xdr:cNvSpPr txBox="1"/>
        </xdr:nvSpPr>
        <xdr:spPr>
          <a:xfrm>
            <a:off x="7831066" y="4767912"/>
            <a:ext cx="444212" cy="271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l-GR" sz="1200" i="1">
                <a:latin typeface="Times New Roman" panose="02020603050405020304" pitchFamily="18" charset="0"/>
                <a:cs typeface="Times New Roman" panose="02020603050405020304" pitchFamily="18" charset="0"/>
              </a:rPr>
              <a:t>δ</a:t>
            </a:r>
            <a:r>
              <a:rPr lang="en-US" sz="1200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</a:p>
        </xdr:txBody>
      </xdr:sp>
    </xdr:grpSp>
    <xdr:clientData/>
  </xdr:twoCell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0.57384</cdr:x>
      <cdr:y>0.16939</cdr:y>
    </cdr:from>
    <cdr:to>
      <cdr:x>0.93568</cdr:x>
      <cdr:y>0.2442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11">
              <a:extLst xmlns:a="http://schemas.openxmlformats.org/drawingml/2006/main">
                <a:ext uri="{FF2B5EF4-FFF2-40B4-BE49-F238E27FC236}">
                  <a16:creationId xmlns:a16="http://schemas.microsoft.com/office/drawing/2014/main" id="{693115EE-C749-49C5-B54B-7BA567007C7E}"/>
                </a:ext>
              </a:extLst>
            </cdr:cNvPr>
            <cdr:cNvSpPr txBox="1"/>
          </cdr:nvSpPr>
          <cdr:spPr>
            <a:xfrm xmlns:a="http://schemas.openxmlformats.org/drawingml/2006/main">
              <a:off x="2772208" y="613640"/>
              <a:ext cx="1748055" cy="27103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Times New Roman" panose="02020603050405020304" pitchFamily="18" charset="0"/>
                      </a:rPr>
                      <m:t>𝛽</m:t>
                    </m:r>
                    <m:d>
                      <m:dPr>
                        <m:ctrlP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dPr>
                      <m:e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  <m:t>𝑛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𝑡</m:t>
                            </m:r>
                          </m:sub>
                        </m:sSub>
                      </m:e>
                    </m:d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Times New Roman" panose="02020603050405020304" pitchFamily="18" charset="0"/>
                      </a:rPr>
                      <m:t>=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naryPr>
                      <m:sub/>
                      <m:sup/>
                      <m:e>
                        <m:box>
                          <m:boxPr>
                            <m:ctrlPr>
                              <a:rPr lang="en-US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boxPr>
                          <m:e>
                            <m:argPr>
                              <m:argSz m:val="-1"/>
                            </m:argPr>
                            <m:f>
                              <m:f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Times New Roman" panose="020206030504050203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Times New Roman" panose="02020603050405020304" pitchFamily="18" charset="0"/>
                                      </a:rPr>
                                      <m:t>𝑏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Times New Roman" panose="02020603050405020304" pitchFamily="18" charset="0"/>
                                      </a:rPr>
                                      <m:t>𝑛</m:t>
                                    </m:r>
                                  </m:sub>
                                </m:s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(</m:t>
                                </m:r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𝑚</m:t>
                                </m:r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Times New Roman" panose="020206030504050203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Times New Roman" panose="020206030504050203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Times New Roman" panose="020206030504050203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)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1−</m:t>
                                    </m:r>
                                    <m: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𝑏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sub>
                                </m:sSub>
                                <m:r>
                                  <a:rPr lang="en-US" sz="14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n-US" sz="14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𝑚</m:t>
                                </m:r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en-US" sz="14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den>
                            </m:f>
                          </m:e>
                        </m:box>
                      </m:e>
                    </m:nary>
                  </m:oMath>
                </m:oMathPara>
              </a14:m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Choice>
      <mc:Fallback xmlns="">
        <cdr:sp macro="" textlink="">
          <cdr:nvSpPr>
            <cdr:cNvPr id="2" name="TextBox 11">
              <a:extLst xmlns:a="http://schemas.openxmlformats.org/drawingml/2006/main">
                <a:ext uri="{FF2B5EF4-FFF2-40B4-BE49-F238E27FC236}">
                  <a16:creationId xmlns:a16="http://schemas.microsoft.com/office/drawing/2014/main" id="{693115EE-C749-49C5-B54B-7BA567007C7E}"/>
                </a:ext>
              </a:extLst>
            </cdr:cNvPr>
            <cdr:cNvSpPr txBox="1"/>
          </cdr:nvSpPr>
          <cdr:spPr>
            <a:xfrm xmlns:a="http://schemas.openxmlformats.org/drawingml/2006/main">
              <a:off x="2772208" y="613640"/>
              <a:ext cx="1748055" cy="27103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r>
                <a:rPr lang="en-US" sz="1200" i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𝛽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(𝑛𝑟_𝑡 )=∑▒□(64&amp;(𝑏_𝑛 (𝑚𝑟_𝑡))/(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1−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𝑏〗_𝑛 (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𝑟_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2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))</a:t>
              </a:r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Fallback>
    </mc:AlternateContent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ken/Documents/TC_Comparison_Code/Not_Required_for_TC_Calcs/VsMetal_Peaks_Stu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FP-rsum (2)"/>
      <sheetName val="MFP-rsum"/>
      <sheetName val="MFP-PDF_Avg_Original"/>
      <sheetName val="MFP-PDF_All (3)"/>
      <sheetName val="MFP-PDF_Avg"/>
      <sheetName val="MFP-PDF_All (2)"/>
      <sheetName val="Sheet4"/>
      <sheetName val="MFP-PDF_Avg (2)"/>
      <sheetName val="Sheet1"/>
      <sheetName val="AvgSchemeTest"/>
    </sheetNames>
    <sheetDataSet>
      <sheetData sheetId="0"/>
      <sheetData sheetId="1">
        <row r="2">
          <cell r="AD2">
            <v>0.80248523098591562</v>
          </cell>
          <cell r="AF2">
            <v>0.72246877793114617</v>
          </cell>
          <cell r="AG2">
            <v>0.90368250947301099</v>
          </cell>
          <cell r="AJ2">
            <v>7500138.0307092983</v>
          </cell>
          <cell r="AM2">
            <v>2.0900000000000005E-10</v>
          </cell>
          <cell r="AQ2">
            <v>3.5020163515113658E-10</v>
          </cell>
          <cell r="AV2">
            <v>4269.1087370242376</v>
          </cell>
          <cell r="AY2">
            <v>64.2</v>
          </cell>
          <cell r="BA2">
            <v>107.57389941006203</v>
          </cell>
          <cell r="BG2">
            <v>4.5513588360128237E-10</v>
          </cell>
        </row>
        <row r="3">
          <cell r="AD3">
            <v>0.53093354166666662</v>
          </cell>
          <cell r="AF3">
            <v>0.49109756053584946</v>
          </cell>
          <cell r="AG3">
            <v>0.59812175800891498</v>
          </cell>
          <cell r="AH3">
            <v>0.53220717521206062</v>
          </cell>
          <cell r="AJ3">
            <v>5067818.8301188033</v>
          </cell>
          <cell r="AM3">
            <v>2.3499999999999996E-10</v>
          </cell>
          <cell r="AQ3">
            <v>3.6556534571800534E-10</v>
          </cell>
          <cell r="AV3">
            <v>3244.1979935953195</v>
          </cell>
          <cell r="AY3">
            <v>70.2</v>
          </cell>
          <cell r="BA3">
            <v>109.20292455065521</v>
          </cell>
          <cell r="BG3">
            <v>3.6428468840931505E-10</v>
          </cell>
        </row>
        <row r="4">
          <cell r="AD4">
            <v>0.36108717500000004</v>
          </cell>
          <cell r="AF4">
            <v>0.32961603483108115</v>
          </cell>
          <cell r="AG4">
            <v>0.40376310518547792</v>
          </cell>
          <cell r="AH4">
            <v>0.3607730892591835</v>
          </cell>
          <cell r="AJ4">
            <v>3473884.1112260493</v>
          </cell>
          <cell r="AM4">
            <v>2.710000000000001E-10</v>
          </cell>
          <cell r="AQ4">
            <v>4.2816386420947E-10</v>
          </cell>
          <cell r="AV4">
            <v>2869.8038485242841</v>
          </cell>
          <cell r="AY4">
            <v>66.900000000000006</v>
          </cell>
          <cell r="BA4">
            <v>105.69801666278057</v>
          </cell>
          <cell r="BG4">
            <v>3.8914296812648964E-10</v>
          </cell>
        </row>
        <row r="5">
          <cell r="AD5">
            <v>0.32557537815126053</v>
          </cell>
          <cell r="AF5">
            <v>0.29579640687862813</v>
          </cell>
          <cell r="AG5"/>
          <cell r="AJ5">
            <v>2927863.2846601852</v>
          </cell>
          <cell r="AV5"/>
          <cell r="AY5">
            <v>69.5</v>
          </cell>
        </row>
        <row r="6">
          <cell r="AD6">
            <v>0.301421612691466</v>
          </cell>
          <cell r="AF6">
            <v>0.28095436645910149</v>
          </cell>
          <cell r="AG6"/>
          <cell r="AJ6">
            <v>1975018.424181133</v>
          </cell>
          <cell r="AV6"/>
          <cell r="AY6">
            <v>74.099999999999994</v>
          </cell>
        </row>
        <row r="7">
          <cell r="AD7">
            <v>0.40225025742942672</v>
          </cell>
          <cell r="AF7">
            <v>0.37226977205251366</v>
          </cell>
          <cell r="AG7">
            <v>0.467412663978306</v>
          </cell>
          <cell r="AH7">
            <v>0.40224439226966308</v>
          </cell>
          <cell r="AJ7">
            <v>3501264.0476249694</v>
          </cell>
          <cell r="AM7">
            <v>2.5700000000000004E-10</v>
          </cell>
          <cell r="AQ7">
            <v>3.9139936572305044E-10</v>
          </cell>
          <cell r="AV7">
            <v>3110.478857915858</v>
          </cell>
          <cell r="AY7">
            <v>65.02</v>
          </cell>
          <cell r="BA7">
            <v>99.022516573201301</v>
          </cell>
          <cell r="BG7">
            <v>5.0986492855295244E-10</v>
          </cell>
        </row>
        <row r="8">
          <cell r="AD8">
            <v>0.30415923375652942</v>
          </cell>
          <cell r="AF8">
            <v>0.28617343538334455</v>
          </cell>
          <cell r="AG8">
            <v>0.346144472817148</v>
          </cell>
          <cell r="AH8">
            <v>0.30612615309310248</v>
          </cell>
          <cell r="AJ8">
            <v>2836087.8612926682</v>
          </cell>
          <cell r="AM8">
            <v>2.8300000000000001E-10</v>
          </cell>
          <cell r="AQ8">
            <v>4.3125848172746209E-10</v>
          </cell>
          <cell r="AV8">
            <v>2657.1618000655158</v>
          </cell>
          <cell r="AY8">
            <v>69.62</v>
          </cell>
          <cell r="BA8">
            <v>106.09263426807742</v>
          </cell>
          <cell r="BG8">
            <v>3.7944326183477726E-10</v>
          </cell>
        </row>
        <row r="9">
          <cell r="AD9">
            <v>0.25593314786786775</v>
          </cell>
          <cell r="AF9">
            <v>0.2397757949166118</v>
          </cell>
          <cell r="AG9">
            <v>0.28781059971565698</v>
          </cell>
          <cell r="AH9">
            <v>0.25652333922633108</v>
          </cell>
          <cell r="AJ9">
            <v>2090572.0400192747</v>
          </cell>
          <cell r="AM9">
            <v>3.1899999999999998E-10</v>
          </cell>
          <cell r="AQ9">
            <v>4.4152298321701493E-10</v>
          </cell>
          <cell r="AV9">
            <v>2210.6377568228363</v>
          </cell>
          <cell r="AY9">
            <v>73.599999999999994</v>
          </cell>
          <cell r="BA9">
            <v>101.86862559489748</v>
          </cell>
          <cell r="BG9">
            <v>4.5335791979318428E-10</v>
          </cell>
        </row>
        <row r="10">
          <cell r="AD10">
            <v>0.51944334083333332</v>
          </cell>
          <cell r="AH10">
            <v>0.51979938659180325</v>
          </cell>
          <cell r="AJ10">
            <v>5635429.4347171905</v>
          </cell>
          <cell r="AM10">
            <v>1.6699999999999999E-10</v>
          </cell>
          <cell r="AQ10">
            <v>2.5678418596676501E-10</v>
          </cell>
          <cell r="AV10">
            <v>3917.5733473420601</v>
          </cell>
          <cell r="AY10">
            <v>87.9</v>
          </cell>
          <cell r="BA10">
            <v>135.15766435017156</v>
          </cell>
          <cell r="BG10"/>
        </row>
        <row r="11">
          <cell r="AD11">
            <v>0.55165642193242059</v>
          </cell>
          <cell r="AH11">
            <v>0.55165642193242048</v>
          </cell>
          <cell r="AJ11">
            <v>4376776.1290409379</v>
          </cell>
          <cell r="AM11">
            <v>2.0499999999999996E-10</v>
          </cell>
          <cell r="AQ11">
            <v>2.4179714709519052E-10</v>
          </cell>
          <cell r="AV11">
            <v>2566.1164547331541</v>
          </cell>
          <cell r="AY11">
            <v>94.9</v>
          </cell>
          <cell r="BA11">
            <v>111.93438663089556</v>
          </cell>
          <cell r="BG11">
            <v>4.369716780765129E-10</v>
          </cell>
        </row>
        <row r="12">
          <cell r="AD12">
            <v>0.42810664299445522</v>
          </cell>
          <cell r="AH12">
            <v>0.42810664299445522</v>
          </cell>
          <cell r="AJ12">
            <v>4251969.9503061362</v>
          </cell>
          <cell r="AM12">
            <v>2.3299999999999997E-10</v>
          </cell>
          <cell r="AQ12">
            <v>3.0739804614922655E-10</v>
          </cell>
          <cell r="AV12">
            <v>2256.4072031288506</v>
          </cell>
          <cell r="AY12">
            <v>99.914000000000001</v>
          </cell>
          <cell r="BA12">
            <v>131.8170316864971</v>
          </cell>
          <cell r="BG12">
            <v>6.843135125098611E-10</v>
          </cell>
        </row>
        <row r="13">
          <cell r="AD13">
            <v>0.31989463805530149</v>
          </cell>
          <cell r="AH13">
            <v>0.31989463805530149</v>
          </cell>
          <cell r="AJ13">
            <v>3336418.376259014</v>
          </cell>
          <cell r="AM13">
            <v>2.5100000000000012E-10</v>
          </cell>
          <cell r="AQ13">
            <v>3.0633262750424528E-10</v>
          </cell>
          <cell r="AV13">
            <v>1706.9195730176784</v>
          </cell>
          <cell r="AY13">
            <v>99</v>
          </cell>
          <cell r="BA13">
            <v>120.82442280047917</v>
          </cell>
          <cell r="BG13">
            <v>6.1875642429403127E-10</v>
          </cell>
        </row>
        <row r="14">
          <cell r="AD14">
            <v>0.28861057804145579</v>
          </cell>
          <cell r="AF14">
            <v>0.26994066201236538</v>
          </cell>
          <cell r="AG14">
            <v>0.33370075449931308</v>
          </cell>
          <cell r="AJ14">
            <v>2578106.0402255282</v>
          </cell>
          <cell r="AQ14">
            <v>4.004371592485416E-10</v>
          </cell>
          <cell r="AV14">
            <v>3325.369452890061</v>
          </cell>
          <cell r="AY14">
            <v>92.048000000000002</v>
          </cell>
          <cell r="BA14">
            <v>145.68948472138237</v>
          </cell>
          <cell r="BG14">
            <v>6.1827251968353004E-10</v>
          </cell>
        </row>
        <row r="15">
          <cell r="AD15">
            <v>0.37311089961278132</v>
          </cell>
          <cell r="AF15">
            <v>0.37024310108699077</v>
          </cell>
          <cell r="AG15">
            <v>0.40039499504213499</v>
          </cell>
          <cell r="AJ15">
            <v>2281252.1331538479</v>
          </cell>
          <cell r="AQ15"/>
          <cell r="AV15"/>
          <cell r="AY15">
            <v>102.533</v>
          </cell>
          <cell r="BG15">
            <v>7.7916751857846874E-10</v>
          </cell>
        </row>
        <row r="16">
          <cell r="AD16">
            <v>0.33599408249358714</v>
          </cell>
          <cell r="AF16">
            <v>0.32666098973626656</v>
          </cell>
          <cell r="AG16">
            <v>0.36759447686851399</v>
          </cell>
          <cell r="AJ16">
            <v>2019673.1502314182</v>
          </cell>
          <cell r="AQ16">
            <v>3.3553552242144542E-10</v>
          </cell>
          <cell r="AV16">
            <v>2102.0122177701733</v>
          </cell>
          <cell r="AY16">
            <v>104.6</v>
          </cell>
          <cell r="BG16">
            <v>7.4001853993764589E-10</v>
          </cell>
        </row>
        <row r="17">
          <cell r="AD17">
            <v>0.70252146004029536</v>
          </cell>
          <cell r="AF17">
            <v>0.43236429370237983</v>
          </cell>
          <cell r="AG17"/>
          <cell r="AH17">
            <v>0.69828459522735364</v>
          </cell>
          <cell r="AJ17">
            <v>2539896.4555242937</v>
          </cell>
          <cell r="AM17">
            <v>3.3300000000000009E-10</v>
          </cell>
          <cell r="AQ17">
            <v>2.4428327814458135E-10</v>
          </cell>
          <cell r="AV17">
            <v>1332.8843910654564</v>
          </cell>
          <cell r="AY17">
            <v>155.6</v>
          </cell>
          <cell r="BA17">
            <v>114.14557981770825</v>
          </cell>
        </row>
        <row r="18">
          <cell r="AD18">
            <v>0.56673048612652599</v>
          </cell>
          <cell r="AF18"/>
          <cell r="AG18"/>
          <cell r="AH18">
            <v>0.53083304545912946</v>
          </cell>
          <cell r="AJ18">
            <v>1883224.6107082034</v>
          </cell>
          <cell r="AM18">
            <v>3.6899999999999997E-10</v>
          </cell>
          <cell r="AQ18">
            <v>2.8444875708406813E-10</v>
          </cell>
          <cell r="AV18">
            <v>1361.7772257843667</v>
          </cell>
          <cell r="AY18">
            <v>141</v>
          </cell>
          <cell r="BA18">
            <v>108.69180148740814</v>
          </cell>
        </row>
        <row r="19">
          <cell r="AV19"/>
          <cell r="AY19">
            <v>123</v>
          </cell>
        </row>
        <row r="20">
          <cell r="AV20"/>
          <cell r="AY20">
            <v>168</v>
          </cell>
        </row>
        <row r="21">
          <cell r="AV21"/>
          <cell r="AY21">
            <v>174</v>
          </cell>
        </row>
        <row r="22">
          <cell r="AV22"/>
          <cell r="AY22">
            <v>150</v>
          </cell>
        </row>
        <row r="23">
          <cell r="AD23">
            <v>0.33375408853502531</v>
          </cell>
          <cell r="AJ23">
            <v>2227290.4609544491</v>
          </cell>
          <cell r="AV23">
            <v>3031.5021274627966</v>
          </cell>
          <cell r="AY23">
            <v>79.503360000000001</v>
          </cell>
          <cell r="BA23">
            <v>122.46486458212317</v>
          </cell>
          <cell r="BG23">
            <v>1.0517297026523455E-9</v>
          </cell>
        </row>
        <row r="24">
          <cell r="AD24">
            <v>0.71488518084414443</v>
          </cell>
          <cell r="AF24">
            <v>0.60953584013575091</v>
          </cell>
          <cell r="AG24">
            <v>1.28305844543897</v>
          </cell>
          <cell r="AH24">
            <v>0.62426158899966577</v>
          </cell>
          <cell r="AJ24">
            <v>6652079.2470877897</v>
          </cell>
          <cell r="AM24">
            <v>1.7003600000000001E-10</v>
          </cell>
          <cell r="AQ24">
            <v>2.9961734518972644E-10</v>
          </cell>
          <cell r="AV24">
            <v>4489.23185837235</v>
          </cell>
          <cell r="AY24">
            <v>72.25800000000001</v>
          </cell>
          <cell r="BA24">
            <v>127.32450850831152</v>
          </cell>
          <cell r="BG24">
            <v>3.8338347353322035E-9</v>
          </cell>
        </row>
        <row r="25">
          <cell r="AD25">
            <v>0.54326858976638281</v>
          </cell>
          <cell r="AF25">
            <v>0.48209294921946866</v>
          </cell>
          <cell r="AG25">
            <v>0.85046707066330796</v>
          </cell>
          <cell r="AH25">
            <v>0.39969771709442198</v>
          </cell>
          <cell r="AJ25">
            <v>4886411.1374480864</v>
          </cell>
          <cell r="AM25">
            <v>1.7512524999999998E-10</v>
          </cell>
          <cell r="AQ25">
            <v>3.4185873702814765E-10</v>
          </cell>
          <cell r="AV25">
            <v>3928.5026616668206</v>
          </cell>
          <cell r="AY25">
            <v>66.024000000000001</v>
          </cell>
          <cell r="BA25">
            <v>128.88422002850203</v>
          </cell>
          <cell r="BG25">
            <v>2.8369914793196441E-9</v>
          </cell>
        </row>
        <row r="26">
          <cell r="AD26">
            <v>0.51681594759710647</v>
          </cell>
          <cell r="AH26">
            <v>0.43510012746839721</v>
          </cell>
          <cell r="AJ26">
            <v>9658755.4388015848</v>
          </cell>
          <cell r="AM26">
            <v>1.7027145000000005E-10</v>
          </cell>
          <cell r="AQ26">
            <v>4.5395271003303991E-10</v>
          </cell>
          <cell r="AV26">
            <v>4749.3953484419217</v>
          </cell>
          <cell r="AY26">
            <v>82.635000000000005</v>
          </cell>
          <cell r="BA26">
            <v>220.30928962888524</v>
          </cell>
          <cell r="BG26">
            <v>6.5543423785317211E-9</v>
          </cell>
        </row>
        <row r="27">
          <cell r="AD27">
            <v>0.66880040429891452</v>
          </cell>
          <cell r="AH27">
            <v>0.58242618348722919</v>
          </cell>
          <cell r="AJ27">
            <v>8050713.0166514972</v>
          </cell>
          <cell r="AM27">
            <v>1.7351204000000004E-10</v>
          </cell>
          <cell r="AQ27">
            <v>3.6941149917364205E-10</v>
          </cell>
          <cell r="AV27">
            <v>4937.466210619561</v>
          </cell>
          <cell r="AY27">
            <v>73.469400000000007</v>
          </cell>
          <cell r="BA27">
            <v>156.41820128094841</v>
          </cell>
        </row>
        <row r="28">
          <cell r="AH28">
            <v>0.66180310738547476</v>
          </cell>
          <cell r="AM28">
            <v>1.7597899999999999E-10</v>
          </cell>
          <cell r="AQ28">
            <v>2.6219323241660306E-10</v>
          </cell>
          <cell r="AV28">
            <v>3795.8303809762697</v>
          </cell>
          <cell r="AY28">
            <v>70.599000000000004</v>
          </cell>
          <cell r="BA28">
            <v>105.18630072553975</v>
          </cell>
          <cell r="BG28">
            <v>3.2730306153599925E-9</v>
          </cell>
        </row>
        <row r="29">
          <cell r="AD29">
            <v>0.71187944439400763</v>
          </cell>
          <cell r="AH29">
            <v>0.63042335803936922</v>
          </cell>
          <cell r="AJ29">
            <v>5525866.2760937605</v>
          </cell>
          <cell r="AM29">
            <v>1.7534405000000001E-10</v>
          </cell>
          <cell r="AQ29">
            <v>2.4769981669004444E-10</v>
          </cell>
          <cell r="AV29">
            <v>3449.509084380104</v>
          </cell>
          <cell r="AY29">
            <v>71.578500000000005</v>
          </cell>
          <cell r="BA29">
            <v>101.11538617334517</v>
          </cell>
          <cell r="BG29">
            <v>3.304548673097048E-9</v>
          </cell>
        </row>
        <row r="30">
          <cell r="AD30">
            <v>0.68421941732878677</v>
          </cell>
          <cell r="AH30">
            <v>0.60277957505526136</v>
          </cell>
          <cell r="AJ30">
            <v>5177440.5902498215</v>
          </cell>
          <cell r="AM30">
            <v>1.7473239999999999E-10</v>
          </cell>
          <cell r="AQ30">
            <v>2.3305383798131233E-10</v>
          </cell>
          <cell r="AV30">
            <v>3132.7084908009401</v>
          </cell>
          <cell r="AY30">
            <v>72.558000000000007</v>
          </cell>
          <cell r="BA30">
            <v>96.776100919165899</v>
          </cell>
          <cell r="BG30">
            <v>3.352633671505172E-9</v>
          </cell>
        </row>
        <row r="31">
          <cell r="AD31">
            <v>0.31844809429710103</v>
          </cell>
          <cell r="AH31">
            <v>0.26536256928250768</v>
          </cell>
          <cell r="AJ31">
            <v>2466604.5183689054</v>
          </cell>
          <cell r="AM31">
            <v>2.2842400000000006E-10</v>
          </cell>
          <cell r="AQ31">
            <v>3.9568089407094871E-10</v>
          </cell>
          <cell r="AV31">
            <v>3532.8676528038841</v>
          </cell>
          <cell r="AY31">
            <v>86.14464000000001</v>
          </cell>
          <cell r="BA31">
            <v>149.22157117737191</v>
          </cell>
        </row>
        <row r="32">
          <cell r="AD32">
            <v>0.36878913157884635</v>
          </cell>
          <cell r="AH32">
            <v>0.28383633978433381</v>
          </cell>
          <cell r="AJ32">
            <v>2358413.9237225675</v>
          </cell>
          <cell r="AM32">
            <v>2.2510131898000011E-10</v>
          </cell>
          <cell r="AQ32">
            <v>3.6921059218577845E-10</v>
          </cell>
          <cell r="AV32">
            <v>3321.033763100063</v>
          </cell>
          <cell r="AY32">
            <v>74.557488799999987</v>
          </cell>
          <cell r="BA32">
            <v>122.288997312265</v>
          </cell>
        </row>
        <row r="33">
          <cell r="AH33">
            <v>0.33711022330844781</v>
          </cell>
          <cell r="AM33">
            <v>1.9348255000000005E-10</v>
          </cell>
          <cell r="AQ33">
            <v>4.7554516048842846E-10</v>
          </cell>
          <cell r="AV33">
            <v>4633.4649403519479</v>
          </cell>
          <cell r="AY33">
            <v>69.858500000000006</v>
          </cell>
          <cell r="BA33">
            <v>171.69957494348131</v>
          </cell>
        </row>
        <row r="34">
          <cell r="AD34">
            <v>0.40937294269104435</v>
          </cell>
          <cell r="AJ34">
            <v>2972199.4380712733</v>
          </cell>
          <cell r="AV34">
            <v>3647.3492314127866</v>
          </cell>
          <cell r="AY34">
            <v>68.606440000000006</v>
          </cell>
          <cell r="BA34">
            <v>120.0218356093734</v>
          </cell>
        </row>
        <row r="35">
          <cell r="AH35">
            <v>0.56745362404407373</v>
          </cell>
          <cell r="AM35">
            <v>1.7668000000000003E-10</v>
          </cell>
          <cell r="AQ35">
            <v>2.6946274087941797E-10</v>
          </cell>
          <cell r="AV35">
            <v>3505.1330931193306</v>
          </cell>
          <cell r="AY35">
            <v>66.600000000000009</v>
          </cell>
          <cell r="BA35">
            <v>101.57470309355466</v>
          </cell>
          <cell r="BG35">
            <v>8.4406168446792717E-10</v>
          </cell>
        </row>
        <row r="36">
          <cell r="AD36">
            <v>0.30071201279338977</v>
          </cell>
          <cell r="AF36">
            <v>0.2841819778633502</v>
          </cell>
          <cell r="AG36">
            <v>0.29301529878909899</v>
          </cell>
          <cell r="AH36">
            <v>0.24768639859495001</v>
          </cell>
          <cell r="AJ36">
            <v>1715696.7182316666</v>
          </cell>
          <cell r="AM36">
            <v>2.3736419999999999E-10</v>
          </cell>
          <cell r="AQ36">
            <v>2.292914368173461E-10</v>
          </cell>
          <cell r="AV36">
            <v>1402.3754205361033</v>
          </cell>
          <cell r="AY36">
            <v>99.360600000000005</v>
          </cell>
          <cell r="BA36">
            <v>95.981343172363822</v>
          </cell>
          <cell r="BG36">
            <v>1.8511567318115176E-9</v>
          </cell>
        </row>
        <row r="37">
          <cell r="AD37">
            <v>0.30324621782896993</v>
          </cell>
          <cell r="AF37">
            <v>0.28696722884280707</v>
          </cell>
          <cell r="AG37">
            <v>0.316517898560285</v>
          </cell>
          <cell r="AH37">
            <v>0.25155328115048259</v>
          </cell>
          <cell r="AJ37">
            <v>1954308.6049635103</v>
          </cell>
          <cell r="AM37">
            <v>2.3873015199999994E-10</v>
          </cell>
          <cell r="AQ37">
            <v>2.6162169932534978E-10</v>
          </cell>
          <cell r="AV37">
            <v>1611.4557750945648</v>
          </cell>
          <cell r="AY37">
            <v>97.109960000000001</v>
          </cell>
          <cell r="BA37">
            <v>106.42171733973825</v>
          </cell>
          <cell r="BG37">
            <v>1.3749528367298905E-9</v>
          </cell>
        </row>
        <row r="38">
          <cell r="AD38">
            <v>0.46048978694812209</v>
          </cell>
          <cell r="AH38">
            <v>0.25347401642401401</v>
          </cell>
          <cell r="AJ38">
            <v>3561520.7957820492</v>
          </cell>
          <cell r="AM38">
            <v>1.6982200000000003E-10</v>
          </cell>
          <cell r="AQ38">
            <v>3.3093601826261176E-10</v>
          </cell>
          <cell r="AV38">
            <v>2628.0818161314883</v>
          </cell>
          <cell r="AY38">
            <v>100.416</v>
          </cell>
          <cell r="BA38">
            <v>195.68295750761632</v>
          </cell>
        </row>
        <row r="39">
          <cell r="AD39">
            <v>0.47293540020198699</v>
          </cell>
          <cell r="AH39">
            <v>0.24265777297582219</v>
          </cell>
          <cell r="AJ39">
            <v>3283046.6227647751</v>
          </cell>
          <cell r="AM39">
            <v>1.68408E-10</v>
          </cell>
          <cell r="AQ39">
            <v>3.171208353723041E-10</v>
          </cell>
          <cell r="AV39">
            <v>2395.4780479310921</v>
          </cell>
          <cell r="AY39">
            <v>110.928</v>
          </cell>
          <cell r="BA39">
            <v>208.88306984335037</v>
          </cell>
        </row>
        <row r="40">
          <cell r="AD40">
            <v>0.48970392040175686</v>
          </cell>
          <cell r="AH40">
            <v>0.23920093487850599</v>
          </cell>
          <cell r="AJ40">
            <v>3117014.0748641295</v>
          </cell>
          <cell r="AM40">
            <v>1.6994999999999999E-10</v>
          </cell>
          <cell r="AQ40">
            <v>3.1210834180383304E-10</v>
          </cell>
          <cell r="AV40">
            <v>2231.6285138229914</v>
          </cell>
          <cell r="AY40">
            <v>121.44</v>
          </cell>
          <cell r="BA40">
            <v>223.02110637633118</v>
          </cell>
        </row>
        <row r="41">
          <cell r="AD41">
            <v>0.60645622271550126</v>
          </cell>
          <cell r="AH41">
            <v>0.60645622271550126</v>
          </cell>
          <cell r="AJ41">
            <v>3869588.2095969468</v>
          </cell>
          <cell r="AM41">
            <v>3.1000000000000002E-10</v>
          </cell>
          <cell r="AQ41">
            <v>2.8676430958411341E-10</v>
          </cell>
          <cell r="AV41">
            <v>1297.8397624081001</v>
          </cell>
          <cell r="AY41">
            <v>75.38</v>
          </cell>
          <cell r="BA41">
            <v>69.72997953693698</v>
          </cell>
          <cell r="BG41">
            <v>1.2781802750592626E-9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6-15T05:07:52.582"/>
    </inkml:context>
    <inkml:brush xml:id="br0">
      <inkml:brushProperty name="width" value="0.05" units="cm"/>
      <inkml:brushProperty name="height" value="0.05" units="cm"/>
      <inkml:brushProperty name="color" value="#BF9000"/>
      <inkml:brushProperty name="ignorePressure" value="1"/>
    </inkml:brush>
  </inkml:definitions>
  <inkml:trace contextRef="#ctx0" brushRef="#br0">1 1246,'36'0,"-26"1,3-1,-1 0,0 0,-2 0,4 0,-4-1,-1-1,2-1,2-2,-1 2,-3 1,0-4,5 2,2-1,174-136,-167 117,4 1,-6-5,1 2,-1-1,-4-3,-1 3,-1-4,6-14,-12 31,-7 4,4-1,-5-2,4 1,-3-2,-1 6,0-3,-1-4,1-1,12-74,9-29,-20 106,3-4,-4 7,7-5,-4 1,-1 5,5-7,0 6,8-14,9-16,-22 28,4 0,-2 0,3 2,0 1,-1-1,1 1,1-1,1-1,2 4,-3-4,-1 5,1-2,8-2,146-85,-125 78,-3 4,-1 1,6 1,-1 3,-1 1,-3 1,4 2,5 2,-7 1,2 2,36 4,26-4,1367-1,-1453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6-15T05:09:30.352"/>
    </inkml:context>
    <inkml:brush xml:id="br0">
      <inkml:brushProperty name="width" value="0.05" units="cm"/>
      <inkml:brushProperty name="height" value="0.05" units="cm"/>
      <inkml:brushProperty name="color" value="#4472C4"/>
      <inkml:brushProperty name="ignorePressure" value="1"/>
    </inkml:brush>
  </inkml:definitions>
  <inkml:trace contextRef="#ctx0" brushRef="#br0">3552 3157,'11'-2,"1"-2,0 0,0 1,-1-2,0 0,-2-3,0-1,5 0,-5 1,1 1,0-2,7-12,-2 8,2-5,-1-3,-1 3,2-3,-5-1,3-3,-4 4,3-2,-2-10,5-23,0-2,-2-4,-5-2,4 3,-1-38,2-10,2-21,58-393,-22 28,-44 356,-5-2,-4-52,-4 34,13-199,-9 349</inkml:trace>
  <inkml:trace contextRef="#ctx0" brushRef="#br0" timeOffset="123250.31">4668 3157,'-10'-2,"-2"-2,-1 0,4 1,-3-2,-1 0,4-3,-2-1,1 0,-3 1,5 1,-1-2,-6-12,0 8,-3-5,3-3,-2 3,1-3,3-1,-1-3,-2 4,6-2,-5-10,-3-23,3-2,1-4,0-2,5 3,-5-38,-4-10,0-21,-51-393,16 28,43 356,6-2,5-52,2 34,-12-199,9 349</inkml:trace>
  <inkml:trace contextRef="#ctx0" brushRef="#br0" timeOffset="15121.55">1476 3155,'1'0,"12"2,-4-2,3 0,-3 0,2-2,-2-2,2 4,2-3,-5 1,0-1,2-1,1-1,-2-2,4-3,-1-9,7 2,-2-2,-2-2,-1 1,-5 0,2-4,3 1,2-15,50-155,-46 129,-12 13,0 3,1 1,0-4,-7 4,3-25,-1-25,35-380,-7 82,-11 202,-5-4,-7-94,-11 250,2 29,-4-5,4 6,4-6,-4 1,2 2,-2 1,1-1,4-4,17-31,-19 39</inkml:trace>
  <inkml:trace contextRef="#ctx0" brushRef="#br0" timeOffset="133297.94">2596 3151,'-3'0,"-10"0,3 0,-1 0,3 0,-5 0,2-1,3-1,-4 0,2-1,0 0,1-3,1 2,-3-4,-1 0,-4-12,2 6,-3-8,2 2,2 1,0-1,1-4,2 0,-5-16,-52-153,49 129,8 16,0-1,1 1,3-2,1 3,2-23,-3-28,-34-381,8 86,11 198,8 0,4-95,11 247,-2 29,1 0,-1 0,-1 1,1-4,0 3,-2 1,0-3,-3 0,-23-34,23 41</inkml:trace>
  <inkml:trace contextRef="#ctx0" brushRef="#br0" timeOffset="17684.94">0 3351,'0'0</inkml:trace>
  <inkml:trace contextRef="#ctx0" brushRef="#br0" timeOffset="27016.78">164 3163,'52'-32,"97"-88,-129 95,-6 3,4-3,-4-6,2 5,-1 2,-2-4,-2-3,0-1,-2 6,0-5,-2 0,-4-5,29-79,-8 19,-5 3,-4-2,-2-1,0-81,2 2,7-329,-22-144,9 563,-1 0,3 1,14-35,-8 23,19-66,-35 149</inkml:trace>
  <inkml:trace contextRef="#ctx0" brushRef="#br0" timeOffset="133298.94">1576 3351,'0'0</inkml:trace>
  <inkml:trace contextRef="#ctx0" brushRef="#br0" timeOffset="133299.94">1413 3163,'-55'-32,"-91"-88,130 95,-4 3,2-3,0-6,4 5,4 2,-5-4,3-3,6-1,-3 6,-1-5,1 0,0-5,-17-79,1 19,6 3,3-2,2-1,4-81,-7 2,-7-329,24-144,-5 563,-3 0,-6 1,-8-35,3 23,-15-66,33 149</inkml:trace>
  <inkml:trace contextRef="#ctx0" brushRef="#br0" timeOffset="-163302.22">4757 3143,'0'0,"9"1,-5-1,5 0,-1 0,-1-1,1 0,0-1,0 1,-5-4,7 2,-3-1,2-1,-3 0,4-1,0-11,4 7,-4-11,-1 9,3-4,-3-4,1 4,-5-5,8-9,34-127,-33 105,-11 13,8-1,-6-2,1 7,-5-7,1-16,4-22,22-307,-4 66,-10 161,-5 3,0-76,-9 200,-5 19,5 2,0-1,0 2,5 1,-5-1,1-1,-1-1,3-4,14-19,-14 27</inkml:trace>
  <inkml:trace contextRef="#ctx0" brushRef="#br0" timeOffset="-163301.22">5561 3142,'0'0,"-9"0,3 1,-2-1,-2-1,4 1,0-2,-2 1,2-4,-3 5,1-4,1 0,0-2,2 2,-4-4,-5-7,6 2,-5-4,5 1,-1 1,-2-2,1-2,0 0,2-12,-40-126,37 106,5 10,-1 3,0-6,0 7,5-2,1-21,-3-18,-27-310,10 69,5 160,6-2,3-71,7 200,0 19,0 1,0-1,0-2,0 7,0-1,0-4,0 0,-6-4,-12-19,15 27</inkml:trace>
  <inkml:trace contextRef="#ctx0" brushRef="#br0" timeOffset="-147454.19">7256 3257,'0'0</inkml:trace>
  <inkml:trace contextRef="#ctx0" brushRef="#br0" timeOffset="-147453.19">7339 3139,'25'-25,"52"-54,-67 65,-2-1,-1-1,2-2,-1 0,0-4,-3 7,3-5,-2 3,-3-4,3 2,-3 0,2-3,7-54,2 12,-6 2,0 1,0-5,-2-49,0-3,5-208,-11-98,5 368,-1 1,2-1,7-19,-4 11,11-44,-20 102</inkml:trace>
  <inkml:trace contextRef="#ctx0" brushRef="#br0" timeOffset="-147452.19">8059 3257,'0'0</inkml:trace>
  <inkml:trace contextRef="#ctx0" brushRef="#br0" timeOffset="-147451.19">7977 3139,'-28'-25,"-47"-54,63 65,5-1,2-1,-5-2,6 0,-3-4,0 7,-1-5,7 3,-6-4,5 2,-5 0,5-3,-16-54,8 12,1 2,0 1,2-5,-1-49,2-3,-6-208,12-98,-6 368,0 1,3-1,-11-19,3 11,-7-44,18 102</inkml:trace>
  <inkml:trace contextRef="#ctx0" brushRef="#br0" timeOffset="-138461.37">6360 3143,'0'0,"4"0,4 1,0-1,1-1,0 1,-2-1,1-2,0-1,-1 3,-1-6,2 2,0 0,-2 1,2-7,3-4,2-3,-1 0,-3 0,0-4,2 1,-2 0,1-1,1-18,34-146,-32 125,-4 11,-4 7,-1-8,1 5,-2 0,2-23,-2-22,25-375,-6 84,-6 192,-4-1,-11-88,-1 236,0 29,0 3,0-4,0 4,0-5,0 2,4 1,-1 1,-2-13,19-19,-18 35</inkml:trace>
  <inkml:trace contextRef="#ctx0" brushRef="#br0" timeOffset="-138460.37">7166 3140,'-3'0,"-5"2,-1-2,2 0,0 0,0-2,-2 1,1-3,6 3,-9-3,6 0,-2-2,0 0,0 0,-2-2,-4-8,3-3,-1 1,-1 2,4-4,0-5,-2 7,3-7,-8-13,-25-149,25 126,6 12,1 5,5-4,-4-1,4 0,-1-16,2-28,-27-371,6 80,8 195,4 0,3-92,8 240,0 27,2 1,-2 1,0-4,-2 3,2-2,0 3,-5 0,3-13,-16-21,16 40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6-15T05:15:28.915"/>
    </inkml:context>
    <inkml:brush xml:id="br0">
      <inkml:brushProperty name="width" value="0.05" units="cm"/>
      <inkml:brushProperty name="height" value="0.05" units="cm"/>
      <inkml:brushProperty name="color" value="#548235"/>
      <inkml:brushProperty name="ignorePressure" value="1"/>
    </inkml:brush>
  </inkml:definitions>
  <inkml:trace contextRef="#ctx0" brushRef="#br0">1 2167,'42'-28,"-34"16,42-32,-8-3,4-8,-6 0,4-4,-6 1,1-5,-8-2,0-1,1-7,0-6,-7 0,-3 1,-5-6,2 0,-5 1,-1-27,1-4,-7-2,-3 2,-5-103,1 189,0 0,0 0,2 4,2-3,-1-1,-1 4,5-4,-2 5,9-25,-12 40,3 1,-4 1,4-3,-2 2,2 2,-3 0,6-3,-7 1,6 1,-2 2,0-2,2 2,-3-1,1 1,7-1,-9 4,-3 1,2 0,-2-1,1 1,1 0,-1 0,0 0,1 1,0-1,-2 0,1 0,1 1,-1-1,-1 1,4 0,-4-1,2 1,-2 0,0 0,3-1,-3 4,1-4,1 0,-2 2,0-2,2 3,-2-2,1 0,0 1,-1-1,0 2,2-2,-2 1,0-1,1 1,11 71,-8-63,0 27,4 34,4 1,0-3,5 15,54 229,13 140,-76-420,0-2,1 0,4 0,-4-5,11 13,-3 5,64 124,-79-161,1-5,2 3,0 0,0 3,-3-5,5-1,-4 4,2-3,-2 2,2-2,-1-1,1 0,-1 0,2 0,-2-2,3 1,-4-1,3 2,0-2,-3 0,5 0,-6-2,3 2,-2-1,3 1,-2-2,4-2,8-5,-3 1,1 2,0-7,1 5,-5-2,4-2,-5-1,3 0,-2-5,4 0,-5 5,0-2,-1-1,2-1,-2-5,5-3,91-223,-85 179,20-55,-36 117,2-6,4 5,-7 0,5-3,1 5,-1-1,-3 1,2-1,6-1,-7 6,0 2,0 0,0 0,0 2,1-2,-1 0,1 1,-2 2,0-1,0-1,1 1,-2 2,0-2,3 2,0-2,-4 2,2 1,0-3,0 6,1-3,5 5,1 1,-1 2,4-1,-6-4,2 9,-1-3,0-1,-1 3,0-1,2-3,-6 7,4-1,-1 0,-4-6,2 7,6 27,31 131,-40-173,1-1,-2 3,1-4,-1-1,0 2,3 0,-2 2,-1 0,3-4,-1 1,1-1,-2 1,1 1,2-1,-3-1,-1 0,5 0,-3 0,0-1,2 1,-5-1,4 1,1-1,-4 0,2 0,1-1,-1 1,-2-1,3 0,-1 0,9-1,1-3,0 1,1-1,-2-5,1 5,1-3,-5-1,5-3,-2 1,-3 2,9-12,77-117,27-32,-120 167,-1 2,0-2,-1 3,1-2,1 1,-1-1,1 2,-1 0,0-2,0 1,-1 0,2 0,1-1,-2 2,0-2,0-1,-1 3,4 0,-2 0,-1 0,-1 0,2 0,-2 0,4 0,-3 0,-1 0,2 0,-1 3,0-3,2 2,-2 0,-1-2,3 2,6 6,1 4,0-2,-3 2,5 0,-2-3,-2 6,-1-2,5 9,33 57,-43-76,-1 0,2-1,1-1,-3 0,5 2,-4 0,-1-3,2 3,1-2,-1 0,-1 0,1-1,0 1,-1-1,3 0,-3 1,0-2,3 1,-3 0,0-1,2 0,-2 0,3 0,61-41,-57 35,73-79,-79 86,2-2,-3 1,-1 0,4 1,-4 0,2 0,2 0,-3 0,1 1,2-1,-2 1,-2 1,2-2,1 2,-3 0,4 1,-3 0,0-2,0 1,1-1,-1 2,2 0,-4 1,3 0,-2-1,2 2,3-1,2 5,-6-5,1-1,2 0,-3-1,3 1,-2 3,0-2,2 0,-3-3,3 0,-2 1,2 1,-1 1,1-3,-1 0,1 0,-2-1,3 1,-4-1,4-1,0 1,-4-1,5 0,112-78,-66 68,-37 11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5AC3-5B6E-4080-B5D4-B9E07624D314}">
  <dimension ref="A3:AP226"/>
  <sheetViews>
    <sheetView tabSelected="1" topLeftCell="AN1" zoomScale="93" zoomScaleNormal="267" workbookViewId="0">
      <selection activeCell="AO5" sqref="AO5"/>
    </sheetView>
  </sheetViews>
  <sheetFormatPr defaultRowHeight="15" x14ac:dyDescent="0.25"/>
  <cols>
    <col min="1" max="1" width="37.42578125" customWidth="1"/>
    <col min="2" max="2" width="15" bestFit="1" customWidth="1"/>
    <col min="3" max="3" width="9.140625" customWidth="1"/>
    <col min="4" max="17" width="9" hidden="1" customWidth="1"/>
    <col min="18" max="20" width="9.28515625" bestFit="1" customWidth="1"/>
    <col min="21" max="21" width="12.5703125" bestFit="1" customWidth="1"/>
    <col min="22" max="22" width="13.85546875" bestFit="1" customWidth="1"/>
    <col min="23" max="27" width="9.140625" customWidth="1"/>
    <col min="28" max="33" width="0" hidden="1" customWidth="1"/>
    <col min="34" max="34" width="9.140625" customWidth="1"/>
    <col min="36" max="37" width="9.28515625" bestFit="1" customWidth="1"/>
    <col min="39" max="39" width="13.85546875" bestFit="1" customWidth="1"/>
    <col min="40" max="40" width="9.28515625" bestFit="1" customWidth="1"/>
  </cols>
  <sheetData>
    <row r="3" spans="1:42" x14ac:dyDescent="0.25">
      <c r="B3" t="s">
        <v>585</v>
      </c>
      <c r="R3" t="s">
        <v>519</v>
      </c>
      <c r="U3" t="s">
        <v>586</v>
      </c>
    </row>
    <row r="4" spans="1:42" ht="15.75" thickBot="1" x14ac:dyDescent="0.3">
      <c r="B4" s="91" t="s">
        <v>424</v>
      </c>
      <c r="C4" s="100" t="s">
        <v>425</v>
      </c>
      <c r="R4" s="91" t="s">
        <v>424</v>
      </c>
      <c r="S4" s="100" t="s">
        <v>425</v>
      </c>
      <c r="U4" t="s">
        <v>65</v>
      </c>
    </row>
    <row r="5" spans="1:42" s="1" customFormat="1" ht="60.75" thickBot="1" x14ac:dyDescent="0.3">
      <c r="A5" s="1" t="s">
        <v>0</v>
      </c>
      <c r="B5" s="95" t="s">
        <v>416</v>
      </c>
      <c r="C5" s="96" t="s">
        <v>114</v>
      </c>
      <c r="R5" s="95" t="s">
        <v>416</v>
      </c>
      <c r="S5" s="96" t="s">
        <v>114</v>
      </c>
      <c r="T5" s="1" t="s">
        <v>583</v>
      </c>
      <c r="U5" s="1" t="s">
        <v>414</v>
      </c>
      <c r="V5" s="1" t="s">
        <v>584</v>
      </c>
      <c r="Y5" s="123" t="s">
        <v>77</v>
      </c>
      <c r="Z5" s="1" t="s">
        <v>87</v>
      </c>
      <c r="AA5" s="1" t="s">
        <v>69</v>
      </c>
      <c r="AB5" s="123" t="s">
        <v>78</v>
      </c>
      <c r="AC5" s="1" t="s">
        <v>87</v>
      </c>
      <c r="AD5" s="1" t="s">
        <v>70</v>
      </c>
      <c r="AE5" s="1" t="s">
        <v>71</v>
      </c>
      <c r="AF5" s="1" t="s">
        <v>72</v>
      </c>
      <c r="AG5" s="1" t="s">
        <v>73</v>
      </c>
      <c r="AH5" s="1" t="s">
        <v>74</v>
      </c>
      <c r="AI5" s="1" t="s">
        <v>75</v>
      </c>
      <c r="AJ5" s="1" t="s">
        <v>76</v>
      </c>
      <c r="AK5" s="123" t="s">
        <v>17</v>
      </c>
      <c r="AM5" s="1" t="s">
        <v>579</v>
      </c>
      <c r="AN5" s="1" t="s">
        <v>580</v>
      </c>
      <c r="AO5" s="1" t="s">
        <v>581</v>
      </c>
      <c r="AP5" s="1" t="s">
        <v>582</v>
      </c>
    </row>
    <row r="6" spans="1:42" s="2" customFormat="1" x14ac:dyDescent="0.25">
      <c r="A6" s="2" t="s">
        <v>27</v>
      </c>
      <c r="B6" s="2">
        <v>4.2453704603250409E-10</v>
      </c>
      <c r="C6" s="2">
        <v>2.8818000000000003E-10</v>
      </c>
      <c r="R6" s="2">
        <f>B6*10000000000</f>
        <v>4.2453704603250406</v>
      </c>
      <c r="S6" s="2">
        <f>C6*10000000000</f>
        <v>2.8818000000000001</v>
      </c>
      <c r="T6" s="2">
        <v>1.7533333333333334</v>
      </c>
      <c r="U6" s="2">
        <f t="shared" ref="U6:U28" si="0">T6*1.380649E-23*(B6^(-3))</f>
        <v>316374.14970581332</v>
      </c>
      <c r="V6" s="2">
        <f>1/3*AM6</f>
        <v>628501.55364483327</v>
      </c>
      <c r="Y6" s="124">
        <v>0.114465615845738</v>
      </c>
      <c r="Z6" s="2">
        <f t="shared" ref="Z6:Z28" si="1">ABS(($AK6-Y6)/$AK6)</f>
        <v>0.52402135868771549</v>
      </c>
      <c r="AB6" s="124">
        <v>0.26282058664277502</v>
      </c>
      <c r="AC6" s="2">
        <f t="shared" ref="AC6:AC28" si="2">ABS(($AK6-AB6)/$AK6)</f>
        <v>9.2878283271678769E-2</v>
      </c>
      <c r="AJ6" s="2">
        <v>1.3058003888249301</v>
      </c>
      <c r="AK6" s="124">
        <v>0.24048477370781501</v>
      </c>
      <c r="AL6" s="2" t="s">
        <v>28</v>
      </c>
      <c r="AM6" s="2">
        <v>1885504.6609344999</v>
      </c>
      <c r="AN6" s="2">
        <v>1456.1091425854599</v>
      </c>
    </row>
    <row r="7" spans="1:42" s="2" customFormat="1" x14ac:dyDescent="0.25">
      <c r="A7" s="2" t="s">
        <v>29</v>
      </c>
      <c r="B7" s="2">
        <v>4.2173560701990562E-10</v>
      </c>
      <c r="C7" s="2">
        <v>2.8778800000000003E-10</v>
      </c>
      <c r="R7" s="2">
        <f t="shared" ref="R7:R28" si="3">B7*10000000000</f>
        <v>4.217356070199056</v>
      </c>
      <c r="S7" s="2">
        <f t="shared" ref="S7:S28" si="4">C7*10000000000</f>
        <v>2.8778800000000002</v>
      </c>
      <c r="T7" s="2">
        <v>1.772</v>
      </c>
      <c r="U7" s="2">
        <f t="shared" si="0"/>
        <v>326156.61446675583</v>
      </c>
      <c r="V7" s="2">
        <f t="shared" ref="V7:V28" si="5">1/3*AM7</f>
        <v>628501.55364483327</v>
      </c>
      <c r="Y7" s="124">
        <v>0.109829818546199</v>
      </c>
      <c r="Z7" s="2">
        <f t="shared" si="1"/>
        <v>0.52976827364641199</v>
      </c>
      <c r="AB7" s="124">
        <v>0.25730457756497199</v>
      </c>
      <c r="AC7" s="2">
        <f t="shared" si="2"/>
        <v>0.10163867434746664</v>
      </c>
      <c r="AJ7" s="2">
        <v>0.44198046322358298</v>
      </c>
      <c r="AK7" s="124">
        <v>0.233565309167619</v>
      </c>
      <c r="AL7" s="2" t="s">
        <v>30</v>
      </c>
      <c r="AM7" s="2">
        <v>1885504.6609344999</v>
      </c>
      <c r="AN7" s="2">
        <v>1475.14100787999</v>
      </c>
    </row>
    <row r="8" spans="1:42" s="2" customFormat="1" x14ac:dyDescent="0.25">
      <c r="A8" s="2" t="s">
        <v>442</v>
      </c>
      <c r="B8" s="2">
        <v>2.9966126248648895E-10</v>
      </c>
      <c r="C8" s="2">
        <v>1.9799999999999999E-10</v>
      </c>
      <c r="R8" s="2">
        <f t="shared" si="3"/>
        <v>2.9966126248648894</v>
      </c>
      <c r="S8" s="2">
        <f t="shared" si="4"/>
        <v>1.98</v>
      </c>
      <c r="T8" s="2">
        <v>1.8599999999999999</v>
      </c>
      <c r="U8" s="2">
        <f t="shared" si="0"/>
        <v>954342.82393966208</v>
      </c>
      <c r="V8" s="2">
        <f t="shared" si="5"/>
        <v>1474339.59364512</v>
      </c>
      <c r="Y8" s="124">
        <v>0.67764177426521899</v>
      </c>
      <c r="Z8" s="2">
        <f t="shared" si="1"/>
        <v>0.11956058335231116</v>
      </c>
      <c r="AB8" s="124">
        <v>0.74150709044081797</v>
      </c>
      <c r="AC8" s="2">
        <f t="shared" si="2"/>
        <v>3.6582313928712785E-2</v>
      </c>
      <c r="AJ8" s="2">
        <v>1.30499880412229</v>
      </c>
      <c r="AK8" s="124">
        <v>0.76966314939120895</v>
      </c>
      <c r="AL8" s="2" t="s">
        <v>24</v>
      </c>
      <c r="AM8" s="2">
        <v>4423018.7809353601</v>
      </c>
      <c r="AN8" s="2">
        <v>2677.0333827295499</v>
      </c>
    </row>
    <row r="9" spans="1:42" s="2" customFormat="1" x14ac:dyDescent="0.25">
      <c r="A9" s="2" t="s">
        <v>444</v>
      </c>
      <c r="B9" s="2">
        <v>3.0126943690428563E-10</v>
      </c>
      <c r="C9" s="2">
        <v>1.9834000000000001E-10</v>
      </c>
      <c r="R9" s="2">
        <f t="shared" si="3"/>
        <v>3.0126943690428565</v>
      </c>
      <c r="S9" s="2">
        <f t="shared" si="4"/>
        <v>1.9834000000000001</v>
      </c>
      <c r="T9" s="2">
        <v>1.855</v>
      </c>
      <c r="U9" s="2">
        <f t="shared" si="0"/>
        <v>936616.85616082407</v>
      </c>
      <c r="V9" s="2">
        <f t="shared" si="5"/>
        <v>1470704.9941029334</v>
      </c>
      <c r="Y9" s="124">
        <v>0.55560101641856996</v>
      </c>
      <c r="Z9" s="2">
        <f t="shared" si="1"/>
        <v>0.22313455801873114</v>
      </c>
      <c r="AB9" s="124">
        <v>0.72251360981790103</v>
      </c>
      <c r="AC9" s="2">
        <f t="shared" si="2"/>
        <v>1.0249870395855204E-2</v>
      </c>
      <c r="AJ9" s="2">
        <v>1.2304065828778701</v>
      </c>
      <c r="AK9" s="124">
        <v>0.71518307597979902</v>
      </c>
      <c r="AL9" s="2" t="s">
        <v>26</v>
      </c>
      <c r="AM9" s="2">
        <v>4412114.9823088003</v>
      </c>
      <c r="AN9" s="2">
        <v>2564.99362781427</v>
      </c>
    </row>
    <row r="10" spans="1:42" s="2" customFormat="1" x14ac:dyDescent="0.25">
      <c r="A10" s="2" t="s">
        <v>445</v>
      </c>
      <c r="B10" s="2">
        <v>3.0400598551177837E-10</v>
      </c>
      <c r="C10" s="2">
        <v>1.9924399999999998E-10</v>
      </c>
      <c r="R10" s="2">
        <f t="shared" si="3"/>
        <v>3.0400598551177835</v>
      </c>
      <c r="S10" s="2">
        <f t="shared" si="4"/>
        <v>1.9924399999999998</v>
      </c>
      <c r="T10" s="2">
        <v>1.8414999999999999</v>
      </c>
      <c r="U10" s="2">
        <f t="shared" si="0"/>
        <v>904916.69897173042</v>
      </c>
      <c r="V10" s="2">
        <f t="shared" si="5"/>
        <v>1444244.9269343498</v>
      </c>
      <c r="Y10" s="124">
        <v>0.46140984801615698</v>
      </c>
      <c r="Z10" s="2">
        <f t="shared" si="1"/>
        <v>0.63106339610102391</v>
      </c>
      <c r="AB10" s="124">
        <v>0.71237518718387705</v>
      </c>
      <c r="AC10" s="2">
        <f t="shared" si="2"/>
        <v>0.4303951608498961</v>
      </c>
      <c r="AK10" s="124">
        <v>1.2506480602355801</v>
      </c>
      <c r="AL10" s="2" t="s">
        <v>31</v>
      </c>
      <c r="AM10" s="2">
        <v>4332734.7808030499</v>
      </c>
      <c r="AN10" s="2">
        <v>2527.7399586091801</v>
      </c>
    </row>
    <row r="11" spans="1:42" s="2" customFormat="1" x14ac:dyDescent="0.25">
      <c r="A11" s="2" t="s">
        <v>446</v>
      </c>
      <c r="B11" s="2">
        <v>3.1710616154866585E-10</v>
      </c>
      <c r="C11" s="2">
        <v>2.0225E-10</v>
      </c>
      <c r="R11" s="2">
        <f t="shared" si="3"/>
        <v>3.1710616154866584</v>
      </c>
      <c r="S11" s="2">
        <f t="shared" si="4"/>
        <v>2.0225</v>
      </c>
      <c r="T11" s="2">
        <v>1.8062500000000001</v>
      </c>
      <c r="U11" s="2">
        <f t="shared" si="0"/>
        <v>782072.65421101905</v>
      </c>
      <c r="V11" s="2">
        <f t="shared" si="5"/>
        <v>1420715.8619661799</v>
      </c>
      <c r="Y11" s="124">
        <v>0.107557085794087</v>
      </c>
      <c r="Z11" s="2">
        <f t="shared" si="1"/>
        <v>0.91496844406077249</v>
      </c>
      <c r="AB11" s="124">
        <v>0.58324254230984196</v>
      </c>
      <c r="AC11" s="2">
        <f t="shared" si="2"/>
        <v>0.53890512655296374</v>
      </c>
      <c r="AK11" s="124">
        <v>1.26490788750189</v>
      </c>
      <c r="AL11" s="2" t="s">
        <v>33</v>
      </c>
      <c r="AM11" s="2">
        <v>4262147.58589854</v>
      </c>
      <c r="AN11" s="2">
        <v>2073.8104934193102</v>
      </c>
    </row>
    <row r="12" spans="1:42" s="2" customFormat="1" x14ac:dyDescent="0.25">
      <c r="A12" s="2" t="s">
        <v>447</v>
      </c>
      <c r="B12" s="2">
        <v>3.6894363319716516E-10</v>
      </c>
      <c r="C12" s="2">
        <v>3.0851800000000002E-10</v>
      </c>
      <c r="R12" s="2">
        <f t="shared" si="3"/>
        <v>3.6894363319716517</v>
      </c>
      <c r="S12" s="2">
        <f t="shared" si="4"/>
        <v>3.0851800000000003</v>
      </c>
      <c r="T12" s="2">
        <v>1.7749999999999999</v>
      </c>
      <c r="U12" s="2">
        <f t="shared" si="0"/>
        <v>487979.50201996241</v>
      </c>
      <c r="V12" s="2">
        <f t="shared" si="5"/>
        <v>1083530.3399527699</v>
      </c>
      <c r="Y12" s="124">
        <v>0.14310812891259</v>
      </c>
      <c r="Z12" s="2">
        <f t="shared" si="1"/>
        <v>0.72426835295147962</v>
      </c>
      <c r="AB12" s="124">
        <v>0.35998156657347402</v>
      </c>
      <c r="AC12" s="2">
        <f t="shared" si="2"/>
        <v>0.30641039742028031</v>
      </c>
      <c r="AK12" s="124">
        <v>0.519012345679012</v>
      </c>
      <c r="AL12" s="2" t="s">
        <v>35</v>
      </c>
      <c r="AM12" s="2">
        <v>3250591.01985831</v>
      </c>
      <c r="AN12" s="2">
        <v>1437.96898364091</v>
      </c>
    </row>
    <row r="13" spans="1:42" s="2" customFormat="1" x14ac:dyDescent="0.25">
      <c r="A13" s="2" t="s">
        <v>448</v>
      </c>
      <c r="B13" s="2">
        <v>3.7846224196870372E-10</v>
      </c>
      <c r="C13" s="2">
        <v>3.2822400000000001E-10</v>
      </c>
      <c r="R13" s="2">
        <f t="shared" si="3"/>
        <v>3.7846224196870373</v>
      </c>
      <c r="S13" s="2">
        <f t="shared" si="4"/>
        <v>3.2822400000000003</v>
      </c>
      <c r="T13" s="2">
        <v>1.7</v>
      </c>
      <c r="U13" s="2">
        <f t="shared" si="0"/>
        <v>432976.70471669786</v>
      </c>
      <c r="V13" s="2">
        <f t="shared" si="5"/>
        <v>1121608.1642148667</v>
      </c>
      <c r="Y13" s="124">
        <v>0.151197065348431</v>
      </c>
      <c r="Z13" s="2">
        <f t="shared" si="1"/>
        <v>0.70250515379735734</v>
      </c>
      <c r="AB13" s="124">
        <v>0.33869468845162098</v>
      </c>
      <c r="AC13" s="2">
        <f t="shared" si="2"/>
        <v>0.33358545009873397</v>
      </c>
      <c r="AJ13" s="2">
        <v>0.59800658991397604</v>
      </c>
      <c r="AK13" s="124">
        <v>0.50823423423423297</v>
      </c>
      <c r="AL13" s="2" t="s">
        <v>37</v>
      </c>
      <c r="AM13" s="2">
        <v>3364824.4926446001</v>
      </c>
      <c r="AN13" s="2">
        <v>1339.61088255905</v>
      </c>
    </row>
    <row r="14" spans="1:42" s="2" customFormat="1" x14ac:dyDescent="0.25">
      <c r="A14" s="2" t="s">
        <v>449</v>
      </c>
      <c r="B14" s="2">
        <v>3.8716420434539827E-10</v>
      </c>
      <c r="C14" s="2">
        <v>3.4792999999999996E-10</v>
      </c>
      <c r="R14" s="2">
        <f t="shared" si="3"/>
        <v>3.8716420434539827</v>
      </c>
      <c r="S14" s="2">
        <f t="shared" si="4"/>
        <v>3.4792999999999994</v>
      </c>
      <c r="T14" s="2">
        <v>1.625</v>
      </c>
      <c r="U14" s="2">
        <f t="shared" si="0"/>
        <v>386590.39171726193</v>
      </c>
      <c r="V14" s="2">
        <f t="shared" si="5"/>
        <v>1155110.4735913165</v>
      </c>
      <c r="Y14" s="124">
        <v>0.16871446712277999</v>
      </c>
      <c r="Z14" s="2">
        <f t="shared" si="1"/>
        <v>0.57851489298377567</v>
      </c>
      <c r="AB14" s="124">
        <v>0.32857551304444099</v>
      </c>
      <c r="AC14" s="2">
        <f t="shared" si="2"/>
        <v>0.17914754057420113</v>
      </c>
      <c r="AJ14" s="2">
        <v>0.54654293386803399</v>
      </c>
      <c r="AK14" s="124">
        <v>0.40028571428571402</v>
      </c>
      <c r="AL14" s="2" t="s">
        <v>39</v>
      </c>
      <c r="AM14" s="2">
        <v>3465331.4207739499</v>
      </c>
      <c r="AN14" s="2">
        <v>1265.44153516237</v>
      </c>
    </row>
    <row r="15" spans="1:42" x14ac:dyDescent="0.25">
      <c r="A15" t="s">
        <v>450</v>
      </c>
      <c r="B15">
        <v>2.9803563928847558E-10</v>
      </c>
      <c r="C15">
        <v>1.9765999999999999E-10</v>
      </c>
      <c r="R15">
        <f t="shared" si="3"/>
        <v>2.9803563928847558</v>
      </c>
      <c r="S15">
        <f t="shared" si="4"/>
        <v>1.9765999999999999</v>
      </c>
      <c r="T15">
        <v>1.865</v>
      </c>
      <c r="U15">
        <f t="shared" si="0"/>
        <v>972652.07507139305</v>
      </c>
      <c r="V15">
        <f t="shared" si="5"/>
        <v>1478093.8139434932</v>
      </c>
      <c r="Y15" s="125">
        <v>0.99246903690083699</v>
      </c>
      <c r="Z15">
        <f t="shared" si="1"/>
        <v>9.4752495028625872E-2</v>
      </c>
      <c r="AB15" s="125">
        <v>0.77402744414289404</v>
      </c>
      <c r="AC15">
        <f t="shared" si="2"/>
        <v>0.1462016000598628</v>
      </c>
      <c r="AJ15">
        <v>0.504394808775251</v>
      </c>
      <c r="AK15" s="125">
        <v>0.90656933088322</v>
      </c>
      <c r="AL15" t="s">
        <v>22</v>
      </c>
      <c r="AM15">
        <v>4434281.4418304795</v>
      </c>
      <c r="AN15">
        <v>2804.7105132342999</v>
      </c>
    </row>
    <row r="16" spans="1:42" x14ac:dyDescent="0.25">
      <c r="A16" t="s">
        <v>53</v>
      </c>
      <c r="B16">
        <v>2.2759837070607752E-10</v>
      </c>
      <c r="C16">
        <v>2.09E-10</v>
      </c>
      <c r="R16">
        <f t="shared" si="3"/>
        <v>2.2759837070607754</v>
      </c>
      <c r="S16">
        <f t="shared" si="4"/>
        <v>2.09</v>
      </c>
      <c r="T16">
        <v>2</v>
      </c>
      <c r="U16">
        <f t="shared" si="0"/>
        <v>2342102.1459586555</v>
      </c>
      <c r="V16">
        <f t="shared" si="5"/>
        <v>1492025.0612591067</v>
      </c>
      <c r="Y16" s="125">
        <v>1.3498414938304</v>
      </c>
      <c r="Z16">
        <f t="shared" si="1"/>
        <v>7.0728962717041433E-2</v>
      </c>
      <c r="AB16" s="125">
        <v>0.80194503019063301</v>
      </c>
      <c r="AC16">
        <f t="shared" si="2"/>
        <v>0.36387659272830924</v>
      </c>
      <c r="AJ16">
        <v>1.31056502017601</v>
      </c>
      <c r="AK16" s="125">
        <v>1.26067524166442</v>
      </c>
      <c r="AL16" t="s">
        <v>367</v>
      </c>
      <c r="AM16">
        <v>4476075.1837773202</v>
      </c>
      <c r="AN16">
        <v>2571.7111999999902</v>
      </c>
    </row>
    <row r="17" spans="1:40" x14ac:dyDescent="0.25">
      <c r="A17" t="s">
        <v>55</v>
      </c>
      <c r="B17">
        <v>2.6175256793330214E-10</v>
      </c>
      <c r="C17">
        <v>2.3500000000000002E-10</v>
      </c>
      <c r="R17">
        <f t="shared" si="3"/>
        <v>2.6175256793330215</v>
      </c>
      <c r="S17">
        <f t="shared" si="4"/>
        <v>2.35</v>
      </c>
      <c r="T17">
        <v>2</v>
      </c>
      <c r="U17">
        <f t="shared" si="0"/>
        <v>1539715.2996579979</v>
      </c>
      <c r="V17">
        <f t="shared" si="5"/>
        <v>1085932.0948842498</v>
      </c>
      <c r="Y17" s="125">
        <v>0.83980660523057205</v>
      </c>
      <c r="Z17">
        <f t="shared" si="1"/>
        <v>0.28778768741476363</v>
      </c>
      <c r="AB17" s="125">
        <v>0.52656452655946195</v>
      </c>
      <c r="AC17">
        <f t="shared" si="2"/>
        <v>0.55343797387340166</v>
      </c>
      <c r="AK17" s="125">
        <v>1.17915204552163</v>
      </c>
      <c r="AL17" t="s">
        <v>282</v>
      </c>
      <c r="AM17">
        <v>3257796.28465275</v>
      </c>
      <c r="AN17">
        <v>2078.7199999999998</v>
      </c>
    </row>
    <row r="18" spans="1:40" x14ac:dyDescent="0.25">
      <c r="A18" t="s">
        <v>56</v>
      </c>
      <c r="B18">
        <v>2.9333523201941225E-10</v>
      </c>
      <c r="C18">
        <v>2.7099999999999999E-10</v>
      </c>
      <c r="R18">
        <f t="shared" si="3"/>
        <v>2.9333523201941225</v>
      </c>
      <c r="S18">
        <f t="shared" si="4"/>
        <v>2.71</v>
      </c>
      <c r="T18">
        <v>2</v>
      </c>
      <c r="U18">
        <f t="shared" si="0"/>
        <v>1094008.2392306828</v>
      </c>
      <c r="V18">
        <f t="shared" si="5"/>
        <v>732914.56288620667</v>
      </c>
      <c r="Y18" s="125">
        <v>0.58268227937308503</v>
      </c>
      <c r="Z18">
        <f t="shared" si="1"/>
        <v>6.4372614284336355E-2</v>
      </c>
      <c r="AB18" s="125">
        <v>0.36409719101091298</v>
      </c>
      <c r="AC18">
        <f t="shared" si="2"/>
        <v>0.41536011127972411</v>
      </c>
      <c r="AK18" s="125">
        <v>0.62277172330456099</v>
      </c>
      <c r="AL18" t="s">
        <v>57</v>
      </c>
      <c r="AM18">
        <v>2198743.6886586202</v>
      </c>
      <c r="AN18">
        <v>1833.136</v>
      </c>
    </row>
    <row r="19" spans="1:40" x14ac:dyDescent="0.25">
      <c r="A19" t="s">
        <v>47</v>
      </c>
      <c r="B19">
        <v>2.8635665995499066E-10</v>
      </c>
      <c r="C19">
        <v>2.5699999999999999E-10</v>
      </c>
      <c r="R19">
        <f t="shared" si="3"/>
        <v>2.8635665995499067</v>
      </c>
      <c r="S19">
        <f t="shared" si="4"/>
        <v>2.57</v>
      </c>
      <c r="T19">
        <v>2</v>
      </c>
      <c r="U19">
        <f t="shared" si="0"/>
        <v>1175956.9245281653</v>
      </c>
      <c r="V19">
        <f t="shared" si="5"/>
        <v>767895.49426805659</v>
      </c>
      <c r="Y19" s="125">
        <v>0.66848974491094204</v>
      </c>
      <c r="Z19">
        <f t="shared" si="1"/>
        <v>1.9794358123619918E-2</v>
      </c>
      <c r="AB19" s="125">
        <v>0.38754565920381001</v>
      </c>
      <c r="AC19">
        <f t="shared" si="2"/>
        <v>0.40879141410913278</v>
      </c>
      <c r="AK19" s="125">
        <v>0.65551426087602205</v>
      </c>
      <c r="AL19" t="s">
        <v>48</v>
      </c>
      <c r="AM19">
        <v>2303686.4828041699</v>
      </c>
      <c r="AN19">
        <v>2079.4830000000002</v>
      </c>
    </row>
    <row r="20" spans="1:40" x14ac:dyDescent="0.25">
      <c r="A20" t="s">
        <v>49</v>
      </c>
      <c r="B20">
        <v>3.1501267418407799E-10</v>
      </c>
      <c r="C20">
        <v>2.8300000000000001E-10</v>
      </c>
      <c r="R20">
        <f t="shared" si="3"/>
        <v>3.1501267418407801</v>
      </c>
      <c r="S20">
        <f t="shared" si="4"/>
        <v>2.83</v>
      </c>
      <c r="T20">
        <v>2</v>
      </c>
      <c r="U20">
        <f t="shared" si="0"/>
        <v>883342.64203487826</v>
      </c>
      <c r="V20">
        <f t="shared" si="5"/>
        <v>617949.65973683656</v>
      </c>
      <c r="Y20" s="125">
        <v>0.48411361105307399</v>
      </c>
      <c r="Z20">
        <f t="shared" si="1"/>
        <v>1.4110761217507081E-2</v>
      </c>
      <c r="AB20" s="125">
        <v>0.30671570563685202</v>
      </c>
      <c r="AC20">
        <f t="shared" si="2"/>
        <v>0.37537861640539566</v>
      </c>
      <c r="AK20" s="125">
        <v>0.49104259587103499</v>
      </c>
      <c r="AL20" t="s">
        <v>368</v>
      </c>
      <c r="AM20">
        <v>1853848.9792105099</v>
      </c>
      <c r="AN20">
        <v>1773.623</v>
      </c>
    </row>
    <row r="21" spans="1:40" x14ac:dyDescent="0.25">
      <c r="A21" t="s">
        <v>51</v>
      </c>
      <c r="B21">
        <v>3.4355656543252246E-10</v>
      </c>
      <c r="C21">
        <v>3.1899999999999998E-10</v>
      </c>
      <c r="R21">
        <f t="shared" si="3"/>
        <v>3.4355656543252246</v>
      </c>
      <c r="S21">
        <f t="shared" si="4"/>
        <v>3.19</v>
      </c>
      <c r="T21">
        <v>2</v>
      </c>
      <c r="U21">
        <f t="shared" si="0"/>
        <v>680955.16938192444</v>
      </c>
      <c r="V21">
        <f t="shared" si="5"/>
        <v>502801.69479718327</v>
      </c>
      <c r="Y21" s="125">
        <v>0.37249183936476299</v>
      </c>
      <c r="Z21">
        <f t="shared" si="1"/>
        <v>1.3588159152982771E-2</v>
      </c>
      <c r="AB21" s="125">
        <v>0.25964866776244899</v>
      </c>
      <c r="AC21">
        <f t="shared" si="2"/>
        <v>0.29346958142041618</v>
      </c>
      <c r="AK21" s="125">
        <v>0.36749821512915098</v>
      </c>
      <c r="AL21" t="s">
        <v>52</v>
      </c>
      <c r="AM21">
        <v>1508405.0843915499</v>
      </c>
      <c r="AN21">
        <v>1632.65939999999</v>
      </c>
    </row>
    <row r="22" spans="1:40" x14ac:dyDescent="0.25">
      <c r="A22" t="s">
        <v>58</v>
      </c>
      <c r="B22">
        <v>3.1507824995906875E-10</v>
      </c>
      <c r="C22">
        <v>2.5300000000000001E-10</v>
      </c>
      <c r="R22">
        <f t="shared" si="3"/>
        <v>3.1507824995906875</v>
      </c>
      <c r="S22">
        <f t="shared" si="4"/>
        <v>2.5300000000000002</v>
      </c>
      <c r="T22">
        <v>1.5</v>
      </c>
      <c r="U22">
        <f t="shared" si="0"/>
        <v>662093.41409489384</v>
      </c>
      <c r="V22">
        <f t="shared" si="5"/>
        <v>542957.2931418966</v>
      </c>
      <c r="Y22" s="125">
        <v>0.43829220310135403</v>
      </c>
      <c r="Z22">
        <f t="shared" si="1"/>
        <v>0.19417783246336415</v>
      </c>
      <c r="AB22" s="125">
        <v>0.28861057804145501</v>
      </c>
      <c r="AC22">
        <f t="shared" si="2"/>
        <v>0.46937499703232072</v>
      </c>
      <c r="AK22" s="125">
        <v>0.54390685781354797</v>
      </c>
      <c r="AL22" t="s">
        <v>283</v>
      </c>
      <c r="AM22">
        <v>1628871.87942569</v>
      </c>
      <c r="AN22">
        <v>2101</v>
      </c>
    </row>
    <row r="23" spans="1:40" x14ac:dyDescent="0.25">
      <c r="A23" t="s">
        <v>178</v>
      </c>
      <c r="B23">
        <v>2.9768075362029231E-10</v>
      </c>
      <c r="C23">
        <v>2.1940000000000001E-10</v>
      </c>
      <c r="R23">
        <f t="shared" si="3"/>
        <v>2.9768075362029229</v>
      </c>
      <c r="S23">
        <f t="shared" si="4"/>
        <v>2.194</v>
      </c>
      <c r="T23">
        <v>2</v>
      </c>
      <c r="U23">
        <f t="shared" si="0"/>
        <v>1046793.4797903401</v>
      </c>
      <c r="V23">
        <f t="shared" si="5"/>
        <v>1313197.5849693466</v>
      </c>
      <c r="Y23" s="125">
        <v>1.1656382060185</v>
      </c>
      <c r="Z23">
        <f t="shared" si="1"/>
        <v>0.34183571329691625</v>
      </c>
      <c r="AB23" s="125">
        <v>0.72195416780600996</v>
      </c>
      <c r="AC23">
        <f t="shared" si="2"/>
        <v>0.16891546560178222</v>
      </c>
      <c r="AK23" s="125">
        <v>0.86868921021225798</v>
      </c>
      <c r="AL23" t="s">
        <v>342</v>
      </c>
      <c r="AM23">
        <v>3939592.7549080402</v>
      </c>
      <c r="AN23">
        <v>2514.33295</v>
      </c>
    </row>
    <row r="24" spans="1:40" x14ac:dyDescent="0.25">
      <c r="A24" t="s">
        <v>372</v>
      </c>
      <c r="B24">
        <v>3.0276895150914673E-10</v>
      </c>
      <c r="C24">
        <v>1.9472000000000003E-10</v>
      </c>
      <c r="R24">
        <f t="shared" si="3"/>
        <v>3.0276895150914673</v>
      </c>
      <c r="S24">
        <f t="shared" si="4"/>
        <v>1.9472000000000003</v>
      </c>
      <c r="T24">
        <v>1.83</v>
      </c>
      <c r="U24">
        <f t="shared" si="0"/>
        <v>910333.15799311514</v>
      </c>
      <c r="V24">
        <f t="shared" si="5"/>
        <v>1658980.8471341366</v>
      </c>
      <c r="Y24" s="125">
        <v>1.4528070400656901</v>
      </c>
      <c r="Z24">
        <f t="shared" si="1"/>
        <v>0.32069063735580872</v>
      </c>
      <c r="AB24" s="125">
        <v>1.1065517662209801</v>
      </c>
      <c r="AC24">
        <f t="shared" si="2"/>
        <v>5.9233725433370972E-3</v>
      </c>
      <c r="AK24" s="125">
        <v>1.10003584410532</v>
      </c>
      <c r="AL24" t="s">
        <v>374</v>
      </c>
      <c r="AM24">
        <v>4976942.5414024098</v>
      </c>
      <c r="AN24">
        <v>3486.4683492253998</v>
      </c>
    </row>
    <row r="25" spans="1:40" x14ac:dyDescent="0.25">
      <c r="A25" t="s">
        <v>375</v>
      </c>
      <c r="B25">
        <v>3.1821841180777331E-10</v>
      </c>
      <c r="C25">
        <v>2.3803E-10</v>
      </c>
      <c r="R25">
        <f t="shared" si="3"/>
        <v>3.1821841180777333</v>
      </c>
      <c r="S25">
        <f t="shared" si="4"/>
        <v>2.3803000000000001</v>
      </c>
      <c r="T25">
        <v>2</v>
      </c>
      <c r="U25">
        <f t="shared" si="0"/>
        <v>856914.25335035822</v>
      </c>
      <c r="V25">
        <f t="shared" si="5"/>
        <v>1454587.3002898865</v>
      </c>
      <c r="Y25" s="125">
        <v>1.0027508764619999</v>
      </c>
      <c r="Z25">
        <f t="shared" si="1"/>
        <v>0.26922941123709043</v>
      </c>
      <c r="AB25" s="125">
        <v>0.83183122371852203</v>
      </c>
      <c r="AC25">
        <f t="shared" si="2"/>
        <v>5.2888288718337541E-2</v>
      </c>
      <c r="AJ25">
        <v>0.73423486406761396</v>
      </c>
      <c r="AK25" s="125">
        <v>0.79004699038973603</v>
      </c>
      <c r="AL25" t="s">
        <v>43</v>
      </c>
      <c r="AM25">
        <v>4363761.9008696601</v>
      </c>
      <c r="AN25">
        <v>2413.7800000000002</v>
      </c>
    </row>
    <row r="26" spans="1:40" x14ac:dyDescent="0.25">
      <c r="A26" t="s">
        <v>376</v>
      </c>
      <c r="B26">
        <v>3.4715569857535809E-10</v>
      </c>
      <c r="C26">
        <v>2.5429000000000001E-10</v>
      </c>
      <c r="R26">
        <f t="shared" si="3"/>
        <v>3.4715569857535811</v>
      </c>
      <c r="S26">
        <f t="shared" si="4"/>
        <v>2.5428999999999999</v>
      </c>
      <c r="T26">
        <v>1.9674999999999998</v>
      </c>
      <c r="U26">
        <f t="shared" si="0"/>
        <v>649269.68818906823</v>
      </c>
      <c r="V26">
        <f t="shared" si="5"/>
        <v>944836.19999999658</v>
      </c>
      <c r="Y26" s="125">
        <v>0.59275938656583904</v>
      </c>
      <c r="Z26">
        <f t="shared" si="1"/>
        <v>0.22618327346730779</v>
      </c>
      <c r="AA26">
        <v>0.901758710144691</v>
      </c>
      <c r="AB26" s="125">
        <v>0.48485748841151299</v>
      </c>
      <c r="AC26">
        <f t="shared" si="2"/>
        <v>0.36704362171110638</v>
      </c>
      <c r="AD26">
        <v>0.76685545577098702</v>
      </c>
      <c r="AJ26">
        <v>1.0964289094488999</v>
      </c>
      <c r="AK26" s="125">
        <v>0.76602038472580902</v>
      </c>
      <c r="AL26" t="s">
        <v>46</v>
      </c>
      <c r="AM26">
        <v>2834508.5999999898</v>
      </c>
      <c r="AN26">
        <v>2066.8355831662002</v>
      </c>
    </row>
    <row r="27" spans="1:40" x14ac:dyDescent="0.25">
      <c r="A27" t="s">
        <v>383</v>
      </c>
      <c r="B27">
        <v>4.2291555340466605E-10</v>
      </c>
      <c r="C27">
        <v>2.8198059999999998E-10</v>
      </c>
      <c r="R27">
        <f t="shared" si="3"/>
        <v>4.2291555340466607</v>
      </c>
      <c r="S27">
        <f t="shared" si="4"/>
        <v>2.8198059999999998</v>
      </c>
      <c r="T27">
        <v>1.7451500000000002</v>
      </c>
      <c r="U27">
        <f t="shared" si="0"/>
        <v>318533.46971350239</v>
      </c>
      <c r="V27">
        <f t="shared" si="5"/>
        <v>755287.6337795232</v>
      </c>
      <c r="Y27" s="125">
        <v>0.41067548641638801</v>
      </c>
      <c r="Z27">
        <f t="shared" si="1"/>
        <v>0.29283645562201471</v>
      </c>
      <c r="AB27" s="125">
        <v>0.42643935724870602</v>
      </c>
      <c r="AC27">
        <f t="shared" si="2"/>
        <v>0.26569182405860059</v>
      </c>
      <c r="AJ27">
        <v>0.666853482175784</v>
      </c>
      <c r="AK27" s="125">
        <v>0.58073622386404899</v>
      </c>
      <c r="AL27" t="s">
        <v>384</v>
      </c>
      <c r="AM27">
        <v>2265862.9013385698</v>
      </c>
      <c r="AN27">
        <v>2039.9777232997301</v>
      </c>
    </row>
    <row r="28" spans="1:40" x14ac:dyDescent="0.25">
      <c r="A28" t="s">
        <v>388</v>
      </c>
      <c r="B28">
        <v>4.2403948880667716E-10</v>
      </c>
      <c r="C28">
        <v>2.7325000000000001E-10</v>
      </c>
      <c r="R28">
        <f t="shared" si="3"/>
        <v>4.2403948880667715</v>
      </c>
      <c r="S28">
        <f t="shared" si="4"/>
        <v>2.7324999999999999</v>
      </c>
      <c r="T28">
        <v>1.7675000000000001</v>
      </c>
      <c r="U28">
        <f t="shared" si="0"/>
        <v>320054.39719517087</v>
      </c>
      <c r="V28">
        <f t="shared" si="5"/>
        <v>626139.95708142326</v>
      </c>
      <c r="Y28" s="125">
        <v>0.40397940291800899</v>
      </c>
      <c r="Z28">
        <f t="shared" si="1"/>
        <v>0.13596397882409172</v>
      </c>
      <c r="AB28" s="125">
        <v>0.36058592295474301</v>
      </c>
      <c r="AC28">
        <f t="shared" si="2"/>
        <v>0.22877447733370623</v>
      </c>
      <c r="AJ28">
        <v>0.76680974617502995</v>
      </c>
      <c r="AK28" s="125">
        <v>0.46754926069889302</v>
      </c>
      <c r="AL28" t="s">
        <v>558</v>
      </c>
      <c r="AM28">
        <v>1878419.8712442699</v>
      </c>
      <c r="AN28">
        <v>2095.8298625132702</v>
      </c>
    </row>
    <row r="33" spans="2:25" x14ac:dyDescent="0.25">
      <c r="U33" t="s">
        <v>82</v>
      </c>
      <c r="V33" t="s">
        <v>86</v>
      </c>
      <c r="X33" t="s">
        <v>89</v>
      </c>
    </row>
    <row r="34" spans="2:25" x14ac:dyDescent="0.25">
      <c r="S34" t="s">
        <v>85</v>
      </c>
      <c r="T34" t="s">
        <v>83</v>
      </c>
      <c r="U34">
        <f>AVERAGE(Z6:Z14)</f>
        <v>0.5497561126221755</v>
      </c>
      <c r="V34">
        <f>AVERAGE(AC6:AC14)</f>
        <v>0.2255325352710876</v>
      </c>
      <c r="W34" t="s">
        <v>196</v>
      </c>
      <c r="X34" t="s">
        <v>577</v>
      </c>
    </row>
    <row r="35" spans="2:25" x14ac:dyDescent="0.25">
      <c r="T35" t="s">
        <v>84</v>
      </c>
      <c r="U35">
        <f>AVERAGE(Z15:Z28)</f>
        <v>0.16757516715753362</v>
      </c>
      <c r="V35">
        <f>AVERAGE(AC15:AC28)</f>
        <v>0.29393770977681666</v>
      </c>
      <c r="X35" t="s">
        <v>578</v>
      </c>
      <c r="Y35" t="s">
        <v>454</v>
      </c>
    </row>
    <row r="36" spans="2:25" x14ac:dyDescent="0.25">
      <c r="X36" t="s">
        <v>438</v>
      </c>
      <c r="Y36">
        <f>RSQ(Y15:Y28,AK15:AK28)</f>
        <v>0.74941068608208894</v>
      </c>
    </row>
    <row r="37" spans="2:25" x14ac:dyDescent="0.25">
      <c r="U37" t="s">
        <v>88</v>
      </c>
      <c r="X37" t="s">
        <v>439</v>
      </c>
      <c r="Y37">
        <f>RSQ(AB15:AB28,AK15:AK28)</f>
        <v>0.60575885002169327</v>
      </c>
    </row>
    <row r="38" spans="2:25" x14ac:dyDescent="0.25">
      <c r="T38">
        <v>0</v>
      </c>
      <c r="U38">
        <v>1.1499999999999999</v>
      </c>
      <c r="W38" t="s">
        <v>195</v>
      </c>
      <c r="X38" t="s">
        <v>575</v>
      </c>
    </row>
    <row r="39" spans="2:25" x14ac:dyDescent="0.25">
      <c r="T39">
        <v>0</v>
      </c>
      <c r="U39">
        <v>0.85</v>
      </c>
      <c r="X39" t="s">
        <v>576</v>
      </c>
    </row>
    <row r="40" spans="2:25" x14ac:dyDescent="0.25">
      <c r="C40" t="s">
        <v>290</v>
      </c>
      <c r="X40" t="s">
        <v>440</v>
      </c>
      <c r="Y40">
        <f>RSQ(Y6:Y14,AK6:AK14)</f>
        <v>0.15332877043684015</v>
      </c>
    </row>
    <row r="41" spans="2:25" x14ac:dyDescent="0.25">
      <c r="X41" t="s">
        <v>441</v>
      </c>
      <c r="Y41">
        <f>RSQ(AB6:AB14,AK6:AK14)</f>
        <v>0.61665071188836074</v>
      </c>
    </row>
    <row r="42" spans="2:25" x14ac:dyDescent="0.25">
      <c r="B42" t="s">
        <v>287</v>
      </c>
    </row>
    <row r="65" spans="2:2" x14ac:dyDescent="0.25">
      <c r="B65" t="s">
        <v>288</v>
      </c>
    </row>
    <row r="81" spans="2:39" x14ac:dyDescent="0.25">
      <c r="AM81" t="s">
        <v>436</v>
      </c>
    </row>
    <row r="96" spans="2:39" x14ac:dyDescent="0.25">
      <c r="B96" t="s">
        <v>289</v>
      </c>
    </row>
    <row r="116" spans="2:2" x14ac:dyDescent="0.25">
      <c r="B116" t="s">
        <v>317</v>
      </c>
    </row>
    <row r="218" spans="26:37" x14ac:dyDescent="0.25">
      <c r="Z218" t="s">
        <v>481</v>
      </c>
      <c r="AA218" t="s">
        <v>455</v>
      </c>
    </row>
    <row r="219" spans="26:37" x14ac:dyDescent="0.25">
      <c r="AA219" t="s">
        <v>455</v>
      </c>
    </row>
    <row r="220" spans="26:37" x14ac:dyDescent="0.25">
      <c r="Z220" t="s">
        <v>482</v>
      </c>
      <c r="AA220" t="s">
        <v>455</v>
      </c>
    </row>
    <row r="221" spans="26:37" x14ac:dyDescent="0.25">
      <c r="AA221" t="s">
        <v>455</v>
      </c>
    </row>
    <row r="222" spans="26:37" x14ac:dyDescent="0.25">
      <c r="Z222" t="s">
        <v>195</v>
      </c>
      <c r="AA222" t="s">
        <v>483</v>
      </c>
      <c r="AK222" t="s">
        <v>455</v>
      </c>
    </row>
    <row r="223" spans="26:37" x14ac:dyDescent="0.25">
      <c r="AA223" t="s">
        <v>455</v>
      </c>
    </row>
    <row r="224" spans="26:37" x14ac:dyDescent="0.25">
      <c r="AA224" t="s">
        <v>487</v>
      </c>
    </row>
    <row r="225" spans="26:27" x14ac:dyDescent="0.25">
      <c r="Z225" t="s">
        <v>542</v>
      </c>
      <c r="AA225">
        <f>GUI_plotter_results!AA33</f>
        <v>0.20932995441187732</v>
      </c>
    </row>
    <row r="226" spans="26:27" x14ac:dyDescent="0.25">
      <c r="Z226" t="s">
        <v>488</v>
      </c>
      <c r="AA226">
        <f>GUI_plotter_results!AB33</f>
        <v>0.15484233937236905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E9C5-5494-47AC-ADF5-534395288AD3}">
  <dimension ref="A1:R32"/>
  <sheetViews>
    <sheetView zoomScale="65" workbookViewId="0">
      <selection activeCell="O23" sqref="O23"/>
    </sheetView>
  </sheetViews>
  <sheetFormatPr defaultRowHeight="15" x14ac:dyDescent="0.25"/>
  <cols>
    <col min="2" max="2" width="24.28515625" customWidth="1"/>
    <col min="3" max="9" width="9.140625" customWidth="1"/>
  </cols>
  <sheetData>
    <row r="1" spans="1:18" x14ac:dyDescent="0.25">
      <c r="A1" t="s">
        <v>494</v>
      </c>
      <c r="B1" t="s">
        <v>0</v>
      </c>
      <c r="C1" s="126" t="s">
        <v>17</v>
      </c>
      <c r="D1" s="126" t="s">
        <v>363</v>
      </c>
      <c r="E1" s="132" t="s">
        <v>492</v>
      </c>
      <c r="F1" t="s">
        <v>500</v>
      </c>
      <c r="G1" t="s">
        <v>501</v>
      </c>
      <c r="H1" s="132"/>
      <c r="I1" s="127" t="s">
        <v>324</v>
      </c>
      <c r="J1" s="127" t="s">
        <v>493</v>
      </c>
      <c r="K1" t="s">
        <v>500</v>
      </c>
      <c r="L1" t="s">
        <v>501</v>
      </c>
      <c r="M1" s="127"/>
      <c r="N1" s="127"/>
      <c r="O1" s="127"/>
      <c r="P1" s="127"/>
      <c r="Q1" s="127"/>
      <c r="R1" s="127" t="s">
        <v>18</v>
      </c>
    </row>
    <row r="2" spans="1:18" x14ac:dyDescent="0.25">
      <c r="A2">
        <v>1</v>
      </c>
      <c r="B2" t="s">
        <v>152</v>
      </c>
      <c r="C2" s="128">
        <v>1.26067524166442</v>
      </c>
      <c r="D2" s="128">
        <v>1.3498414938304</v>
      </c>
      <c r="E2">
        <f>(D2-C2)/C2*100</f>
        <v>7.0728962717041437</v>
      </c>
      <c r="F2">
        <f>IF(ABS(E2)&lt;=15,1,"")</f>
        <v>1</v>
      </c>
      <c r="G2">
        <f>IF(ABS(E2)&lt;=28,1,"")</f>
        <v>1</v>
      </c>
      <c r="H2">
        <f>ABS(E2)</f>
        <v>7.0728962717041437</v>
      </c>
      <c r="I2" s="129">
        <v>1.3235354497072001</v>
      </c>
      <c r="J2">
        <f>(I2-C2)/C2*100</f>
        <v>4.9862332474926818</v>
      </c>
      <c r="K2">
        <f>IF(ABS(J2)&lt;=15,1,"")</f>
        <v>1</v>
      </c>
      <c r="L2">
        <f>IF(ABS(J2)&lt;=28,1,"")</f>
        <v>1</v>
      </c>
      <c r="M2">
        <f>ABS(J2)</f>
        <v>4.9862332474926818</v>
      </c>
      <c r="N2" t="s">
        <v>495</v>
      </c>
      <c r="R2" s="129" t="s">
        <v>367</v>
      </c>
    </row>
    <row r="3" spans="1:18" x14ac:dyDescent="0.25">
      <c r="A3">
        <v>2</v>
      </c>
      <c r="B3" t="s">
        <v>153</v>
      </c>
      <c r="C3" s="128">
        <v>1.17915204552163</v>
      </c>
      <c r="D3" s="128">
        <v>0.83980660523057205</v>
      </c>
      <c r="E3">
        <f t="shared" ref="E3:E20" si="0">(D3-C3)/C3*100</f>
        <v>-28.778768741476362</v>
      </c>
      <c r="F3" t="str">
        <f t="shared" ref="F3:F20" si="1">IF(ABS(E3)&lt;=15,1,"")</f>
        <v/>
      </c>
      <c r="G3" t="str">
        <f t="shared" ref="G3:G20" si="2">IF(ABS(E3)&lt;=28,1,"")</f>
        <v/>
      </c>
      <c r="H3">
        <f t="shared" ref="H3:H20" si="3">ABS(E3)</f>
        <v>28.778768741476362</v>
      </c>
      <c r="I3" s="129">
        <v>0.88115531944471703</v>
      </c>
      <c r="J3">
        <f t="shared" ref="J3:J20" si="4">(I3-C3)/C3*100</f>
        <v>-25.272120521580916</v>
      </c>
      <c r="K3" t="str">
        <f t="shared" ref="K3:K20" si="5">IF(ABS(J3)&lt;=15,1,"")</f>
        <v/>
      </c>
      <c r="L3">
        <f t="shared" ref="L3:L20" si="6">IF(ABS(J3)&lt;=28,1,"")</f>
        <v>1</v>
      </c>
      <c r="M3">
        <f t="shared" ref="M3:M20" si="7">ABS(J3)</f>
        <v>25.272120521580916</v>
      </c>
      <c r="N3" t="s">
        <v>495</v>
      </c>
      <c r="R3" s="129" t="s">
        <v>282</v>
      </c>
    </row>
    <row r="4" spans="1:18" x14ac:dyDescent="0.25">
      <c r="A4">
        <v>3</v>
      </c>
      <c r="B4" t="s">
        <v>154</v>
      </c>
      <c r="C4" s="128">
        <v>0.62277172330456099</v>
      </c>
      <c r="D4" s="128">
        <v>0.58268227937308503</v>
      </c>
      <c r="E4">
        <f t="shared" si="0"/>
        <v>-6.4372614284336356</v>
      </c>
      <c r="F4">
        <f t="shared" si="1"/>
        <v>1</v>
      </c>
      <c r="G4">
        <f t="shared" si="2"/>
        <v>1</v>
      </c>
      <c r="H4">
        <f t="shared" si="3"/>
        <v>6.4372614284336356</v>
      </c>
      <c r="I4" s="129">
        <v>0.58671239384250795</v>
      </c>
      <c r="J4">
        <f t="shared" si="4"/>
        <v>-5.7901359539438406</v>
      </c>
      <c r="K4">
        <f t="shared" si="5"/>
        <v>1</v>
      </c>
      <c r="L4">
        <f t="shared" si="6"/>
        <v>1</v>
      </c>
      <c r="M4">
        <f t="shared" si="7"/>
        <v>5.7901359539438406</v>
      </c>
      <c r="N4" t="s">
        <v>495</v>
      </c>
      <c r="R4" s="129" t="s">
        <v>57</v>
      </c>
    </row>
    <row r="5" spans="1:18" x14ac:dyDescent="0.25">
      <c r="A5">
        <v>4</v>
      </c>
      <c r="B5" t="s">
        <v>157</v>
      </c>
      <c r="C5" s="128">
        <v>0.65551426087602205</v>
      </c>
      <c r="D5" s="128">
        <v>0.66848974491094204</v>
      </c>
      <c r="E5">
        <f t="shared" si="0"/>
        <v>1.9794358123619917</v>
      </c>
      <c r="F5">
        <f t="shared" si="1"/>
        <v>1</v>
      </c>
      <c r="G5">
        <f t="shared" si="2"/>
        <v>1</v>
      </c>
      <c r="H5">
        <f t="shared" si="3"/>
        <v>1.9794358123619917</v>
      </c>
      <c r="I5" s="129">
        <v>0.64227173040368102</v>
      </c>
      <c r="J5">
        <f t="shared" si="4"/>
        <v>-2.020174275788273</v>
      </c>
      <c r="K5">
        <f t="shared" si="5"/>
        <v>1</v>
      </c>
      <c r="L5">
        <f t="shared" si="6"/>
        <v>1</v>
      </c>
      <c r="M5">
        <f t="shared" si="7"/>
        <v>2.020174275788273</v>
      </c>
      <c r="N5" t="s">
        <v>495</v>
      </c>
      <c r="R5" s="129" t="s">
        <v>48</v>
      </c>
    </row>
    <row r="6" spans="1:18" x14ac:dyDescent="0.25">
      <c r="A6">
        <v>5</v>
      </c>
      <c r="B6" t="s">
        <v>158</v>
      </c>
      <c r="C6" s="128">
        <v>0.49104259587103499</v>
      </c>
      <c r="D6" s="128">
        <v>0.48411361105307399</v>
      </c>
      <c r="E6">
        <f t="shared" si="0"/>
        <v>-1.4110761217507082</v>
      </c>
      <c r="F6">
        <f t="shared" si="1"/>
        <v>1</v>
      </c>
      <c r="G6">
        <f t="shared" si="2"/>
        <v>1</v>
      </c>
      <c r="H6">
        <f t="shared" si="3"/>
        <v>1.4110761217507082</v>
      </c>
      <c r="I6" s="129">
        <v>0.49173897460931398</v>
      </c>
      <c r="J6">
        <f t="shared" si="4"/>
        <v>0.14181636056312402</v>
      </c>
      <c r="K6">
        <f t="shared" si="5"/>
        <v>1</v>
      </c>
      <c r="L6">
        <f t="shared" si="6"/>
        <v>1</v>
      </c>
      <c r="M6">
        <f t="shared" si="7"/>
        <v>0.14181636056312402</v>
      </c>
      <c r="N6" t="s">
        <v>495</v>
      </c>
      <c r="R6" s="129" t="s">
        <v>368</v>
      </c>
    </row>
    <row r="7" spans="1:18" x14ac:dyDescent="0.25">
      <c r="A7">
        <v>6</v>
      </c>
      <c r="B7" t="s">
        <v>159</v>
      </c>
      <c r="C7" s="128">
        <v>0.36749821512915098</v>
      </c>
      <c r="D7" s="128">
        <v>0.37249183936476299</v>
      </c>
      <c r="E7">
        <f t="shared" si="0"/>
        <v>1.3588159152982771</v>
      </c>
      <c r="F7">
        <f t="shared" si="1"/>
        <v>1</v>
      </c>
      <c r="G7">
        <f t="shared" si="2"/>
        <v>1</v>
      </c>
      <c r="H7">
        <f t="shared" si="3"/>
        <v>1.3588159152982771</v>
      </c>
      <c r="I7" s="129">
        <v>0.41446031967389202</v>
      </c>
      <c r="J7">
        <f t="shared" si="4"/>
        <v>12.778866022039592</v>
      </c>
      <c r="K7">
        <f t="shared" si="5"/>
        <v>1</v>
      </c>
      <c r="L7">
        <f t="shared" si="6"/>
        <v>1</v>
      </c>
      <c r="M7">
        <f t="shared" si="7"/>
        <v>12.778866022039592</v>
      </c>
      <c r="N7" t="s">
        <v>495</v>
      </c>
      <c r="R7" s="129" t="s">
        <v>52</v>
      </c>
    </row>
    <row r="8" spans="1:18" x14ac:dyDescent="0.25">
      <c r="A8">
        <v>7</v>
      </c>
      <c r="B8" t="s">
        <v>164</v>
      </c>
      <c r="C8" s="128">
        <v>0.54390685781354797</v>
      </c>
      <c r="D8" s="128">
        <v>0.43829220310135403</v>
      </c>
      <c r="E8">
        <f t="shared" si="0"/>
        <v>-19.417783246336416</v>
      </c>
      <c r="F8" t="str">
        <f t="shared" si="1"/>
        <v/>
      </c>
      <c r="G8">
        <f t="shared" si="2"/>
        <v>1</v>
      </c>
      <c r="H8">
        <f t="shared" si="3"/>
        <v>19.417783246336416</v>
      </c>
      <c r="I8" s="129">
        <v>0.51755063388452205</v>
      </c>
      <c r="J8">
        <f t="shared" si="4"/>
        <v>-4.8457237761214023</v>
      </c>
      <c r="K8">
        <f t="shared" si="5"/>
        <v>1</v>
      </c>
      <c r="L8">
        <f t="shared" si="6"/>
        <v>1</v>
      </c>
      <c r="M8">
        <f t="shared" si="7"/>
        <v>4.8457237761214023</v>
      </c>
      <c r="N8" t="s">
        <v>495</v>
      </c>
      <c r="R8" s="129" t="s">
        <v>283</v>
      </c>
    </row>
    <row r="9" spans="1:18" x14ac:dyDescent="0.25">
      <c r="A9">
        <v>8</v>
      </c>
      <c r="B9" s="91" t="s">
        <v>178</v>
      </c>
      <c r="C9" s="133">
        <v>0.86868921021225798</v>
      </c>
      <c r="D9" s="133">
        <v>1.1656382060185</v>
      </c>
      <c r="E9">
        <f t="shared" si="0"/>
        <v>34.183571329691624</v>
      </c>
      <c r="F9" t="str">
        <f t="shared" si="1"/>
        <v/>
      </c>
      <c r="G9" t="str">
        <f t="shared" si="2"/>
        <v/>
      </c>
      <c r="H9">
        <f t="shared" si="3"/>
        <v>34.183571329691624</v>
      </c>
      <c r="I9" s="134">
        <v>0.75089814620173401</v>
      </c>
      <c r="J9">
        <f t="shared" si="4"/>
        <v>-13.559632446884262</v>
      </c>
      <c r="K9">
        <f t="shared" si="5"/>
        <v>1</v>
      </c>
      <c r="L9">
        <f t="shared" si="6"/>
        <v>1</v>
      </c>
      <c r="M9">
        <f t="shared" si="7"/>
        <v>13.559632446884262</v>
      </c>
      <c r="N9" t="s">
        <v>495</v>
      </c>
      <c r="R9" s="134" t="s">
        <v>342</v>
      </c>
    </row>
    <row r="10" spans="1:18" x14ac:dyDescent="0.25">
      <c r="A10">
        <v>9</v>
      </c>
      <c r="B10" s="91" t="s">
        <v>375</v>
      </c>
      <c r="C10" s="133">
        <v>0.79004699038973603</v>
      </c>
      <c r="D10" s="133">
        <v>1.0027508764619999</v>
      </c>
      <c r="E10">
        <f t="shared" si="0"/>
        <v>26.922941123709045</v>
      </c>
      <c r="F10" t="str">
        <f t="shared" si="1"/>
        <v/>
      </c>
      <c r="G10">
        <f t="shared" si="2"/>
        <v>1</v>
      </c>
      <c r="H10">
        <f t="shared" si="3"/>
        <v>26.922941123709045</v>
      </c>
      <c r="I10" s="134">
        <v>0.81775128421357701</v>
      </c>
      <c r="J10">
        <f t="shared" si="4"/>
        <v>3.5066640542702725</v>
      </c>
      <c r="K10">
        <f t="shared" si="5"/>
        <v>1</v>
      </c>
      <c r="L10">
        <f t="shared" si="6"/>
        <v>1</v>
      </c>
      <c r="M10">
        <f t="shared" si="7"/>
        <v>3.5066640542702725</v>
      </c>
      <c r="N10" t="s">
        <v>495</v>
      </c>
      <c r="P10" t="s">
        <v>497</v>
      </c>
      <c r="R10" s="134" t="s">
        <v>43</v>
      </c>
    </row>
    <row r="11" spans="1:18" x14ac:dyDescent="0.25">
      <c r="A11">
        <v>10</v>
      </c>
      <c r="B11" t="s">
        <v>472</v>
      </c>
      <c r="C11" s="128">
        <v>0.641183700129761</v>
      </c>
      <c r="D11" s="128">
        <v>0.41311721228946802</v>
      </c>
      <c r="E11">
        <f t="shared" si="0"/>
        <v>-35.569601628072817</v>
      </c>
      <c r="F11" t="str">
        <f t="shared" si="1"/>
        <v/>
      </c>
      <c r="G11" t="str">
        <f t="shared" si="2"/>
        <v/>
      </c>
      <c r="H11">
        <f t="shared" si="3"/>
        <v>35.569601628072817</v>
      </c>
      <c r="I11" s="129">
        <v>0.34492501204512299</v>
      </c>
      <c r="J11">
        <f t="shared" si="4"/>
        <v>-46.204962481841314</v>
      </c>
      <c r="K11" t="str">
        <f t="shared" si="5"/>
        <v/>
      </c>
      <c r="L11" t="str">
        <f t="shared" si="6"/>
        <v/>
      </c>
      <c r="M11">
        <f t="shared" si="7"/>
        <v>46.204962481841314</v>
      </c>
      <c r="N11" t="s">
        <v>495</v>
      </c>
      <c r="P11" t="s">
        <v>497</v>
      </c>
      <c r="R11" s="129" t="s">
        <v>474</v>
      </c>
    </row>
    <row r="12" spans="1:18" x14ac:dyDescent="0.25">
      <c r="A12">
        <v>11</v>
      </c>
      <c r="B12" t="s">
        <v>475</v>
      </c>
      <c r="C12" s="128">
        <v>0.62505654136445399</v>
      </c>
      <c r="D12" s="128">
        <v>0.45917507238460098</v>
      </c>
      <c r="E12">
        <f t="shared" si="0"/>
        <v>-26.53863418783612</v>
      </c>
      <c r="F12" t="str">
        <f t="shared" si="1"/>
        <v/>
      </c>
      <c r="G12">
        <f t="shared" si="2"/>
        <v>1</v>
      </c>
      <c r="H12">
        <f t="shared" si="3"/>
        <v>26.53863418783612</v>
      </c>
      <c r="I12" s="129">
        <v>0.38724302290336399</v>
      </c>
      <c r="J12">
        <f t="shared" si="4"/>
        <v>-38.046721012143955</v>
      </c>
      <c r="K12" t="str">
        <f t="shared" si="5"/>
        <v/>
      </c>
      <c r="L12" t="str">
        <f t="shared" si="6"/>
        <v/>
      </c>
      <c r="M12">
        <f t="shared" si="7"/>
        <v>38.046721012143955</v>
      </c>
      <c r="N12" t="s">
        <v>495</v>
      </c>
      <c r="P12" t="s">
        <v>497</v>
      </c>
      <c r="R12" s="129" t="s">
        <v>474</v>
      </c>
    </row>
    <row r="13" spans="1:18" x14ac:dyDescent="0.25">
      <c r="A13">
        <v>12</v>
      </c>
      <c r="B13" s="91" t="s">
        <v>387</v>
      </c>
      <c r="C13" s="133">
        <v>0.44780365720807103</v>
      </c>
      <c r="D13" s="133">
        <v>0.42416468102053201</v>
      </c>
      <c r="E13">
        <f t="shared" si="0"/>
        <v>-5.2788707298465001</v>
      </c>
      <c r="F13">
        <f t="shared" si="1"/>
        <v>1</v>
      </c>
      <c r="G13">
        <f t="shared" si="2"/>
        <v>1</v>
      </c>
      <c r="H13">
        <f t="shared" si="3"/>
        <v>5.2788707298465001</v>
      </c>
      <c r="I13" s="134">
        <v>0.29663676118596</v>
      </c>
      <c r="J13">
        <f t="shared" si="4"/>
        <v>-33.757405413924893</v>
      </c>
      <c r="K13" t="str">
        <f t="shared" si="5"/>
        <v/>
      </c>
      <c r="L13" t="str">
        <f t="shared" si="6"/>
        <v/>
      </c>
      <c r="M13">
        <f t="shared" si="7"/>
        <v>33.757405413924893</v>
      </c>
      <c r="N13" t="s">
        <v>495</v>
      </c>
      <c r="P13" t="s">
        <v>497</v>
      </c>
      <c r="R13" s="134" t="s">
        <v>476</v>
      </c>
    </row>
    <row r="14" spans="1:18" x14ac:dyDescent="0.25">
      <c r="A14">
        <v>13</v>
      </c>
      <c r="B14" s="91" t="s">
        <v>383</v>
      </c>
      <c r="C14" s="133">
        <v>0.58073622386404899</v>
      </c>
      <c r="D14" s="133">
        <v>0.39611070162967998</v>
      </c>
      <c r="E14">
        <f t="shared" si="0"/>
        <v>-31.791631836899164</v>
      </c>
      <c r="F14" t="str">
        <f t="shared" si="1"/>
        <v/>
      </c>
      <c r="G14" t="str">
        <f t="shared" si="2"/>
        <v/>
      </c>
      <c r="H14">
        <f t="shared" si="3"/>
        <v>31.791631836899164</v>
      </c>
      <c r="I14" s="134">
        <v>0.55191833165764403</v>
      </c>
      <c r="J14">
        <f t="shared" si="4"/>
        <v>-4.9623031975961709</v>
      </c>
      <c r="K14">
        <f t="shared" si="5"/>
        <v>1</v>
      </c>
      <c r="L14">
        <f t="shared" si="6"/>
        <v>1</v>
      </c>
      <c r="M14">
        <f t="shared" si="7"/>
        <v>4.9623031975961709</v>
      </c>
      <c r="N14" t="s">
        <v>495</v>
      </c>
      <c r="R14" s="134" t="s">
        <v>384</v>
      </c>
    </row>
    <row r="15" spans="1:18" x14ac:dyDescent="0.25">
      <c r="A15">
        <v>14</v>
      </c>
      <c r="B15" s="91" t="s">
        <v>372</v>
      </c>
      <c r="C15" s="133">
        <v>1.10003584410532</v>
      </c>
      <c r="D15" s="133">
        <v>1.4528070400656901</v>
      </c>
      <c r="E15">
        <f t="shared" si="0"/>
        <v>32.069063735580869</v>
      </c>
      <c r="F15" t="str">
        <f t="shared" si="1"/>
        <v/>
      </c>
      <c r="G15" t="str">
        <f t="shared" si="2"/>
        <v/>
      </c>
      <c r="H15">
        <f t="shared" si="3"/>
        <v>32.069063735580869</v>
      </c>
      <c r="I15" s="134">
        <v>1.1826328829330099</v>
      </c>
      <c r="J15">
        <f t="shared" si="4"/>
        <v>7.5085770404934138</v>
      </c>
      <c r="K15">
        <f t="shared" si="5"/>
        <v>1</v>
      </c>
      <c r="L15">
        <f t="shared" si="6"/>
        <v>1</v>
      </c>
      <c r="M15">
        <f t="shared" si="7"/>
        <v>7.5085770404934138</v>
      </c>
      <c r="N15" t="s">
        <v>482</v>
      </c>
      <c r="R15" s="134" t="s">
        <v>374</v>
      </c>
    </row>
    <row r="16" spans="1:18" x14ac:dyDescent="0.25">
      <c r="A16">
        <v>15</v>
      </c>
      <c r="B16" s="91" t="s">
        <v>376</v>
      </c>
      <c r="C16" s="133">
        <v>0.76602038472580902</v>
      </c>
      <c r="D16" s="133">
        <v>0.59295335350247902</v>
      </c>
      <c r="E16">
        <f t="shared" si="0"/>
        <v>-22.593005966189526</v>
      </c>
      <c r="F16" t="str">
        <f t="shared" si="1"/>
        <v/>
      </c>
      <c r="G16">
        <f t="shared" si="2"/>
        <v>1</v>
      </c>
      <c r="H16">
        <f t="shared" si="3"/>
        <v>22.593005966189526</v>
      </c>
      <c r="I16" s="134">
        <v>0.51077819956927295</v>
      </c>
      <c r="J16">
        <f t="shared" si="4"/>
        <v>-33.320547370015227</v>
      </c>
      <c r="K16" t="str">
        <f t="shared" si="5"/>
        <v/>
      </c>
      <c r="L16" t="str">
        <f t="shared" si="6"/>
        <v/>
      </c>
      <c r="M16">
        <f t="shared" si="7"/>
        <v>33.320547370015227</v>
      </c>
      <c r="N16" t="s">
        <v>482</v>
      </c>
      <c r="O16" t="s">
        <v>496</v>
      </c>
      <c r="P16" t="s">
        <v>497</v>
      </c>
      <c r="R16" s="134" t="s">
        <v>46</v>
      </c>
    </row>
    <row r="17" spans="1:18" x14ac:dyDescent="0.25">
      <c r="A17">
        <v>16</v>
      </c>
      <c r="B17" s="91" t="s">
        <v>381</v>
      </c>
      <c r="C17" s="133">
        <v>0.481544580427339</v>
      </c>
      <c r="D17" s="133">
        <v>0.40743516827539</v>
      </c>
      <c r="E17">
        <f t="shared" si="0"/>
        <v>-15.389937954691918</v>
      </c>
      <c r="F17" t="str">
        <f t="shared" si="1"/>
        <v/>
      </c>
      <c r="G17">
        <f t="shared" si="2"/>
        <v>1</v>
      </c>
      <c r="H17">
        <f t="shared" si="3"/>
        <v>15.389937954691918</v>
      </c>
      <c r="I17" s="134">
        <v>0.35422898961051202</v>
      </c>
      <c r="J17">
        <f t="shared" si="4"/>
        <v>-26.439003986680277</v>
      </c>
      <c r="K17" t="str">
        <f t="shared" si="5"/>
        <v/>
      </c>
      <c r="L17">
        <f t="shared" si="6"/>
        <v>1</v>
      </c>
      <c r="M17">
        <f t="shared" si="7"/>
        <v>26.439003986680277</v>
      </c>
      <c r="N17" t="s">
        <v>482</v>
      </c>
      <c r="O17" t="s">
        <v>496</v>
      </c>
      <c r="P17" t="s">
        <v>497</v>
      </c>
      <c r="R17" s="134" t="s">
        <v>379</v>
      </c>
    </row>
    <row r="18" spans="1:18" x14ac:dyDescent="0.25">
      <c r="A18">
        <v>17</v>
      </c>
      <c r="B18" s="91" t="s">
        <v>388</v>
      </c>
      <c r="C18" s="133">
        <v>0.53550323241367803</v>
      </c>
      <c r="D18" s="133">
        <v>0.38902202752425402</v>
      </c>
      <c r="E18">
        <f t="shared" si="0"/>
        <v>-27.353934770699347</v>
      </c>
      <c r="F18" t="str">
        <f t="shared" si="1"/>
        <v/>
      </c>
      <c r="G18">
        <f t="shared" si="2"/>
        <v>1</v>
      </c>
      <c r="H18">
        <f t="shared" si="3"/>
        <v>27.353934770699347</v>
      </c>
      <c r="I18" s="134">
        <v>0.152758694155289</v>
      </c>
      <c r="J18">
        <f t="shared" si="4"/>
        <v>-71.473805402301963</v>
      </c>
      <c r="K18" t="str">
        <f t="shared" si="5"/>
        <v/>
      </c>
      <c r="L18" t="str">
        <f t="shared" si="6"/>
        <v/>
      </c>
      <c r="M18">
        <f t="shared" si="7"/>
        <v>71.473805402301963</v>
      </c>
      <c r="N18" t="s">
        <v>482</v>
      </c>
      <c r="O18" t="s">
        <v>496</v>
      </c>
      <c r="R18" s="134" t="s">
        <v>485</v>
      </c>
    </row>
    <row r="19" spans="1:18" x14ac:dyDescent="0.25">
      <c r="A19">
        <v>18</v>
      </c>
      <c r="B19" s="91" t="s">
        <v>27</v>
      </c>
      <c r="C19" s="133">
        <v>0.24048477370781501</v>
      </c>
      <c r="D19" s="133">
        <v>0.114391028757222</v>
      </c>
      <c r="E19">
        <f t="shared" si="0"/>
        <v>-52.433151174799455</v>
      </c>
      <c r="F19" t="str">
        <f t="shared" si="1"/>
        <v/>
      </c>
      <c r="G19" t="str">
        <f t="shared" si="2"/>
        <v/>
      </c>
      <c r="H19">
        <f t="shared" si="3"/>
        <v>52.433151174799455</v>
      </c>
      <c r="I19" s="134">
        <v>0.20924461005564499</v>
      </c>
      <c r="J19">
        <f t="shared" si="4"/>
        <v>-12.990495477325439</v>
      </c>
      <c r="K19">
        <f t="shared" si="5"/>
        <v>1</v>
      </c>
      <c r="L19">
        <f t="shared" si="6"/>
        <v>1</v>
      </c>
      <c r="M19">
        <f t="shared" si="7"/>
        <v>12.990495477325439</v>
      </c>
      <c r="N19" t="s">
        <v>83</v>
      </c>
      <c r="R19" s="134" t="s">
        <v>28</v>
      </c>
    </row>
    <row r="20" spans="1:18" x14ac:dyDescent="0.25">
      <c r="A20">
        <v>19</v>
      </c>
      <c r="B20" s="91" t="s">
        <v>29</v>
      </c>
      <c r="C20" s="133">
        <v>0.233565309167619</v>
      </c>
      <c r="D20" s="133">
        <v>0.10907665190557</v>
      </c>
      <c r="E20">
        <f t="shared" si="0"/>
        <v>-53.299292478708495</v>
      </c>
      <c r="F20" t="str">
        <f t="shared" si="1"/>
        <v/>
      </c>
      <c r="G20" t="str">
        <f t="shared" si="2"/>
        <v/>
      </c>
      <c r="H20">
        <f t="shared" si="3"/>
        <v>53.299292478708495</v>
      </c>
      <c r="I20" s="134">
        <v>0.20485303942835201</v>
      </c>
      <c r="J20">
        <f t="shared" si="4"/>
        <v>-12.293036941826633</v>
      </c>
      <c r="K20">
        <f t="shared" si="5"/>
        <v>1</v>
      </c>
      <c r="L20">
        <f t="shared" si="6"/>
        <v>1</v>
      </c>
      <c r="M20">
        <f t="shared" si="7"/>
        <v>12.293036941826633</v>
      </c>
      <c r="N20" t="s">
        <v>83</v>
      </c>
      <c r="R20" s="134" t="s">
        <v>30</v>
      </c>
    </row>
    <row r="22" spans="1:18" x14ac:dyDescent="0.25">
      <c r="D22" t="s">
        <v>504</v>
      </c>
      <c r="E22" t="s">
        <v>503</v>
      </c>
      <c r="F22" t="s">
        <v>487</v>
      </c>
      <c r="G22" t="s">
        <v>500</v>
      </c>
      <c r="H22" t="s">
        <v>501</v>
      </c>
      <c r="K22" t="s">
        <v>487</v>
      </c>
    </row>
    <row r="23" spans="1:18" x14ac:dyDescent="0.25">
      <c r="C23" s="91">
        <v>12</v>
      </c>
      <c r="D23" t="s">
        <v>495</v>
      </c>
      <c r="E23" t="s">
        <v>486</v>
      </c>
      <c r="F23">
        <f>AVERAGE((H$2:H$14))</f>
        <v>17.441637567185911</v>
      </c>
      <c r="G23">
        <f>COUNT(F$2:F$14)</f>
        <v>6</v>
      </c>
      <c r="H23">
        <f>COUNT(G$2:G$14)</f>
        <v>9</v>
      </c>
      <c r="I23">
        <f>G23/$C23</f>
        <v>0.5</v>
      </c>
      <c r="J23">
        <f>H23/$C23</f>
        <v>0.75</v>
      </c>
    </row>
    <row r="24" spans="1:18" x14ac:dyDescent="0.25">
      <c r="C24" s="91">
        <v>12</v>
      </c>
      <c r="E24" t="s">
        <v>488</v>
      </c>
      <c r="F24">
        <f>AVERAGE((M$2:M$14))</f>
        <v>15.067135289553129</v>
      </c>
      <c r="G24">
        <f>COUNT(K$2:K$14)</f>
        <v>9</v>
      </c>
      <c r="H24">
        <f>COUNT(L2:L14)</f>
        <v>10</v>
      </c>
      <c r="I24">
        <f>G24/$C24</f>
        <v>0.75</v>
      </c>
      <c r="J24">
        <f>H24/$C24</f>
        <v>0.83333333333333337</v>
      </c>
    </row>
    <row r="25" spans="1:18" x14ac:dyDescent="0.25">
      <c r="C25" s="91">
        <v>6</v>
      </c>
      <c r="D25" t="s">
        <v>498</v>
      </c>
      <c r="E25" t="s">
        <v>486</v>
      </c>
      <c r="F25">
        <f>AVERAGE((H$15:H$20))</f>
        <v>33.856397680111598</v>
      </c>
      <c r="G25">
        <f>COUNT(F$15:F$20)</f>
        <v>0</v>
      </c>
      <c r="H25">
        <f>COUNT(G$15:G$20)</f>
        <v>3</v>
      </c>
      <c r="I25">
        <f t="shared" ref="I25:I32" si="8">G25/$C25</f>
        <v>0</v>
      </c>
      <c r="J25">
        <f t="shared" ref="J25:J32" si="9">H25/$C25</f>
        <v>0.5</v>
      </c>
    </row>
    <row r="26" spans="1:18" x14ac:dyDescent="0.25">
      <c r="C26" s="91">
        <v>6</v>
      </c>
      <c r="E26" t="s">
        <v>488</v>
      </c>
      <c r="F26">
        <f>AVERAGE((M$15:M$20))</f>
        <v>27.337577703107161</v>
      </c>
      <c r="G26">
        <f>COUNT(K$15:K$20)</f>
        <v>3</v>
      </c>
      <c r="H26">
        <f>COUNT(L15:L20)</f>
        <v>4</v>
      </c>
      <c r="I26">
        <f t="shared" si="8"/>
        <v>0.5</v>
      </c>
      <c r="J26">
        <f t="shared" si="9"/>
        <v>0.66666666666666663</v>
      </c>
    </row>
    <row r="27" spans="1:18" x14ac:dyDescent="0.25">
      <c r="C27" s="91">
        <v>2</v>
      </c>
      <c r="D27" t="s">
        <v>499</v>
      </c>
      <c r="E27" t="s">
        <v>486</v>
      </c>
      <c r="F27">
        <f>AVERAGE((H$19:H$20))</f>
        <v>52.866221826753971</v>
      </c>
      <c r="G27">
        <f>COUNT(F$19:F$20)</f>
        <v>0</v>
      </c>
      <c r="H27">
        <f>COUNT(G$19:G$20)</f>
        <v>0</v>
      </c>
      <c r="I27">
        <f t="shared" si="8"/>
        <v>0</v>
      </c>
      <c r="J27">
        <f t="shared" si="9"/>
        <v>0</v>
      </c>
    </row>
    <row r="28" spans="1:18" x14ac:dyDescent="0.25">
      <c r="C28" s="91">
        <v>2</v>
      </c>
      <c r="E28" t="s">
        <v>488</v>
      </c>
      <c r="F28">
        <f>AVERAGE((M$19:M$20))</f>
        <v>12.641766209576037</v>
      </c>
      <c r="G28">
        <f>COUNT(K$19:K$20)</f>
        <v>2</v>
      </c>
      <c r="H28">
        <f>COUNT(L19:L20)</f>
        <v>2</v>
      </c>
      <c r="I28">
        <f t="shared" si="8"/>
        <v>1</v>
      </c>
      <c r="J28">
        <f t="shared" si="9"/>
        <v>1</v>
      </c>
    </row>
    <row r="29" spans="1:18" x14ac:dyDescent="0.25">
      <c r="C29" s="91">
        <v>3</v>
      </c>
      <c r="D29" t="s">
        <v>496</v>
      </c>
      <c r="E29" t="s">
        <v>486</v>
      </c>
      <c r="F29">
        <f>AVERAGE((H$16:H$18))</f>
        <v>21.778959563860266</v>
      </c>
      <c r="G29">
        <f>COUNT(F$16:F$18)</f>
        <v>0</v>
      </c>
      <c r="H29">
        <f>COUNT(G$16:G$18)</f>
        <v>3</v>
      </c>
      <c r="I29">
        <f t="shared" si="8"/>
        <v>0</v>
      </c>
      <c r="J29">
        <f>H29/$C29</f>
        <v>1</v>
      </c>
    </row>
    <row r="30" spans="1:18" x14ac:dyDescent="0.25">
      <c r="C30" s="91">
        <v>3</v>
      </c>
      <c r="E30" t="s">
        <v>488</v>
      </c>
      <c r="F30">
        <f>AVERAGE((M$16:M$18))</f>
        <v>43.74445225299916</v>
      </c>
      <c r="G30">
        <f>COUNT(K$16:K$18)</f>
        <v>0</v>
      </c>
      <c r="H30">
        <f>COUNT(L16:L18)</f>
        <v>1</v>
      </c>
      <c r="I30">
        <f t="shared" si="8"/>
        <v>0</v>
      </c>
      <c r="J30">
        <f t="shared" si="9"/>
        <v>0.33333333333333331</v>
      </c>
    </row>
    <row r="31" spans="1:18" x14ac:dyDescent="0.25">
      <c r="C31" s="91">
        <v>19</v>
      </c>
      <c r="D31" t="s">
        <v>502</v>
      </c>
      <c r="E31" t="s">
        <v>486</v>
      </c>
      <c r="F31">
        <f>AVERAGE((H$2:H$20))</f>
        <v>22.625246023899283</v>
      </c>
      <c r="G31">
        <f>COUNT(F$2:F$20)</f>
        <v>6</v>
      </c>
      <c r="H31">
        <f>COUNT(G$2:G$20)</f>
        <v>12</v>
      </c>
      <c r="I31">
        <f t="shared" si="8"/>
        <v>0.31578947368421051</v>
      </c>
      <c r="J31">
        <f t="shared" si="9"/>
        <v>0.63157894736842102</v>
      </c>
    </row>
    <row r="32" spans="1:18" x14ac:dyDescent="0.25">
      <c r="C32" s="91">
        <v>19</v>
      </c>
      <c r="E32" t="s">
        <v>488</v>
      </c>
      <c r="F32">
        <f>AVERAGE((M$2:M$20))</f>
        <v>18.942011841201769</v>
      </c>
      <c r="G32">
        <f>COUNT(K$2:K$20)</f>
        <v>12</v>
      </c>
      <c r="H32">
        <f>COUNT(L2:L20)</f>
        <v>14</v>
      </c>
      <c r="I32">
        <f t="shared" si="8"/>
        <v>0.63157894736842102</v>
      </c>
      <c r="J32">
        <f t="shared" si="9"/>
        <v>0.73684210526315785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F976-B61B-4940-B8AB-B4C326399655}">
  <dimension ref="A4:AK41"/>
  <sheetViews>
    <sheetView topLeftCell="A7" zoomScale="51" workbookViewId="0">
      <selection activeCell="Y61" sqref="Y61"/>
    </sheetView>
  </sheetViews>
  <sheetFormatPr defaultRowHeight="15" x14ac:dyDescent="0.25"/>
  <cols>
    <col min="1" max="1" width="37.42578125" customWidth="1"/>
    <col min="4" max="17" width="9" hidden="1" customWidth="1"/>
    <col min="28" max="33" width="0" hidden="1" customWidth="1"/>
  </cols>
  <sheetData>
    <row r="4" spans="1:37" x14ac:dyDescent="0.25">
      <c r="R4" t="s">
        <v>65</v>
      </c>
    </row>
    <row r="5" spans="1:37" s="1" customFormat="1" ht="90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66</v>
      </c>
      <c r="S5" s="1" t="s">
        <v>79</v>
      </c>
      <c r="T5" s="1" t="s">
        <v>67</v>
      </c>
      <c r="U5" s="1" t="s">
        <v>68</v>
      </c>
      <c r="V5" s="1" t="s">
        <v>77</v>
      </c>
      <c r="W5" s="1" t="s">
        <v>87</v>
      </c>
      <c r="X5" s="1" t="s">
        <v>69</v>
      </c>
      <c r="Y5" s="1" t="s">
        <v>78</v>
      </c>
      <c r="Z5" s="1" t="s">
        <v>87</v>
      </c>
      <c r="AA5" s="1" t="s">
        <v>70</v>
      </c>
      <c r="AB5" s="1" t="s">
        <v>71</v>
      </c>
      <c r="AC5" s="1" t="s">
        <v>72</v>
      </c>
      <c r="AD5" s="1" t="s">
        <v>73</v>
      </c>
      <c r="AE5" s="1" t="s">
        <v>74</v>
      </c>
      <c r="AF5" s="1" t="s">
        <v>75</v>
      </c>
      <c r="AG5" s="1" t="s">
        <v>76</v>
      </c>
      <c r="AH5" s="1" t="s">
        <v>17</v>
      </c>
      <c r="AI5" s="1" t="s">
        <v>18</v>
      </c>
      <c r="AJ5" s="1" t="s">
        <v>19</v>
      </c>
      <c r="AK5" s="1" t="s">
        <v>20</v>
      </c>
    </row>
    <row r="6" spans="1:37" s="2" customFormat="1" x14ac:dyDescent="0.25">
      <c r="A6" s="2" t="s">
        <v>23</v>
      </c>
      <c r="B6" s="2">
        <v>723</v>
      </c>
      <c r="C6" s="2">
        <v>882</v>
      </c>
      <c r="D6" s="2">
        <v>0.36678342471560199</v>
      </c>
      <c r="F6" s="2">
        <v>0.39875169128872301</v>
      </c>
      <c r="H6" s="2">
        <v>0.695358716399609</v>
      </c>
      <c r="J6" s="2">
        <v>0.78147754931424596</v>
      </c>
      <c r="Q6" s="2">
        <v>1.3452379426836001</v>
      </c>
      <c r="R6" s="2">
        <v>0.35881390033581001</v>
      </c>
      <c r="T6" s="2">
        <v>0.39008755569515502</v>
      </c>
      <c r="V6" s="2">
        <v>0.67741220740497099</v>
      </c>
      <c r="W6" s="2">
        <f t="shared" ref="W6:W30" si="0">ABS(($AH6-V6)/$AH6)</f>
        <v>0.11985885261520829</v>
      </c>
      <c r="Y6" s="2">
        <v>0.74096562545436895</v>
      </c>
      <c r="Z6" s="2">
        <f t="shared" ref="Z6:Z30" si="1">ABS(($AH6-Y6)/$AH6)</f>
        <v>3.7285822972737193E-2</v>
      </c>
      <c r="AG6" s="2">
        <v>1.3016118610924901</v>
      </c>
      <c r="AH6" s="2">
        <v>0.76966314939120895</v>
      </c>
      <c r="AI6" s="2" t="s">
        <v>24</v>
      </c>
    </row>
    <row r="7" spans="1:37" s="2" customFormat="1" x14ac:dyDescent="0.25">
      <c r="A7" s="2" t="s">
        <v>25</v>
      </c>
      <c r="B7" s="2">
        <v>723</v>
      </c>
      <c r="C7" s="2">
        <v>832</v>
      </c>
      <c r="D7" s="2">
        <v>-0.137604798898426</v>
      </c>
      <c r="F7" s="2">
        <v>-3.02773841369459E-2</v>
      </c>
      <c r="H7" s="2">
        <v>0.566700784352692</v>
      </c>
      <c r="J7" s="2">
        <v>0.748207688416204</v>
      </c>
      <c r="Q7" s="2">
        <v>1.33602626850166</v>
      </c>
      <c r="R7" s="2">
        <v>-0.13553534323826999</v>
      </c>
      <c r="T7" s="2">
        <v>-2.9822038796677799E-2</v>
      </c>
      <c r="V7" s="2">
        <v>0.55550594201447301</v>
      </c>
      <c r="W7" s="2">
        <f t="shared" si="0"/>
        <v>0.22326749517467082</v>
      </c>
      <c r="Y7" s="2">
        <v>0.72228652104409496</v>
      </c>
      <c r="Z7" s="2">
        <f t="shared" si="1"/>
        <v>9.9323450216774797E-3</v>
      </c>
      <c r="AG7" s="2">
        <v>1.3058003888249301</v>
      </c>
      <c r="AH7" s="2">
        <v>0.71518307597979902</v>
      </c>
      <c r="AI7" s="2" t="s">
        <v>26</v>
      </c>
    </row>
    <row r="8" spans="1:37" s="2" customFormat="1" x14ac:dyDescent="0.25">
      <c r="A8" s="2" t="s">
        <v>27</v>
      </c>
      <c r="B8" s="2">
        <v>750</v>
      </c>
      <c r="C8" s="2">
        <v>802</v>
      </c>
      <c r="D8" s="2">
        <v>0.12623784991613901</v>
      </c>
      <c r="F8" s="2">
        <v>0.13414681095127401</v>
      </c>
      <c r="H8" s="2">
        <v>0.114694475226989</v>
      </c>
      <c r="J8" s="2">
        <v>0.30786467925441302</v>
      </c>
      <c r="Q8" s="2">
        <v>0.45071801880511603</v>
      </c>
      <c r="R8" s="2">
        <v>0.12332464809185199</v>
      </c>
      <c r="T8" s="2">
        <v>0.13105109334640999</v>
      </c>
      <c r="V8" s="2">
        <v>0.112148952119888</v>
      </c>
      <c r="W8" s="2">
        <f t="shared" si="0"/>
        <v>0.55163114972141569</v>
      </c>
      <c r="Y8" s="2">
        <v>0.29987597191156701</v>
      </c>
      <c r="Z8" s="2">
        <f t="shared" si="1"/>
        <v>0.19889702231393963</v>
      </c>
      <c r="AG8" s="2">
        <v>0.44198046322358298</v>
      </c>
      <c r="AH8" s="2">
        <v>0.25012654659262501</v>
      </c>
      <c r="AI8" s="2" t="s">
        <v>28</v>
      </c>
    </row>
    <row r="9" spans="1:37" s="2" customFormat="1" x14ac:dyDescent="0.25">
      <c r="A9" s="2" t="s">
        <v>29</v>
      </c>
      <c r="B9" s="2">
        <v>750</v>
      </c>
      <c r="C9" s="2">
        <v>869.15</v>
      </c>
      <c r="D9" s="2">
        <v>0.11100366714123699</v>
      </c>
      <c r="F9" s="2">
        <v>0.12242465499234</v>
      </c>
      <c r="H9" s="2">
        <v>0.111139071000262</v>
      </c>
      <c r="J9" s="2">
        <v>0.310718199018926</v>
      </c>
      <c r="Q9" s="2">
        <v>0.45854797115295398</v>
      </c>
      <c r="R9" s="2">
        <v>0.10497931806875101</v>
      </c>
      <c r="T9" s="2">
        <v>0.11578047038342799</v>
      </c>
      <c r="V9" s="2">
        <v>0.105408277874666</v>
      </c>
      <c r="W9" s="2">
        <f t="shared" si="0"/>
        <v>0.49064414268364542</v>
      </c>
      <c r="Y9" s="2">
        <v>0.29112922787240902</v>
      </c>
      <c r="Z9" s="2">
        <f t="shared" si="1"/>
        <v>0.40680011515906872</v>
      </c>
      <c r="AG9" s="2">
        <v>0.43759543903402198</v>
      </c>
      <c r="AH9" s="2">
        <v>0.206944273557648</v>
      </c>
      <c r="AI9" s="2" t="s">
        <v>30</v>
      </c>
    </row>
    <row r="10" spans="1:37" s="2" customFormat="1" x14ac:dyDescent="0.25">
      <c r="A10" s="2" t="s">
        <v>63</v>
      </c>
      <c r="B10" s="2">
        <v>723</v>
      </c>
      <c r="C10" s="2">
        <v>785.88122136744698</v>
      </c>
      <c r="D10" s="2">
        <v>0.114504036102581</v>
      </c>
      <c r="F10" s="2">
        <v>0.219935919588156</v>
      </c>
      <c r="H10" s="2">
        <v>0.464697572626251</v>
      </c>
      <c r="J10" s="2">
        <v>0.72737521160356799</v>
      </c>
      <c r="Q10" s="2">
        <v>1.3226159988600199</v>
      </c>
      <c r="R10" s="2">
        <v>0.113278487114039</v>
      </c>
      <c r="T10" s="2">
        <v>0.21758192183427999</v>
      </c>
      <c r="V10" s="2">
        <v>0.46141777072929802</v>
      </c>
      <c r="W10" s="2">
        <f t="shared" si="0"/>
        <v>0.63105706121482141</v>
      </c>
      <c r="Y10" s="2">
        <v>0.71241195168460603</v>
      </c>
      <c r="Z10" s="2">
        <f t="shared" si="1"/>
        <v>0.43036576448980257</v>
      </c>
      <c r="AG10" s="2">
        <v>1.30499880412229</v>
      </c>
      <c r="AH10" s="2">
        <v>1.2506480602355801</v>
      </c>
      <c r="AI10" s="2" t="s">
        <v>31</v>
      </c>
    </row>
    <row r="11" spans="1:37" s="2" customFormat="1" x14ac:dyDescent="0.25">
      <c r="A11" s="2" t="s">
        <v>32</v>
      </c>
      <c r="B11" s="2">
        <v>723</v>
      </c>
      <c r="C11" s="2">
        <v>811.82663583714998</v>
      </c>
      <c r="D11" s="2">
        <v>-0.68451425498119201</v>
      </c>
      <c r="F11" s="2">
        <v>-0.44302642149352001</v>
      </c>
      <c r="H11" s="2">
        <v>0.11179705525042199</v>
      </c>
      <c r="J11" s="2">
        <v>0.59758237722471097</v>
      </c>
      <c r="Q11" s="2">
        <v>1.2528784410843901</v>
      </c>
      <c r="R11" s="2">
        <v>-0.67658390816328295</v>
      </c>
      <c r="T11" s="2">
        <v>-0.43789379913193399</v>
      </c>
      <c r="V11" s="2">
        <v>0.10753765071044399</v>
      </c>
      <c r="W11" s="2">
        <f t="shared" si="0"/>
        <v>0.9149838088820651</v>
      </c>
      <c r="Y11" s="2">
        <v>0.58317546813700505</v>
      </c>
      <c r="Z11" s="2">
        <f t="shared" si="1"/>
        <v>0.53895815347571407</v>
      </c>
      <c r="AG11" s="2">
        <v>1.2304065828778701</v>
      </c>
      <c r="AH11" s="2">
        <v>1.26490788750189</v>
      </c>
      <c r="AI11" s="2" t="s">
        <v>33</v>
      </c>
    </row>
    <row r="12" spans="1:37" s="2" customFormat="1" x14ac:dyDescent="0.25">
      <c r="A12" s="2" t="s">
        <v>34</v>
      </c>
      <c r="B12" s="2">
        <v>878</v>
      </c>
      <c r="C12" s="2">
        <v>1023</v>
      </c>
      <c r="D12" s="2">
        <v>0.119718045156126</v>
      </c>
      <c r="F12" s="2">
        <v>0.139517137352687</v>
      </c>
      <c r="H12" s="2">
        <v>0.151086488956231</v>
      </c>
      <c r="J12" s="2">
        <v>0.38363120159952102</v>
      </c>
      <c r="Q12" s="2">
        <v>0.62595318277345302</v>
      </c>
      <c r="R12" s="2">
        <v>0.115742832125585</v>
      </c>
      <c r="T12" s="2">
        <v>0.134884499543867</v>
      </c>
      <c r="V12" s="2">
        <v>0.14300503155139799</v>
      </c>
      <c r="W12" s="2">
        <f t="shared" si="0"/>
        <v>0.72446699439430917</v>
      </c>
      <c r="Y12" s="2">
        <v>0.35966985442212901</v>
      </c>
      <c r="Z12" s="2">
        <f t="shared" si="1"/>
        <v>0.30701098458153026</v>
      </c>
      <c r="AG12" s="2">
        <v>0.59800658991397604</v>
      </c>
      <c r="AH12" s="2">
        <v>0.519012345679012</v>
      </c>
      <c r="AI12" s="2" t="s">
        <v>35</v>
      </c>
    </row>
    <row r="13" spans="1:37" s="2" customFormat="1" x14ac:dyDescent="0.25">
      <c r="A13" s="2" t="s">
        <v>36</v>
      </c>
      <c r="B13" s="2">
        <v>878</v>
      </c>
      <c r="C13" s="2">
        <v>1073</v>
      </c>
      <c r="D13" s="2">
        <v>0.188513710493246</v>
      </c>
      <c r="F13" s="2">
        <v>0.19057901154554499</v>
      </c>
      <c r="H13" s="2">
        <v>0.15917342728042</v>
      </c>
      <c r="J13" s="2">
        <v>0.36475139172742499</v>
      </c>
      <c r="Q13" s="2">
        <v>0.57924146182158398</v>
      </c>
      <c r="R13" s="2">
        <v>0.18133469433076599</v>
      </c>
      <c r="T13" s="2">
        <v>0.18332134418259799</v>
      </c>
      <c r="V13" s="2">
        <v>0.151181269098529</v>
      </c>
      <c r="W13" s="2">
        <f t="shared" si="0"/>
        <v>0.7025362344464714</v>
      </c>
      <c r="Y13" s="2">
        <v>0.33864101447663503</v>
      </c>
      <c r="Z13" s="2">
        <f t="shared" si="1"/>
        <v>0.33369105883456979</v>
      </c>
      <c r="AG13" s="2">
        <v>0.54654293386803399</v>
      </c>
      <c r="AH13" s="2">
        <v>0.50823423423423297</v>
      </c>
      <c r="AI13" s="2" t="s">
        <v>37</v>
      </c>
    </row>
    <row r="14" spans="1:37" s="2" customFormat="1" x14ac:dyDescent="0.25">
      <c r="A14" s="2" t="s">
        <v>38</v>
      </c>
      <c r="B14" s="2">
        <v>878</v>
      </c>
      <c r="C14" s="2">
        <v>1073</v>
      </c>
      <c r="D14" s="2">
        <v>0.234236731349861</v>
      </c>
      <c r="F14" s="2">
        <v>0.21977531622907001</v>
      </c>
      <c r="H14" s="2">
        <v>0.17464563703389399</v>
      </c>
      <c r="J14" s="2">
        <v>0.34979073769636099</v>
      </c>
      <c r="Q14" s="2">
        <v>0.53252974086971405</v>
      </c>
      <c r="R14" s="2">
        <v>0.22647802811295401</v>
      </c>
      <c r="T14" s="2">
        <v>0.21249562338332201</v>
      </c>
      <c r="V14" s="2">
        <v>0.16870277158194399</v>
      </c>
      <c r="W14" s="2">
        <f t="shared" si="0"/>
        <v>0.57854411096587843</v>
      </c>
      <c r="Y14" s="2">
        <v>0.328531464474764</v>
      </c>
      <c r="Z14" s="2">
        <f t="shared" si="1"/>
        <v>0.17925758339637776</v>
      </c>
      <c r="AG14" s="2">
        <v>0.504394808775251</v>
      </c>
      <c r="AH14" s="2">
        <v>0.40028571428571402</v>
      </c>
      <c r="AI14" s="2" t="s">
        <v>39</v>
      </c>
    </row>
    <row r="15" spans="1:37" s="2" customFormat="1" x14ac:dyDescent="0.25">
      <c r="A15" s="2" t="s">
        <v>63</v>
      </c>
      <c r="B15" s="2">
        <v>735</v>
      </c>
      <c r="C15" s="2">
        <v>785.88122136744698</v>
      </c>
      <c r="D15" s="2">
        <v>0.114504036102581</v>
      </c>
      <c r="F15" s="2">
        <v>0.219935919588156</v>
      </c>
      <c r="H15" s="2">
        <v>0.464697572626251</v>
      </c>
      <c r="J15" s="2">
        <v>0.72737521160356799</v>
      </c>
      <c r="L15" s="2">
        <v>0.72737521160356799</v>
      </c>
      <c r="Q15" s="2">
        <v>1.3226159988600199</v>
      </c>
      <c r="R15" s="2">
        <v>0.113278487114039</v>
      </c>
      <c r="T15" s="2">
        <v>0.21758192183427999</v>
      </c>
      <c r="V15" s="2">
        <v>0.46141777072929802</v>
      </c>
      <c r="W15" s="2">
        <f t="shared" si="0"/>
        <v>0.63105706121482141</v>
      </c>
      <c r="Y15" s="2">
        <v>0.71241195168460603</v>
      </c>
      <c r="Z15" s="2">
        <f t="shared" si="1"/>
        <v>0.43036576448980257</v>
      </c>
      <c r="AB15" s="2">
        <v>0.71241195168460603</v>
      </c>
      <c r="AG15" s="2">
        <v>1.30499880412229</v>
      </c>
      <c r="AH15" s="2">
        <v>1.2506480602355801</v>
      </c>
      <c r="AI15" s="2" t="s">
        <v>43</v>
      </c>
    </row>
    <row r="16" spans="1:37" x14ac:dyDescent="0.25">
      <c r="A16" t="s">
        <v>21</v>
      </c>
      <c r="B16">
        <v>723</v>
      </c>
      <c r="C16">
        <v>884</v>
      </c>
      <c r="D16">
        <v>1.1694200634609</v>
      </c>
      <c r="F16">
        <v>1.0901410687791799</v>
      </c>
      <c r="H16">
        <v>1.0169507557437001</v>
      </c>
      <c r="J16">
        <v>0.81942428879552098</v>
      </c>
      <c r="Q16">
        <v>1.35444961686554</v>
      </c>
      <c r="R16">
        <v>1.1438209784587701</v>
      </c>
      <c r="T16">
        <v>1.0662774334988001</v>
      </c>
      <c r="V16">
        <v>0.99333380791119696</v>
      </c>
      <c r="W16">
        <f t="shared" si="0"/>
        <v>9.5706388990070029E-2</v>
      </c>
      <c r="Y16">
        <v>0.77570441935694301</v>
      </c>
      <c r="Z16">
        <f t="shared" si="1"/>
        <v>0.14435179645751153</v>
      </c>
      <c r="AG16">
        <v>1.31056502017601</v>
      </c>
      <c r="AH16">
        <v>0.90656933088322</v>
      </c>
      <c r="AI16" t="s">
        <v>22</v>
      </c>
    </row>
    <row r="17" spans="1:37" x14ac:dyDescent="0.25">
      <c r="A17" t="s">
        <v>80</v>
      </c>
      <c r="B17">
        <v>733</v>
      </c>
      <c r="C17">
        <v>884</v>
      </c>
      <c r="D17">
        <v>1.13216387095465</v>
      </c>
      <c r="E17">
        <v>1.65454641513861</v>
      </c>
      <c r="F17">
        <v>1.0327876010572901</v>
      </c>
      <c r="G17">
        <v>1.5087681980661101</v>
      </c>
      <c r="H17">
        <v>1.0025336872584101</v>
      </c>
      <c r="I17">
        <v>1.51848599870652</v>
      </c>
      <c r="J17">
        <v>0.77455398713730195</v>
      </c>
      <c r="K17">
        <v>1.19487504696948</v>
      </c>
      <c r="R17">
        <v>1.1128791954030901</v>
      </c>
      <c r="S17">
        <v>1.6155238078743901</v>
      </c>
      <c r="T17">
        <v>1.015195647886</v>
      </c>
      <c r="U17">
        <v>1.47318378151111</v>
      </c>
      <c r="V17">
        <v>0.98447068021154305</v>
      </c>
      <c r="W17">
        <f t="shared" si="0"/>
        <v>8.0050057556671564E-2</v>
      </c>
      <c r="X17">
        <v>1.4811883216902499</v>
      </c>
      <c r="Y17">
        <v>0.74095938136264805</v>
      </c>
      <c r="Z17">
        <f t="shared" si="1"/>
        <v>0.18710304067570496</v>
      </c>
      <c r="AA17">
        <v>1.1045267110139001</v>
      </c>
      <c r="AH17">
        <v>0.91150467825412496</v>
      </c>
      <c r="AI17" t="s">
        <v>22</v>
      </c>
      <c r="AJ17">
        <v>1.1000000000000001</v>
      </c>
      <c r="AK17" t="s">
        <v>81</v>
      </c>
    </row>
    <row r="18" spans="1:37" x14ac:dyDescent="0.25">
      <c r="A18" t="s">
        <v>40</v>
      </c>
      <c r="B18">
        <v>1000</v>
      </c>
      <c r="D18">
        <v>0.67334764686844395</v>
      </c>
      <c r="F18">
        <v>0.67819466691103902</v>
      </c>
      <c r="H18">
        <v>0.64214260840362103</v>
      </c>
      <c r="J18">
        <v>0.46849389713973499</v>
      </c>
      <c r="Q18">
        <v>0.73423486406761396</v>
      </c>
      <c r="R18">
        <v>0.67334764686844395</v>
      </c>
      <c r="T18">
        <v>0.67819466691103902</v>
      </c>
      <c r="V18">
        <v>0.64214260840362103</v>
      </c>
      <c r="W18">
        <f t="shared" si="0"/>
        <v>8.2653416566255619E-2</v>
      </c>
      <c r="Y18">
        <v>0.46849389713973499</v>
      </c>
      <c r="Z18">
        <f t="shared" si="1"/>
        <v>0.33072300408609284</v>
      </c>
      <c r="AG18">
        <v>0.73423486406761396</v>
      </c>
      <c r="AH18">
        <f>AJ18</f>
        <v>0.7</v>
      </c>
      <c r="AJ18">
        <v>0.7</v>
      </c>
      <c r="AK18" t="s">
        <v>41</v>
      </c>
    </row>
    <row r="19" spans="1:37" x14ac:dyDescent="0.25">
      <c r="A19" t="s">
        <v>42</v>
      </c>
      <c r="B19">
        <v>735</v>
      </c>
      <c r="C19">
        <v>742.4</v>
      </c>
      <c r="D19">
        <v>0.75544862184204498</v>
      </c>
      <c r="F19">
        <v>0.76389433451710798</v>
      </c>
      <c r="G19">
        <v>1.0241817148185799</v>
      </c>
      <c r="H19">
        <v>0.69546259777516795</v>
      </c>
      <c r="I19">
        <v>0.90509686778680298</v>
      </c>
      <c r="J19">
        <v>0.65005468660002197</v>
      </c>
      <c r="K19">
        <v>0.77295464205475894</v>
      </c>
      <c r="Q19">
        <v>1.09938713445514</v>
      </c>
      <c r="R19">
        <v>0.75296021086501197</v>
      </c>
      <c r="T19">
        <v>0.76137810377375004</v>
      </c>
      <c r="U19">
        <v>1.02039393259144</v>
      </c>
      <c r="V19">
        <v>0.69317885535811896</v>
      </c>
      <c r="W19">
        <f t="shared" si="0"/>
        <v>0.12261059938198271</v>
      </c>
      <c r="X19">
        <v>0.901758710144691</v>
      </c>
      <c r="Y19">
        <v>0.64594060152309996</v>
      </c>
      <c r="Z19">
        <f t="shared" si="1"/>
        <v>0.18240230090054177</v>
      </c>
      <c r="AA19">
        <v>0.76685545577098702</v>
      </c>
      <c r="AG19">
        <v>1.0964289094488999</v>
      </c>
      <c r="AH19">
        <v>0.79004699038973603</v>
      </c>
      <c r="AI19" t="s">
        <v>43</v>
      </c>
    </row>
    <row r="20" spans="1:37" x14ac:dyDescent="0.25">
      <c r="A20" t="s">
        <v>44</v>
      </c>
      <c r="B20">
        <v>700</v>
      </c>
      <c r="C20">
        <v>722.73280584297004</v>
      </c>
      <c r="D20">
        <v>0.42631827664473099</v>
      </c>
      <c r="F20">
        <v>0.39868606871807999</v>
      </c>
      <c r="G20">
        <v>0.35511103946348299</v>
      </c>
      <c r="H20">
        <v>0.393698281764152</v>
      </c>
      <c r="I20">
        <v>0.387446362771657</v>
      </c>
      <c r="J20">
        <v>0.34234495476531401</v>
      </c>
      <c r="Q20">
        <v>0.47430495802771899</v>
      </c>
      <c r="R20">
        <v>0.42244769212502797</v>
      </c>
      <c r="T20">
        <v>0.395066359664209</v>
      </c>
      <c r="U20">
        <v>0.35163380774701902</v>
      </c>
      <c r="V20">
        <v>0.39011154382422603</v>
      </c>
      <c r="W20">
        <f t="shared" si="0"/>
        <v>0.17217061684187418</v>
      </c>
      <c r="X20">
        <v>0.38364039576138398</v>
      </c>
      <c r="Y20">
        <v>0.33784078052696798</v>
      </c>
      <c r="Z20">
        <f t="shared" si="1"/>
        <v>0.28309087650245585</v>
      </c>
      <c r="AG20">
        <v>0.47038278170179998</v>
      </c>
      <c r="AH20">
        <v>0.47124631205523398</v>
      </c>
      <c r="AI20" t="s">
        <v>45</v>
      </c>
    </row>
    <row r="21" spans="1:37" x14ac:dyDescent="0.25">
      <c r="A21" t="s">
        <v>64</v>
      </c>
      <c r="B21">
        <v>958</v>
      </c>
      <c r="C21">
        <v>993.01377726750798</v>
      </c>
      <c r="D21">
        <v>0.67791489617634204</v>
      </c>
      <c r="F21">
        <v>0.672611656850293</v>
      </c>
      <c r="H21">
        <v>0.57197134962562102</v>
      </c>
      <c r="I21">
        <v>0.59758620590054001</v>
      </c>
      <c r="J21">
        <v>0.48604519668468199</v>
      </c>
      <c r="K21">
        <v>0.49336010899981603</v>
      </c>
      <c r="Q21">
        <v>0.74453172698894998</v>
      </c>
      <c r="R21">
        <v>0.66907210830001695</v>
      </c>
      <c r="T21">
        <v>0.66383804494381704</v>
      </c>
      <c r="V21">
        <v>0.56448951322319196</v>
      </c>
      <c r="W21">
        <f t="shared" si="0"/>
        <v>0.26308813123132935</v>
      </c>
      <c r="X21">
        <v>0.58988275122899803</v>
      </c>
      <c r="Y21">
        <v>0.47418605647421902</v>
      </c>
      <c r="Z21">
        <f t="shared" si="1"/>
        <v>0.38097462426675471</v>
      </c>
      <c r="AA21">
        <v>0.482836787450316</v>
      </c>
      <c r="AG21">
        <v>0.73580725099084798</v>
      </c>
      <c r="AH21">
        <v>0.76602038472580902</v>
      </c>
      <c r="AI21" t="s">
        <v>46</v>
      </c>
    </row>
    <row r="22" spans="1:37" x14ac:dyDescent="0.25">
      <c r="A22" t="s">
        <v>47</v>
      </c>
      <c r="B22">
        <v>883</v>
      </c>
      <c r="C22">
        <v>965.57734204792996</v>
      </c>
      <c r="D22">
        <v>0.68568905380067602</v>
      </c>
      <c r="F22">
        <v>0.72519296761788798</v>
      </c>
      <c r="H22">
        <v>0.68631947375037605</v>
      </c>
      <c r="J22">
        <v>0.41038418590950398</v>
      </c>
      <c r="Q22">
        <v>0.68524115415680797</v>
      </c>
      <c r="R22">
        <v>0.667318271847822</v>
      </c>
      <c r="T22">
        <v>0.70576380828100305</v>
      </c>
      <c r="V22">
        <v>0.66793180176935196</v>
      </c>
      <c r="W22">
        <f t="shared" si="0"/>
        <v>1.8943204800358195E-2</v>
      </c>
      <c r="Y22">
        <v>0.38684120382342102</v>
      </c>
      <c r="Z22">
        <f t="shared" si="1"/>
        <v>0.40986607475716746</v>
      </c>
      <c r="AG22">
        <v>0.666853482175784</v>
      </c>
      <c r="AH22">
        <v>0.65551426087602205</v>
      </c>
      <c r="AI22" t="s">
        <v>48</v>
      </c>
    </row>
    <row r="23" spans="1:37" x14ac:dyDescent="0.25">
      <c r="A23" t="s">
        <v>49</v>
      </c>
      <c r="B23">
        <v>1073.8</v>
      </c>
      <c r="C23">
        <v>1169.4386694386601</v>
      </c>
      <c r="D23">
        <v>0.48765040999654702</v>
      </c>
      <c r="F23">
        <v>0.49299200468391502</v>
      </c>
      <c r="H23">
        <v>0.48681288142144602</v>
      </c>
      <c r="J23">
        <v>0.310170753406454</v>
      </c>
      <c r="Q23">
        <v>0.486734668471486</v>
      </c>
      <c r="R23">
        <v>0.46764533545626702</v>
      </c>
      <c r="T23">
        <v>0.472767799804167</v>
      </c>
      <c r="V23">
        <v>0.466842165145266</v>
      </c>
      <c r="W23">
        <f t="shared" si="0"/>
        <v>0.11307557132498924</v>
      </c>
      <c r="Y23">
        <v>0.28504924771650703</v>
      </c>
      <c r="Z23">
        <f t="shared" si="1"/>
        <v>0.45845264191906016</v>
      </c>
      <c r="AG23">
        <v>0.46682997060488102</v>
      </c>
      <c r="AH23">
        <v>0.52636070227842102</v>
      </c>
      <c r="AI23" t="s">
        <v>50</v>
      </c>
    </row>
    <row r="24" spans="1:37" x14ac:dyDescent="0.25">
      <c r="A24" t="s">
        <v>51</v>
      </c>
      <c r="B24">
        <v>1042.7</v>
      </c>
      <c r="C24">
        <v>1052.1638776687801</v>
      </c>
      <c r="D24">
        <v>0.37448385514297</v>
      </c>
      <c r="F24">
        <v>0.39772401672316798</v>
      </c>
      <c r="H24">
        <v>0.37423569928907002</v>
      </c>
      <c r="J24">
        <v>0.26186834835755002</v>
      </c>
      <c r="Q24">
        <v>0.37411661147486303</v>
      </c>
      <c r="R24">
        <v>0.37273883886439402</v>
      </c>
      <c r="T24">
        <v>0.39587070616242998</v>
      </c>
      <c r="V24">
        <v>0.37249183936476299</v>
      </c>
      <c r="W24">
        <f t="shared" si="0"/>
        <v>1.3588159152982771E-2</v>
      </c>
      <c r="Y24">
        <v>0.25964866776244899</v>
      </c>
      <c r="Z24">
        <f t="shared" si="1"/>
        <v>0.29346958142041618</v>
      </c>
      <c r="AG24">
        <v>0.37237545813401701</v>
      </c>
      <c r="AH24">
        <v>0.36749821512915098</v>
      </c>
      <c r="AI24" t="s">
        <v>52</v>
      </c>
    </row>
    <row r="25" spans="1:37" x14ac:dyDescent="0.25">
      <c r="A25" t="s">
        <v>53</v>
      </c>
      <c r="B25">
        <v>1121.2</v>
      </c>
      <c r="C25">
        <v>1121.2</v>
      </c>
      <c r="D25">
        <v>1.3492011992525701</v>
      </c>
      <c r="F25">
        <v>1.4344247043755101</v>
      </c>
      <c r="H25">
        <v>1.3498414938304</v>
      </c>
      <c r="J25">
        <v>0.80194503019063301</v>
      </c>
      <c r="Q25">
        <v>1.35697644485796</v>
      </c>
      <c r="R25">
        <v>1.3492011992525701</v>
      </c>
      <c r="T25">
        <v>1.4344247043755101</v>
      </c>
      <c r="V25">
        <v>1.3498414938304</v>
      </c>
      <c r="W25">
        <f t="shared" si="0"/>
        <v>7.1577209460329097E-2</v>
      </c>
      <c r="Y25">
        <v>0.80194503019063301</v>
      </c>
      <c r="Z25">
        <f t="shared" si="1"/>
        <v>0.36337264669963548</v>
      </c>
      <c r="AG25">
        <v>1.35697644485796</v>
      </c>
      <c r="AH25">
        <v>1.2596773073498</v>
      </c>
      <c r="AI25" t="s">
        <v>54</v>
      </c>
    </row>
    <row r="26" spans="1:37" x14ac:dyDescent="0.25">
      <c r="A26" t="s">
        <v>55</v>
      </c>
      <c r="B26">
        <v>1268</v>
      </c>
      <c r="C26">
        <v>1276.21082621082</v>
      </c>
      <c r="D26">
        <v>0.84228950917194001</v>
      </c>
      <c r="F26">
        <v>0.90253851323448497</v>
      </c>
      <c r="H26">
        <v>0.842268101058265</v>
      </c>
      <c r="J26">
        <v>0.53047695960528096</v>
      </c>
      <c r="Q26">
        <v>0.84054676311417098</v>
      </c>
      <c r="R26">
        <v>0.83982795077986605</v>
      </c>
      <c r="T26">
        <v>0.89990087946696196</v>
      </c>
      <c r="V26">
        <v>0.83980660523057205</v>
      </c>
      <c r="W26">
        <f t="shared" si="0"/>
        <v>0.28778768741476363</v>
      </c>
      <c r="Y26">
        <v>0.52656452655946195</v>
      </c>
      <c r="Z26">
        <f t="shared" si="1"/>
        <v>0.55343797387340166</v>
      </c>
      <c r="AG26">
        <v>0.83809041270268603</v>
      </c>
      <c r="AH26">
        <v>1.17915204552163</v>
      </c>
      <c r="AI26" t="s">
        <v>95</v>
      </c>
    </row>
    <row r="27" spans="1:37" x14ac:dyDescent="0.25">
      <c r="A27" t="s">
        <v>56</v>
      </c>
      <c r="B27">
        <v>1131.2</v>
      </c>
      <c r="C27">
        <v>1130.5970149253701</v>
      </c>
      <c r="D27">
        <v>0.58239324717060903</v>
      </c>
      <c r="F27">
        <v>0.56777343170887595</v>
      </c>
      <c r="H27">
        <v>0.58268227937308503</v>
      </c>
      <c r="J27">
        <v>0.36409719101091298</v>
      </c>
      <c r="Q27">
        <v>0.58236909026073802</v>
      </c>
      <c r="R27">
        <v>0.58239324717060903</v>
      </c>
      <c r="T27">
        <v>0.56777343170887595</v>
      </c>
      <c r="V27">
        <v>0.58268227937308503</v>
      </c>
      <c r="W27">
        <f t="shared" si="0"/>
        <v>6.4372614284336355E-2</v>
      </c>
      <c r="Y27">
        <v>0.36409719101091298</v>
      </c>
      <c r="Z27">
        <f t="shared" si="1"/>
        <v>0.41536011127972411</v>
      </c>
      <c r="AG27">
        <v>0.58236909026073802</v>
      </c>
      <c r="AH27">
        <v>0.62277172330456099</v>
      </c>
      <c r="AI27" t="s">
        <v>57</v>
      </c>
    </row>
    <row r="28" spans="1:37" x14ac:dyDescent="0.25">
      <c r="A28" t="s">
        <v>58</v>
      </c>
      <c r="B28">
        <v>987</v>
      </c>
      <c r="C28">
        <v>986.86210640607999</v>
      </c>
      <c r="D28">
        <v>0.43829220504215799</v>
      </c>
      <c r="F28">
        <v>0.363487862637835</v>
      </c>
      <c r="H28">
        <v>0.43829220310135403</v>
      </c>
      <c r="J28">
        <v>0.28861057804145501</v>
      </c>
      <c r="Q28">
        <v>0.43829220310135403</v>
      </c>
      <c r="R28">
        <v>0.43829220504215799</v>
      </c>
      <c r="T28">
        <v>0.363487862637835</v>
      </c>
      <c r="V28">
        <v>0.43829220310135403</v>
      </c>
      <c r="W28">
        <f t="shared" si="0"/>
        <v>0.19417783246336415</v>
      </c>
      <c r="Y28">
        <v>0.28861057804145501</v>
      </c>
      <c r="Z28">
        <f t="shared" si="1"/>
        <v>0.46937499703232072</v>
      </c>
      <c r="AG28">
        <v>0.43829220310135403</v>
      </c>
      <c r="AH28">
        <v>0.54390685781354797</v>
      </c>
      <c r="AI28" t="s">
        <v>94</v>
      </c>
    </row>
    <row r="29" spans="1:37" x14ac:dyDescent="0.25">
      <c r="A29" t="s">
        <v>59</v>
      </c>
      <c r="B29">
        <v>1534.2</v>
      </c>
      <c r="C29">
        <v>1554.2416452442101</v>
      </c>
      <c r="D29">
        <v>0.76994949433911597</v>
      </c>
      <c r="F29">
        <v>0.65134846570830895</v>
      </c>
      <c r="H29">
        <v>0.769949490929699</v>
      </c>
      <c r="J29">
        <v>0.55165642193242004</v>
      </c>
      <c r="Q29">
        <v>0.769949490929699</v>
      </c>
      <c r="R29">
        <v>0.76680974957054304</v>
      </c>
      <c r="T29">
        <v>0.648692359102926</v>
      </c>
      <c r="V29">
        <v>0.76680974617502995</v>
      </c>
      <c r="W29">
        <f t="shared" si="0"/>
        <v>9.1875730598472316E-2</v>
      </c>
      <c r="Y29">
        <v>0.54942631142670295</v>
      </c>
      <c r="Z29">
        <f t="shared" si="1"/>
        <v>0.21766088890826082</v>
      </c>
      <c r="AG29">
        <v>0.76680974617502995</v>
      </c>
      <c r="AH29">
        <v>0.70228664735933899</v>
      </c>
      <c r="AI29" t="s">
        <v>60</v>
      </c>
    </row>
    <row r="30" spans="1:37" x14ac:dyDescent="0.25">
      <c r="A30" t="s">
        <v>61</v>
      </c>
      <c r="B30">
        <v>1692</v>
      </c>
      <c r="C30">
        <v>1697.8471474703899</v>
      </c>
      <c r="D30">
        <v>0.53240327298093204</v>
      </c>
      <c r="F30">
        <v>0.56536851936820998</v>
      </c>
      <c r="H30">
        <v>0.53240327062339499</v>
      </c>
      <c r="J30">
        <v>0.428106642994455</v>
      </c>
      <c r="Q30">
        <v>0.53240327062339499</v>
      </c>
      <c r="R30">
        <v>0.53209375735480802</v>
      </c>
      <c r="T30">
        <v>0.56503983921137502</v>
      </c>
      <c r="V30">
        <v>0.53209375499864198</v>
      </c>
      <c r="W30">
        <f t="shared" si="0"/>
        <v>0.10256457606708892</v>
      </c>
      <c r="Y30">
        <v>0.427744101475241</v>
      </c>
      <c r="Z30">
        <f t="shared" si="1"/>
        <v>0.27856189734229303</v>
      </c>
      <c r="AG30">
        <v>0.53209375499864198</v>
      </c>
      <c r="AH30">
        <v>0.59290478268263602</v>
      </c>
      <c r="AI30" t="s">
        <v>62</v>
      </c>
    </row>
    <row r="35" spans="19:26" x14ac:dyDescent="0.25">
      <c r="U35" t="s">
        <v>82</v>
      </c>
      <c r="V35" t="s">
        <v>86</v>
      </c>
      <c r="X35" t="s">
        <v>89</v>
      </c>
    </row>
    <row r="36" spans="19:26" x14ac:dyDescent="0.25">
      <c r="S36" t="s">
        <v>85</v>
      </c>
      <c r="T36" t="s">
        <v>83</v>
      </c>
      <c r="U36">
        <f>AVERAGE(W6:W15)</f>
        <v>0.55680469113133069</v>
      </c>
      <c r="V36">
        <f>AVERAGE(Z6:Z15)</f>
        <v>0.28725646147352202</v>
      </c>
      <c r="X36" t="s">
        <v>90</v>
      </c>
      <c r="Z36" t="s">
        <v>196</v>
      </c>
    </row>
    <row r="37" spans="19:26" x14ac:dyDescent="0.25">
      <c r="T37" t="s">
        <v>84</v>
      </c>
      <c r="U37">
        <f>AVERAGE(W16:W30)</f>
        <v>0.11828278640899122</v>
      </c>
      <c r="V37">
        <f>AVERAGE(Z16:Z30)</f>
        <v>0.33121349707475611</v>
      </c>
      <c r="X37" t="s">
        <v>91</v>
      </c>
      <c r="Z37" t="s">
        <v>195</v>
      </c>
    </row>
    <row r="38" spans="19:26" x14ac:dyDescent="0.25">
      <c r="X38" t="s">
        <v>92</v>
      </c>
    </row>
    <row r="39" spans="19:26" x14ac:dyDescent="0.25">
      <c r="U39" t="s">
        <v>88</v>
      </c>
      <c r="X39" t="s">
        <v>93</v>
      </c>
    </row>
    <row r="40" spans="19:26" x14ac:dyDescent="0.25">
      <c r="T40">
        <v>0</v>
      </c>
      <c r="U40">
        <v>1.1499999999999999</v>
      </c>
    </row>
    <row r="41" spans="19:26" x14ac:dyDescent="0.25">
      <c r="T41">
        <v>0</v>
      </c>
      <c r="U41">
        <v>0.85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ACFF-F044-4190-98A6-D58162A57868}">
  <sheetPr>
    <outlinePr summaryBelow="0"/>
  </sheetPr>
  <dimension ref="A1:CR75"/>
  <sheetViews>
    <sheetView zoomScale="77" zoomScaleNormal="77" workbookViewId="0">
      <pane xSplit="1" ySplit="2" topLeftCell="BH3" activePane="bottomRight" state="frozen"/>
      <selection pane="topRight" activeCell="B1" sqref="B1"/>
      <selection pane="bottomLeft" activeCell="A3" sqref="A3"/>
      <selection pane="bottomRight" activeCell="BQ6" sqref="BQ6"/>
    </sheetView>
  </sheetViews>
  <sheetFormatPr defaultColWidth="9.140625" defaultRowHeight="15" x14ac:dyDescent="0.25"/>
  <cols>
    <col min="1" max="1" width="40.140625" style="73" customWidth="1"/>
    <col min="2" max="2" width="7.85546875" style="73" customWidth="1"/>
    <col min="3" max="3" width="6.42578125" style="73" customWidth="1"/>
    <col min="4" max="4" width="8.42578125" style="73" customWidth="1"/>
    <col min="5" max="5" width="9" style="73" customWidth="1"/>
    <col min="6" max="6" width="10.42578125" style="73" customWidth="1"/>
    <col min="7" max="7" width="11.140625" style="73" customWidth="1"/>
    <col min="8" max="8" width="12.7109375" style="73" customWidth="1"/>
    <col min="9" max="9" width="13" style="73" customWidth="1"/>
    <col min="10" max="10" width="10.5703125" style="73" customWidth="1"/>
    <col min="11" max="11" width="12.140625" style="58" customWidth="1"/>
    <col min="12" max="12" width="11.7109375" style="58" customWidth="1"/>
    <col min="13" max="13" width="2.42578125" style="62" customWidth="1"/>
    <col min="14" max="14" width="14.5703125" style="62" customWidth="1"/>
    <col min="15" max="15" width="13.140625" style="62" customWidth="1"/>
    <col min="16" max="16" width="2.28515625" style="62" customWidth="1"/>
    <col min="17" max="17" width="11.42578125" style="91" customWidth="1"/>
    <col min="18" max="20" width="12" style="100" customWidth="1"/>
    <col min="21" max="22" width="2.28515625" style="62" customWidth="1"/>
    <col min="23" max="27" width="12" style="62" customWidth="1"/>
    <col min="28" max="28" width="12.140625" style="24" customWidth="1"/>
    <col min="29" max="29" width="10.140625" style="28" customWidth="1"/>
    <col min="30" max="30" width="7.5703125" style="28" customWidth="1"/>
    <col min="31" max="31" width="6.28515625" style="28" customWidth="1"/>
    <col min="32" max="36" width="8.42578125" style="28" customWidth="1"/>
    <col min="37" max="37" width="7.85546875" style="28" customWidth="1"/>
    <col min="38" max="38" width="6.140625" style="28" customWidth="1"/>
    <col min="39" max="40" width="8.85546875" style="28" customWidth="1"/>
    <col min="41" max="41" width="14.85546875" style="78" hidden="1" customWidth="1"/>
    <col min="42" max="46" width="14.85546875" style="78" customWidth="1"/>
    <col min="47" max="47" width="19" style="78" customWidth="1"/>
    <col min="48" max="48" width="8.7109375" style="78" customWidth="1"/>
    <col min="49" max="49" width="15.28515625" style="78" customWidth="1"/>
    <col min="50" max="50" width="14.85546875" style="78" customWidth="1"/>
    <col min="51" max="51" width="15.5703125" style="78" customWidth="1"/>
    <col min="52" max="52" width="10.140625" style="78" customWidth="1"/>
    <col min="53" max="53" width="13.7109375" style="78" customWidth="1"/>
    <col min="54" max="55" width="14.42578125" style="78" customWidth="1"/>
    <col min="56" max="56" width="15.42578125" style="78" customWidth="1"/>
    <col min="57" max="57" width="11.140625" style="79" customWidth="1"/>
    <col min="58" max="61" width="10.5703125" style="78" customWidth="1"/>
    <col min="62" max="62" width="18" style="78" customWidth="1"/>
    <col min="63" max="63" width="11" style="80" customWidth="1"/>
    <col min="64" max="64" width="15.28515625" style="80" customWidth="1"/>
    <col min="65" max="76" width="14.28515625" style="78" customWidth="1"/>
    <col min="77" max="77" width="13.7109375" style="81" customWidth="1"/>
    <col min="78" max="79" width="9.140625" customWidth="1"/>
    <col min="80" max="83" width="15.140625" customWidth="1"/>
    <col min="84" max="85" width="13.7109375" customWidth="1"/>
    <col min="86" max="87" width="11.85546875" style="28" customWidth="1"/>
    <col min="88" max="88" width="9.140625" style="28"/>
    <col min="89" max="94" width="9.140625" style="28" customWidth="1"/>
    <col min="95" max="95" width="11.7109375" style="28" customWidth="1"/>
    <col min="96" max="16384" width="9.140625" style="28"/>
  </cols>
  <sheetData>
    <row r="1" spans="1:96" x14ac:dyDescent="0.25">
      <c r="Q1" s="91" t="s">
        <v>424</v>
      </c>
      <c r="R1" s="100" t="s">
        <v>425</v>
      </c>
      <c r="Z1" s="91" t="s">
        <v>424</v>
      </c>
      <c r="AA1" s="100" t="s">
        <v>425</v>
      </c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28"/>
      <c r="BD1" s="111"/>
      <c r="BE1" s="112"/>
      <c r="BF1" s="111"/>
      <c r="BG1" s="111" t="s">
        <v>434</v>
      </c>
      <c r="BH1" s="111"/>
      <c r="BI1" s="111"/>
      <c r="BJ1" s="111"/>
      <c r="BK1" s="113"/>
      <c r="BL1" s="113"/>
      <c r="BM1" s="111"/>
      <c r="BN1" s="111"/>
      <c r="BO1" s="111" t="s">
        <v>422</v>
      </c>
      <c r="BP1" s="111" t="s">
        <v>423</v>
      </c>
      <c r="BQ1" s="111" t="s">
        <v>432</v>
      </c>
      <c r="BR1" s="111" t="s">
        <v>433</v>
      </c>
      <c r="BS1" s="111"/>
      <c r="BT1" s="111"/>
      <c r="BU1" s="111"/>
      <c r="BV1" s="111"/>
      <c r="BW1" s="111"/>
      <c r="BX1" s="111"/>
      <c r="BY1" s="114"/>
      <c r="CB1" t="s">
        <v>428</v>
      </c>
      <c r="CC1" t="s">
        <v>428</v>
      </c>
      <c r="CD1" t="s">
        <v>427</v>
      </c>
      <c r="CE1" t="s">
        <v>427</v>
      </c>
      <c r="CF1" t="s">
        <v>429</v>
      </c>
      <c r="CG1" t="s">
        <v>430</v>
      </c>
    </row>
    <row r="2" spans="1:96" s="10" customFormat="1" ht="20.25" customHeight="1" thickBot="1" x14ac:dyDescent="0.3">
      <c r="A2" s="3" t="s">
        <v>96</v>
      </c>
      <c r="B2" s="4" t="s">
        <v>97</v>
      </c>
      <c r="C2" s="3" t="s">
        <v>98</v>
      </c>
      <c r="D2" s="3" t="s">
        <v>99</v>
      </c>
      <c r="E2" s="3" t="s">
        <v>100</v>
      </c>
      <c r="F2" s="5" t="s">
        <v>101</v>
      </c>
      <c r="G2" s="5" t="s">
        <v>102</v>
      </c>
      <c r="H2" s="3" t="s">
        <v>103</v>
      </c>
      <c r="I2" s="3" t="s">
        <v>104</v>
      </c>
      <c r="J2" s="3" t="s">
        <v>105</v>
      </c>
      <c r="K2" s="6" t="s">
        <v>106</v>
      </c>
      <c r="L2" s="6" t="s">
        <v>107</v>
      </c>
      <c r="M2" s="7" t="s">
        <v>108</v>
      </c>
      <c r="N2" s="7" t="s">
        <v>109</v>
      </c>
      <c r="O2" s="7" t="s">
        <v>110</v>
      </c>
      <c r="P2" s="8" t="s">
        <v>111</v>
      </c>
      <c r="Q2" s="95" t="s">
        <v>416</v>
      </c>
      <c r="R2" s="96" t="s">
        <v>114</v>
      </c>
      <c r="S2" s="106" t="s">
        <v>417</v>
      </c>
      <c r="T2" s="106" t="s">
        <v>419</v>
      </c>
      <c r="U2" s="7" t="s">
        <v>112</v>
      </c>
      <c r="V2" s="7" t="s">
        <v>113</v>
      </c>
      <c r="W2" s="7" t="s">
        <v>410</v>
      </c>
      <c r="X2" s="7" t="s">
        <v>134</v>
      </c>
      <c r="Y2" s="7" t="s">
        <v>294</v>
      </c>
      <c r="Z2" s="83" t="s">
        <v>197</v>
      </c>
      <c r="AA2" s="83" t="s">
        <v>197</v>
      </c>
      <c r="AB2" s="9" t="s">
        <v>115</v>
      </c>
      <c r="AC2" s="10" t="s">
        <v>116</v>
      </c>
      <c r="AD2" s="10" t="s">
        <v>117</v>
      </c>
      <c r="AE2" s="10" t="s">
        <v>118</v>
      </c>
      <c r="AF2" s="10" t="s">
        <v>119</v>
      </c>
      <c r="AG2" s="10" t="s">
        <v>320</v>
      </c>
      <c r="AH2" s="10" t="s">
        <v>321</v>
      </c>
      <c r="AI2" s="10" t="s">
        <v>322</v>
      </c>
      <c r="AK2" s="10" t="s">
        <v>120</v>
      </c>
      <c r="AL2" s="10" t="s">
        <v>121</v>
      </c>
      <c r="AM2" s="10" t="s">
        <v>122</v>
      </c>
      <c r="AN2" s="10" t="s">
        <v>413</v>
      </c>
      <c r="AO2" s="11" t="s">
        <v>437</v>
      </c>
      <c r="AP2" s="11" t="s">
        <v>123</v>
      </c>
      <c r="AQ2" s="11" t="s">
        <v>124</v>
      </c>
      <c r="AR2" s="11" t="s">
        <v>125</v>
      </c>
      <c r="AS2" s="11" t="s">
        <v>126</v>
      </c>
      <c r="AT2" s="11" t="s">
        <v>127</v>
      </c>
      <c r="AU2" s="11" t="s">
        <v>128</v>
      </c>
      <c r="AV2" s="11" t="s">
        <v>129</v>
      </c>
      <c r="AW2" s="11" t="s">
        <v>130</v>
      </c>
      <c r="AX2" s="11" t="s">
        <v>131</v>
      </c>
      <c r="AY2" s="12" t="s">
        <v>132</v>
      </c>
      <c r="AZ2" s="13" t="s">
        <v>133</v>
      </c>
      <c r="BA2" s="13" t="s">
        <v>134</v>
      </c>
      <c r="BB2" s="13" t="s">
        <v>135</v>
      </c>
      <c r="BC2" s="14" t="s">
        <v>136</v>
      </c>
      <c r="BD2" s="13" t="s">
        <v>137</v>
      </c>
      <c r="BE2" s="13" t="s">
        <v>138</v>
      </c>
      <c r="BF2" s="15" t="s">
        <v>139</v>
      </c>
      <c r="BG2" s="16" t="s">
        <v>140</v>
      </c>
      <c r="BH2" s="16" t="s">
        <v>140</v>
      </c>
      <c r="BI2" s="16" t="s">
        <v>141</v>
      </c>
      <c r="BJ2" s="17" t="s">
        <v>142</v>
      </c>
      <c r="BK2" s="17" t="s">
        <v>143</v>
      </c>
      <c r="BL2" s="18" t="s">
        <v>144</v>
      </c>
      <c r="BM2" s="19" t="s">
        <v>145</v>
      </c>
      <c r="BN2" s="19" t="s">
        <v>412</v>
      </c>
      <c r="BO2" s="19" t="s">
        <v>414</v>
      </c>
      <c r="BP2" s="19" t="s">
        <v>415</v>
      </c>
      <c r="BQ2" s="19" t="s">
        <v>414</v>
      </c>
      <c r="BR2" s="19" t="s">
        <v>415</v>
      </c>
      <c r="BS2" s="103" t="s">
        <v>418</v>
      </c>
      <c r="BT2" s="103" t="s">
        <v>419</v>
      </c>
      <c r="BU2" s="103" t="s">
        <v>420</v>
      </c>
      <c r="BV2" s="103" t="s">
        <v>421</v>
      </c>
      <c r="BW2" s="103" t="s">
        <v>426</v>
      </c>
      <c r="BX2" s="19" t="s">
        <v>285</v>
      </c>
      <c r="BY2" s="19" t="s">
        <v>146</v>
      </c>
      <c r="BZ2" s="20" t="s">
        <v>147</v>
      </c>
      <c r="CA2" s="21" t="s">
        <v>148</v>
      </c>
      <c r="CB2" s="4" t="s">
        <v>435</v>
      </c>
      <c r="CC2" s="82" t="s">
        <v>197</v>
      </c>
      <c r="CD2" s="4" t="s">
        <v>149</v>
      </c>
      <c r="CE2" s="82" t="s">
        <v>197</v>
      </c>
      <c r="CF2" s="4" t="s">
        <v>150</v>
      </c>
      <c r="CG2" s="4" t="s">
        <v>431</v>
      </c>
      <c r="CH2" s="4" t="s">
        <v>284</v>
      </c>
      <c r="CI2" s="4" t="s">
        <v>235</v>
      </c>
      <c r="CJ2" s="4" t="s">
        <v>291</v>
      </c>
      <c r="CK2" s="4" t="s">
        <v>292</v>
      </c>
      <c r="CL2" s="4" t="s">
        <v>296</v>
      </c>
      <c r="CM2" s="4" t="s">
        <v>295</v>
      </c>
      <c r="CN2" s="4" t="s">
        <v>292</v>
      </c>
      <c r="CO2" s="4" t="s">
        <v>286</v>
      </c>
      <c r="CP2" s="4" t="s">
        <v>293</v>
      </c>
      <c r="CQ2" s="10" t="s">
        <v>151</v>
      </c>
    </row>
    <row r="3" spans="1:96" ht="20.25" customHeight="1" x14ac:dyDescent="0.25">
      <c r="A3" s="22" t="s">
        <v>152</v>
      </c>
      <c r="B3" s="23">
        <v>9.9499999999999993</v>
      </c>
      <c r="C3" s="22">
        <v>1</v>
      </c>
      <c r="D3" s="22">
        <v>12</v>
      </c>
      <c r="E3" s="22">
        <v>12</v>
      </c>
      <c r="F3" s="24">
        <f t="shared" ref="F3:F41" si="0">D3*1.6726219E-27</f>
        <v>2.0071462799999999E-26</v>
      </c>
      <c r="G3" s="24">
        <f t="shared" ref="G3:G45" si="1">E3*9.1093856E-31</f>
        <v>1.0931262719999999E-29</v>
      </c>
      <c r="H3" s="25">
        <f>((F3*D3)/(G3*E3))</f>
        <v>1836.1522647586683</v>
      </c>
      <c r="I3" s="25">
        <f>D3/E3</f>
        <v>1</v>
      </c>
      <c r="J3" s="26">
        <f>(F3)-(G3)</f>
        <v>2.0060531537279999E-26</v>
      </c>
      <c r="K3" s="27">
        <v>25.939</v>
      </c>
      <c r="L3" s="28">
        <f>0.115*EXP(27000/(8.3144598*N3))/1000</f>
        <v>2.0988673196732184E-3</v>
      </c>
      <c r="M3" s="29">
        <f>N3^-1</f>
        <v>8.9433439162902998E-4</v>
      </c>
      <c r="N3" s="27">
        <v>1118.1500000000001</v>
      </c>
      <c r="O3" s="30">
        <v>1.42E-5</v>
      </c>
      <c r="P3" s="30">
        <v>2.6800000000000001E-4</v>
      </c>
      <c r="Q3" s="91">
        <f t="shared" ref="Q3:Q23" si="2">((6.02214076E+23*AM3)/O3)^(-1/3)</f>
        <v>2.2759837070607752E-10</v>
      </c>
      <c r="R3" s="97">
        <f t="shared" ref="R3:R23" si="3">V3+U3</f>
        <v>2.09E-10</v>
      </c>
      <c r="S3" s="107">
        <f t="shared" ref="S3:S23" si="4">Q3-R3</f>
        <v>1.8598370706077515E-11</v>
      </c>
      <c r="T3" s="119">
        <f t="shared" ref="T3:T23" si="5">(Q3-R3)/Q3</f>
        <v>8.171574624361265E-2</v>
      </c>
      <c r="U3" s="31">
        <v>7.5999999999999996E-11</v>
      </c>
      <c r="V3" s="31">
        <v>1.3300000000000001E-10</v>
      </c>
      <c r="W3" s="31">
        <f t="shared" ref="W3:W23" si="6">(( (O3/6.02214076E+23)^(1/3)) + (R3)) / 2</f>
        <v>2.4787798908718191E-10</v>
      </c>
      <c r="X3" s="31">
        <v>1.8774500000000001</v>
      </c>
      <c r="Y3" s="31">
        <f t="shared" ref="Y3:Y23" si="7">V3/U3</f>
        <v>1.7500000000000002</v>
      </c>
      <c r="Z3" s="31">
        <f t="shared" ref="Z3:Z23" si="8">Q3*10000000000</f>
        <v>2.2759837070607754</v>
      </c>
      <c r="AA3" s="31">
        <f t="shared" ref="AA3:AA23" si="9">R3*10000000000</f>
        <v>2.09</v>
      </c>
      <c r="AB3" s="31">
        <v>1810000</v>
      </c>
      <c r="AC3" s="32">
        <v>2547.8000000000002</v>
      </c>
      <c r="AD3" s="28">
        <v>0</v>
      </c>
      <c r="AE3" s="24">
        <v>2.3580999999999999</v>
      </c>
      <c r="AF3" s="24">
        <v>-4.9019999999999999E-4</v>
      </c>
      <c r="AG3" s="89">
        <v>6.9409999999999998</v>
      </c>
      <c r="AH3" s="90">
        <v>18.998403</v>
      </c>
      <c r="AI3" s="90">
        <f>ABS(AH3-AG3)</f>
        <v>12.057403000000001</v>
      </c>
      <c r="AJ3" s="90">
        <f t="shared" ref="AJ3:AJ23" si="10">K3/CH3</f>
        <v>5.1023950904962554</v>
      </c>
      <c r="AK3" s="28">
        <v>1</v>
      </c>
      <c r="AL3" s="28">
        <v>1</v>
      </c>
      <c r="AM3" s="28">
        <f>AK3+AL3</f>
        <v>2</v>
      </c>
      <c r="AN3" s="28">
        <f>1+AK3/AL3</f>
        <v>2</v>
      </c>
      <c r="AO3" s="33">
        <v>1.33125</v>
      </c>
      <c r="AP3" s="33">
        <v>1.26067524166442</v>
      </c>
      <c r="AQ3" s="33">
        <f t="shared" ref="AQ3:AQ23" si="11">1/3*BY3*BH3*R3</f>
        <v>0.80248523098591562</v>
      </c>
      <c r="AR3" s="33">
        <f>ABS((AP3-AQ3)/AP3)</f>
        <v>0.36344809157477714</v>
      </c>
      <c r="AS3" s="33">
        <f t="shared" ref="AS3:AS10" si="12">1/3*BY3*BH3*BA3</f>
        <v>0.72246877793114617</v>
      </c>
      <c r="AT3" s="33">
        <f>1/3*BY3*BH3*BB3</f>
        <v>0.90368250947301099</v>
      </c>
      <c r="AU3" s="33">
        <v>0.79448872327487496</v>
      </c>
      <c r="AV3" s="34">
        <f>(AP3-AU3)/AP3</f>
        <v>0.36979112699481376</v>
      </c>
      <c r="AW3" s="34">
        <f t="shared" ref="AW3:AW23" si="13">AP3/(1/3*BH3*R3)</f>
        <v>7102526.4408495408</v>
      </c>
      <c r="AX3" s="34">
        <f t="shared" ref="AX3:AX45" si="14">AP3/(1/3*BH3*BC3)</f>
        <v>4521126.7605633819</v>
      </c>
      <c r="AY3" s="35">
        <v>3801381451.0759559</v>
      </c>
      <c r="AZ3" s="36">
        <f>AU3/AY3</f>
        <v>2.0900000000000005E-10</v>
      </c>
      <c r="BA3" s="36">
        <v>1.8816044053807599E-10</v>
      </c>
      <c r="BB3" s="36">
        <v>2.3535591333913802E-10</v>
      </c>
      <c r="BC3" s="37">
        <f t="shared" ref="BC3:BC45" si="15">AP3/(1/3*BY3*BH3)</f>
        <v>3.2833143257248073E-10</v>
      </c>
      <c r="BD3" s="36">
        <f>AP3/AY3</f>
        <v>3.3163607964351862E-10</v>
      </c>
      <c r="BE3" s="36">
        <f>(BD3-AZ3)/AZ3</f>
        <v>0.5867755006866916</v>
      </c>
      <c r="BF3" s="38">
        <f>AU3/BH3</f>
        <v>3.1183323780315365E-4</v>
      </c>
      <c r="BG3" s="38">
        <f>BH3/1000</f>
        <v>2.5478000000000001</v>
      </c>
      <c r="BH3" s="39">
        <f t="shared" ref="BH3:BH23" si="16">AC3+AD3*N3</f>
        <v>2547.8000000000002</v>
      </c>
      <c r="BI3" s="39">
        <v>3500</v>
      </c>
      <c r="BJ3" s="40">
        <f>AP3/BF3</f>
        <v>4042.7866206495532</v>
      </c>
      <c r="BK3" s="40">
        <f>(BJ3-BH3)/BH3</f>
        <v>0.5867755006866916</v>
      </c>
      <c r="BL3" s="41">
        <f t="shared" ref="BL3:BL45" si="17">AU3/BM3</f>
        <v>1.2375213758175622E-2</v>
      </c>
      <c r="BM3" s="42">
        <v>64.2</v>
      </c>
      <c r="BN3" s="42">
        <f t="shared" ref="BN3:BN23" si="18">1.380649E-23*(Q3^(-3))</f>
        <v>1171051.0729793278</v>
      </c>
      <c r="BO3" s="42">
        <f>BN3*AN3</f>
        <v>2342102.1459586555</v>
      </c>
      <c r="BP3" s="101">
        <f>1/3*BX3*10^6</f>
        <v>1507042.2535211269</v>
      </c>
      <c r="BQ3" s="42">
        <f>BO3*0.000001</f>
        <v>2.3421021459586555</v>
      </c>
      <c r="BR3" s="42">
        <f>BP3*0.000001</f>
        <v>1.5070422535211268</v>
      </c>
      <c r="BS3" s="104">
        <f t="shared" ref="BS3:BS45" si="19">BO3-BP3</f>
        <v>835059.89243752859</v>
      </c>
      <c r="BT3" s="109">
        <f t="shared" ref="BT3:BT45" si="20">(BO3-BP3)/BO3</f>
        <v>0.35654290052141463</v>
      </c>
      <c r="BU3" s="110">
        <f t="shared" ref="BU3:BU23" si="21">Q3*BO3</f>
        <v>5.3305863244739772E-4</v>
      </c>
      <c r="BV3" s="118">
        <f t="shared" ref="BV3:BV23" si="22">S3*BP3</f>
        <v>2.8028530500708371E-5</v>
      </c>
      <c r="BW3" s="109">
        <f>(BU3-BV3)/BU3</f>
        <v>0.94741942294035686</v>
      </c>
      <c r="BX3" s="102">
        <f>BY3/1000000</f>
        <v>4.5211267605633809</v>
      </c>
      <c r="BY3" s="42">
        <f t="shared" ref="BY3:BY23" si="23">BM3/O3</f>
        <v>4521126.760563381</v>
      </c>
      <c r="BZ3" s="43">
        <f>AP3/(BL3)</f>
        <v>101.87098714408559</v>
      </c>
      <c r="CA3" s="44">
        <f>(BZ3-BM3)/BM3</f>
        <v>0.58677550068669138</v>
      </c>
      <c r="CB3" s="45">
        <f>BH3*BP3</f>
        <v>3839642253.5211272</v>
      </c>
      <c r="CC3" s="45">
        <f>CB3*0.000000001</f>
        <v>3.8396422535211276</v>
      </c>
      <c r="CD3" s="45">
        <f t="shared" ref="CD3:CD44" si="24">BH3*BO3</f>
        <v>5967207847.4734631</v>
      </c>
      <c r="CE3" s="45">
        <f>CD3*0.000000001</f>
        <v>5.9672078474734631</v>
      </c>
      <c r="CF3" s="45">
        <f t="shared" ref="CF3:CF23" si="25">CB3*R3</f>
        <v>0.80248523098591562</v>
      </c>
      <c r="CG3" s="45">
        <f t="shared" ref="CG3:CG23" si="26">CD3*Q3</f>
        <v>1.3581267837494801</v>
      </c>
      <c r="CH3">
        <v>5.083691</v>
      </c>
      <c r="CI3">
        <v>-6.5464268762555351E-5</v>
      </c>
      <c r="CJ3">
        <v>0.87109135993301767</v>
      </c>
      <c r="CK3">
        <f>SQRT(CJ3/CH3)</f>
        <v>0.41394465624042837</v>
      </c>
      <c r="CL3">
        <f>SQRT(1/CH3)</f>
        <v>0.44351715976809863</v>
      </c>
      <c r="CM3">
        <v>1.8399999999999998E-10</v>
      </c>
      <c r="CN3">
        <f>CM3*SQRT(CJ3/CH3)</f>
        <v>7.6165816748238807E-11</v>
      </c>
      <c r="CO3">
        <f>SQRT(ABS(CI3))/CH3</f>
        <v>1.5915599991741989E-3</v>
      </c>
      <c r="CP3">
        <f t="shared" ref="CP3:CP23" si="27">BH3^(2/3)*O3</f>
        <v>2.6488979866403852E-3</v>
      </c>
      <c r="CQ3" s="24">
        <f t="shared" ref="CQ3:CQ10" si="28">L3/(AB3/1000*(AC3+AD3*N3))</f>
        <v>4.5513588360128237E-10</v>
      </c>
      <c r="CR3" s="24"/>
    </row>
    <row r="4" spans="1:96" ht="20.25" customHeight="1" x14ac:dyDescent="0.25">
      <c r="A4" s="22" t="s">
        <v>153</v>
      </c>
      <c r="B4" s="23">
        <v>6.9</v>
      </c>
      <c r="C4" s="22">
        <v>1</v>
      </c>
      <c r="D4" s="22">
        <v>20</v>
      </c>
      <c r="E4" s="22">
        <v>20</v>
      </c>
      <c r="F4" s="24">
        <f t="shared" si="0"/>
        <v>3.3452438000000001E-26</v>
      </c>
      <c r="G4" s="24">
        <f t="shared" si="1"/>
        <v>1.82187712E-29</v>
      </c>
      <c r="H4" s="25">
        <f t="shared" ref="H4:H45" si="29">((F4*D4)/(G4*E4))</f>
        <v>1836.1522647586683</v>
      </c>
      <c r="I4" s="25">
        <f t="shared" ref="I4:I45" si="30">D4/E4</f>
        <v>1</v>
      </c>
      <c r="J4" s="26">
        <f t="shared" ref="J4:J45" si="31">(F4)-(G4)</f>
        <v>3.3434219228800004E-26</v>
      </c>
      <c r="K4" s="27">
        <v>41.988</v>
      </c>
      <c r="L4" s="28">
        <f>0.12*EXP(26500/(8.3144598*N4))/1000</f>
        <v>1.4814456494713717E-3</v>
      </c>
      <c r="M4" s="29">
        <f t="shared" ref="M4:M45" si="32">N4^-1</f>
        <v>7.885502503647044E-4</v>
      </c>
      <c r="N4" s="27">
        <v>1268.1500000000001</v>
      </c>
      <c r="O4" s="30">
        <v>2.16E-5</v>
      </c>
      <c r="P4" s="30">
        <v>2.8800000000000001E-4</v>
      </c>
      <c r="Q4" s="91">
        <f t="shared" si="2"/>
        <v>2.6175256793330214E-10</v>
      </c>
      <c r="R4" s="97">
        <f t="shared" si="3"/>
        <v>2.3500000000000002E-10</v>
      </c>
      <c r="S4" s="108">
        <f t="shared" si="4"/>
        <v>2.6752567933302121E-11</v>
      </c>
      <c r="T4" s="119">
        <f t="shared" si="5"/>
        <v>0.10220556055869913</v>
      </c>
      <c r="U4" s="31">
        <v>1.02E-10</v>
      </c>
      <c r="V4" s="31">
        <v>1.3300000000000001E-10</v>
      </c>
      <c r="W4" s="31">
        <f t="shared" si="6"/>
        <v>2.823937851016027E-10</v>
      </c>
      <c r="X4" s="31">
        <v>2.1667700000000001</v>
      </c>
      <c r="Y4" s="31">
        <f t="shared" si="7"/>
        <v>1.303921568627451</v>
      </c>
      <c r="Z4" s="31">
        <f t="shared" si="8"/>
        <v>2.6175256793330215</v>
      </c>
      <c r="AA4" s="31">
        <f t="shared" si="9"/>
        <v>2.35</v>
      </c>
      <c r="AB4" s="31">
        <v>1950000</v>
      </c>
      <c r="AC4" s="32">
        <v>2085.5</v>
      </c>
      <c r="AD4" s="28">
        <v>0</v>
      </c>
      <c r="AE4" s="24">
        <v>2.7549999999999999</v>
      </c>
      <c r="AF4" s="28">
        <v>-6.3599999999999996E-4</v>
      </c>
      <c r="AG4" s="89">
        <v>22.989768999999999</v>
      </c>
      <c r="AH4" s="90">
        <v>18.998403</v>
      </c>
      <c r="AI4" s="90">
        <f t="shared" ref="AI4:AI23" si="33">ABS(AH4-AG4)</f>
        <v>3.9913659999999993</v>
      </c>
      <c r="AJ4" s="90">
        <f t="shared" si="10"/>
        <v>4.0364580955027831</v>
      </c>
      <c r="AK4" s="28">
        <v>1</v>
      </c>
      <c r="AL4" s="28">
        <v>1</v>
      </c>
      <c r="AM4" s="28">
        <f t="shared" ref="AM4:AM44" si="34">AK4+AL4</f>
        <v>2</v>
      </c>
      <c r="AN4" s="28">
        <f t="shared" ref="AN4:AN23" si="35">1+AK4/AL4</f>
        <v>2</v>
      </c>
      <c r="AO4" s="46">
        <v>0.82789999999999997</v>
      </c>
      <c r="AP4" s="46">
        <v>1.17915204552163</v>
      </c>
      <c r="AQ4" s="33">
        <f t="shared" si="11"/>
        <v>0.53093354166666662</v>
      </c>
      <c r="AR4" s="33">
        <f t="shared" ref="AR4:AR45" si="36">ABS((AP4-AQ4)/AP4)</f>
        <v>0.54973275610797612</v>
      </c>
      <c r="AS4" s="33">
        <f t="shared" si="12"/>
        <v>0.49109756053584946</v>
      </c>
      <c r="AT4" s="33">
        <f>1/3*BY4*BH4*BB4</f>
        <v>0.59812175800891498</v>
      </c>
      <c r="AU4" s="46">
        <v>0.53220717521206062</v>
      </c>
      <c r="AV4" s="47">
        <f>(AP4-AU4)/AP4</f>
        <v>0.54865262946083915</v>
      </c>
      <c r="AW4" s="34">
        <f t="shared" si="13"/>
        <v>7217935.6683991076</v>
      </c>
      <c r="AX4" s="34">
        <f t="shared" si="14"/>
        <v>3249999.9999999995</v>
      </c>
      <c r="AY4" s="48">
        <v>2264711383.8811092</v>
      </c>
      <c r="AZ4" s="49">
        <f>AU4/AY4</f>
        <v>2.3499999999999996E-10</v>
      </c>
      <c r="BA4" s="49">
        <v>2.1736793340206901E-10</v>
      </c>
      <c r="BB4" s="49">
        <v>2.6473861999915091E-10</v>
      </c>
      <c r="BC4" s="37">
        <f t="shared" si="15"/>
        <v>5.2191227140732021E-10</v>
      </c>
      <c r="BD4" s="49">
        <f>AP4/AY4</f>
        <v>5.2066327476169562E-10</v>
      </c>
      <c r="BE4" s="49">
        <f>(BD4-AZ4)/AZ4</f>
        <v>1.2155884032412583</v>
      </c>
      <c r="BF4" s="50">
        <f>AU4/BH4</f>
        <v>2.5519404229779941E-4</v>
      </c>
      <c r="BG4" s="38">
        <f t="shared" ref="BG4:BG59" si="37">BH4/1000</f>
        <v>2.0855000000000001</v>
      </c>
      <c r="BH4" s="51">
        <f t="shared" si="16"/>
        <v>2085.5</v>
      </c>
      <c r="BI4" s="51">
        <v>2720</v>
      </c>
      <c r="BJ4" s="52">
        <f>AP4/BF4</f>
        <v>4620.6096149596442</v>
      </c>
      <c r="BK4" s="52">
        <f t="shared" ref="BK4:BK45" si="38">(BJ4-BH4)/BH4</f>
        <v>1.2155884032412583</v>
      </c>
      <c r="BL4" s="53">
        <f t="shared" si="17"/>
        <v>7.5812987921945957E-3</v>
      </c>
      <c r="BM4" s="54">
        <v>70.2</v>
      </c>
      <c r="BN4" s="42">
        <f t="shared" si="18"/>
        <v>769857.64982899895</v>
      </c>
      <c r="BO4" s="42">
        <f t="shared" ref="BO4:BO45" si="39">BN4*AN4</f>
        <v>1539715.2996579979</v>
      </c>
      <c r="BP4" s="101">
        <f t="shared" ref="BP4:BP45" si="40">1/3*BX4*10^6</f>
        <v>1083333.3333333333</v>
      </c>
      <c r="BQ4" s="42">
        <f t="shared" ref="BQ4:BQ44" si="41">BO4*0.000001</f>
        <v>1.5397152996579979</v>
      </c>
      <c r="BR4" s="42">
        <f t="shared" ref="BR4:BR45" si="42">BP4*0.000001</f>
        <v>1.0833333333333333</v>
      </c>
      <c r="BS4" s="105">
        <f t="shared" si="19"/>
        <v>456381.96632466465</v>
      </c>
      <c r="BT4" s="109">
        <f t="shared" si="20"/>
        <v>0.29640672300004839</v>
      </c>
      <c r="BU4" s="110">
        <f t="shared" si="21"/>
        <v>4.0302443357167475E-4</v>
      </c>
      <c r="BV4" s="110">
        <f t="shared" si="22"/>
        <v>2.8981948594410628E-5</v>
      </c>
      <c r="BW4" s="109">
        <f t="shared" ref="BW4:BW23" si="43">(BU4-BV4)/BU4</f>
        <v>0.92808885471888791</v>
      </c>
      <c r="BX4" s="102">
        <f t="shared" ref="BX4:BX45" si="44">BY4/1000000</f>
        <v>3.25</v>
      </c>
      <c r="BY4" s="42">
        <f t="shared" si="23"/>
        <v>3250000</v>
      </c>
      <c r="BZ4" s="55">
        <f>AP4/(BL4)</f>
        <v>155.53430590753635</v>
      </c>
      <c r="CA4" s="56">
        <f>(BZ4-BM4)/BM4</f>
        <v>1.2155884032412585</v>
      </c>
      <c r="CB4" s="45">
        <f t="shared" ref="CB4:CB45" si="45">BH4*BP4</f>
        <v>2259291666.6666665</v>
      </c>
      <c r="CC4" s="45">
        <f t="shared" ref="CC4:CC45" si="46">CB4*0.000000001</f>
        <v>2.2592916666666665</v>
      </c>
      <c r="CD4" s="45">
        <f t="shared" si="24"/>
        <v>3211076257.4367547</v>
      </c>
      <c r="CE4" s="45">
        <f t="shared" ref="CE4:CE44" si="47">CD4*0.000000001</f>
        <v>3.2110762574367548</v>
      </c>
      <c r="CF4" s="45">
        <f t="shared" si="25"/>
        <v>0.53093354166666662</v>
      </c>
      <c r="CG4" s="45">
        <f t="shared" si="26"/>
        <v>0.84050745621372769</v>
      </c>
      <c r="CH4">
        <v>10.402189</v>
      </c>
      <c r="CI4">
        <v>-6.4235936444315676E-4</v>
      </c>
      <c r="CJ4">
        <v>0.88236536112326003</v>
      </c>
      <c r="CK4">
        <f t="shared" ref="CK4:CK41" si="48">SQRT(CJ4/CH4)</f>
        <v>0.29124726463980749</v>
      </c>
      <c r="CL4">
        <f t="shared" ref="CL4:CL44" si="49">SQRT(1/CH4)</f>
        <v>0.31005420796575117</v>
      </c>
      <c r="CM4">
        <v>2.1399999999999998E-10</v>
      </c>
      <c r="CN4">
        <f>CM4*SQRT(CJ4/CH4)</f>
        <v>6.2326914632918805E-11</v>
      </c>
      <c r="CO4">
        <f t="shared" ref="CO4:CO23" si="50">SQRT(ABS(CI4))/CH4</f>
        <v>2.4364880717093313E-3</v>
      </c>
      <c r="CP4">
        <f t="shared" si="27"/>
        <v>3.5258233312235833E-3</v>
      </c>
      <c r="CQ4" s="24">
        <f t="shared" si="28"/>
        <v>3.6428468840931505E-10</v>
      </c>
      <c r="CR4" s="24"/>
    </row>
    <row r="5" spans="1:96" ht="20.25" customHeight="1" x14ac:dyDescent="0.25">
      <c r="A5" s="22" t="s">
        <v>154</v>
      </c>
      <c r="B5" s="57">
        <v>5.0999999999999996</v>
      </c>
      <c r="C5" s="22">
        <v>1</v>
      </c>
      <c r="D5" s="22">
        <v>28</v>
      </c>
      <c r="E5" s="22">
        <v>28</v>
      </c>
      <c r="F5" s="24">
        <f t="shared" si="0"/>
        <v>4.6833413199999998E-26</v>
      </c>
      <c r="G5" s="24">
        <f t="shared" si="1"/>
        <v>2.5506279679999997E-29</v>
      </c>
      <c r="H5" s="25">
        <f t="shared" si="29"/>
        <v>1836.1522647586683</v>
      </c>
      <c r="I5" s="25">
        <f t="shared" si="30"/>
        <v>1</v>
      </c>
      <c r="J5" s="26">
        <f t="shared" si="31"/>
        <v>4.680790692032E-26</v>
      </c>
      <c r="K5" s="27">
        <v>58.097000000000001</v>
      </c>
      <c r="L5" s="28">
        <f>0.107*EXP(23800/(8.3144598*N5))/1000</f>
        <v>1.3500630387524655E-3</v>
      </c>
      <c r="M5" s="29">
        <f t="shared" si="32"/>
        <v>8.856219279989372E-4</v>
      </c>
      <c r="N5" s="27">
        <v>1129.1500000000001</v>
      </c>
      <c r="O5" s="30">
        <v>3.04E-5</v>
      </c>
      <c r="P5" s="30">
        <v>3.4099999999999999E-4</v>
      </c>
      <c r="Q5" s="91">
        <f t="shared" si="2"/>
        <v>2.9333523201941225E-10</v>
      </c>
      <c r="R5" s="97">
        <f t="shared" si="3"/>
        <v>2.7099999999999999E-10</v>
      </c>
      <c r="S5" s="108">
        <f t="shared" si="4"/>
        <v>2.233523201941226E-11</v>
      </c>
      <c r="T5" s="119">
        <f t="shared" si="5"/>
        <v>7.6142343576151683E-2</v>
      </c>
      <c r="U5" s="31">
        <v>1.3799999999999999E-10</v>
      </c>
      <c r="V5" s="31">
        <v>1.3300000000000001E-10</v>
      </c>
      <c r="W5" s="31">
        <f t="shared" si="6"/>
        <v>3.2028961674852713E-10</v>
      </c>
      <c r="X5" s="31">
        <v>2.4819399999999998</v>
      </c>
      <c r="Y5" s="31">
        <f t="shared" si="7"/>
        <v>0.96376811594202916</v>
      </c>
      <c r="Z5" s="31">
        <f t="shared" si="8"/>
        <v>2.9333523201941225</v>
      </c>
      <c r="AA5" s="31">
        <f t="shared" si="9"/>
        <v>2.71</v>
      </c>
      <c r="AB5" s="31">
        <v>1910000</v>
      </c>
      <c r="AC5" s="32">
        <v>1816.4</v>
      </c>
      <c r="AD5" s="28">
        <v>0</v>
      </c>
      <c r="AE5" s="28">
        <v>2.6463999999999999</v>
      </c>
      <c r="AF5" s="28">
        <v>-6.5149999999999995E-4</v>
      </c>
      <c r="AG5" s="89">
        <v>39.098300000000002</v>
      </c>
      <c r="AH5" s="90">
        <v>18.998403</v>
      </c>
      <c r="AI5" s="90">
        <f t="shared" si="33"/>
        <v>20.099897000000002</v>
      </c>
      <c r="AJ5" s="90">
        <f t="shared" si="10"/>
        <v>4.5439151800414059</v>
      </c>
      <c r="AK5" s="28">
        <v>1</v>
      </c>
      <c r="AL5" s="28">
        <v>1</v>
      </c>
      <c r="AM5" s="28">
        <f t="shared" si="34"/>
        <v>2</v>
      </c>
      <c r="AN5" s="28">
        <f t="shared" si="35"/>
        <v>2</v>
      </c>
      <c r="AO5" s="46">
        <v>0.56999999999999995</v>
      </c>
      <c r="AP5" s="46">
        <v>0.62277172300000005</v>
      </c>
      <c r="AQ5" s="33">
        <f t="shared" si="11"/>
        <v>0.36108717500000004</v>
      </c>
      <c r="AR5" s="33">
        <f t="shared" si="36"/>
        <v>0.42019336834919202</v>
      </c>
      <c r="AS5" s="33">
        <f t="shared" si="12"/>
        <v>0.32961603483108115</v>
      </c>
      <c r="AT5" s="33">
        <f>1/3*BY5*BH5*BB5</f>
        <v>0.40376310518547792</v>
      </c>
      <c r="AU5" s="46">
        <v>0.3607730892591835</v>
      </c>
      <c r="AV5" s="47">
        <f>(AP5-AU5)/AP5</f>
        <v>0.42069770361236608</v>
      </c>
      <c r="AW5" s="34">
        <f t="shared" si="13"/>
        <v>3795503.1464045099</v>
      </c>
      <c r="AX5" s="34">
        <f t="shared" si="14"/>
        <v>2200657.8947368423</v>
      </c>
      <c r="AY5" s="48">
        <v>1331266012.0265069</v>
      </c>
      <c r="AZ5" s="49">
        <f>AU5/AY5</f>
        <v>2.710000000000001E-10</v>
      </c>
      <c r="BA5" s="49">
        <v>2.4738055412580903E-10</v>
      </c>
      <c r="BB5" s="49">
        <v>3.0302876723678847E-10</v>
      </c>
      <c r="BC5" s="37">
        <f t="shared" si="15"/>
        <v>4.673972065969942E-10</v>
      </c>
      <c r="BD5" s="49">
        <f>AP5/AY5</f>
        <v>4.6780411831591179E-10</v>
      </c>
      <c r="BE5" s="49">
        <f>(BD5-AZ5)/AZ5</f>
        <v>0.72621445873030122</v>
      </c>
      <c r="BF5" s="50">
        <f>AU5/BH5</f>
        <v>1.9861984654216225E-4</v>
      </c>
      <c r="BG5" s="38">
        <f t="shared" si="37"/>
        <v>1.8164</v>
      </c>
      <c r="BH5" s="51">
        <f t="shared" si="16"/>
        <v>1816.4</v>
      </c>
      <c r="BI5" s="51">
        <v>2360</v>
      </c>
      <c r="BJ5" s="52">
        <f>AP5/BF5</f>
        <v>3135.4959428377188</v>
      </c>
      <c r="BK5" s="52">
        <f t="shared" si="38"/>
        <v>0.72621445873030088</v>
      </c>
      <c r="BL5" s="53">
        <f t="shared" si="17"/>
        <v>5.3927218125438487E-3</v>
      </c>
      <c r="BM5" s="54">
        <v>66.900000000000006</v>
      </c>
      <c r="BN5" s="42">
        <f t="shared" si="18"/>
        <v>547004.11961534142</v>
      </c>
      <c r="BO5" s="42">
        <f t="shared" si="39"/>
        <v>1094008.2392306828</v>
      </c>
      <c r="BP5" s="101">
        <f t="shared" si="40"/>
        <v>733552.6315789473</v>
      </c>
      <c r="BQ5" s="42">
        <f t="shared" si="41"/>
        <v>1.0940082392306827</v>
      </c>
      <c r="BR5" s="42">
        <f t="shared" si="42"/>
        <v>0.73355263157894723</v>
      </c>
      <c r="BS5" s="105">
        <f t="shared" si="19"/>
        <v>360455.60765173554</v>
      </c>
      <c r="BT5" s="109">
        <f t="shared" si="20"/>
        <v>0.32948162063679831</v>
      </c>
      <c r="BU5" s="110">
        <f t="shared" si="21"/>
        <v>3.20911160685881E-4</v>
      </c>
      <c r="BV5" s="110">
        <f t="shared" si="22"/>
        <v>1.6384068224766227E-5</v>
      </c>
      <c r="BW5" s="109">
        <f t="shared" si="43"/>
        <v>0.9489451591844027</v>
      </c>
      <c r="BX5" s="102">
        <f t="shared" si="44"/>
        <v>2.200657894736842</v>
      </c>
      <c r="BY5" s="42">
        <f t="shared" si="23"/>
        <v>2200657.8947368423</v>
      </c>
      <c r="BZ5" s="55">
        <f>AP5/(BL5)</f>
        <v>115.48374728905715</v>
      </c>
      <c r="CA5" s="56">
        <f>(BZ5-BM5)/BM5</f>
        <v>0.72621445873030099</v>
      </c>
      <c r="CB5" s="45">
        <f t="shared" si="45"/>
        <v>1332425000</v>
      </c>
      <c r="CC5" s="45">
        <f t="shared" si="46"/>
        <v>1.3324250000000002</v>
      </c>
      <c r="CD5" s="45">
        <f t="shared" si="24"/>
        <v>1987156565.7386124</v>
      </c>
      <c r="CE5" s="45">
        <f t="shared" si="47"/>
        <v>1.9871565657386125</v>
      </c>
      <c r="CF5" s="45">
        <f t="shared" si="25"/>
        <v>0.36108717499999998</v>
      </c>
      <c r="CG5" s="45">
        <f t="shared" si="26"/>
        <v>0.58290303226983431</v>
      </c>
      <c r="CH5">
        <v>12.78567</v>
      </c>
      <c r="CI5">
        <v>-1.3975067443463746E-3</v>
      </c>
      <c r="CJ5">
        <v>0.88025103225420376</v>
      </c>
      <c r="CK5">
        <f t="shared" si="48"/>
        <v>0.26238652387925293</v>
      </c>
      <c r="CL5">
        <f t="shared" si="49"/>
        <v>0.27966508792953987</v>
      </c>
      <c r="CM5">
        <v>2.4399999999999998E-10</v>
      </c>
      <c r="CN5">
        <f>CM5*SQRT(CJ5/CH5)</f>
        <v>6.4022311826537711E-11</v>
      </c>
      <c r="CO5">
        <f t="shared" si="50"/>
        <v>2.9238390706646461E-3</v>
      </c>
      <c r="CP5">
        <f t="shared" si="27"/>
        <v>4.5256529371538283E-3</v>
      </c>
      <c r="CQ5" s="24">
        <f t="shared" si="28"/>
        <v>3.8914296812648964E-10</v>
      </c>
      <c r="CR5" s="24"/>
    </row>
    <row r="6" spans="1:96" ht="20.25" customHeight="1" x14ac:dyDescent="0.25">
      <c r="A6" s="22" t="s">
        <v>155</v>
      </c>
      <c r="B6" s="57"/>
      <c r="C6" s="22">
        <v>1</v>
      </c>
      <c r="D6" s="22">
        <v>46</v>
      </c>
      <c r="E6" s="22">
        <v>46</v>
      </c>
      <c r="F6" s="24">
        <f t="shared" si="0"/>
        <v>7.6940607399999996E-26</v>
      </c>
      <c r="G6" s="24">
        <f t="shared" si="1"/>
        <v>4.1903173759999999E-29</v>
      </c>
      <c r="H6" s="25">
        <f t="shared" si="29"/>
        <v>1836.1522647586683</v>
      </c>
      <c r="I6" s="25">
        <f t="shared" si="30"/>
        <v>1</v>
      </c>
      <c r="J6" s="26">
        <f t="shared" si="31"/>
        <v>7.689870422624E-26</v>
      </c>
      <c r="K6" s="58">
        <v>104.4662</v>
      </c>
      <c r="L6" s="28">
        <f>0.115*EXP(27000/(8.3144598*N6))/1000</f>
        <v>2.5481160758264749E-3</v>
      </c>
      <c r="M6" s="29">
        <f t="shared" si="32"/>
        <v>9.5406191861851825E-4</v>
      </c>
      <c r="N6" s="28">
        <v>1048.1500000000001</v>
      </c>
      <c r="O6" s="30">
        <v>3.57E-5</v>
      </c>
      <c r="P6" s="30">
        <v>3.4900000000000003E-4</v>
      </c>
      <c r="Q6" s="91">
        <f t="shared" si="2"/>
        <v>3.0947751860545457E-10</v>
      </c>
      <c r="R6" s="97">
        <f t="shared" si="3"/>
        <v>2.85E-10</v>
      </c>
      <c r="S6" s="108">
        <f t="shared" si="4"/>
        <v>2.4477518605454569E-11</v>
      </c>
      <c r="T6" s="119">
        <f t="shared" si="5"/>
        <v>7.9093042737816338E-2</v>
      </c>
      <c r="U6" s="31">
        <v>1.5199999999999999E-10</v>
      </c>
      <c r="V6" s="31">
        <v>1.3300000000000001E-10</v>
      </c>
      <c r="W6" s="31">
        <f t="shared" si="6"/>
        <v>3.3745862008012236E-10</v>
      </c>
      <c r="X6" s="31"/>
      <c r="Y6" s="31">
        <f t="shared" si="7"/>
        <v>0.87500000000000011</v>
      </c>
      <c r="Z6" s="31">
        <f t="shared" si="8"/>
        <v>3.0947751860545458</v>
      </c>
      <c r="AA6" s="31">
        <f t="shared" si="9"/>
        <v>2.85</v>
      </c>
      <c r="AB6" s="31">
        <f>K6/O6</f>
        <v>2926224.0896358541</v>
      </c>
      <c r="AC6" s="32">
        <v>1760.4</v>
      </c>
      <c r="AD6" s="28">
        <v>0</v>
      </c>
      <c r="AE6" s="31">
        <f>AB6*100^3/1000</f>
        <v>2926224089.6358538</v>
      </c>
      <c r="AF6" s="28">
        <v>0</v>
      </c>
      <c r="AG6" s="89">
        <v>85.467799999999997</v>
      </c>
      <c r="AH6" s="90">
        <v>18.998403</v>
      </c>
      <c r="AI6" s="90">
        <f t="shared" si="33"/>
        <v>66.469397000000001</v>
      </c>
      <c r="AJ6" s="90">
        <f t="shared" si="10"/>
        <v>6.7209703769226667</v>
      </c>
      <c r="AK6" s="28">
        <v>1</v>
      </c>
      <c r="AL6" s="28">
        <v>1</v>
      </c>
      <c r="AM6" s="28">
        <f t="shared" si="34"/>
        <v>2</v>
      </c>
      <c r="AN6" s="28">
        <f t="shared" si="35"/>
        <v>2</v>
      </c>
      <c r="AO6" s="46">
        <v>0.48965000000000003</v>
      </c>
      <c r="AP6" s="46">
        <v>0.48965000000000003</v>
      </c>
      <c r="AQ6" s="33">
        <f t="shared" si="11"/>
        <v>0.32557537815126053</v>
      </c>
      <c r="AR6" s="33">
        <f t="shared" si="36"/>
        <v>0.33508551383383944</v>
      </c>
      <c r="AS6" s="33">
        <f t="shared" si="12"/>
        <v>0.29579640687862813</v>
      </c>
      <c r="AT6" s="33"/>
      <c r="AU6" s="46"/>
      <c r="AV6" s="47"/>
      <c r="AW6" s="34">
        <f t="shared" si="13"/>
        <v>2927863.2846601852</v>
      </c>
      <c r="AX6" s="34">
        <f t="shared" si="14"/>
        <v>1946778.7114845938</v>
      </c>
      <c r="AY6" s="48"/>
      <c r="AZ6" s="49"/>
      <c r="BA6" s="49">
        <v>2.5893228302185304E-10</v>
      </c>
      <c r="BB6" s="49"/>
      <c r="BC6" s="37">
        <f t="shared" si="15"/>
        <v>4.2862654661546839E-10</v>
      </c>
      <c r="BD6" s="49">
        <v>2.5893228302185304E-10</v>
      </c>
      <c r="BE6" s="49"/>
      <c r="BF6" s="50"/>
      <c r="BG6" s="38">
        <f t="shared" si="37"/>
        <v>1.7604000000000002</v>
      </c>
      <c r="BH6" s="51">
        <f t="shared" si="16"/>
        <v>1760.4</v>
      </c>
      <c r="BI6" s="51"/>
      <c r="BJ6" s="52"/>
      <c r="BK6" s="52"/>
      <c r="BL6" s="53">
        <f t="shared" si="17"/>
        <v>0</v>
      </c>
      <c r="BM6" s="54">
        <v>69.5</v>
      </c>
      <c r="BN6" s="42">
        <f t="shared" si="18"/>
        <v>465796.22510662465</v>
      </c>
      <c r="BO6" s="42">
        <f t="shared" si="39"/>
        <v>931592.45021324931</v>
      </c>
      <c r="BP6" s="101">
        <f t="shared" si="40"/>
        <v>648926.23716153123</v>
      </c>
      <c r="BQ6" s="42">
        <f t="shared" si="41"/>
        <v>0.93159245021324921</v>
      </c>
      <c r="BR6" s="42">
        <f t="shared" si="42"/>
        <v>0.64892623716153119</v>
      </c>
      <c r="BS6" s="105">
        <f t="shared" si="19"/>
        <v>282666.21305171808</v>
      </c>
      <c r="BT6" s="109">
        <f t="shared" si="20"/>
        <v>0.30342261037754592</v>
      </c>
      <c r="BU6" s="110">
        <f t="shared" si="21"/>
        <v>2.8830691984357186E-4</v>
      </c>
      <c r="BV6" s="110">
        <f t="shared" si="22"/>
        <v>1.5884104043689004E-5</v>
      </c>
      <c r="BW6" s="109">
        <f t="shared" si="43"/>
        <v>0.94490557475239467</v>
      </c>
      <c r="BX6" s="102">
        <f t="shared" si="44"/>
        <v>1.9467787114845938</v>
      </c>
      <c r="BY6" s="42">
        <f t="shared" si="23"/>
        <v>1946778.7114845938</v>
      </c>
      <c r="BZ6" s="55"/>
      <c r="CA6" s="56"/>
      <c r="CB6" s="45">
        <f t="shared" si="45"/>
        <v>1142369747.8991597</v>
      </c>
      <c r="CC6" s="45">
        <f t="shared" si="46"/>
        <v>1.1423697478991597</v>
      </c>
      <c r="CD6" s="45">
        <f t="shared" si="24"/>
        <v>1639975349.3554041</v>
      </c>
      <c r="CE6" s="45">
        <f t="shared" si="47"/>
        <v>1.6399753493554043</v>
      </c>
      <c r="CF6" s="45">
        <f t="shared" si="25"/>
        <v>0.32557537815126053</v>
      </c>
      <c r="CG6" s="45">
        <f t="shared" si="26"/>
        <v>0.50753550169262396</v>
      </c>
      <c r="CH6">
        <v>15.543321000000001</v>
      </c>
      <c r="CI6">
        <v>-1.8393987211277479E-3</v>
      </c>
      <c r="CJ6"/>
      <c r="CK6"/>
      <c r="CL6">
        <f t="shared" si="49"/>
        <v>0.25364604325163281</v>
      </c>
      <c r="CM6">
        <v>2.5599999999999999E-10</v>
      </c>
      <c r="CN6" s="45">
        <f>R6*SQRT(0.9/CH6)</f>
        <v>6.8579482982085351E-11</v>
      </c>
      <c r="CO6">
        <f t="shared" si="50"/>
        <v>2.7592695224777789E-3</v>
      </c>
      <c r="CP6">
        <f t="shared" si="27"/>
        <v>5.2048608428600122E-3</v>
      </c>
      <c r="CQ6" s="24">
        <f t="shared" si="28"/>
        <v>4.94652566383765E-10</v>
      </c>
      <c r="CR6" s="24"/>
    </row>
    <row r="7" spans="1:96" ht="20.25" customHeight="1" x14ac:dyDescent="0.25">
      <c r="A7" s="22" t="s">
        <v>156</v>
      </c>
      <c r="B7" s="57"/>
      <c r="C7" s="22">
        <v>1</v>
      </c>
      <c r="D7" s="22">
        <v>64</v>
      </c>
      <c r="E7" s="22">
        <v>64</v>
      </c>
      <c r="F7" s="24">
        <f t="shared" si="0"/>
        <v>1.070478016E-25</v>
      </c>
      <c r="G7" s="24">
        <f t="shared" si="1"/>
        <v>5.8300067839999996E-29</v>
      </c>
      <c r="H7" s="25">
        <f t="shared" si="29"/>
        <v>1836.1522647586685</v>
      </c>
      <c r="I7" s="25">
        <f t="shared" si="30"/>
        <v>1</v>
      </c>
      <c r="J7" s="26">
        <f t="shared" si="31"/>
        <v>1.0698950153215999E-25</v>
      </c>
      <c r="K7" s="27">
        <v>58.44</v>
      </c>
      <c r="L7" s="28">
        <f>0.115*EXP(27000/(8.3144598*N7))/1000</f>
        <v>3.4453112314492135E-3</v>
      </c>
      <c r="M7" s="29">
        <f t="shared" si="32"/>
        <v>1.0469559755012302E-3</v>
      </c>
      <c r="N7" s="27">
        <v>955.15</v>
      </c>
      <c r="O7" s="30">
        <v>4.57E-5</v>
      </c>
      <c r="P7" s="30">
        <v>3.8499999999999998E-4</v>
      </c>
      <c r="Q7" s="91">
        <f t="shared" si="2"/>
        <v>3.3603029561049744E-10</v>
      </c>
      <c r="R7" s="97">
        <f t="shared" si="3"/>
        <v>3E-10</v>
      </c>
      <c r="S7" s="108">
        <f t="shared" si="4"/>
        <v>3.6030295610497445E-11</v>
      </c>
      <c r="T7" s="119">
        <f t="shared" si="5"/>
        <v>0.10722335480209563</v>
      </c>
      <c r="U7" s="31">
        <v>1.6699999999999999E-10</v>
      </c>
      <c r="V7" s="31">
        <v>1.3300000000000001E-10</v>
      </c>
      <c r="W7" s="31">
        <f t="shared" si="6"/>
        <v>3.6168582142103137E-10</v>
      </c>
      <c r="X7" s="31"/>
      <c r="Y7" s="31">
        <f t="shared" si="7"/>
        <v>0.79640718562874258</v>
      </c>
      <c r="Z7" s="31">
        <f t="shared" si="8"/>
        <v>3.3603029561049746</v>
      </c>
      <c r="AA7" s="31">
        <f t="shared" si="9"/>
        <v>3</v>
      </c>
      <c r="AB7" s="31">
        <v>2196977.25</v>
      </c>
      <c r="AC7" s="28">
        <v>2732.9322499999998</v>
      </c>
      <c r="AD7" s="28">
        <v>-0.91500000000000004</v>
      </c>
      <c r="AE7" s="28">
        <v>4.8985000000000003</v>
      </c>
      <c r="AF7" s="28">
        <v>-5.4299999999999997E-4</v>
      </c>
      <c r="AG7" s="89">
        <v>132.905452</v>
      </c>
      <c r="AH7" s="90">
        <v>18.998403</v>
      </c>
      <c r="AI7" s="90">
        <f t="shared" si="33"/>
        <v>113.907049</v>
      </c>
      <c r="AJ7" s="90">
        <f t="shared" si="10"/>
        <v>3.5157591618343522</v>
      </c>
      <c r="AK7" s="28">
        <v>1</v>
      </c>
      <c r="AL7" s="28">
        <v>1</v>
      </c>
      <c r="AM7" s="28">
        <f t="shared" si="34"/>
        <v>2</v>
      </c>
      <c r="AN7" s="28">
        <f t="shared" si="35"/>
        <v>2</v>
      </c>
      <c r="AO7" s="46">
        <v>0.36715000000000003</v>
      </c>
      <c r="AP7" s="46">
        <v>0.36715000000000003</v>
      </c>
      <c r="AQ7" s="33">
        <f t="shared" si="11"/>
        <v>0.301421612691466</v>
      </c>
      <c r="AR7" s="33">
        <f t="shared" si="36"/>
        <v>0.17902325291715654</v>
      </c>
      <c r="AS7" s="33">
        <f t="shared" si="12"/>
        <v>0.28095436645910149</v>
      </c>
      <c r="AT7" s="33"/>
      <c r="AU7" s="46"/>
      <c r="AV7" s="47"/>
      <c r="AW7" s="34">
        <f t="shared" si="13"/>
        <v>1975018.424181133</v>
      </c>
      <c r="AX7" s="34">
        <f t="shared" si="14"/>
        <v>1621444.2013129101</v>
      </c>
      <c r="AY7" s="48"/>
      <c r="AZ7" s="49"/>
      <c r="BA7" s="49">
        <v>2.7962928465917803E-10</v>
      </c>
      <c r="BB7" s="49"/>
      <c r="BC7" s="37">
        <f t="shared" si="15"/>
        <v>3.6541838860355382E-10</v>
      </c>
      <c r="BD7" s="49">
        <v>2.7962928465917803E-10</v>
      </c>
      <c r="BE7" s="49"/>
      <c r="BF7" s="50"/>
      <c r="BG7" s="38">
        <f t="shared" si="37"/>
        <v>1.8589699999999998</v>
      </c>
      <c r="BH7" s="51">
        <f t="shared" si="16"/>
        <v>1858.9699999999998</v>
      </c>
      <c r="BI7" s="51"/>
      <c r="BJ7" s="52"/>
      <c r="BK7" s="52"/>
      <c r="BL7" s="53">
        <f t="shared" si="17"/>
        <v>0</v>
      </c>
      <c r="BM7" s="54">
        <v>74.099999999999994</v>
      </c>
      <c r="BN7" s="42">
        <f t="shared" si="18"/>
        <v>363871.44937213138</v>
      </c>
      <c r="BO7" s="42">
        <f t="shared" si="39"/>
        <v>727742.89874426275</v>
      </c>
      <c r="BP7" s="101">
        <f t="shared" si="40"/>
        <v>540481.40043763665</v>
      </c>
      <c r="BQ7" s="42">
        <f t="shared" si="41"/>
        <v>0.72774289874426268</v>
      </c>
      <c r="BR7" s="42">
        <f t="shared" si="42"/>
        <v>0.54048140043763659</v>
      </c>
      <c r="BS7" s="105">
        <f t="shared" si="19"/>
        <v>187261.4983066261</v>
      </c>
      <c r="BT7" s="109">
        <f t="shared" si="20"/>
        <v>0.25731820761116347</v>
      </c>
      <c r="BU7" s="110">
        <f t="shared" si="21"/>
        <v>2.4454366139347493E-4</v>
      </c>
      <c r="BV7" s="110">
        <f t="shared" si="22"/>
        <v>1.9473704629743691E-5</v>
      </c>
      <c r="BW7" s="109">
        <f t="shared" si="43"/>
        <v>0.92036716666963547</v>
      </c>
      <c r="BX7" s="102">
        <f t="shared" si="44"/>
        <v>1.62144420131291</v>
      </c>
      <c r="BY7" s="42">
        <f t="shared" si="23"/>
        <v>1621444.2013129101</v>
      </c>
      <c r="BZ7" s="55"/>
      <c r="CA7" s="56"/>
      <c r="CB7" s="45">
        <f t="shared" si="45"/>
        <v>1004738708.9715533</v>
      </c>
      <c r="CC7" s="45">
        <f t="shared" si="46"/>
        <v>1.0047387089715534</v>
      </c>
      <c r="CD7" s="45">
        <f t="shared" si="24"/>
        <v>1352852216.478622</v>
      </c>
      <c r="CE7" s="45">
        <f t="shared" si="47"/>
        <v>1.3528522164786221</v>
      </c>
      <c r="CF7" s="45">
        <f t="shared" si="25"/>
        <v>0.301421612691466</v>
      </c>
      <c r="CG7" s="45">
        <f t="shared" si="26"/>
        <v>0.45459933022062804</v>
      </c>
      <c r="CH7">
        <v>16.622299000000002</v>
      </c>
      <c r="CI7">
        <v>-2.9196880729902793E-3</v>
      </c>
      <c r="CJ7"/>
      <c r="CK7"/>
      <c r="CL7">
        <f t="shared" si="49"/>
        <v>0.24527566110138047</v>
      </c>
      <c r="CM7">
        <v>2.7599999999999998E-10</v>
      </c>
      <c r="CN7" s="45">
        <f>R7*SQRT(0.9/CH7)</f>
        <v>6.9806676931553328E-11</v>
      </c>
      <c r="CO7">
        <f t="shared" si="50"/>
        <v>3.2507018453460713E-3</v>
      </c>
      <c r="CP7">
        <f t="shared" si="27"/>
        <v>6.9092533991300187E-3</v>
      </c>
      <c r="CQ7" s="24">
        <f t="shared" si="28"/>
        <v>8.4358824408450485E-10</v>
      </c>
      <c r="CR7" s="24"/>
    </row>
    <row r="8" spans="1:96" ht="20.25" customHeight="1" x14ac:dyDescent="0.25">
      <c r="A8" s="22" t="s">
        <v>157</v>
      </c>
      <c r="B8" s="57">
        <v>3.67</v>
      </c>
      <c r="C8" s="22">
        <v>1</v>
      </c>
      <c r="D8" s="22">
        <v>20</v>
      </c>
      <c r="E8" s="22">
        <v>20</v>
      </c>
      <c r="F8" s="24">
        <f t="shared" si="0"/>
        <v>3.3452438000000001E-26</v>
      </c>
      <c r="G8" s="24">
        <f t="shared" si="1"/>
        <v>1.82187712E-29</v>
      </c>
      <c r="H8" s="25">
        <f t="shared" si="29"/>
        <v>1836.1522647586683</v>
      </c>
      <c r="I8" s="25">
        <f t="shared" si="30"/>
        <v>1</v>
      </c>
      <c r="J8" s="26">
        <f t="shared" si="31"/>
        <v>3.3434219228800004E-26</v>
      </c>
      <c r="K8" s="27">
        <v>42.393999999999998</v>
      </c>
      <c r="L8" s="28">
        <f>0.0726*EXP(22400/(8.3144598*N8))/1000</f>
        <v>1.5609788980515524E-3</v>
      </c>
      <c r="M8" s="29">
        <f t="shared" si="32"/>
        <v>1.1388224575788635E-3</v>
      </c>
      <c r="N8" s="27">
        <v>878.1</v>
      </c>
      <c r="O8" s="30">
        <f>K8/AB8</f>
        <v>2.828152101400934E-5</v>
      </c>
      <c r="P8" s="30">
        <v>2.8800000000000001E-4</v>
      </c>
      <c r="Q8" s="91">
        <f t="shared" si="2"/>
        <v>2.8635665995499066E-10</v>
      </c>
      <c r="R8" s="97">
        <f t="shared" si="3"/>
        <v>2.5699999999999999E-10</v>
      </c>
      <c r="S8" s="108">
        <f t="shared" si="4"/>
        <v>2.9356659954990673E-11</v>
      </c>
      <c r="T8" s="119">
        <f t="shared" si="5"/>
        <v>0.10251781802317757</v>
      </c>
      <c r="U8" s="31">
        <v>7.5999999999999996E-11</v>
      </c>
      <c r="V8" s="31">
        <v>1.81E-10</v>
      </c>
      <c r="W8" s="31">
        <f t="shared" si="6"/>
        <v>3.0889339182744056E-10</v>
      </c>
      <c r="X8" s="31">
        <v>2.3729399999999998</v>
      </c>
      <c r="Y8" s="31">
        <f t="shared" si="7"/>
        <v>2.3815789473684212</v>
      </c>
      <c r="Z8" s="31">
        <f t="shared" si="8"/>
        <v>2.8635665995499067</v>
      </c>
      <c r="AA8" s="31">
        <f t="shared" si="9"/>
        <v>2.57</v>
      </c>
      <c r="AB8" s="31">
        <v>1499000</v>
      </c>
      <c r="AC8" s="28">
        <v>2787.9043499999998</v>
      </c>
      <c r="AD8" s="28">
        <v>-0.84899999999999998</v>
      </c>
      <c r="AE8" s="28">
        <v>1.8842000000000001</v>
      </c>
      <c r="AF8" s="28">
        <v>-4.328E-4</v>
      </c>
      <c r="AG8" s="89">
        <v>6.9409999999999998</v>
      </c>
      <c r="AH8" s="90">
        <v>35.450000000000003</v>
      </c>
      <c r="AI8" s="90">
        <f t="shared" si="33"/>
        <v>28.509000000000004</v>
      </c>
      <c r="AJ8" s="90">
        <f t="shared" si="10"/>
        <v>7.3036474995163232</v>
      </c>
      <c r="AK8" s="28">
        <v>1</v>
      </c>
      <c r="AL8" s="28">
        <v>1</v>
      </c>
      <c r="AM8" s="28">
        <f t="shared" si="34"/>
        <v>2</v>
      </c>
      <c r="AN8" s="28">
        <f t="shared" si="35"/>
        <v>2</v>
      </c>
      <c r="AO8" s="46">
        <v>0.61260000000000003</v>
      </c>
      <c r="AP8" s="46">
        <v>0.65551426099999999</v>
      </c>
      <c r="AQ8" s="33">
        <f t="shared" si="11"/>
        <v>0.40225025742942672</v>
      </c>
      <c r="AR8" s="33">
        <f t="shared" si="36"/>
        <v>0.38635925812539001</v>
      </c>
      <c r="AS8" s="33">
        <f t="shared" si="12"/>
        <v>0.37226977205251366</v>
      </c>
      <c r="AT8" s="59">
        <f>1/3*BY8*BH8*BB8</f>
        <v>0.467412663978306</v>
      </c>
      <c r="AU8" s="46">
        <v>0.40224439226966308</v>
      </c>
      <c r="AV8" s="47">
        <f t="shared" ref="AV8:AV15" si="51">(AP8-AU8)/AP8</f>
        <v>0.38636820554287976</v>
      </c>
      <c r="AW8" s="34">
        <f t="shared" si="13"/>
        <v>3746536.9160051425</v>
      </c>
      <c r="AX8" s="34">
        <f t="shared" si="14"/>
        <v>2299027.692598009</v>
      </c>
      <c r="AY8" s="48">
        <v>1565153277.313864</v>
      </c>
      <c r="AZ8" s="49">
        <f t="shared" ref="AZ8:AZ15" si="52">AU8/AY8</f>
        <v>2.5700000000000004E-10</v>
      </c>
      <c r="BA8" s="49">
        <v>2.3784529568456903E-10</v>
      </c>
      <c r="BB8" s="49">
        <v>2.9863263583740558E-10</v>
      </c>
      <c r="BC8" s="37">
        <f t="shared" si="15"/>
        <v>4.1881182663147685E-10</v>
      </c>
      <c r="BD8" s="49">
        <f t="shared" ref="BD8:BD15" si="53">AP8/AY8</f>
        <v>4.1881793336241287E-10</v>
      </c>
      <c r="BE8" s="49">
        <f t="shared" ref="BE8:BE15" si="54">(BD8-AZ8)/AZ8</f>
        <v>0.62964176405608097</v>
      </c>
      <c r="BF8" s="50">
        <f t="shared" ref="BF8:BF15" si="55">AU8/BH8</f>
        <v>1.969471672957989E-4</v>
      </c>
      <c r="BG8" s="38">
        <f t="shared" si="37"/>
        <v>2.0423974499999997</v>
      </c>
      <c r="BH8" s="51">
        <f t="shared" si="16"/>
        <v>2042.3974499999999</v>
      </c>
      <c r="BI8" s="51">
        <v>3500</v>
      </c>
      <c r="BJ8" s="52">
        <f t="shared" ref="BJ8:BJ15" si="56">AP8/BF8</f>
        <v>3328.3761833216417</v>
      </c>
      <c r="BK8" s="52">
        <f t="shared" si="38"/>
        <v>0.62964176405608119</v>
      </c>
      <c r="BL8" s="53">
        <f t="shared" si="17"/>
        <v>6.1864717359222257E-3</v>
      </c>
      <c r="BM8" s="54">
        <v>65.02</v>
      </c>
      <c r="BN8" s="42">
        <f t="shared" si="18"/>
        <v>587978.46226408263</v>
      </c>
      <c r="BO8" s="42">
        <f t="shared" si="39"/>
        <v>1175956.9245281653</v>
      </c>
      <c r="BP8" s="101">
        <f t="shared" si="40"/>
        <v>766342.56419933622</v>
      </c>
      <c r="BQ8" s="42">
        <f t="shared" si="41"/>
        <v>1.1759569245281651</v>
      </c>
      <c r="BR8" s="42">
        <f t="shared" si="42"/>
        <v>0.76634256419933622</v>
      </c>
      <c r="BS8" s="105">
        <f t="shared" si="19"/>
        <v>409614.36032882903</v>
      </c>
      <c r="BT8" s="109">
        <f t="shared" si="20"/>
        <v>0.34832428959349898</v>
      </c>
      <c r="BU8" s="110">
        <f t="shared" si="21"/>
        <v>3.3674309715882843E-4</v>
      </c>
      <c r="BV8" s="110">
        <f t="shared" si="22"/>
        <v>2.2497258066235524E-5</v>
      </c>
      <c r="BW8" s="109">
        <f t="shared" si="43"/>
        <v>0.93319162811042133</v>
      </c>
      <c r="BX8" s="102">
        <f t="shared" si="44"/>
        <v>2.2990276925980089</v>
      </c>
      <c r="BY8" s="42">
        <f t="shared" si="23"/>
        <v>2299027.692598009</v>
      </c>
      <c r="BZ8" s="55">
        <f t="shared" ref="BZ8:BZ15" si="57">AP8/(BL8)</f>
        <v>105.95930749892638</v>
      </c>
      <c r="CA8" s="56">
        <f t="shared" ref="CA8:CA15" si="58">(BZ8-BM8)/BM8</f>
        <v>0.62964176405608097</v>
      </c>
      <c r="CB8" s="45">
        <f t="shared" si="45"/>
        <v>1565176098.9471855</v>
      </c>
      <c r="CC8" s="45">
        <f t="shared" si="46"/>
        <v>1.5651760989471857</v>
      </c>
      <c r="CD8" s="45">
        <f t="shared" si="24"/>
        <v>2401771423.966167</v>
      </c>
      <c r="CE8" s="45">
        <f t="shared" si="47"/>
        <v>2.4017714239661672</v>
      </c>
      <c r="CF8" s="45">
        <f t="shared" si="25"/>
        <v>0.40225025742942666</v>
      </c>
      <c r="CG8" s="45">
        <f t="shared" si="26"/>
        <v>0.68776324294229341</v>
      </c>
      <c r="CH8">
        <v>5.8044969999999996</v>
      </c>
      <c r="CI8">
        <v>-4.4547220629326256E-4</v>
      </c>
      <c r="CJ8">
        <v>0.8885485145267803</v>
      </c>
      <c r="CK8">
        <f t="shared" si="48"/>
        <v>0.39125353733723539</v>
      </c>
      <c r="CL8">
        <f t="shared" si="49"/>
        <v>0.4150665206068388</v>
      </c>
      <c r="CM8">
        <v>2.3600000000000001E-10</v>
      </c>
      <c r="CN8">
        <f t="shared" ref="CN8:CN17" si="59">CM8*SQRT(CJ8/CH8)</f>
        <v>9.233583481158756E-11</v>
      </c>
      <c r="CO8">
        <f t="shared" si="50"/>
        <v>3.6361828604085907E-3</v>
      </c>
      <c r="CP8">
        <f t="shared" si="27"/>
        <v>4.5526360777696315E-3</v>
      </c>
      <c r="CQ8" s="24">
        <f t="shared" si="28"/>
        <v>5.0986492855295244E-10</v>
      </c>
      <c r="CR8" s="24"/>
    </row>
    <row r="9" spans="1:96" ht="20.25" customHeight="1" x14ac:dyDescent="0.25">
      <c r="A9" s="22" t="s">
        <v>158</v>
      </c>
      <c r="B9" s="57">
        <v>3.94</v>
      </c>
      <c r="C9" s="22">
        <v>1</v>
      </c>
      <c r="D9" s="22">
        <v>28</v>
      </c>
      <c r="E9" s="22">
        <v>28</v>
      </c>
      <c r="F9" s="24">
        <f t="shared" si="0"/>
        <v>4.6833413199999998E-26</v>
      </c>
      <c r="G9" s="24">
        <f t="shared" si="1"/>
        <v>2.5506279679999997E-29</v>
      </c>
      <c r="H9" s="25">
        <f t="shared" si="29"/>
        <v>1836.1522647586683</v>
      </c>
      <c r="I9" s="25">
        <f t="shared" si="30"/>
        <v>1</v>
      </c>
      <c r="J9" s="26">
        <f t="shared" si="31"/>
        <v>4.680790692032E-26</v>
      </c>
      <c r="K9" s="27">
        <v>58.44</v>
      </c>
      <c r="L9" s="28">
        <f>0.0893*EXP(22000/(8.3144598*N9))/1000</f>
        <v>1.0321390978018604E-3</v>
      </c>
      <c r="M9" s="29">
        <f t="shared" si="32"/>
        <v>9.2494103500901812E-4</v>
      </c>
      <c r="N9" s="27">
        <v>1081.1500000000001</v>
      </c>
      <c r="O9" s="30">
        <v>3.765E-5</v>
      </c>
      <c r="P9" s="30">
        <v>3.5E-4</v>
      </c>
      <c r="Q9" s="91">
        <f t="shared" si="2"/>
        <v>3.1501267418407799E-10</v>
      </c>
      <c r="R9" s="97">
        <f t="shared" si="3"/>
        <v>2.8300000000000001E-10</v>
      </c>
      <c r="S9" s="108">
        <f t="shared" si="4"/>
        <v>3.2012674184077988E-11</v>
      </c>
      <c r="T9" s="119">
        <f t="shared" si="5"/>
        <v>0.10162344822155107</v>
      </c>
      <c r="U9" s="31">
        <v>1.02E-10</v>
      </c>
      <c r="V9" s="31">
        <v>1.81E-10</v>
      </c>
      <c r="W9" s="31">
        <f t="shared" si="6"/>
        <v>3.3994554959409769E-10</v>
      </c>
      <c r="X9" s="31">
        <v>2.6590099999999999</v>
      </c>
      <c r="Y9" s="31">
        <f t="shared" si="7"/>
        <v>1.7745098039215685</v>
      </c>
      <c r="Z9" s="31">
        <f t="shared" si="8"/>
        <v>3.1501267418407801</v>
      </c>
      <c r="AA9" s="31">
        <f t="shared" si="9"/>
        <v>2.83</v>
      </c>
      <c r="AB9" s="31">
        <v>1560000</v>
      </c>
      <c r="AC9" s="28">
        <v>2732.9322499999998</v>
      </c>
      <c r="AD9" s="28">
        <v>-0.91500000000000004</v>
      </c>
      <c r="AE9" s="28">
        <v>2.1393</v>
      </c>
      <c r="AF9" s="28">
        <v>-5.4299999999999997E-4</v>
      </c>
      <c r="AG9" s="89">
        <v>22.989768999999999</v>
      </c>
      <c r="AH9" s="90">
        <v>35.450000000000003</v>
      </c>
      <c r="AI9" s="90">
        <f t="shared" si="33"/>
        <v>12.460231000000004</v>
      </c>
      <c r="AJ9" s="90">
        <f t="shared" si="10"/>
        <v>4.1905191869704392</v>
      </c>
      <c r="AK9" s="28">
        <v>1</v>
      </c>
      <c r="AL9" s="28">
        <v>1</v>
      </c>
      <c r="AM9" s="28">
        <f t="shared" si="34"/>
        <v>2</v>
      </c>
      <c r="AN9" s="28">
        <f t="shared" si="35"/>
        <v>2</v>
      </c>
      <c r="AO9" s="46">
        <v>0.46649999999999997</v>
      </c>
      <c r="AP9" s="46">
        <v>0.491042596</v>
      </c>
      <c r="AQ9" s="33">
        <f t="shared" si="11"/>
        <v>0.30415923375652942</v>
      </c>
      <c r="AR9" s="33">
        <f t="shared" si="36"/>
        <v>0.3805848286193701</v>
      </c>
      <c r="AS9" s="33">
        <f t="shared" si="12"/>
        <v>0.28617343538334455</v>
      </c>
      <c r="AT9" s="33">
        <f>1/3*BY9*BH9*BB9</f>
        <v>0.346144472817148</v>
      </c>
      <c r="AU9" s="46">
        <v>0.30612615309310248</v>
      </c>
      <c r="AV9" s="47">
        <f t="shared" si="51"/>
        <v>0.37657923042362196</v>
      </c>
      <c r="AW9" s="34">
        <f t="shared" si="13"/>
        <v>2985294.632139849</v>
      </c>
      <c r="AX9" s="34">
        <f t="shared" si="14"/>
        <v>1849136.7861885792</v>
      </c>
      <c r="AY9" s="48">
        <v>1081717855.4526589</v>
      </c>
      <c r="AZ9" s="49">
        <f t="shared" si="52"/>
        <v>2.8300000000000001E-10</v>
      </c>
      <c r="BA9" s="49">
        <v>2.66265407146292E-10</v>
      </c>
      <c r="BB9" s="49">
        <v>3.220644811515606E-10</v>
      </c>
      <c r="BC9" s="37">
        <f t="shared" si="15"/>
        <v>4.568825774306016E-10</v>
      </c>
      <c r="BD9" s="49">
        <f t="shared" si="53"/>
        <v>4.5394701910926377E-10</v>
      </c>
      <c r="BE9" s="49">
        <f t="shared" si="54"/>
        <v>0.60405307105746908</v>
      </c>
      <c r="BF9" s="50">
        <f t="shared" si="55"/>
        <v>1.7556326452852731E-4</v>
      </c>
      <c r="BG9" s="38">
        <f t="shared" si="37"/>
        <v>1.7436799999999999</v>
      </c>
      <c r="BH9" s="51">
        <f t="shared" si="16"/>
        <v>1743.6799999999998</v>
      </c>
      <c r="BI9" s="51">
        <v>2720</v>
      </c>
      <c r="BJ9" s="52">
        <f t="shared" si="56"/>
        <v>2796.9552589414875</v>
      </c>
      <c r="BK9" s="52">
        <f t="shared" si="38"/>
        <v>0.60405307105746908</v>
      </c>
      <c r="BL9" s="53">
        <f t="shared" si="17"/>
        <v>4.3971007338854135E-3</v>
      </c>
      <c r="BM9" s="54">
        <v>69.62</v>
      </c>
      <c r="BN9" s="42">
        <f t="shared" si="18"/>
        <v>441671.32101743913</v>
      </c>
      <c r="BO9" s="42">
        <f t="shared" si="39"/>
        <v>883342.64203487826</v>
      </c>
      <c r="BP9" s="101">
        <f t="shared" si="40"/>
        <v>616378.92872952635</v>
      </c>
      <c r="BQ9" s="42">
        <f t="shared" si="41"/>
        <v>0.88334264203487822</v>
      </c>
      <c r="BR9" s="42">
        <f t="shared" si="42"/>
        <v>0.61637892872952638</v>
      </c>
      <c r="BS9" s="105">
        <f t="shared" si="19"/>
        <v>266963.71330535191</v>
      </c>
      <c r="BT9" s="109">
        <f t="shared" si="20"/>
        <v>0.30221988682712209</v>
      </c>
      <c r="BU9" s="110">
        <f t="shared" si="21"/>
        <v>2.7826412788823572E-4</v>
      </c>
      <c r="BV9" s="110">
        <f t="shared" si="22"/>
        <v>1.9731937819349354E-5</v>
      </c>
      <c r="BW9" s="109">
        <f t="shared" si="43"/>
        <v>0.92908917879894803</v>
      </c>
      <c r="BX9" s="102">
        <f t="shared" si="44"/>
        <v>1.8491367861885792</v>
      </c>
      <c r="BY9" s="42">
        <f t="shared" si="23"/>
        <v>1849136.7861885792</v>
      </c>
      <c r="BZ9" s="55">
        <f t="shared" si="57"/>
        <v>111.674174807021</v>
      </c>
      <c r="CA9" s="56">
        <f t="shared" si="58"/>
        <v>0.60405307105746908</v>
      </c>
      <c r="CB9" s="45">
        <f t="shared" si="45"/>
        <v>1074767610.4471004</v>
      </c>
      <c r="CC9" s="45">
        <f t="shared" si="46"/>
        <v>1.0747676104471005</v>
      </c>
      <c r="CD9" s="45">
        <f t="shared" si="24"/>
        <v>1540266898.0633764</v>
      </c>
      <c r="CE9" s="45">
        <f t="shared" si="47"/>
        <v>1.5402668980633765</v>
      </c>
      <c r="CF9" s="45">
        <f t="shared" si="25"/>
        <v>0.30415923375652942</v>
      </c>
      <c r="CG9" s="45">
        <f t="shared" si="26"/>
        <v>0.48520359451615885</v>
      </c>
      <c r="CH9">
        <v>13.945766000000001</v>
      </c>
      <c r="CI9">
        <v>-2.378214772284633E-3</v>
      </c>
      <c r="CJ9">
        <v>0.89095701224060653</v>
      </c>
      <c r="CK9">
        <f t="shared" si="48"/>
        <v>0.25275932578655919</v>
      </c>
      <c r="CL9">
        <f t="shared" si="49"/>
        <v>0.2677804167426549</v>
      </c>
      <c r="CM9">
        <v>2.6400000000000002E-10</v>
      </c>
      <c r="CN9">
        <f t="shared" si="59"/>
        <v>6.672846200765163E-11</v>
      </c>
      <c r="CO9">
        <f t="shared" si="50"/>
        <v>3.4968995921769589E-3</v>
      </c>
      <c r="CP9">
        <f t="shared" si="27"/>
        <v>5.4543479314120812E-3</v>
      </c>
      <c r="CQ9" s="24">
        <f t="shared" si="28"/>
        <v>3.7944326183477726E-10</v>
      </c>
      <c r="CR9" s="24"/>
    </row>
    <row r="10" spans="1:96" ht="20.25" customHeight="1" x14ac:dyDescent="0.25">
      <c r="A10" s="22" t="s">
        <v>159</v>
      </c>
      <c r="B10" s="57">
        <v>3.34</v>
      </c>
      <c r="C10" s="22">
        <v>1</v>
      </c>
      <c r="D10" s="22">
        <v>36</v>
      </c>
      <c r="E10" s="22">
        <v>36</v>
      </c>
      <c r="F10" s="24">
        <f t="shared" si="0"/>
        <v>6.0214388399999996E-26</v>
      </c>
      <c r="G10" s="24">
        <f t="shared" si="1"/>
        <v>3.2793788159999999E-29</v>
      </c>
      <c r="H10" s="25">
        <f t="shared" si="29"/>
        <v>1836.1522647586683</v>
      </c>
      <c r="I10" s="25">
        <f t="shared" si="30"/>
        <v>1</v>
      </c>
      <c r="J10" s="26">
        <f t="shared" si="31"/>
        <v>6.0181594611840001E-26</v>
      </c>
      <c r="K10" s="27">
        <v>74.551299999999998</v>
      </c>
      <c r="L10" s="28">
        <f>0.0708*EXP(23900/(8.3144598*N10))/1000</f>
        <v>1.1078669041234444E-3</v>
      </c>
      <c r="M10" s="29">
        <f t="shared" si="32"/>
        <v>9.5680045926422035E-4</v>
      </c>
      <c r="N10" s="27">
        <v>1045.1500000000001</v>
      </c>
      <c r="O10" s="30">
        <v>4.884E-5</v>
      </c>
      <c r="P10" s="30">
        <v>3.8200000000000002E-4</v>
      </c>
      <c r="Q10" s="91">
        <f t="shared" si="2"/>
        <v>3.4355656543252246E-10</v>
      </c>
      <c r="R10" s="97">
        <f t="shared" si="3"/>
        <v>3.1899999999999998E-10</v>
      </c>
      <c r="S10" s="108">
        <f t="shared" si="4"/>
        <v>2.4556565432522472E-11</v>
      </c>
      <c r="T10" s="119">
        <f t="shared" si="5"/>
        <v>7.1477502988792685E-2</v>
      </c>
      <c r="U10" s="31">
        <v>1.3799999999999999E-10</v>
      </c>
      <c r="V10" s="31">
        <v>1.81E-10</v>
      </c>
      <c r="W10" s="31">
        <f t="shared" si="6"/>
        <v>3.7592707430901029E-10</v>
      </c>
      <c r="X10" s="31">
        <v>2.98522</v>
      </c>
      <c r="Y10" s="31">
        <f t="shared" si="7"/>
        <v>1.3115942028985508</v>
      </c>
      <c r="Z10" s="31">
        <f t="shared" si="8"/>
        <v>3.4355656543252246</v>
      </c>
      <c r="AA10" s="31">
        <f t="shared" si="9"/>
        <v>3.19</v>
      </c>
      <c r="AB10" s="31">
        <v>1530000</v>
      </c>
      <c r="AC10" s="28">
        <v>2514.8256999999999</v>
      </c>
      <c r="AD10" s="28">
        <v>-0.878</v>
      </c>
      <c r="AE10" s="28">
        <v>2.1358999999999999</v>
      </c>
      <c r="AF10" s="28">
        <v>-5.8310000000000002E-4</v>
      </c>
      <c r="AG10" s="89">
        <v>39.098300000000002</v>
      </c>
      <c r="AH10" s="90">
        <v>35.450000000000003</v>
      </c>
      <c r="AI10" s="90">
        <f t="shared" si="33"/>
        <v>3.648299999999999</v>
      </c>
      <c r="AJ10" s="90">
        <f t="shared" si="10"/>
        <v>4.0097643993883754</v>
      </c>
      <c r="AK10" s="28">
        <v>1</v>
      </c>
      <c r="AL10" s="28">
        <v>1</v>
      </c>
      <c r="AM10" s="28">
        <f t="shared" si="34"/>
        <v>2</v>
      </c>
      <c r="AN10" s="28">
        <f t="shared" si="35"/>
        <v>2</v>
      </c>
      <c r="AO10" s="46">
        <v>0.35505000000000003</v>
      </c>
      <c r="AP10" s="46">
        <v>0.36749821500000002</v>
      </c>
      <c r="AQ10" s="33">
        <f t="shared" si="11"/>
        <v>0.25593314786786775</v>
      </c>
      <c r="AR10" s="33">
        <f t="shared" si="36"/>
        <v>0.30357988849587275</v>
      </c>
      <c r="AS10" s="33">
        <f t="shared" si="12"/>
        <v>0.2397757949166118</v>
      </c>
      <c r="AT10" s="33">
        <f>1/3*BY10*BH10*BB10</f>
        <v>0.28781059971565698</v>
      </c>
      <c r="AU10" s="46">
        <v>0.25652333922633108</v>
      </c>
      <c r="AV10" s="47">
        <f t="shared" si="51"/>
        <v>0.30197391781527139</v>
      </c>
      <c r="AW10" s="34">
        <f t="shared" si="13"/>
        <v>2163868.4496155246</v>
      </c>
      <c r="AX10" s="34">
        <f t="shared" si="14"/>
        <v>1506961.5069615068</v>
      </c>
      <c r="AY10" s="48">
        <v>804148398.82862413</v>
      </c>
      <c r="AZ10" s="49">
        <f t="shared" si="52"/>
        <v>3.1899999999999998E-10</v>
      </c>
      <c r="BA10" s="49">
        <v>2.9886116439238405E-10</v>
      </c>
      <c r="BB10" s="49">
        <v>3.5873266934807023E-10</v>
      </c>
      <c r="BC10" s="37">
        <f t="shared" si="15"/>
        <v>4.5805684633521589E-10</v>
      </c>
      <c r="BD10" s="49">
        <f t="shared" si="53"/>
        <v>4.5700298046395698E-10</v>
      </c>
      <c r="BE10" s="49">
        <f t="shared" si="54"/>
        <v>0.43261122402494362</v>
      </c>
      <c r="BF10" s="50">
        <f t="shared" si="55"/>
        <v>1.6060976019439908E-4</v>
      </c>
      <c r="BG10" s="38">
        <f t="shared" si="37"/>
        <v>1.5971839999999997</v>
      </c>
      <c r="BH10" s="51">
        <f t="shared" si="16"/>
        <v>1597.1839999999997</v>
      </c>
      <c r="BI10" s="51">
        <v>2360</v>
      </c>
      <c r="BJ10" s="52">
        <f t="shared" si="56"/>
        <v>2288.1437252330556</v>
      </c>
      <c r="BK10" s="52">
        <f t="shared" si="38"/>
        <v>0.4326112240249439</v>
      </c>
      <c r="BL10" s="53">
        <f t="shared" si="17"/>
        <v>3.4853714568794988E-3</v>
      </c>
      <c r="BM10" s="54">
        <v>73.599999999999994</v>
      </c>
      <c r="BN10" s="42">
        <f t="shared" si="18"/>
        <v>340477.58469096222</v>
      </c>
      <c r="BO10" s="42">
        <f t="shared" si="39"/>
        <v>680955.16938192444</v>
      </c>
      <c r="BP10" s="101">
        <f t="shared" si="40"/>
        <v>502320.50232050219</v>
      </c>
      <c r="BQ10" s="42">
        <f t="shared" si="41"/>
        <v>0.68095516938192446</v>
      </c>
      <c r="BR10" s="42">
        <f t="shared" si="42"/>
        <v>0.50232050232050218</v>
      </c>
      <c r="BS10" s="105">
        <f t="shared" si="19"/>
        <v>178634.66706142225</v>
      </c>
      <c r="BT10" s="109">
        <f t="shared" si="20"/>
        <v>0.26232955573795225</v>
      </c>
      <c r="BU10" s="110">
        <f t="shared" si="21"/>
        <v>2.3394661920637553E-4</v>
      </c>
      <c r="BV10" s="110">
        <f t="shared" si="22"/>
        <v>1.2335266283330968E-5</v>
      </c>
      <c r="BW10" s="109">
        <f t="shared" si="43"/>
        <v>0.94727315861551542</v>
      </c>
      <c r="BX10" s="102">
        <f t="shared" si="44"/>
        <v>1.5069615069615068</v>
      </c>
      <c r="BY10" s="42">
        <f t="shared" si="23"/>
        <v>1506961.5069615068</v>
      </c>
      <c r="BZ10" s="55">
        <f t="shared" si="57"/>
        <v>105.44018608823585</v>
      </c>
      <c r="CA10" s="56">
        <f t="shared" si="58"/>
        <v>0.43261122402494367</v>
      </c>
      <c r="CB10" s="45">
        <f t="shared" si="45"/>
        <v>802298269.17826879</v>
      </c>
      <c r="CC10" s="45">
        <f t="shared" si="46"/>
        <v>0.80229826917826885</v>
      </c>
      <c r="CD10" s="45">
        <f t="shared" si="24"/>
        <v>1087610701.2540994</v>
      </c>
      <c r="CE10" s="45">
        <f t="shared" si="47"/>
        <v>1.0876107012540994</v>
      </c>
      <c r="CF10" s="45">
        <f t="shared" si="25"/>
        <v>0.25593314786786775</v>
      </c>
      <c r="CG10" s="45">
        <f t="shared" si="26"/>
        <v>0.3736557970505156</v>
      </c>
      <c r="CH10">
        <v>18.592438999999999</v>
      </c>
      <c r="CI10">
        <v>-3.6120436037413097E-3</v>
      </c>
      <c r="CJ10">
        <v>0.89098630427858583</v>
      </c>
      <c r="CK10">
        <f t="shared" si="48"/>
        <v>0.21891087231062725</v>
      </c>
      <c r="CL10">
        <f t="shared" si="49"/>
        <v>0.23191659034190587</v>
      </c>
      <c r="CM10">
        <v>2.9600000000000001E-10</v>
      </c>
      <c r="CN10">
        <f t="shared" si="59"/>
        <v>6.4797618203945665E-11</v>
      </c>
      <c r="CO10">
        <f t="shared" si="50"/>
        <v>3.2325118595029575E-3</v>
      </c>
      <c r="CP10">
        <f t="shared" si="27"/>
        <v>6.6733764217190364E-3</v>
      </c>
      <c r="CQ10" s="24">
        <f t="shared" si="28"/>
        <v>4.5335791979318428E-10</v>
      </c>
      <c r="CR10" s="24"/>
    </row>
    <row r="11" spans="1:96" ht="20.25" customHeight="1" x14ac:dyDescent="0.25">
      <c r="A11" s="22" t="s">
        <v>160</v>
      </c>
      <c r="B11" s="57">
        <v>0.52</v>
      </c>
      <c r="C11" s="22">
        <v>1</v>
      </c>
      <c r="D11" s="22">
        <v>13</v>
      </c>
      <c r="E11" s="22">
        <v>12</v>
      </c>
      <c r="F11" s="24">
        <f t="shared" si="0"/>
        <v>2.17440847E-26</v>
      </c>
      <c r="G11" s="24">
        <f t="shared" si="1"/>
        <v>1.0931262719999999E-29</v>
      </c>
      <c r="H11" s="25">
        <f t="shared" si="29"/>
        <v>2154.9286996126039</v>
      </c>
      <c r="I11" s="25">
        <f t="shared" si="30"/>
        <v>1.0833333333333333</v>
      </c>
      <c r="J11" s="26">
        <f t="shared" si="31"/>
        <v>2.1733153437280001E-26</v>
      </c>
      <c r="K11" s="27">
        <v>47.01</v>
      </c>
      <c r="L11" s="58">
        <f>10^(-8.12+11500/N11+639000/N11^2)/1000</f>
        <v>1.5280162636820758</v>
      </c>
      <c r="M11" s="29">
        <f t="shared" si="32"/>
        <v>9.3444844180722323E-4</v>
      </c>
      <c r="N11" s="27">
        <v>1070.1500000000001</v>
      </c>
      <c r="O11" s="30">
        <v>2.4000000000000001E-5</v>
      </c>
      <c r="P11" s="30">
        <v>7.4200000000000001E-6</v>
      </c>
      <c r="Q11" s="91">
        <f t="shared" si="2"/>
        <v>2.3683526052903645E-10</v>
      </c>
      <c r="R11" s="97">
        <f t="shared" si="3"/>
        <v>1.6699999999999999E-10</v>
      </c>
      <c r="S11" s="108">
        <f t="shared" si="4"/>
        <v>6.9835260529036459E-11</v>
      </c>
      <c r="T11" s="119">
        <f t="shared" si="5"/>
        <v>0.29486851059694519</v>
      </c>
      <c r="U11" s="60">
        <v>3.3999999999999999E-11</v>
      </c>
      <c r="V11" s="31">
        <v>1.3300000000000001E-10</v>
      </c>
      <c r="W11" s="31">
        <f t="shared" si="6"/>
        <v>2.5428777636582281E-10</v>
      </c>
      <c r="X11" s="31"/>
      <c r="Y11" s="31">
        <f t="shared" si="7"/>
        <v>3.9117647058823533</v>
      </c>
      <c r="Z11" s="31">
        <f t="shared" si="8"/>
        <v>2.3683526052903643</v>
      </c>
      <c r="AA11" s="31">
        <f t="shared" si="9"/>
        <v>1.67</v>
      </c>
      <c r="AB11" s="31">
        <v>1960000</v>
      </c>
      <c r="AC11" s="32">
        <v>2547.8000000000002</v>
      </c>
      <c r="AD11" s="28">
        <v>0</v>
      </c>
      <c r="AE11" s="28">
        <v>1.972</v>
      </c>
      <c r="AF11" s="24">
        <v>-1.45E-5</v>
      </c>
      <c r="AG11" s="89">
        <v>9.0121830000000003</v>
      </c>
      <c r="AH11" s="90">
        <v>18.998403</v>
      </c>
      <c r="AI11" s="90">
        <f t="shared" si="33"/>
        <v>9.9862199999999994</v>
      </c>
      <c r="AJ11" s="90">
        <f t="shared" si="10"/>
        <v>7.6906905998035198</v>
      </c>
      <c r="AK11" s="28">
        <v>1</v>
      </c>
      <c r="AL11" s="28">
        <v>2</v>
      </c>
      <c r="AM11" s="28">
        <f t="shared" si="34"/>
        <v>3</v>
      </c>
      <c r="AN11" s="28">
        <f t="shared" si="35"/>
        <v>1.5</v>
      </c>
      <c r="AO11" s="46">
        <v>0.79925905600000002</v>
      </c>
      <c r="AP11" s="46">
        <v>0.79925905600000002</v>
      </c>
      <c r="AQ11" s="33">
        <f t="shared" si="11"/>
        <v>0.51944334083333332</v>
      </c>
      <c r="AR11" s="33">
        <f t="shared" si="36"/>
        <v>0.35009389392100509</v>
      </c>
      <c r="AS11" s="33"/>
      <c r="AT11" s="33"/>
      <c r="AU11" s="46">
        <v>0.51979938659180325</v>
      </c>
      <c r="AV11" s="47">
        <f t="shared" si="51"/>
        <v>0.34964842413771385</v>
      </c>
      <c r="AW11" s="34">
        <f t="shared" si="13"/>
        <v>5635429.4347171905</v>
      </c>
      <c r="AX11" s="34">
        <f t="shared" si="14"/>
        <v>3662499.9999999995</v>
      </c>
      <c r="AY11" s="48">
        <v>3112571177.1964269</v>
      </c>
      <c r="AZ11" s="49">
        <f t="shared" si="52"/>
        <v>1.6699999999999999E-10</v>
      </c>
      <c r="BA11" s="49"/>
      <c r="BB11" s="49"/>
      <c r="BC11" s="37">
        <f t="shared" si="15"/>
        <v>2.5696019538505687E-10</v>
      </c>
      <c r="BD11" s="49">
        <f t="shared" si="53"/>
        <v>2.5678418596676501E-10</v>
      </c>
      <c r="BE11" s="49">
        <f t="shared" si="54"/>
        <v>0.53762985608841329</v>
      </c>
      <c r="BF11" s="50">
        <f t="shared" si="55"/>
        <v>2.0401891301978303E-4</v>
      </c>
      <c r="BG11" s="38">
        <f t="shared" si="37"/>
        <v>2.5478000000000001</v>
      </c>
      <c r="BH11" s="51">
        <f t="shared" si="16"/>
        <v>2547.8000000000002</v>
      </c>
      <c r="BI11" s="51"/>
      <c r="BJ11" s="52">
        <f t="shared" si="56"/>
        <v>3917.5733473420601</v>
      </c>
      <c r="BK11" s="52">
        <f t="shared" si="38"/>
        <v>0.5376298560884134</v>
      </c>
      <c r="BL11" s="53">
        <f t="shared" si="17"/>
        <v>5.9135311330125511E-3</v>
      </c>
      <c r="BM11" s="54">
        <v>87.9</v>
      </c>
      <c r="BN11" s="42">
        <f t="shared" si="18"/>
        <v>1039307.8272691532</v>
      </c>
      <c r="BO11" s="42">
        <f t="shared" si="39"/>
        <v>1558961.7409037298</v>
      </c>
      <c r="BP11" s="101">
        <f t="shared" si="40"/>
        <v>1220833.3333333333</v>
      </c>
      <c r="BQ11" s="42">
        <f t="shared" si="41"/>
        <v>1.5589617409037297</v>
      </c>
      <c r="BR11" s="42">
        <f t="shared" si="42"/>
        <v>1.2208333333333332</v>
      </c>
      <c r="BS11" s="105">
        <f t="shared" si="19"/>
        <v>338128.40757039655</v>
      </c>
      <c r="BT11" s="109">
        <f t="shared" si="20"/>
        <v>0.21689333272180469</v>
      </c>
      <c r="BU11" s="110">
        <f t="shared" si="21"/>
        <v>3.6921711006173509E-4</v>
      </c>
      <c r="BV11" s="110">
        <f t="shared" si="22"/>
        <v>8.5257213895865335E-5</v>
      </c>
      <c r="BW11" s="109">
        <f t="shared" si="43"/>
        <v>0.76908650338114115</v>
      </c>
      <c r="BX11" s="102">
        <f t="shared" si="44"/>
        <v>3.6625000000000001</v>
      </c>
      <c r="BY11" s="42">
        <f t="shared" si="23"/>
        <v>3662500</v>
      </c>
      <c r="BZ11" s="55">
        <f t="shared" si="57"/>
        <v>135.15766435017156</v>
      </c>
      <c r="CA11" s="56">
        <f t="shared" si="58"/>
        <v>0.53762985608841352</v>
      </c>
      <c r="CB11" s="45">
        <f t="shared" si="45"/>
        <v>3110439166.6666665</v>
      </c>
      <c r="CC11" s="45">
        <f t="shared" si="46"/>
        <v>3.1104391666666666</v>
      </c>
      <c r="CD11" s="45">
        <f t="shared" si="24"/>
        <v>3971922723.4745231</v>
      </c>
      <c r="CE11" s="45">
        <f t="shared" si="47"/>
        <v>3.9719227234745231</v>
      </c>
      <c r="CF11" s="45">
        <f t="shared" si="25"/>
        <v>0.51944334083333332</v>
      </c>
      <c r="CG11" s="45">
        <f t="shared" si="26"/>
        <v>0.94069135301528872</v>
      </c>
      <c r="CH11">
        <v>6.1125850000000002</v>
      </c>
      <c r="CI11">
        <v>-4.1051312559396724E-6</v>
      </c>
      <c r="CK11"/>
      <c r="CL11">
        <f t="shared" si="49"/>
        <v>0.40447114487547259</v>
      </c>
      <c r="CM11"/>
      <c r="CN11" s="45">
        <f>R11*SQRT(0.9/CH11)</f>
        <v>6.4080408287683998E-11</v>
      </c>
      <c r="CO11">
        <f t="shared" si="50"/>
        <v>3.3146571381431714E-4</v>
      </c>
      <c r="CP11">
        <f t="shared" si="27"/>
        <v>4.4770106816457217E-3</v>
      </c>
      <c r="CQ11" s="24"/>
      <c r="CR11" s="24"/>
    </row>
    <row r="12" spans="1:96" ht="20.25" customHeight="1" x14ac:dyDescent="0.25">
      <c r="A12" s="22" t="s">
        <v>161</v>
      </c>
      <c r="B12" s="57">
        <v>0.02</v>
      </c>
      <c r="C12" s="22">
        <v>1</v>
      </c>
      <c r="D12" s="22">
        <v>21</v>
      </c>
      <c r="E12" s="22">
        <v>20</v>
      </c>
      <c r="F12" s="24">
        <f t="shared" si="0"/>
        <v>3.51250599E-26</v>
      </c>
      <c r="G12" s="24">
        <f t="shared" si="1"/>
        <v>1.82187712E-29</v>
      </c>
      <c r="H12" s="25">
        <f t="shared" si="29"/>
        <v>2024.3578718964318</v>
      </c>
      <c r="I12" s="25">
        <f t="shared" si="30"/>
        <v>1.05</v>
      </c>
      <c r="J12" s="26">
        <f t="shared" si="31"/>
        <v>3.5106841128800003E-26</v>
      </c>
      <c r="K12" s="28">
        <v>62.3018</v>
      </c>
      <c r="L12" s="28">
        <f>0.187*EXP(32100/(8.3144598*N12))/1000</f>
        <v>2.3159210132636244E-3</v>
      </c>
      <c r="M12" s="29">
        <f t="shared" si="32"/>
        <v>6.5180550123843041E-4</v>
      </c>
      <c r="N12" s="28">
        <v>1534.2</v>
      </c>
      <c r="O12" s="30">
        <f t="shared" ref="O12:O17" si="60">K12/AB12</f>
        <v>2.5574620069823672E-5</v>
      </c>
      <c r="P12" s="30">
        <v>2.1599999999999999E-4</v>
      </c>
      <c r="Q12" s="91">
        <f t="shared" si="2"/>
        <v>2.4190546390209114E-10</v>
      </c>
      <c r="R12" s="97">
        <f t="shared" si="3"/>
        <v>2.0500000000000002E-10</v>
      </c>
      <c r="S12" s="108">
        <f t="shared" si="4"/>
        <v>3.6905463902091126E-11</v>
      </c>
      <c r="T12" s="119">
        <f t="shared" si="5"/>
        <v>0.15256151434854837</v>
      </c>
      <c r="U12" s="31">
        <v>7.1999999999999997E-11</v>
      </c>
      <c r="V12" s="31">
        <v>1.3300000000000001E-10</v>
      </c>
      <c r="W12" s="31">
        <f t="shared" si="6"/>
        <v>2.7694402568390251E-10</v>
      </c>
      <c r="X12" s="31"/>
      <c r="Y12" s="31">
        <f t="shared" si="7"/>
        <v>1.8472222222222223</v>
      </c>
      <c r="Z12" s="31">
        <f t="shared" si="8"/>
        <v>2.4190546390209113</v>
      </c>
      <c r="AA12" s="31">
        <f t="shared" si="9"/>
        <v>2.0500000000000003</v>
      </c>
      <c r="AB12" s="31">
        <f t="shared" ref="AB12:AB19" si="61">(AE12+N12*AF12)*1000000</f>
        <v>2436079.2000000002</v>
      </c>
      <c r="AC12" s="32">
        <v>2175.6</v>
      </c>
      <c r="AD12" s="28">
        <v>0</v>
      </c>
      <c r="AE12" s="24">
        <v>3.24</v>
      </c>
      <c r="AF12" s="24">
        <v>-5.2400000000000005E-4</v>
      </c>
      <c r="AG12" s="89">
        <v>24.305</v>
      </c>
      <c r="AH12" s="90">
        <v>18.998403</v>
      </c>
      <c r="AI12" s="90">
        <f t="shared" si="33"/>
        <v>5.306597</v>
      </c>
      <c r="AJ12" s="90">
        <f t="shared" si="10"/>
        <v>5.84265043475847</v>
      </c>
      <c r="AK12" s="28">
        <v>1</v>
      </c>
      <c r="AL12" s="28">
        <v>2</v>
      </c>
      <c r="AM12" s="28">
        <f t="shared" si="34"/>
        <v>3</v>
      </c>
      <c r="AN12" s="28">
        <f t="shared" si="35"/>
        <v>1.5</v>
      </c>
      <c r="AO12" s="46">
        <v>0.65067779999999997</v>
      </c>
      <c r="AP12" s="46">
        <v>0.65067779999999997</v>
      </c>
      <c r="AQ12" s="33">
        <f t="shared" si="11"/>
        <v>0.55165642193242059</v>
      </c>
      <c r="AR12" s="33">
        <f t="shared" si="36"/>
        <v>0.15218189104896368</v>
      </c>
      <c r="AS12" s="33"/>
      <c r="AT12" s="33"/>
      <c r="AU12" s="46">
        <v>0.55165642193242048</v>
      </c>
      <c r="AV12" s="47">
        <f t="shared" si="51"/>
        <v>0.15218189104896385</v>
      </c>
      <c r="AW12" s="34">
        <f t="shared" si="13"/>
        <v>4376776.1290409379</v>
      </c>
      <c r="AX12" s="34">
        <f t="shared" si="14"/>
        <v>3710710.061025525</v>
      </c>
      <c r="AY12" s="48">
        <v>2691006936.2557101</v>
      </c>
      <c r="AZ12" s="49">
        <f t="shared" si="52"/>
        <v>2.0499999999999996E-10</v>
      </c>
      <c r="BA12" s="49"/>
      <c r="BB12" s="49"/>
      <c r="BC12" s="37">
        <f t="shared" si="15"/>
        <v>2.4179714709519052E-10</v>
      </c>
      <c r="BD12" s="49">
        <f t="shared" si="53"/>
        <v>2.4179714709519052E-10</v>
      </c>
      <c r="BE12" s="49">
        <f t="shared" si="54"/>
        <v>0.17949827851312469</v>
      </c>
      <c r="BF12" s="50">
        <f t="shared" si="55"/>
        <v>2.5356518750341078E-4</v>
      </c>
      <c r="BG12" s="38">
        <f t="shared" si="37"/>
        <v>2.1755999999999998</v>
      </c>
      <c r="BH12" s="51">
        <f t="shared" si="16"/>
        <v>2175.6</v>
      </c>
      <c r="BI12" s="51"/>
      <c r="BJ12" s="52">
        <f t="shared" si="56"/>
        <v>2566.1164547331541</v>
      </c>
      <c r="BK12" s="52">
        <f t="shared" si="38"/>
        <v>0.17949827851312475</v>
      </c>
      <c r="BL12" s="53">
        <f t="shared" si="17"/>
        <v>5.8130286821119117E-3</v>
      </c>
      <c r="BM12" s="54">
        <v>94.9</v>
      </c>
      <c r="BN12" s="42">
        <f t="shared" si="18"/>
        <v>975318.02178719873</v>
      </c>
      <c r="BO12" s="42">
        <f t="shared" si="39"/>
        <v>1462977.0326807981</v>
      </c>
      <c r="BP12" s="101">
        <f t="shared" si="40"/>
        <v>1236903.3536751748</v>
      </c>
      <c r="BQ12" s="42">
        <f t="shared" si="41"/>
        <v>1.462977032680798</v>
      </c>
      <c r="BR12" s="42">
        <f t="shared" si="42"/>
        <v>1.2369033536751748</v>
      </c>
      <c r="BS12" s="105">
        <f t="shared" si="19"/>
        <v>226073.67900562333</v>
      </c>
      <c r="BT12" s="109">
        <f t="shared" si="20"/>
        <v>0.15452988936631487</v>
      </c>
      <c r="BU12" s="110">
        <f t="shared" si="21"/>
        <v>3.5390213776875323E-4</v>
      </c>
      <c r="BV12" s="110">
        <f t="shared" si="22"/>
        <v>4.5648492069434618E-5</v>
      </c>
      <c r="BW12" s="109">
        <f t="shared" si="43"/>
        <v>0.87101379958529035</v>
      </c>
      <c r="BX12" s="102">
        <f t="shared" si="44"/>
        <v>3.7107100610255244</v>
      </c>
      <c r="BY12" s="42">
        <f t="shared" si="23"/>
        <v>3710710.0610255245</v>
      </c>
      <c r="BZ12" s="55">
        <f t="shared" si="57"/>
        <v>111.93438663089556</v>
      </c>
      <c r="CA12" s="56">
        <f t="shared" si="58"/>
        <v>0.17949827851312489</v>
      </c>
      <c r="CB12" s="45">
        <f t="shared" si="45"/>
        <v>2691006936.2557101</v>
      </c>
      <c r="CC12" s="45">
        <f t="shared" si="46"/>
        <v>2.6910069362557101</v>
      </c>
      <c r="CD12" s="45">
        <f t="shared" si="24"/>
        <v>3182852832.300344</v>
      </c>
      <c r="CE12" s="45">
        <f t="shared" si="47"/>
        <v>3.1828528323003442</v>
      </c>
      <c r="CF12" s="45">
        <f t="shared" si="25"/>
        <v>0.55165642193242059</v>
      </c>
      <c r="CG12" s="45">
        <f t="shared" si="26"/>
        <v>0.76994949092969944</v>
      </c>
      <c r="CH12">
        <v>10.663277000000001</v>
      </c>
      <c r="CI12">
        <v>-4.9421529829090682E-5</v>
      </c>
      <c r="CK12"/>
      <c r="CL12">
        <f t="shared" si="49"/>
        <v>0.30623487956556078</v>
      </c>
      <c r="CM12"/>
      <c r="CN12" s="45">
        <f>R12*SQRT(0.9/CH12)</f>
        <v>5.9556582682493414E-11</v>
      </c>
      <c r="CO12">
        <f t="shared" si="50"/>
        <v>6.5927620521040833E-4</v>
      </c>
      <c r="CP12">
        <f t="shared" si="27"/>
        <v>4.2939985233993883E-3</v>
      </c>
      <c r="CQ12" s="24">
        <f t="shared" ref="CQ12:CQ17" si="62">L12/(AB12/1000*(AC12+AD12*N12))</f>
        <v>4.369716780765129E-10</v>
      </c>
      <c r="CR12" s="24"/>
    </row>
    <row r="13" spans="1:96" ht="20.25" customHeight="1" x14ac:dyDescent="0.25">
      <c r="A13" s="22" t="s">
        <v>162</v>
      </c>
      <c r="B13" s="57">
        <v>0.12</v>
      </c>
      <c r="C13" s="22">
        <v>1</v>
      </c>
      <c r="D13" s="22">
        <v>29</v>
      </c>
      <c r="E13" s="22">
        <v>28</v>
      </c>
      <c r="F13" s="24">
        <f t="shared" si="0"/>
        <v>4.8506035099999997E-26</v>
      </c>
      <c r="G13" s="24">
        <f t="shared" si="1"/>
        <v>2.5506279679999997E-29</v>
      </c>
      <c r="H13" s="25">
        <f t="shared" si="29"/>
        <v>1969.6480289056633</v>
      </c>
      <c r="I13" s="25">
        <f t="shared" si="30"/>
        <v>1.0357142857142858</v>
      </c>
      <c r="J13" s="26">
        <f t="shared" si="31"/>
        <v>4.8480528820319999E-26</v>
      </c>
      <c r="K13" s="28">
        <v>78.074799999999996</v>
      </c>
      <c r="L13" s="28">
        <f>0.1*EXP(47600/(8.3144598*N13))/1000</f>
        <v>2.9475212895614506E-3</v>
      </c>
      <c r="M13" s="29">
        <f t="shared" si="32"/>
        <v>5.9101654846335696E-4</v>
      </c>
      <c r="N13" s="28">
        <v>1692</v>
      </c>
      <c r="O13" s="30">
        <f t="shared" si="60"/>
        <v>3.1001402462170846E-5</v>
      </c>
      <c r="P13" s="30">
        <v>1.55E-4</v>
      </c>
      <c r="Q13" s="91">
        <f t="shared" si="2"/>
        <v>2.5793071460036551E-10</v>
      </c>
      <c r="R13" s="97">
        <f t="shared" si="3"/>
        <v>2.3300000000000002E-10</v>
      </c>
      <c r="S13" s="108">
        <f t="shared" si="4"/>
        <v>2.4930714600365488E-11</v>
      </c>
      <c r="T13" s="119">
        <f t="shared" si="5"/>
        <v>9.6656633697126043E-2</v>
      </c>
      <c r="U13" s="31">
        <v>1E-10</v>
      </c>
      <c r="V13" s="31">
        <v>1.3300000000000001E-10</v>
      </c>
      <c r="W13" s="31">
        <f t="shared" si="6"/>
        <v>3.0250023115072981E-10</v>
      </c>
      <c r="X13" s="31"/>
      <c r="Y13" s="31">
        <f t="shared" si="7"/>
        <v>1.33</v>
      </c>
      <c r="Z13" s="31">
        <f t="shared" si="8"/>
        <v>2.579307146003655</v>
      </c>
      <c r="AA13" s="31">
        <f t="shared" si="9"/>
        <v>2.33</v>
      </c>
      <c r="AB13" s="31">
        <f t="shared" si="61"/>
        <v>2518428</v>
      </c>
      <c r="AC13" s="32">
        <v>1710.3</v>
      </c>
      <c r="AD13" s="28">
        <v>0</v>
      </c>
      <c r="AE13" s="24">
        <v>3.18</v>
      </c>
      <c r="AF13" s="24">
        <v>-3.9100000000000002E-4</v>
      </c>
      <c r="AG13" s="89">
        <v>40.078000000000003</v>
      </c>
      <c r="AH13" s="90">
        <v>18.998403</v>
      </c>
      <c r="AI13" s="90">
        <f t="shared" si="33"/>
        <v>21.079597000000003</v>
      </c>
      <c r="AJ13" s="90">
        <f t="shared" si="10"/>
        <v>6.0576168316134931</v>
      </c>
      <c r="AK13" s="28">
        <v>1</v>
      </c>
      <c r="AL13" s="28">
        <v>2</v>
      </c>
      <c r="AM13" s="28">
        <f t="shared" si="34"/>
        <v>3</v>
      </c>
      <c r="AN13" s="28">
        <f t="shared" si="35"/>
        <v>1.5</v>
      </c>
      <c r="AO13" s="46">
        <v>0.56480320000000006</v>
      </c>
      <c r="AP13" s="46">
        <v>0.56480320000000006</v>
      </c>
      <c r="AQ13" s="33">
        <f t="shared" si="11"/>
        <v>0.42810664299445522</v>
      </c>
      <c r="AR13" s="33">
        <f t="shared" si="36"/>
        <v>0.24202511070324109</v>
      </c>
      <c r="AS13" s="33"/>
      <c r="AT13" s="33"/>
      <c r="AU13" s="46">
        <v>0.42810664299445522</v>
      </c>
      <c r="AV13" s="47">
        <f t="shared" si="51"/>
        <v>0.24202511070324109</v>
      </c>
      <c r="AW13" s="34">
        <f t="shared" si="13"/>
        <v>4251969.9503061362</v>
      </c>
      <c r="AX13" s="34">
        <f t="shared" si="14"/>
        <v>3222886.4523764392</v>
      </c>
      <c r="AY13" s="48">
        <v>1837367566.4998081</v>
      </c>
      <c r="AZ13" s="49">
        <f t="shared" si="52"/>
        <v>2.3299999999999997E-10</v>
      </c>
      <c r="BA13" s="49"/>
      <c r="BB13" s="49"/>
      <c r="BC13" s="37">
        <f t="shared" si="15"/>
        <v>3.073980461492266E-10</v>
      </c>
      <c r="BD13" s="49">
        <f t="shared" si="53"/>
        <v>3.0739804614922655E-10</v>
      </c>
      <c r="BE13" s="49">
        <f t="shared" si="54"/>
        <v>0.3193049190953931</v>
      </c>
      <c r="BF13" s="50">
        <f t="shared" si="55"/>
        <v>2.5031084780123677E-4</v>
      </c>
      <c r="BG13" s="38">
        <f t="shared" si="37"/>
        <v>1.7102999999999999</v>
      </c>
      <c r="BH13" s="51">
        <f t="shared" si="16"/>
        <v>1710.3</v>
      </c>
      <c r="BI13" s="51"/>
      <c r="BJ13" s="52">
        <f t="shared" si="56"/>
        <v>2256.4072031288506</v>
      </c>
      <c r="BK13" s="52">
        <f t="shared" si="38"/>
        <v>0.31930491909539299</v>
      </c>
      <c r="BL13" s="53">
        <f t="shared" si="17"/>
        <v>4.2847513160763776E-3</v>
      </c>
      <c r="BM13" s="55">
        <v>99.914000000000001</v>
      </c>
      <c r="BN13" s="42">
        <f t="shared" si="18"/>
        <v>804589.01447754249</v>
      </c>
      <c r="BO13" s="42">
        <f t="shared" si="39"/>
        <v>1206883.5217163137</v>
      </c>
      <c r="BP13" s="101">
        <f t="shared" si="40"/>
        <v>1074295.4841254796</v>
      </c>
      <c r="BQ13" s="42">
        <f t="shared" si="41"/>
        <v>1.2068835217163136</v>
      </c>
      <c r="BR13" s="42">
        <f t="shared" si="42"/>
        <v>1.0742954841254795</v>
      </c>
      <c r="BS13" s="105">
        <f t="shared" si="19"/>
        <v>132588.03759083408</v>
      </c>
      <c r="BT13" s="109">
        <f t="shared" si="20"/>
        <v>0.10985984579711564</v>
      </c>
      <c r="BU13" s="110">
        <f t="shared" si="21"/>
        <v>3.1129232919569454E-4</v>
      </c>
      <c r="BV13" s="110">
        <f t="shared" si="22"/>
        <v>2.6782954111193805E-5</v>
      </c>
      <c r="BW13" s="109">
        <f t="shared" si="43"/>
        <v>0.91396204917610857</v>
      </c>
      <c r="BX13" s="102">
        <f t="shared" si="44"/>
        <v>3.2228864523764393</v>
      </c>
      <c r="BY13" s="42">
        <f t="shared" si="23"/>
        <v>3222886.4523764392</v>
      </c>
      <c r="BZ13" s="55">
        <f t="shared" si="57"/>
        <v>131.8170316864971</v>
      </c>
      <c r="CA13" s="56">
        <f t="shared" si="58"/>
        <v>0.31930491909539305</v>
      </c>
      <c r="CB13" s="45">
        <f t="shared" si="45"/>
        <v>1837367566.4998076</v>
      </c>
      <c r="CC13" s="45">
        <f t="shared" si="46"/>
        <v>1.8373675664998077</v>
      </c>
      <c r="CD13" s="45">
        <f t="shared" si="24"/>
        <v>2064132887.1914113</v>
      </c>
      <c r="CE13" s="45">
        <f t="shared" si="47"/>
        <v>2.0641328871914113</v>
      </c>
      <c r="CF13" s="45">
        <f t="shared" si="25"/>
        <v>0.42810664299445522</v>
      </c>
      <c r="CG13" s="45">
        <f t="shared" si="26"/>
        <v>0.53240327062339632</v>
      </c>
      <c r="CH13">
        <v>12.888699000000001</v>
      </c>
      <c r="CI13">
        <v>-2.0540721467734608E-4</v>
      </c>
      <c r="CK13"/>
      <c r="CL13">
        <f t="shared" si="49"/>
        <v>0.27854505914169592</v>
      </c>
      <c r="CM13"/>
      <c r="CN13" s="45">
        <f>R13*SQRT(0.9/CH13)</f>
        <v>6.1570493569397149E-11</v>
      </c>
      <c r="CO13">
        <f t="shared" si="50"/>
        <v>1.1119845813518838E-3</v>
      </c>
      <c r="CP13">
        <f t="shared" si="27"/>
        <v>4.4336649610158393E-3</v>
      </c>
      <c r="CQ13" s="24">
        <f t="shared" si="62"/>
        <v>6.843135125098611E-10</v>
      </c>
      <c r="CR13" s="24"/>
    </row>
    <row r="14" spans="1:96" ht="20.25" customHeight="1" x14ac:dyDescent="0.25">
      <c r="A14" s="22" t="s">
        <v>163</v>
      </c>
      <c r="B14" s="57"/>
      <c r="C14" s="22">
        <v>1</v>
      </c>
      <c r="D14" s="22">
        <v>47</v>
      </c>
      <c r="E14" s="22">
        <v>46</v>
      </c>
      <c r="F14" s="24">
        <f t="shared" si="0"/>
        <v>7.8613229299999995E-26</v>
      </c>
      <c r="G14" s="24">
        <f t="shared" si="1"/>
        <v>4.1903173759999999E-29</v>
      </c>
      <c r="H14" s="25">
        <f t="shared" si="29"/>
        <v>1916.8527187390821</v>
      </c>
      <c r="I14" s="25">
        <f t="shared" si="30"/>
        <v>1.0217391304347827</v>
      </c>
      <c r="J14" s="26">
        <f t="shared" si="31"/>
        <v>7.8571326126239999E-26</v>
      </c>
      <c r="K14" s="28">
        <v>125.6168</v>
      </c>
      <c r="L14" s="28">
        <f>0.0703*EXP(54500/(8.3144598*N14))/1000</f>
        <v>3.0018345111633513E-3</v>
      </c>
      <c r="M14" s="29">
        <f t="shared" si="32"/>
        <v>5.7273768613974802E-4</v>
      </c>
      <c r="N14" s="28">
        <v>1746</v>
      </c>
      <c r="O14" s="30">
        <f t="shared" si="60"/>
        <v>3.6213810492182497E-5</v>
      </c>
      <c r="P14" s="30">
        <v>2.13E-4</v>
      </c>
      <c r="Q14" s="91">
        <f t="shared" si="2"/>
        <v>2.7164435794269236E-10</v>
      </c>
      <c r="R14" s="97">
        <f t="shared" si="3"/>
        <v>2.5100000000000001E-10</v>
      </c>
      <c r="S14" s="108">
        <f t="shared" si="4"/>
        <v>2.0644357942692347E-11</v>
      </c>
      <c r="T14" s="119">
        <f t="shared" si="5"/>
        <v>7.5997742412333105E-2</v>
      </c>
      <c r="U14" s="31">
        <v>1.1800000000000001E-10</v>
      </c>
      <c r="V14" s="31">
        <v>1.3300000000000001E-10</v>
      </c>
      <c r="W14" s="31">
        <f t="shared" si="6"/>
        <v>3.2138947925963977E-10</v>
      </c>
      <c r="X14" s="31"/>
      <c r="Y14" s="31">
        <f t="shared" si="7"/>
        <v>1.1271186440677965</v>
      </c>
      <c r="Z14" s="31">
        <f t="shared" si="8"/>
        <v>2.7164435794269237</v>
      </c>
      <c r="AA14" s="31">
        <f t="shared" si="9"/>
        <v>2.5100000000000002</v>
      </c>
      <c r="AB14" s="31">
        <f t="shared" si="61"/>
        <v>3468754</v>
      </c>
      <c r="AC14" s="32">
        <v>1398.6</v>
      </c>
      <c r="AD14" s="28">
        <v>0</v>
      </c>
      <c r="AE14" s="24">
        <v>4.78</v>
      </c>
      <c r="AF14" s="24">
        <v>-7.5100000000000004E-4</v>
      </c>
      <c r="AG14" s="89">
        <v>87.62</v>
      </c>
      <c r="AH14" s="90">
        <v>18.998403</v>
      </c>
      <c r="AI14" s="90">
        <f t="shared" si="33"/>
        <v>68.621597000000008</v>
      </c>
      <c r="AJ14" s="90">
        <f t="shared" si="10"/>
        <v>8.0456207669666391</v>
      </c>
      <c r="AK14" s="28">
        <v>1</v>
      </c>
      <c r="AL14" s="28">
        <v>2</v>
      </c>
      <c r="AM14" s="28">
        <f t="shared" si="34"/>
        <v>3</v>
      </c>
      <c r="AN14" s="28">
        <f t="shared" si="35"/>
        <v>1.5</v>
      </c>
      <c r="AO14" s="46">
        <v>0.39041500000000001</v>
      </c>
      <c r="AP14" s="46">
        <v>0.39041500000000001</v>
      </c>
      <c r="AQ14" s="33">
        <f t="shared" si="11"/>
        <v>0.31989463805530149</v>
      </c>
      <c r="AR14" s="33">
        <f t="shared" si="36"/>
        <v>0.1806292328540105</v>
      </c>
      <c r="AS14" s="33"/>
      <c r="AT14" s="33"/>
      <c r="AU14" s="46">
        <v>0.31989463805530149</v>
      </c>
      <c r="AV14" s="47">
        <f t="shared" si="51"/>
        <v>0.1806292328540105</v>
      </c>
      <c r="AW14" s="34">
        <f t="shared" si="13"/>
        <v>3336418.376259014</v>
      </c>
      <c r="AX14" s="34">
        <f t="shared" si="14"/>
        <v>2733763.684475325</v>
      </c>
      <c r="AY14" s="48">
        <v>1274480629.7023959</v>
      </c>
      <c r="AZ14" s="49">
        <f t="shared" si="52"/>
        <v>2.5100000000000012E-10</v>
      </c>
      <c r="BA14" s="49"/>
      <c r="BB14" s="49"/>
      <c r="BC14" s="37">
        <f t="shared" si="15"/>
        <v>3.0633262750424518E-10</v>
      </c>
      <c r="BD14" s="49">
        <f t="shared" si="53"/>
        <v>3.0633262750424528E-10</v>
      </c>
      <c r="BE14" s="49">
        <f t="shared" si="54"/>
        <v>0.22044871515635514</v>
      </c>
      <c r="BF14" s="50">
        <f t="shared" si="55"/>
        <v>2.2872489493443551E-4</v>
      </c>
      <c r="BG14" s="38">
        <f t="shared" si="37"/>
        <v>1.3985999999999998</v>
      </c>
      <c r="BH14" s="51">
        <f t="shared" si="16"/>
        <v>1398.6</v>
      </c>
      <c r="BI14" s="51"/>
      <c r="BJ14" s="52">
        <f t="shared" si="56"/>
        <v>1706.9195730176784</v>
      </c>
      <c r="BK14" s="52">
        <f t="shared" si="38"/>
        <v>0.22044871515635531</v>
      </c>
      <c r="BL14" s="53">
        <f t="shared" si="17"/>
        <v>3.2312589702555706E-3</v>
      </c>
      <c r="BM14" s="54">
        <v>99</v>
      </c>
      <c r="BN14" s="42">
        <f t="shared" si="18"/>
        <v>688781.08974045189</v>
      </c>
      <c r="BO14" s="42">
        <f t="shared" si="39"/>
        <v>1033171.6346106778</v>
      </c>
      <c r="BP14" s="101">
        <f t="shared" si="40"/>
        <v>911254.56149177498</v>
      </c>
      <c r="BQ14" s="42">
        <f t="shared" si="41"/>
        <v>1.0331716346106778</v>
      </c>
      <c r="BR14" s="42">
        <f t="shared" si="42"/>
        <v>0.91125456149177497</v>
      </c>
      <c r="BS14" s="105">
        <f t="shared" si="19"/>
        <v>121917.07311890286</v>
      </c>
      <c r="BT14" s="109">
        <f t="shared" si="20"/>
        <v>0.11800272968667393</v>
      </c>
      <c r="BU14" s="110">
        <f t="shared" si="21"/>
        <v>2.8065524532841951E-4</v>
      </c>
      <c r="BV14" s="110">
        <f t="shared" si="22"/>
        <v>1.8812265344347357E-5</v>
      </c>
      <c r="BW14" s="109">
        <f t="shared" si="43"/>
        <v>0.93297019864234698</v>
      </c>
      <c r="BX14" s="102">
        <f t="shared" si="44"/>
        <v>2.733763684475325</v>
      </c>
      <c r="BY14" s="42">
        <f t="shared" si="23"/>
        <v>2733763.684475325</v>
      </c>
      <c r="BZ14" s="55">
        <f t="shared" si="57"/>
        <v>120.82442280047917</v>
      </c>
      <c r="CA14" s="56">
        <f t="shared" si="58"/>
        <v>0.22044871515635525</v>
      </c>
      <c r="CB14" s="45">
        <f t="shared" si="45"/>
        <v>1274480629.7023964</v>
      </c>
      <c r="CC14" s="45">
        <f t="shared" si="46"/>
        <v>1.2744806297023965</v>
      </c>
      <c r="CD14" s="45">
        <f t="shared" si="24"/>
        <v>1444993848.1664939</v>
      </c>
      <c r="CE14" s="45">
        <f t="shared" si="47"/>
        <v>1.4449938481664939</v>
      </c>
      <c r="CF14" s="45">
        <f t="shared" si="25"/>
        <v>0.31989463805530149</v>
      </c>
      <c r="CG14" s="45">
        <f t="shared" si="26"/>
        <v>0.39252442611632754</v>
      </c>
      <c r="CH14">
        <v>15.613065000000001</v>
      </c>
      <c r="CI14">
        <v>-4.6321912504000408E-4</v>
      </c>
      <c r="CK14"/>
      <c r="CL14">
        <f t="shared" si="49"/>
        <v>0.25307888716651805</v>
      </c>
      <c r="CM14"/>
      <c r="CN14" s="45">
        <f>R14*SQRT(0.9/CH14)</f>
        <v>6.0263020049365653E-11</v>
      </c>
      <c r="CO14">
        <f t="shared" si="50"/>
        <v>1.3784946127590213E-3</v>
      </c>
      <c r="CP14">
        <f t="shared" si="27"/>
        <v>4.5290095924757148E-3</v>
      </c>
      <c r="CQ14" s="24">
        <f t="shared" si="62"/>
        <v>6.1875642429403127E-10</v>
      </c>
      <c r="CR14" s="24"/>
    </row>
    <row r="15" spans="1:96" ht="20.25" customHeight="1" x14ac:dyDescent="0.25">
      <c r="A15" s="22" t="s">
        <v>164</v>
      </c>
      <c r="B15" s="57">
        <v>0.8</v>
      </c>
      <c r="C15" s="22">
        <v>1</v>
      </c>
      <c r="D15" s="22">
        <v>29</v>
      </c>
      <c r="E15" s="22">
        <v>28</v>
      </c>
      <c r="F15" s="24">
        <f t="shared" si="0"/>
        <v>4.8506035099999997E-26</v>
      </c>
      <c r="G15" s="24">
        <f t="shared" si="1"/>
        <v>2.5506279679999997E-29</v>
      </c>
      <c r="H15" s="25">
        <f t="shared" si="29"/>
        <v>1969.6480289056633</v>
      </c>
      <c r="I15" s="25">
        <f t="shared" si="30"/>
        <v>1.0357142857142858</v>
      </c>
      <c r="J15" s="26">
        <f t="shared" si="31"/>
        <v>4.8480528820319999E-26</v>
      </c>
      <c r="K15" s="28">
        <v>95.210999999999999</v>
      </c>
      <c r="L15" s="28">
        <f>0.18*EXP(20500/(8.3144598*N15))/1000</f>
        <v>2.1885964575678765E-3</v>
      </c>
      <c r="M15" s="29">
        <f t="shared" si="32"/>
        <v>1.0131712259371835E-3</v>
      </c>
      <c r="N15" s="28">
        <v>987</v>
      </c>
      <c r="O15" s="30">
        <f t="shared" si="60"/>
        <v>5.651027632231827E-5</v>
      </c>
      <c r="P15" s="30">
        <v>1.8000000000000001E-4</v>
      </c>
      <c r="Q15" s="91">
        <f t="shared" si="2"/>
        <v>3.1507824995906875E-10</v>
      </c>
      <c r="R15" s="97">
        <f t="shared" si="3"/>
        <v>2.5300000000000001E-10</v>
      </c>
      <c r="S15" s="108">
        <f t="shared" si="4"/>
        <v>6.2078249959068743E-11</v>
      </c>
      <c r="T15" s="119">
        <f t="shared" si="5"/>
        <v>0.19702486594086777</v>
      </c>
      <c r="U15" s="31">
        <v>7.1999999999999997E-11</v>
      </c>
      <c r="V15" s="31">
        <v>1.81E-10</v>
      </c>
      <c r="W15" s="31">
        <f t="shared" si="6"/>
        <v>3.5371073530833838E-10</v>
      </c>
      <c r="X15" s="31">
        <v>2.36</v>
      </c>
      <c r="Y15" s="31">
        <f t="shared" si="7"/>
        <v>2.5138888888888888</v>
      </c>
      <c r="Z15" s="31">
        <f t="shared" si="8"/>
        <v>3.1507824995906875</v>
      </c>
      <c r="AA15" s="31">
        <f t="shared" si="9"/>
        <v>2.5300000000000002</v>
      </c>
      <c r="AB15" s="31">
        <f t="shared" si="61"/>
        <v>1684844</v>
      </c>
      <c r="AC15" s="32">
        <v>2101</v>
      </c>
      <c r="AD15" s="28">
        <v>0</v>
      </c>
      <c r="AE15" s="24">
        <v>1.9691000000000001</v>
      </c>
      <c r="AF15" s="24">
        <v>-2.8800000000000001E-4</v>
      </c>
      <c r="AG15" s="89">
        <v>24.305</v>
      </c>
      <c r="AH15" s="90">
        <v>35.450000000000003</v>
      </c>
      <c r="AI15" s="90">
        <f t="shared" si="33"/>
        <v>11.145000000000003</v>
      </c>
      <c r="AJ15" s="90">
        <f t="shared" si="10"/>
        <v>6.603124942350699</v>
      </c>
      <c r="AK15" s="28">
        <v>1</v>
      </c>
      <c r="AL15" s="28">
        <v>2</v>
      </c>
      <c r="AM15" s="28">
        <f t="shared" si="34"/>
        <v>3</v>
      </c>
      <c r="AN15" s="28">
        <f t="shared" si="35"/>
        <v>1.5</v>
      </c>
      <c r="AO15" s="46">
        <v>0.45680000000000004</v>
      </c>
      <c r="AP15" s="46">
        <v>0.54390685781354797</v>
      </c>
      <c r="AQ15" s="33">
        <f t="shared" si="11"/>
        <v>0.28861057804145579</v>
      </c>
      <c r="AR15" s="33">
        <f t="shared" si="36"/>
        <v>0.46937499703231927</v>
      </c>
      <c r="AS15" s="33">
        <f>1/3*BY15*BH15*BA15</f>
        <v>0.26994066201236538</v>
      </c>
      <c r="AT15" s="33">
        <f>1/3*BY15*BH15*BB15</f>
        <v>0.33370075449931308</v>
      </c>
      <c r="AU15" s="46">
        <v>0.28861057804145579</v>
      </c>
      <c r="AV15" s="47">
        <f t="shared" si="51"/>
        <v>0.46937499703231927</v>
      </c>
      <c r="AW15" s="34">
        <f t="shared" si="13"/>
        <v>3069723.1949413209</v>
      </c>
      <c r="AX15" s="34">
        <f t="shared" si="14"/>
        <v>1628871.8794256968</v>
      </c>
      <c r="AY15" s="48">
        <v>1140753272.891129</v>
      </c>
      <c r="AZ15" s="49">
        <f t="shared" si="52"/>
        <v>2.5300000000000011E-10</v>
      </c>
      <c r="BA15" s="49">
        <v>2.36633694969138E-10</v>
      </c>
      <c r="BB15" s="49">
        <v>2.9252666849999965E-10</v>
      </c>
      <c r="BC15" s="37">
        <f t="shared" si="15"/>
        <v>4.7679622819320811E-10</v>
      </c>
      <c r="BD15" s="49">
        <f t="shared" si="53"/>
        <v>4.7679622819320832E-10</v>
      </c>
      <c r="BE15" s="49">
        <f t="shared" si="54"/>
        <v>0.88457007190991344</v>
      </c>
      <c r="BF15" s="50">
        <f t="shared" si="55"/>
        <v>1.3736819516490043E-4</v>
      </c>
      <c r="BG15" s="38">
        <f t="shared" si="37"/>
        <v>2.101</v>
      </c>
      <c r="BH15" s="51">
        <f t="shared" si="16"/>
        <v>2101</v>
      </c>
      <c r="BI15" s="51">
        <v>3400</v>
      </c>
      <c r="BJ15" s="52">
        <f t="shared" si="56"/>
        <v>3959.4817210827277</v>
      </c>
      <c r="BK15" s="52">
        <f t="shared" si="38"/>
        <v>0.88457007190991321</v>
      </c>
      <c r="BL15" s="53">
        <f t="shared" si="17"/>
        <v>3.1354356209961735E-3</v>
      </c>
      <c r="BM15" s="55">
        <v>92.048000000000002</v>
      </c>
      <c r="BN15" s="42">
        <f t="shared" si="18"/>
        <v>441395.60939659586</v>
      </c>
      <c r="BO15" s="42">
        <f t="shared" si="39"/>
        <v>662093.41409489373</v>
      </c>
      <c r="BP15" s="101">
        <f t="shared" si="40"/>
        <v>542957.29314189893</v>
      </c>
      <c r="BQ15" s="42">
        <f t="shared" si="41"/>
        <v>0.66209341409489375</v>
      </c>
      <c r="BR15" s="42">
        <f t="shared" si="42"/>
        <v>0.54295729314189889</v>
      </c>
      <c r="BS15" s="105">
        <f t="shared" si="19"/>
        <v>119136.1209529948</v>
      </c>
      <c r="BT15" s="109">
        <f t="shared" si="20"/>
        <v>0.17993853800201032</v>
      </c>
      <c r="BU15" s="110">
        <f t="shared" si="21"/>
        <v>2.0861123422244413E-4</v>
      </c>
      <c r="BV15" s="110">
        <f t="shared" si="22"/>
        <v>3.370583856076216E-5</v>
      </c>
      <c r="BW15" s="109">
        <f t="shared" si="43"/>
        <v>0.83842750038657399</v>
      </c>
      <c r="BX15" s="102">
        <f t="shared" si="44"/>
        <v>1.6288718794256967</v>
      </c>
      <c r="BY15" s="42">
        <f t="shared" si="23"/>
        <v>1628871.8794256966</v>
      </c>
      <c r="BZ15" s="55">
        <f t="shared" si="57"/>
        <v>173.47090597916369</v>
      </c>
      <c r="CA15" s="56">
        <f t="shared" si="58"/>
        <v>0.8845700719099131</v>
      </c>
      <c r="CB15" s="45">
        <f t="shared" si="45"/>
        <v>1140753272.8911297</v>
      </c>
      <c r="CC15" s="45">
        <f t="shared" si="46"/>
        <v>1.1407532728911298</v>
      </c>
      <c r="CD15" s="45">
        <f t="shared" si="24"/>
        <v>1391058263.0133717</v>
      </c>
      <c r="CE15" s="45">
        <f t="shared" si="47"/>
        <v>1.3910582630133719</v>
      </c>
      <c r="CF15" s="45">
        <f t="shared" si="25"/>
        <v>0.28861057804145585</v>
      </c>
      <c r="CG15" s="45">
        <f t="shared" si="26"/>
        <v>0.43829220310135514</v>
      </c>
      <c r="CH15">
        <v>14.419082</v>
      </c>
      <c r="CI15">
        <v>-1.7252441958564505E-4</v>
      </c>
      <c r="CJ15" s="28">
        <v>0.94057283511200729</v>
      </c>
      <c r="CK15">
        <f t="shared" si="48"/>
        <v>0.25540383259273031</v>
      </c>
      <c r="CL15">
        <f t="shared" si="49"/>
        <v>0.26334870930589072</v>
      </c>
      <c r="CM15">
        <v>2.3600000000000001E-10</v>
      </c>
      <c r="CN15">
        <f t="shared" si="59"/>
        <v>6.0275304491884361E-11</v>
      </c>
      <c r="CO15">
        <f t="shared" si="50"/>
        <v>9.1093560196156467E-4</v>
      </c>
      <c r="CP15">
        <f t="shared" si="27"/>
        <v>9.2699658131831855E-3</v>
      </c>
      <c r="CQ15" s="24">
        <f t="shared" si="62"/>
        <v>6.1827251968353004E-10</v>
      </c>
      <c r="CR15" s="24"/>
    </row>
    <row r="16" spans="1:96" ht="20.25" customHeight="1" x14ac:dyDescent="0.25">
      <c r="A16" s="22" t="s">
        <v>165</v>
      </c>
      <c r="B16" s="57">
        <v>2.5</v>
      </c>
      <c r="C16" s="22">
        <v>1</v>
      </c>
      <c r="D16" s="22">
        <v>37</v>
      </c>
      <c r="E16" s="22">
        <v>36</v>
      </c>
      <c r="F16" s="24">
        <f t="shared" si="0"/>
        <v>6.1887010299999994E-26</v>
      </c>
      <c r="G16" s="24">
        <f t="shared" si="1"/>
        <v>3.2793788159999999E-29</v>
      </c>
      <c r="H16" s="25">
        <f t="shared" si="29"/>
        <v>1939.5775080668341</v>
      </c>
      <c r="I16" s="25">
        <f t="shared" si="30"/>
        <v>1.0277777777777777</v>
      </c>
      <c r="J16" s="26">
        <f t="shared" si="31"/>
        <v>6.185421651184E-26</v>
      </c>
      <c r="K16" s="28">
        <v>110.98399999999999</v>
      </c>
      <c r="L16" s="28">
        <f>10^(-0.545+597/N16+546000/N16^2)/1000</f>
        <v>3.3595446651079881E-3</v>
      </c>
      <c r="M16" s="29">
        <f t="shared" si="32"/>
        <v>9.5693779904306223E-4</v>
      </c>
      <c r="N16" s="28">
        <v>1045</v>
      </c>
      <c r="O16" s="30">
        <f t="shared" si="60"/>
        <v>5.3154147698835956E-5</v>
      </c>
      <c r="P16" s="30">
        <v>2.03E-4</v>
      </c>
      <c r="Q16" s="91">
        <f t="shared" si="2"/>
        <v>3.0871305859858605E-10</v>
      </c>
      <c r="R16" s="97">
        <f t="shared" si="3"/>
        <v>2.8100000000000001E-10</v>
      </c>
      <c r="S16" s="108">
        <f t="shared" si="4"/>
        <v>2.771305859858604E-11</v>
      </c>
      <c r="T16" s="119">
        <f t="shared" si="5"/>
        <v>8.9769635027395531E-2</v>
      </c>
      <c r="U16" s="31">
        <v>1E-10</v>
      </c>
      <c r="V16" s="31">
        <v>1.81E-10</v>
      </c>
      <c r="W16" s="31">
        <f t="shared" si="6"/>
        <v>3.6312063805604805E-10</v>
      </c>
      <c r="X16" s="31">
        <v>2.70336</v>
      </c>
      <c r="Y16" s="31">
        <f t="shared" si="7"/>
        <v>1.8099999999999998</v>
      </c>
      <c r="Z16" s="31">
        <f t="shared" si="8"/>
        <v>3.0871305859858604</v>
      </c>
      <c r="AA16" s="31">
        <f t="shared" si="9"/>
        <v>2.81</v>
      </c>
      <c r="AB16" s="31">
        <f t="shared" si="61"/>
        <v>2087964.9999999995</v>
      </c>
      <c r="AC16" s="32">
        <v>2065.0300000000002</v>
      </c>
      <c r="AD16" s="28">
        <v>0</v>
      </c>
      <c r="AE16" s="24">
        <v>2.5299999999999998</v>
      </c>
      <c r="AF16" s="24">
        <v>-4.2299999999999998E-4</v>
      </c>
      <c r="AG16" s="89">
        <v>40.078000000000003</v>
      </c>
      <c r="AH16" s="90">
        <v>35.450000000000003</v>
      </c>
      <c r="AI16" s="90">
        <f t="shared" si="33"/>
        <v>4.6280000000000001</v>
      </c>
      <c r="AJ16" s="90">
        <f t="shared" si="10"/>
        <v>5.8999195368862987</v>
      </c>
      <c r="AK16" s="28">
        <v>1</v>
      </c>
      <c r="AL16" s="28">
        <v>2</v>
      </c>
      <c r="AM16" s="28">
        <f t="shared" si="34"/>
        <v>3</v>
      </c>
      <c r="AN16" s="28">
        <f t="shared" si="35"/>
        <v>1.5</v>
      </c>
      <c r="AO16" s="46">
        <v>0.44125000000000003</v>
      </c>
      <c r="AP16" s="46">
        <v>1.0258529508908301</v>
      </c>
      <c r="AQ16" s="33">
        <f t="shared" si="11"/>
        <v>0.37311089961278132</v>
      </c>
      <c r="AR16" s="33">
        <f t="shared" si="36"/>
        <v>0.63629202480844904</v>
      </c>
      <c r="AS16" s="33">
        <f>1/3*BY16*BH16*BA16</f>
        <v>0.37024310108699077</v>
      </c>
      <c r="AT16" s="33">
        <f>1/3*BY16*BH16*BB16</f>
        <v>0.40039499504213499</v>
      </c>
      <c r="AU16" s="46"/>
      <c r="AV16" s="47"/>
      <c r="AW16" s="34">
        <f t="shared" si="13"/>
        <v>5303635.654440511</v>
      </c>
      <c r="AX16" s="34">
        <f t="shared" si="14"/>
        <v>1928974.5850302742</v>
      </c>
      <c r="AY16" s="48"/>
      <c r="AZ16" s="49"/>
      <c r="BA16" s="49">
        <v>2.7884018267334601E-10</v>
      </c>
      <c r="BB16" s="49">
        <v>3.0154839679999996E-10</v>
      </c>
      <c r="BC16" s="37">
        <f t="shared" si="15"/>
        <v>7.7259785093249098E-10</v>
      </c>
      <c r="BD16" s="49"/>
      <c r="BE16" s="49"/>
      <c r="BF16" s="50"/>
      <c r="BG16" s="38">
        <f t="shared" si="37"/>
        <v>2.0650300000000001</v>
      </c>
      <c r="BH16" s="51">
        <f t="shared" si="16"/>
        <v>2065.0300000000002</v>
      </c>
      <c r="BI16" s="51">
        <v>2200</v>
      </c>
      <c r="BJ16" s="52"/>
      <c r="BK16" s="52"/>
      <c r="BL16" s="53">
        <f t="shared" si="17"/>
        <v>0</v>
      </c>
      <c r="BM16" s="55">
        <v>102.533</v>
      </c>
      <c r="BN16" s="42">
        <f t="shared" si="18"/>
        <v>469265.12669877557</v>
      </c>
      <c r="BO16" s="42">
        <f t="shared" si="39"/>
        <v>703897.69004816329</v>
      </c>
      <c r="BP16" s="101">
        <f t="shared" si="40"/>
        <v>642991.52834342478</v>
      </c>
      <c r="BQ16" s="42">
        <f t="shared" si="41"/>
        <v>0.70389769004816327</v>
      </c>
      <c r="BR16" s="42">
        <f t="shared" si="42"/>
        <v>0.64299152834342477</v>
      </c>
      <c r="BS16" s="105">
        <f t="shared" si="19"/>
        <v>60906.161704738508</v>
      </c>
      <c r="BT16" s="109">
        <f t="shared" si="20"/>
        <v>8.6527008918826087E-2</v>
      </c>
      <c r="BU16" s="110">
        <f t="shared" si="21"/>
        <v>2.1730240883524799E-4</v>
      </c>
      <c r="BV16" s="110">
        <f t="shared" si="22"/>
        <v>1.7819261903375726E-5</v>
      </c>
      <c r="BW16" s="109">
        <f t="shared" si="43"/>
        <v>0.91799786298325969</v>
      </c>
      <c r="BX16" s="102">
        <f t="shared" si="44"/>
        <v>1.9289745850302744</v>
      </c>
      <c r="BY16" s="42">
        <f t="shared" si="23"/>
        <v>1928974.5850302745</v>
      </c>
      <c r="BZ16" s="55"/>
      <c r="CA16" s="56"/>
      <c r="CB16" s="45">
        <f t="shared" si="45"/>
        <v>1327796795.7750225</v>
      </c>
      <c r="CC16" s="45">
        <f t="shared" si="46"/>
        <v>1.3277967957750225</v>
      </c>
      <c r="CD16" s="45">
        <f t="shared" si="24"/>
        <v>1453569846.8801587</v>
      </c>
      <c r="CE16" s="45">
        <f t="shared" si="47"/>
        <v>1.4535698468801588</v>
      </c>
      <c r="CF16" s="45">
        <f t="shared" si="25"/>
        <v>0.37311089961278132</v>
      </c>
      <c r="CG16" s="45">
        <f t="shared" si="26"/>
        <v>0.44873599331705216</v>
      </c>
      <c r="CH16">
        <v>18.811104</v>
      </c>
      <c r="CI16">
        <v>-1.6920231528582099E-4</v>
      </c>
      <c r="CJ16" s="28">
        <v>0.99389548248676085</v>
      </c>
      <c r="CK16">
        <f t="shared" si="48"/>
        <v>0.22985990139579499</v>
      </c>
      <c r="CL16">
        <f t="shared" si="49"/>
        <v>0.23056472188097921</v>
      </c>
      <c r="CM16">
        <v>2.7800000000000002E-10</v>
      </c>
      <c r="CN16">
        <f t="shared" si="59"/>
        <v>6.3901052588031007E-11</v>
      </c>
      <c r="CO16">
        <f t="shared" si="50"/>
        <v>6.9149471661589994E-4</v>
      </c>
      <c r="CP16">
        <f t="shared" si="27"/>
        <v>8.6196189853073764E-3</v>
      </c>
      <c r="CQ16" s="24">
        <f t="shared" si="62"/>
        <v>7.7916751857846874E-10</v>
      </c>
      <c r="CR16" s="24"/>
    </row>
    <row r="17" spans="1:96" ht="20.25" customHeight="1" x14ac:dyDescent="0.25">
      <c r="A17" s="22" t="s">
        <v>166</v>
      </c>
      <c r="B17" s="57"/>
      <c r="C17" s="22">
        <v>1</v>
      </c>
      <c r="D17" s="22">
        <v>55</v>
      </c>
      <c r="E17" s="22">
        <v>54</v>
      </c>
      <c r="F17" s="24">
        <f t="shared" si="0"/>
        <v>9.1994204499999998E-26</v>
      </c>
      <c r="G17" s="24">
        <f t="shared" si="1"/>
        <v>4.9190682239999996E-29</v>
      </c>
      <c r="H17" s="25">
        <f t="shared" si="29"/>
        <v>1904.7875860407996</v>
      </c>
      <c r="I17" s="25">
        <f t="shared" si="30"/>
        <v>1.0185185185185186</v>
      </c>
      <c r="J17" s="26">
        <f t="shared" si="31"/>
        <v>9.1945013817760001E-26</v>
      </c>
      <c r="K17" s="28">
        <v>158.52600000000001</v>
      </c>
      <c r="L17" s="28">
        <f>10^(-0.439+398/N17+879000/N17^2)/1000</f>
        <v>3.78088190424221E-3</v>
      </c>
      <c r="M17" s="29">
        <f t="shared" si="32"/>
        <v>8.7260034904013963E-4</v>
      </c>
      <c r="N17" s="28">
        <v>1146</v>
      </c>
      <c r="O17" s="30">
        <f t="shared" si="60"/>
        <v>5.811897000013199E-5</v>
      </c>
      <c r="P17" s="30">
        <v>2.12E-4</v>
      </c>
      <c r="Q17" s="91">
        <f t="shared" si="2"/>
        <v>3.1804012633637863E-10</v>
      </c>
      <c r="R17" s="97">
        <f t="shared" si="3"/>
        <v>2.99E-10</v>
      </c>
      <c r="S17" s="108">
        <f t="shared" si="4"/>
        <v>1.9040126336378633E-11</v>
      </c>
      <c r="T17" s="119">
        <f t="shared" si="5"/>
        <v>5.9867056889043722E-2</v>
      </c>
      <c r="U17" s="31">
        <v>1.1800000000000001E-10</v>
      </c>
      <c r="V17" s="31">
        <v>1.81E-10</v>
      </c>
      <c r="W17" s="31">
        <f t="shared" si="6"/>
        <v>3.7884661777457781E-10</v>
      </c>
      <c r="X17" s="31">
        <v>2.9</v>
      </c>
      <c r="Y17" s="31">
        <f t="shared" si="7"/>
        <v>1.5338983050847457</v>
      </c>
      <c r="Z17" s="31">
        <f t="shared" si="8"/>
        <v>3.1804012633637861</v>
      </c>
      <c r="AA17" s="31">
        <f t="shared" si="9"/>
        <v>2.99</v>
      </c>
      <c r="AB17" s="31">
        <f t="shared" si="61"/>
        <v>2727612</v>
      </c>
      <c r="AC17" s="32">
        <v>1873.13</v>
      </c>
      <c r="AD17" s="28">
        <v>0</v>
      </c>
      <c r="AE17" s="24">
        <v>3.39</v>
      </c>
      <c r="AF17" s="24">
        <v>-5.7799999999999995E-4</v>
      </c>
      <c r="AG17" s="89">
        <v>87.62</v>
      </c>
      <c r="AH17" s="90">
        <v>35.450000000000003</v>
      </c>
      <c r="AI17" s="90">
        <f t="shared" si="33"/>
        <v>52.17</v>
      </c>
      <c r="AJ17" s="90">
        <f t="shared" si="10"/>
        <v>6.2810638797105316</v>
      </c>
      <c r="AK17" s="28">
        <v>1</v>
      </c>
      <c r="AL17" s="28">
        <v>2</v>
      </c>
      <c r="AM17" s="28">
        <f t="shared" si="34"/>
        <v>3</v>
      </c>
      <c r="AN17" s="28">
        <f t="shared" si="35"/>
        <v>1.5</v>
      </c>
      <c r="AO17" s="46">
        <v>0.37705</v>
      </c>
      <c r="AP17" s="46">
        <v>0.37705</v>
      </c>
      <c r="AQ17" s="33">
        <f t="shared" si="11"/>
        <v>0.33599408249358714</v>
      </c>
      <c r="AR17" s="33">
        <f t="shared" si="36"/>
        <v>0.1088871966752761</v>
      </c>
      <c r="AS17" s="33">
        <f>1/3*BY17*BH17*BA17</f>
        <v>0.32666098973626656</v>
      </c>
      <c r="AT17" s="33">
        <f>1/3*BY17*BH17*BB17</f>
        <v>0.36759447686851399</v>
      </c>
      <c r="AU17" s="46">
        <v>0.33599408249358731</v>
      </c>
      <c r="AV17" s="47">
        <f>(AP17-AU17)/AP17</f>
        <v>0.10888719667527566</v>
      </c>
      <c r="AW17" s="34">
        <f t="shared" si="13"/>
        <v>2019673.1502314182</v>
      </c>
      <c r="AX17" s="34">
        <f t="shared" si="14"/>
        <v>1799756.6027023955</v>
      </c>
      <c r="AY17" s="48">
        <v>1123726028.406646</v>
      </c>
      <c r="AZ17" s="49">
        <f>AU17/AY17</f>
        <v>2.9900000000000016E-10</v>
      </c>
      <c r="BA17" s="49">
        <v>2.9069451225530999E-10</v>
      </c>
      <c r="BB17" s="49">
        <v>3.2712108429999942E-10</v>
      </c>
      <c r="BC17" s="37">
        <f t="shared" si="15"/>
        <v>3.3553552242144542E-10</v>
      </c>
      <c r="BD17" s="49">
        <f>AP17/AY17</f>
        <v>3.3553552242144542E-10</v>
      </c>
      <c r="BE17" s="49">
        <f>(BD17-AZ17)/AZ17</f>
        <v>0.12219238268041888</v>
      </c>
      <c r="BF17" s="50">
        <f>AU17/BH17</f>
        <v>1.7937574140267215E-4</v>
      </c>
      <c r="BG17" s="38">
        <f t="shared" si="37"/>
        <v>1.8731300000000002</v>
      </c>
      <c r="BH17" s="51">
        <f t="shared" si="16"/>
        <v>1873.13</v>
      </c>
      <c r="BI17" s="51"/>
      <c r="BJ17" s="52">
        <f>AP17/BF17</f>
        <v>2102.0122177701733</v>
      </c>
      <c r="BK17" s="52">
        <f t="shared" si="38"/>
        <v>0.12219238268041895</v>
      </c>
      <c r="BL17" s="53">
        <f t="shared" si="17"/>
        <v>3.2121805209711983E-3</v>
      </c>
      <c r="BM17" s="54">
        <v>104.6</v>
      </c>
      <c r="BN17" s="42">
        <f t="shared" si="18"/>
        <v>429178.07824885385</v>
      </c>
      <c r="BO17" s="42">
        <f t="shared" si="39"/>
        <v>643767.11737328081</v>
      </c>
      <c r="BP17" s="101">
        <f t="shared" si="40"/>
        <v>599918.86756746517</v>
      </c>
      <c r="BQ17" s="42">
        <f t="shared" si="41"/>
        <v>0.64376711737328074</v>
      </c>
      <c r="BR17" s="42">
        <f t="shared" si="42"/>
        <v>0.59991886756746515</v>
      </c>
      <c r="BS17" s="105">
        <f t="shared" si="19"/>
        <v>43848.249805815634</v>
      </c>
      <c r="BT17" s="109">
        <f t="shared" si="20"/>
        <v>6.8111975002275144E-2</v>
      </c>
      <c r="BU17" s="110">
        <f t="shared" si="21"/>
        <v>2.0474377534060453E-4</v>
      </c>
      <c r="BV17" s="110">
        <f t="shared" si="22"/>
        <v>1.1422531030061739E-5</v>
      </c>
      <c r="BW17" s="109">
        <f t="shared" si="43"/>
        <v>0.94421060659324252</v>
      </c>
      <c r="BX17" s="102">
        <f t="shared" si="44"/>
        <v>1.7997566027023955</v>
      </c>
      <c r="BY17" s="42">
        <f t="shared" si="23"/>
        <v>1799756.6027023955</v>
      </c>
      <c r="BZ17" s="55">
        <f>AP17/(BL17)</f>
        <v>117.38132322837181</v>
      </c>
      <c r="CA17" s="56">
        <f>(BZ17-BM17)/BM17</f>
        <v>0.12219238268041892</v>
      </c>
      <c r="CB17" s="45">
        <f t="shared" si="45"/>
        <v>1123726028.406646</v>
      </c>
      <c r="CC17" s="45">
        <f t="shared" si="46"/>
        <v>1.1237260284066461</v>
      </c>
      <c r="CD17" s="45">
        <f t="shared" si="24"/>
        <v>1205859500.5654135</v>
      </c>
      <c r="CE17" s="45">
        <f t="shared" si="47"/>
        <v>1.2058595005654136</v>
      </c>
      <c r="CF17" s="45">
        <f t="shared" si="25"/>
        <v>0.33599408249358714</v>
      </c>
      <c r="CG17" s="45">
        <f t="shared" si="26"/>
        <v>0.38351170790374656</v>
      </c>
      <c r="CH17">
        <v>25.238717999999999</v>
      </c>
      <c r="CI17">
        <v>-3.8382393861047752E-4</v>
      </c>
      <c r="CJ17" s="28">
        <v>0.90815460417356741</v>
      </c>
      <c r="CK17">
        <f t="shared" si="48"/>
        <v>0.18969079162882779</v>
      </c>
      <c r="CL17">
        <f t="shared" si="49"/>
        <v>0.19905191239018427</v>
      </c>
      <c r="CM17">
        <v>2.8999999999999998E-10</v>
      </c>
      <c r="CN17">
        <f t="shared" si="59"/>
        <v>5.5010329572360059E-11</v>
      </c>
      <c r="CO17">
        <f t="shared" si="50"/>
        <v>7.7624486036274886E-4</v>
      </c>
      <c r="CP17">
        <f t="shared" si="27"/>
        <v>8.8314060945664571E-3</v>
      </c>
      <c r="CQ17" s="24">
        <f t="shared" si="62"/>
        <v>7.4001853993764589E-10</v>
      </c>
      <c r="CR17" s="24"/>
    </row>
    <row r="18" spans="1:96" ht="20.25" customHeight="1" x14ac:dyDescent="0.25">
      <c r="A18" s="22" t="s">
        <v>167</v>
      </c>
      <c r="B18" s="57">
        <v>0.3</v>
      </c>
      <c r="C18" s="22">
        <v>1</v>
      </c>
      <c r="D18" s="22">
        <v>26</v>
      </c>
      <c r="E18" s="22">
        <v>25</v>
      </c>
      <c r="F18" s="24">
        <f t="shared" si="0"/>
        <v>4.3488169400000001E-26</v>
      </c>
      <c r="G18" s="24">
        <f t="shared" si="1"/>
        <v>2.2773463999999997E-29</v>
      </c>
      <c r="H18" s="25">
        <f t="shared" si="29"/>
        <v>1985.9822895629759</v>
      </c>
      <c r="I18" s="25">
        <f t="shared" si="30"/>
        <v>1.04</v>
      </c>
      <c r="J18" s="26">
        <f t="shared" si="31"/>
        <v>4.3465395936000002E-26</v>
      </c>
      <c r="K18" s="28">
        <v>84.99</v>
      </c>
      <c r="L18" s="28"/>
      <c r="M18" s="29">
        <f t="shared" si="32"/>
        <v>1.7148246591785991E-3</v>
      </c>
      <c r="N18" s="61">
        <v>583.15</v>
      </c>
      <c r="O18" s="28">
        <v>4.4669999999999998E-5</v>
      </c>
      <c r="P18" s="62">
        <v>3.7599999999999998E-4</v>
      </c>
      <c r="Q18" s="91">
        <f t="shared" si="2"/>
        <v>2.4571500709571904E-10</v>
      </c>
      <c r="R18" s="97">
        <f t="shared" si="3"/>
        <v>3.3299999999999999E-10</v>
      </c>
      <c r="S18" s="108">
        <f t="shared" si="4"/>
        <v>-8.7284992904280949E-11</v>
      </c>
      <c r="T18" s="119">
        <f t="shared" si="5"/>
        <v>-0.35522857938538044</v>
      </c>
      <c r="U18" s="31">
        <v>1.02E-10</v>
      </c>
      <c r="V18" s="31">
        <v>2.31E-10</v>
      </c>
      <c r="W18" s="31">
        <f t="shared" si="6"/>
        <v>3.7658337593558568E-10</v>
      </c>
      <c r="X18" s="31"/>
      <c r="Y18" s="31">
        <f t="shared" si="7"/>
        <v>2.2647058823529411</v>
      </c>
      <c r="Z18" s="31">
        <f t="shared" si="8"/>
        <v>2.4571500709571903</v>
      </c>
      <c r="AA18" s="31">
        <f t="shared" si="9"/>
        <v>3.33</v>
      </c>
      <c r="AB18" s="31">
        <f t="shared" si="61"/>
        <v>1886915.5249999999</v>
      </c>
      <c r="AC18" s="28">
        <v>2490.4882499999999</v>
      </c>
      <c r="AD18" s="28">
        <v>-1.155</v>
      </c>
      <c r="AE18" s="31">
        <v>2.3338999999999999</v>
      </c>
      <c r="AF18" s="24">
        <v>-7.6650000000000004E-4</v>
      </c>
      <c r="AG18" s="89">
        <v>22.989768999999999</v>
      </c>
      <c r="AH18" s="90">
        <v>62.003700000000002</v>
      </c>
      <c r="AI18" s="90">
        <f t="shared" si="33"/>
        <v>39.013930999999999</v>
      </c>
      <c r="AJ18" s="90">
        <f t="shared" si="10"/>
        <v>5.0675799559951127</v>
      </c>
      <c r="AK18" s="28">
        <v>1</v>
      </c>
      <c r="AL18" s="28">
        <v>4</v>
      </c>
      <c r="AM18" s="28">
        <f t="shared" si="34"/>
        <v>5</v>
      </c>
      <c r="AN18" s="28">
        <f t="shared" si="35"/>
        <v>1.25</v>
      </c>
      <c r="AO18" s="46">
        <v>0.51224999999999998</v>
      </c>
      <c r="AP18" s="46">
        <v>0.51224999999999998</v>
      </c>
      <c r="AQ18" s="33">
        <f t="shared" si="11"/>
        <v>0.70252146004029536</v>
      </c>
      <c r="AR18" s="33">
        <f t="shared" si="36"/>
        <v>0.37144257694542782</v>
      </c>
      <c r="AS18" s="33">
        <f>1/3*BY18*BH18*BA18</f>
        <v>0.43236429370237983</v>
      </c>
      <c r="AT18" s="33"/>
      <c r="AU18" s="46">
        <v>0.69828459522735364</v>
      </c>
      <c r="AV18" s="47">
        <f>(AP18-AU18)/AP18</f>
        <v>-0.36317148897482415</v>
      </c>
      <c r="AW18" s="34">
        <f t="shared" si="13"/>
        <v>2539896.4555242937</v>
      </c>
      <c r="AX18" s="34">
        <f t="shared" si="14"/>
        <v>3483322.1401387961</v>
      </c>
      <c r="AY18" s="48">
        <v>2096950736.418479</v>
      </c>
      <c r="AZ18" s="49">
        <f>AU18/AY18</f>
        <v>3.3300000000000009E-10</v>
      </c>
      <c r="BA18" s="49">
        <v>2.0494364655370699E-10</v>
      </c>
      <c r="BB18" s="49"/>
      <c r="BC18" s="37">
        <f t="shared" si="15"/>
        <v>2.4281002033762193E-10</v>
      </c>
      <c r="BD18" s="49">
        <f>AP18/AY18</f>
        <v>2.4428327814458135E-10</v>
      </c>
      <c r="BE18" s="49">
        <f>(BD18-AZ18)/AZ18</f>
        <v>-0.26641658214840458</v>
      </c>
      <c r="BF18" s="50">
        <f>AU18/BH18</f>
        <v>3.8431690207620117E-4</v>
      </c>
      <c r="BG18" s="38">
        <f t="shared" si="37"/>
        <v>1.8169499999999998</v>
      </c>
      <c r="BH18" s="51">
        <f t="shared" si="16"/>
        <v>1816.9499999999998</v>
      </c>
      <c r="BI18" s="51"/>
      <c r="BJ18" s="52">
        <f>AP18/BF18</f>
        <v>1332.8843910654564</v>
      </c>
      <c r="BK18" s="52">
        <f t="shared" si="38"/>
        <v>-0.26641658214840447</v>
      </c>
      <c r="BL18" s="53">
        <f t="shared" si="17"/>
        <v>4.4876902006899333E-3</v>
      </c>
      <c r="BM18" s="55">
        <v>155.6</v>
      </c>
      <c r="BN18" s="42">
        <f t="shared" si="18"/>
        <v>930653.97561597521</v>
      </c>
      <c r="BO18" s="42">
        <f t="shared" si="39"/>
        <v>1163317.4695199691</v>
      </c>
      <c r="BP18" s="101">
        <f t="shared" si="40"/>
        <v>1161107.380046265</v>
      </c>
      <c r="BQ18" s="42">
        <f t="shared" si="41"/>
        <v>1.1633174695199691</v>
      </c>
      <c r="BR18" s="42">
        <f t="shared" si="42"/>
        <v>1.161107380046265</v>
      </c>
      <c r="BS18" s="105">
        <f t="shared" si="19"/>
        <v>2210.089473704109</v>
      </c>
      <c r="BT18" s="109">
        <f t="shared" si="20"/>
        <v>1.8998162854169803E-3</v>
      </c>
      <c r="BU18" s="110">
        <f t="shared" si="21"/>
        <v>2.858445602776731E-4</v>
      </c>
      <c r="BV18" s="110">
        <f t="shared" si="22"/>
        <v>-1.0134724942844647E-4</v>
      </c>
      <c r="BW18" s="109">
        <f t="shared" si="43"/>
        <v>1.3545537103452185</v>
      </c>
      <c r="BX18" s="102">
        <f t="shared" si="44"/>
        <v>3.4833221401387955</v>
      </c>
      <c r="BY18" s="42">
        <f t="shared" si="23"/>
        <v>3483322.1401387956</v>
      </c>
      <c r="BZ18" s="55">
        <f>AP18/(BL18)</f>
        <v>114.14557981770825</v>
      </c>
      <c r="CA18" s="56">
        <f>(BZ18-BM18)/BM18</f>
        <v>-0.26641658214840452</v>
      </c>
      <c r="CB18" s="45">
        <f t="shared" si="45"/>
        <v>2109674054.175061</v>
      </c>
      <c r="CC18" s="45">
        <f t="shared" si="46"/>
        <v>2.1096740541750609</v>
      </c>
      <c r="CD18" s="45">
        <f t="shared" si="24"/>
        <v>2113689676.2443075</v>
      </c>
      <c r="CE18" s="45">
        <f t="shared" si="47"/>
        <v>2.1136896762443076</v>
      </c>
      <c r="CF18" s="45">
        <f t="shared" si="25"/>
        <v>0.70252146004029525</v>
      </c>
      <c r="CG18" s="45">
        <f t="shared" si="26"/>
        <v>0.51936527379651809</v>
      </c>
      <c r="CH18">
        <v>16.771318999999998</v>
      </c>
      <c r="CI18">
        <v>-6.2307896722837803E-3</v>
      </c>
      <c r="CK18"/>
      <c r="CL18">
        <f t="shared" si="49"/>
        <v>0.24418354263617689</v>
      </c>
      <c r="CM18"/>
      <c r="CN18" s="45">
        <f t="shared" ref="CN18:CN23" si="63">R18*SQRT(0.9/CH18)</f>
        <v>7.7140398569729592E-11</v>
      </c>
      <c r="CO18">
        <f t="shared" si="50"/>
        <v>4.7065678746182034E-3</v>
      </c>
      <c r="CP18">
        <f t="shared" si="27"/>
        <v>6.6513724919273513E-3</v>
      </c>
      <c r="CQ18" s="24"/>
      <c r="CR18" s="24"/>
    </row>
    <row r="19" spans="1:96" ht="20.25" customHeight="1" x14ac:dyDescent="0.25">
      <c r="A19" s="22" t="s">
        <v>168</v>
      </c>
      <c r="B19" s="57">
        <v>0.2</v>
      </c>
      <c r="C19" s="22">
        <v>1</v>
      </c>
      <c r="D19" s="22">
        <v>34</v>
      </c>
      <c r="E19" s="22">
        <v>33</v>
      </c>
      <c r="F19" s="24">
        <f t="shared" si="0"/>
        <v>5.6869144599999998E-26</v>
      </c>
      <c r="G19" s="24">
        <f t="shared" si="1"/>
        <v>3.0060972479999997E-29</v>
      </c>
      <c r="H19" s="25">
        <f t="shared" si="29"/>
        <v>1949.1203104325261</v>
      </c>
      <c r="I19" s="25">
        <f t="shared" si="30"/>
        <v>1.0303030303030303</v>
      </c>
      <c r="J19" s="26">
        <f t="shared" si="31"/>
        <v>5.6839083627519992E-26</v>
      </c>
      <c r="K19" s="28">
        <v>101.1</v>
      </c>
      <c r="L19" s="28"/>
      <c r="M19" s="29">
        <f t="shared" si="32"/>
        <v>1.6389412439564042E-3</v>
      </c>
      <c r="N19" s="28">
        <v>610.15</v>
      </c>
      <c r="O19" s="28">
        <v>5.4060000000000001E-5</v>
      </c>
      <c r="P19" s="62">
        <v>3.8999999999999999E-4</v>
      </c>
      <c r="Q19" s="91">
        <f t="shared" si="2"/>
        <v>2.6184947744527857E-10</v>
      </c>
      <c r="R19" s="97">
        <f t="shared" si="3"/>
        <v>3.6899999999999997E-10</v>
      </c>
      <c r="S19" s="108">
        <f t="shared" si="4"/>
        <v>-1.071505225547214E-10</v>
      </c>
      <c r="T19" s="119">
        <f t="shared" si="5"/>
        <v>-0.4092065548502527</v>
      </c>
      <c r="U19" s="31">
        <v>1.3799999999999999E-10</v>
      </c>
      <c r="V19" s="31">
        <v>2.31E-10</v>
      </c>
      <c r="W19" s="31">
        <f t="shared" si="6"/>
        <v>4.0837815404064403E-10</v>
      </c>
      <c r="X19" s="31"/>
      <c r="Y19" s="31">
        <f t="shared" si="7"/>
        <v>1.673913043478261</v>
      </c>
      <c r="Z19" s="31">
        <f t="shared" si="8"/>
        <v>2.6184947744527856</v>
      </c>
      <c r="AA19" s="31">
        <f t="shared" si="9"/>
        <v>3.6899999999999995</v>
      </c>
      <c r="AB19" s="31">
        <f t="shared" si="61"/>
        <v>1870200.65</v>
      </c>
      <c r="AC19" s="28">
        <v>2449.9279999999999</v>
      </c>
      <c r="AD19" s="28">
        <v>-1.1200000000000001</v>
      </c>
      <c r="AE19" s="31">
        <v>2.3149999999999999</v>
      </c>
      <c r="AF19" s="24">
        <v>-7.2900000000000005E-4</v>
      </c>
      <c r="AG19" s="89">
        <v>39.098300000000002</v>
      </c>
      <c r="AH19" s="90">
        <v>62.003700000000002</v>
      </c>
      <c r="AI19" s="90">
        <f t="shared" si="33"/>
        <v>22.9054</v>
      </c>
      <c r="AJ19" s="90">
        <f t="shared" si="10"/>
        <v>4.2163301846118708</v>
      </c>
      <c r="AK19" s="28">
        <v>1</v>
      </c>
      <c r="AL19" s="28">
        <v>4</v>
      </c>
      <c r="AM19" s="28">
        <f t="shared" si="34"/>
        <v>5</v>
      </c>
      <c r="AN19" s="28">
        <f t="shared" si="35"/>
        <v>1.25</v>
      </c>
      <c r="AO19" s="46">
        <v>0.40920000000000001</v>
      </c>
      <c r="AP19" s="46">
        <v>0.40920000000000001</v>
      </c>
      <c r="AQ19" s="33">
        <f t="shared" si="11"/>
        <v>0.56673048612652599</v>
      </c>
      <c r="AR19" s="33">
        <f t="shared" si="36"/>
        <v>0.38497186247929127</v>
      </c>
      <c r="AS19" s="33"/>
      <c r="AT19" s="33"/>
      <c r="AU19" s="46">
        <v>0.53083304545912946</v>
      </c>
      <c r="AV19" s="47">
        <f>(AP19-AU19)/AP19</f>
        <v>-0.29724595664498887</v>
      </c>
      <c r="AW19" s="34">
        <f t="shared" si="13"/>
        <v>1883224.6107082034</v>
      </c>
      <c r="AX19" s="34">
        <f t="shared" si="14"/>
        <v>2608213.0965593783</v>
      </c>
      <c r="AY19" s="48">
        <v>1438571938.91363</v>
      </c>
      <c r="AZ19" s="49">
        <f>AU19/AY19</f>
        <v>3.6899999999999997E-10</v>
      </c>
      <c r="BA19" s="49"/>
      <c r="BB19" s="49"/>
      <c r="BC19" s="37">
        <f t="shared" si="15"/>
        <v>2.6643140557342366E-10</v>
      </c>
      <c r="BD19" s="49">
        <f>AP19/AY19</f>
        <v>2.8444875708406813E-10</v>
      </c>
      <c r="BE19" s="49">
        <f>(BD19-AZ19)/AZ19</f>
        <v>-0.22913615966377193</v>
      </c>
      <c r="BF19" s="50">
        <f>AU19/BH19</f>
        <v>3.004896779385526E-4</v>
      </c>
      <c r="BG19" s="38">
        <f t="shared" si="37"/>
        <v>1.7665599999999999</v>
      </c>
      <c r="BH19" s="51">
        <f t="shared" si="16"/>
        <v>1766.56</v>
      </c>
      <c r="BI19" s="51"/>
      <c r="BJ19" s="52">
        <f>AP19/BF19</f>
        <v>1361.7772257843667</v>
      </c>
      <c r="BK19" s="52">
        <f t="shared" si="38"/>
        <v>-0.22913615966377213</v>
      </c>
      <c r="BL19" s="53">
        <f t="shared" si="17"/>
        <v>3.7647733720505634E-3</v>
      </c>
      <c r="BM19" s="55">
        <v>141</v>
      </c>
      <c r="BN19" s="42">
        <f t="shared" si="18"/>
        <v>769003.20182696893</v>
      </c>
      <c r="BO19" s="42">
        <f t="shared" si="39"/>
        <v>961254.00228371122</v>
      </c>
      <c r="BP19" s="101">
        <f t="shared" si="40"/>
        <v>869404.36551979277</v>
      </c>
      <c r="BQ19" s="42">
        <f t="shared" si="41"/>
        <v>0.96125400228371116</v>
      </c>
      <c r="BR19" s="42">
        <f t="shared" si="42"/>
        <v>0.86940436551979272</v>
      </c>
      <c r="BS19" s="105">
        <f t="shared" si="19"/>
        <v>91849.636763918446</v>
      </c>
      <c r="BT19" s="109">
        <f t="shared" si="20"/>
        <v>9.5551890078694621E-2</v>
      </c>
      <c r="BU19" s="110">
        <f t="shared" si="21"/>
        <v>2.5170385819017239E-4</v>
      </c>
      <c r="BV19" s="110">
        <f t="shared" si="22"/>
        <v>-9.3157132076801796E-5</v>
      </c>
      <c r="BW19" s="109">
        <f t="shared" si="43"/>
        <v>1.3701060951017201</v>
      </c>
      <c r="BX19" s="102">
        <f t="shared" si="44"/>
        <v>2.6082130965593784</v>
      </c>
      <c r="BY19" s="42">
        <f t="shared" si="23"/>
        <v>2608213.0965593783</v>
      </c>
      <c r="BZ19" s="55">
        <f>AP19/(BL19)</f>
        <v>108.69180148740814</v>
      </c>
      <c r="CA19" s="56">
        <f>(BZ19-BM19)/BM19</f>
        <v>-0.22913615966377204</v>
      </c>
      <c r="CB19" s="45">
        <f t="shared" si="45"/>
        <v>1535854975.9526451</v>
      </c>
      <c r="CC19" s="45">
        <f t="shared" si="46"/>
        <v>1.5358549759526452</v>
      </c>
      <c r="CD19" s="45">
        <f t="shared" si="24"/>
        <v>1698112870.2743127</v>
      </c>
      <c r="CE19" s="45">
        <f t="shared" si="47"/>
        <v>1.6981128702743129</v>
      </c>
      <c r="CF19" s="45">
        <f t="shared" si="25"/>
        <v>0.56673048612652599</v>
      </c>
      <c r="CG19" s="45">
        <f t="shared" si="26"/>
        <v>0.44464996772443088</v>
      </c>
      <c r="CH19">
        <v>23.978197999999999</v>
      </c>
      <c r="CI19">
        <v>-1.0344196342977509E-2</v>
      </c>
      <c r="CK19"/>
      <c r="CL19">
        <f t="shared" si="49"/>
        <v>0.20421692333539934</v>
      </c>
      <c r="CM19"/>
      <c r="CN19" s="45">
        <f t="shared" si="63"/>
        <v>7.1489021024247999E-11</v>
      </c>
      <c r="CO19">
        <f t="shared" si="50"/>
        <v>4.2416207560327067E-3</v>
      </c>
      <c r="CP19">
        <f t="shared" si="27"/>
        <v>7.9000220425086299E-3</v>
      </c>
      <c r="CQ19" s="24"/>
      <c r="CR19" s="24"/>
    </row>
    <row r="20" spans="1:96" ht="20.25" customHeight="1" x14ac:dyDescent="0.25">
      <c r="A20" s="22" t="s">
        <v>169</v>
      </c>
      <c r="B20" s="57">
        <v>0.05</v>
      </c>
      <c r="C20" s="22">
        <v>1</v>
      </c>
      <c r="D20" s="22">
        <v>49</v>
      </c>
      <c r="E20" s="22">
        <v>46</v>
      </c>
      <c r="F20" s="24">
        <f t="shared" si="0"/>
        <v>8.1958473100000004E-26</v>
      </c>
      <c r="G20" s="24">
        <f t="shared" si="1"/>
        <v>4.1903173759999999E-29</v>
      </c>
      <c r="H20" s="25">
        <f t="shared" si="29"/>
        <v>2083.4601076018726</v>
      </c>
      <c r="I20" s="25">
        <f t="shared" si="30"/>
        <v>1.0652173913043479</v>
      </c>
      <c r="J20" s="26">
        <f t="shared" si="31"/>
        <v>8.1916569926240009E-26</v>
      </c>
      <c r="K20" s="27">
        <v>167.21</v>
      </c>
      <c r="L20" s="28"/>
      <c r="M20" s="29">
        <f t="shared" si="32"/>
        <v>8.3963056255247689E-4</v>
      </c>
      <c r="N20" s="63">
        <v>1191</v>
      </c>
      <c r="O20" s="30">
        <f>K20/AB20</f>
        <v>4.292862515949649E-5</v>
      </c>
      <c r="P20" s="30">
        <v>3.0899999999999998E-4</v>
      </c>
      <c r="Q20" s="91">
        <f t="shared" si="2"/>
        <v>2.4247968419018399E-10</v>
      </c>
      <c r="R20" s="97">
        <f t="shared" si="3"/>
        <v>2.0500000000000002E-10</v>
      </c>
      <c r="S20" s="108">
        <f t="shared" si="4"/>
        <v>3.7479684190183978E-11</v>
      </c>
      <c r="T20" s="119">
        <f t="shared" si="5"/>
        <v>0.15456834792306787</v>
      </c>
      <c r="U20" s="31">
        <v>7.1999999999999997E-11</v>
      </c>
      <c r="V20" s="31">
        <v>1.3300000000000001E-10</v>
      </c>
      <c r="W20" s="31">
        <f t="shared" si="6"/>
        <v>3.0981721376148793E-10</v>
      </c>
      <c r="X20" s="31"/>
      <c r="Y20" s="31">
        <f t="shared" si="7"/>
        <v>1.8472222222222223</v>
      </c>
      <c r="Z20" s="31">
        <f t="shared" si="8"/>
        <v>2.42479684190184</v>
      </c>
      <c r="AA20" s="31">
        <f t="shared" si="9"/>
        <v>2.0500000000000003</v>
      </c>
      <c r="AB20" s="31">
        <f>(5.36-0.00123*N20)*1000000</f>
        <v>3895070.0000000005</v>
      </c>
      <c r="AC20" s="32">
        <v>1700</v>
      </c>
      <c r="AD20" s="28">
        <v>0</v>
      </c>
      <c r="AE20" s="28">
        <v>5.36</v>
      </c>
      <c r="AF20" s="28">
        <v>-1.23E-3</v>
      </c>
      <c r="AG20" s="89">
        <v>91.224000000000004</v>
      </c>
      <c r="AH20" s="90">
        <v>18.998403</v>
      </c>
      <c r="AI20" s="90">
        <f t="shared" si="33"/>
        <v>72.225597000000008</v>
      </c>
      <c r="AJ20" s="90">
        <f t="shared" si="10"/>
        <v>10.634226921721062</v>
      </c>
      <c r="AK20" s="28">
        <v>1</v>
      </c>
      <c r="AL20" s="28">
        <v>4</v>
      </c>
      <c r="AM20" s="28">
        <f t="shared" si="34"/>
        <v>5</v>
      </c>
      <c r="AN20" s="28">
        <f t="shared" si="35"/>
        <v>1.25</v>
      </c>
      <c r="AO20" s="46"/>
      <c r="AP20" s="46"/>
      <c r="AQ20" s="33">
        <f t="shared" si="11"/>
        <v>0.3328431774116381</v>
      </c>
      <c r="AR20" s="33"/>
      <c r="AS20" s="33"/>
      <c r="AT20" s="33"/>
      <c r="AU20" s="46"/>
      <c r="AV20" s="47"/>
      <c r="AW20" s="34">
        <f t="shared" si="13"/>
        <v>0</v>
      </c>
      <c r="AX20" s="34" t="e">
        <f t="shared" si="14"/>
        <v>#DIV/0!</v>
      </c>
      <c r="AY20" s="48"/>
      <c r="AZ20" s="49"/>
      <c r="BA20" s="49"/>
      <c r="BB20" s="49"/>
      <c r="BC20" s="37">
        <f t="shared" si="15"/>
        <v>0</v>
      </c>
      <c r="BD20" s="49"/>
      <c r="BE20" s="49"/>
      <c r="BF20" s="50"/>
      <c r="BG20" s="38">
        <f t="shared" si="37"/>
        <v>1.7</v>
      </c>
      <c r="BH20" s="51">
        <f t="shared" si="16"/>
        <v>1700</v>
      </c>
      <c r="BI20" s="51"/>
      <c r="BJ20" s="52"/>
      <c r="BK20" s="52"/>
      <c r="BL20" s="53">
        <f t="shared" si="17"/>
        <v>0</v>
      </c>
      <c r="BM20" s="64">
        <v>123</v>
      </c>
      <c r="BN20" s="42">
        <f t="shared" si="18"/>
        <v>968405.41564768902</v>
      </c>
      <c r="BO20" s="42">
        <f t="shared" si="39"/>
        <v>1210506.7695596113</v>
      </c>
      <c r="BP20" s="101">
        <f t="shared" si="40"/>
        <v>955073.67980383954</v>
      </c>
      <c r="BQ20" s="42">
        <f t="shared" si="41"/>
        <v>1.2105067695596112</v>
      </c>
      <c r="BR20" s="42">
        <f t="shared" si="42"/>
        <v>0.9550736798038395</v>
      </c>
      <c r="BS20" s="105">
        <f t="shared" si="19"/>
        <v>255433.0897557718</v>
      </c>
      <c r="BT20" s="109">
        <f t="shared" si="20"/>
        <v>0.21101335091971413</v>
      </c>
      <c r="BU20" s="110">
        <f t="shared" si="21"/>
        <v>2.9352329919289438E-4</v>
      </c>
      <c r="BV20" s="110">
        <f t="shared" si="22"/>
        <v>3.5795859897404799E-5</v>
      </c>
      <c r="BW20" s="109">
        <f t="shared" si="43"/>
        <v>0.87804763711830303</v>
      </c>
      <c r="BX20" s="102">
        <f t="shared" si="44"/>
        <v>2.8652210394115185</v>
      </c>
      <c r="BY20" s="42">
        <f t="shared" si="23"/>
        <v>2865221.0394115187</v>
      </c>
      <c r="BZ20" s="55"/>
      <c r="CA20" s="56"/>
      <c r="CB20" s="45">
        <f t="shared" si="45"/>
        <v>1623625255.6665273</v>
      </c>
      <c r="CC20" s="45">
        <f t="shared" si="46"/>
        <v>1.6236252556665274</v>
      </c>
      <c r="CD20" s="45">
        <f t="shared" si="24"/>
        <v>2057861508.2513392</v>
      </c>
      <c r="CE20" s="45">
        <f t="shared" si="47"/>
        <v>2.0578615082513392</v>
      </c>
      <c r="CF20" s="45">
        <f t="shared" si="25"/>
        <v>0.3328431774116381</v>
      </c>
      <c r="CG20" s="45">
        <f t="shared" si="26"/>
        <v>0.49898960862792047</v>
      </c>
      <c r="CH20">
        <v>15.723757000000001</v>
      </c>
      <c r="CI20">
        <v>-1.674479721671473E-8</v>
      </c>
      <c r="CK20"/>
      <c r="CL20">
        <f t="shared" si="49"/>
        <v>0.25218650230768064</v>
      </c>
      <c r="CM20"/>
      <c r="CN20" s="45">
        <f t="shared" si="63"/>
        <v>4.9045250160280176E-11</v>
      </c>
      <c r="CO20">
        <f t="shared" si="50"/>
        <v>8.229692775648446E-6</v>
      </c>
      <c r="CP20">
        <f t="shared" si="27"/>
        <v>6.1147625089962004E-3</v>
      </c>
      <c r="CQ20" s="24"/>
      <c r="CR20" s="24"/>
    </row>
    <row r="21" spans="1:96" ht="20.25" customHeight="1" x14ac:dyDescent="0.25">
      <c r="A21" s="22" t="s">
        <v>170</v>
      </c>
      <c r="B21" s="57">
        <v>0.08</v>
      </c>
      <c r="C21" s="22">
        <v>1</v>
      </c>
      <c r="D21" s="22">
        <v>99</v>
      </c>
      <c r="E21" s="22">
        <v>96</v>
      </c>
      <c r="F21" s="24">
        <f t="shared" si="0"/>
        <v>1.6558956810000001E-25</v>
      </c>
      <c r="G21" s="24">
        <f t="shared" si="1"/>
        <v>8.7450101759999993E-29</v>
      </c>
      <c r="H21" s="25">
        <f t="shared" si="29"/>
        <v>1952.7048987521384</v>
      </c>
      <c r="I21" s="25">
        <f t="shared" si="30"/>
        <v>1.03125</v>
      </c>
      <c r="J21" s="26">
        <f t="shared" si="31"/>
        <v>1.6550211799824002E-25</v>
      </c>
      <c r="K21" s="27">
        <v>308.0317</v>
      </c>
      <c r="L21" s="28"/>
      <c r="M21" s="29">
        <f t="shared" si="32"/>
        <v>7.2254335260115603E-4</v>
      </c>
      <c r="N21" s="63">
        <v>1384</v>
      </c>
      <c r="O21" s="30">
        <f>K21/AB21</f>
        <v>5.0331977124183008E-5</v>
      </c>
      <c r="P21" s="30">
        <v>1.21E-4</v>
      </c>
      <c r="Q21" s="91">
        <f t="shared" si="2"/>
        <v>2.5568643895071631E-10</v>
      </c>
      <c r="R21" s="97">
        <f t="shared" si="3"/>
        <v>2.2699999999999999E-10</v>
      </c>
      <c r="S21" s="108">
        <f t="shared" si="4"/>
        <v>2.868643895071632E-11</v>
      </c>
      <c r="T21" s="119">
        <f t="shared" si="5"/>
        <v>0.1121938225133858</v>
      </c>
      <c r="U21" s="31">
        <v>9.3999999999999999E-11</v>
      </c>
      <c r="V21" s="31">
        <v>1.3300000000000001E-10</v>
      </c>
      <c r="W21" s="31">
        <f t="shared" si="6"/>
        <v>3.3210883024857275E-10</v>
      </c>
      <c r="X21" s="31"/>
      <c r="Y21" s="31">
        <f t="shared" si="7"/>
        <v>1.4148936170212767</v>
      </c>
      <c r="Z21" s="31">
        <f t="shared" si="8"/>
        <v>2.556864389507163</v>
      </c>
      <c r="AA21" s="31">
        <f t="shared" si="9"/>
        <v>2.27</v>
      </c>
      <c r="AB21" s="31">
        <v>6120000</v>
      </c>
      <c r="AC21" s="32">
        <v>1362</v>
      </c>
      <c r="AD21" s="28">
        <v>0</v>
      </c>
      <c r="AE21" s="28">
        <v>7.34</v>
      </c>
      <c r="AF21" s="28">
        <v>-8.0800000000000002E-4</v>
      </c>
      <c r="AG21" s="89">
        <v>232.0377</v>
      </c>
      <c r="AH21" s="90">
        <v>18.998403</v>
      </c>
      <c r="AI21" s="90">
        <f t="shared" si="33"/>
        <v>213.039297</v>
      </c>
      <c r="AJ21" s="90">
        <f t="shared" si="10"/>
        <v>17.541064217320532</v>
      </c>
      <c r="AK21" s="28">
        <v>1</v>
      </c>
      <c r="AL21" s="28">
        <v>4</v>
      </c>
      <c r="AM21" s="28">
        <f t="shared" si="34"/>
        <v>5</v>
      </c>
      <c r="AN21" s="28">
        <f t="shared" si="35"/>
        <v>1.25</v>
      </c>
      <c r="AO21" s="46"/>
      <c r="AP21" s="46"/>
      <c r="AQ21" s="33">
        <f t="shared" si="11"/>
        <v>0.34399093755610216</v>
      </c>
      <c r="AR21" s="33"/>
      <c r="AS21" s="33"/>
      <c r="AT21" s="33"/>
      <c r="AU21" s="46"/>
      <c r="AV21" s="47"/>
      <c r="AW21" s="34">
        <f t="shared" si="13"/>
        <v>0</v>
      </c>
      <c r="AX21" s="34" t="e">
        <f t="shared" si="14"/>
        <v>#DIV/0!</v>
      </c>
      <c r="AY21" s="48"/>
      <c r="AZ21" s="49"/>
      <c r="BA21" s="49"/>
      <c r="BB21" s="49"/>
      <c r="BC21" s="37">
        <f t="shared" si="15"/>
        <v>0</v>
      </c>
      <c r="BD21" s="49"/>
      <c r="BE21" s="49"/>
      <c r="BF21" s="50"/>
      <c r="BG21" s="38">
        <f t="shared" si="37"/>
        <v>1.3620000000000001</v>
      </c>
      <c r="BH21" s="51">
        <f t="shared" si="16"/>
        <v>1362</v>
      </c>
      <c r="BI21" s="51"/>
      <c r="BJ21" s="52"/>
      <c r="BK21" s="52"/>
      <c r="BL21" s="53">
        <f t="shared" si="17"/>
        <v>0</v>
      </c>
      <c r="BM21" s="65">
        <v>168</v>
      </c>
      <c r="BN21" s="42">
        <f t="shared" si="18"/>
        <v>825962.25036413269</v>
      </c>
      <c r="BO21" s="42">
        <f t="shared" si="39"/>
        <v>1032452.8129551659</v>
      </c>
      <c r="BP21" s="101">
        <f t="shared" si="40"/>
        <v>1112612.7603100589</v>
      </c>
      <c r="BQ21" s="42">
        <f t="shared" si="41"/>
        <v>1.0324528129551658</v>
      </c>
      <c r="BR21" s="42">
        <f t="shared" si="42"/>
        <v>1.1126127603100588</v>
      </c>
      <c r="BS21" s="105">
        <f t="shared" si="19"/>
        <v>-80159.947354893084</v>
      </c>
      <c r="BT21" s="109">
        <f t="shared" si="20"/>
        <v>-7.7640301182824153E-2</v>
      </c>
      <c r="BU21" s="110">
        <f t="shared" si="21"/>
        <v>2.6398418312915636E-4</v>
      </c>
      <c r="BV21" s="110">
        <f t="shared" si="22"/>
        <v>3.1916898024422474E-5</v>
      </c>
      <c r="BW21" s="109">
        <f t="shared" si="43"/>
        <v>0.87909541531582258</v>
      </c>
      <c r="BX21" s="102">
        <f t="shared" si="44"/>
        <v>3.337838280930177</v>
      </c>
      <c r="BY21" s="42">
        <f t="shared" si="23"/>
        <v>3337838.2809301768</v>
      </c>
      <c r="BZ21" s="55"/>
      <c r="CA21" s="56"/>
      <c r="CB21" s="45">
        <f t="shared" si="45"/>
        <v>1515378579.5423002</v>
      </c>
      <c r="CC21" s="45">
        <f t="shared" si="46"/>
        <v>1.5153785795423003</v>
      </c>
      <c r="CD21" s="45">
        <f t="shared" si="24"/>
        <v>1406200731.244936</v>
      </c>
      <c r="CE21" s="45">
        <f t="shared" si="47"/>
        <v>1.4062007312449361</v>
      </c>
      <c r="CF21" s="45">
        <f t="shared" si="25"/>
        <v>0.34399093755610216</v>
      </c>
      <c r="CG21" s="45">
        <f t="shared" si="26"/>
        <v>0.35954645742191094</v>
      </c>
      <c r="CH21">
        <v>17.560604999999999</v>
      </c>
      <c r="CI21">
        <v>-2.631744298839491E-7</v>
      </c>
      <c r="CK21"/>
      <c r="CL21">
        <f t="shared" si="49"/>
        <v>0.23863286914181275</v>
      </c>
      <c r="CM21"/>
      <c r="CN21" s="45">
        <f t="shared" si="63"/>
        <v>5.1389852931801533E-11</v>
      </c>
      <c r="CO21">
        <f t="shared" si="50"/>
        <v>2.9213417889489149E-5</v>
      </c>
      <c r="CP21">
        <f t="shared" si="27"/>
        <v>6.1843690150524804E-3</v>
      </c>
      <c r="CQ21" s="24"/>
      <c r="CR21" s="24"/>
    </row>
    <row r="22" spans="1:96" x14ac:dyDescent="0.25">
      <c r="A22" s="22" t="s">
        <v>171</v>
      </c>
      <c r="B22" s="57">
        <v>0.09</v>
      </c>
      <c r="C22" s="22">
        <v>1</v>
      </c>
      <c r="D22" s="22">
        <v>101</v>
      </c>
      <c r="E22" s="22">
        <v>98</v>
      </c>
      <c r="F22" s="24">
        <f t="shared" si="0"/>
        <v>1.6893481190000001E-25</v>
      </c>
      <c r="G22" s="24">
        <f t="shared" si="1"/>
        <v>8.9271978879999991E-29</v>
      </c>
      <c r="H22" s="25">
        <f t="shared" si="29"/>
        <v>1950.2904261560993</v>
      </c>
      <c r="I22" s="25">
        <f t="shared" si="30"/>
        <v>1.0306122448979591</v>
      </c>
      <c r="J22" s="26">
        <f t="shared" si="31"/>
        <v>1.6884553992112001E-25</v>
      </c>
      <c r="K22" s="27">
        <v>314.02249999999998</v>
      </c>
      <c r="L22" s="28">
        <f>10^(11.4-35400/N22+27700000/N22^2)/1000</f>
        <v>3.3294860215237095E-3</v>
      </c>
      <c r="M22" s="29">
        <f t="shared" si="32"/>
        <v>7.6394194041252863E-4</v>
      </c>
      <c r="N22" s="63">
        <v>1309</v>
      </c>
      <c r="O22" s="30">
        <f>K22/AB22</f>
        <v>4.8535162287480677E-5</v>
      </c>
      <c r="P22" s="30">
        <v>1.4899999999999999E-4</v>
      </c>
      <c r="Q22" s="91">
        <f t="shared" si="2"/>
        <v>2.52606890649285E-10</v>
      </c>
      <c r="R22" s="97">
        <f t="shared" si="3"/>
        <v>2.2200000000000001E-10</v>
      </c>
      <c r="S22" s="108">
        <f t="shared" si="4"/>
        <v>3.0606890649284991E-11</v>
      </c>
      <c r="T22" s="119">
        <f t="shared" si="5"/>
        <v>0.12116411619103085</v>
      </c>
      <c r="U22" s="31">
        <v>8.9000000000000003E-11</v>
      </c>
      <c r="V22" s="31">
        <v>1.3300000000000001E-10</v>
      </c>
      <c r="W22" s="31">
        <f t="shared" si="6"/>
        <v>3.2697585348753373E-10</v>
      </c>
      <c r="X22" s="31"/>
      <c r="Y22" s="31">
        <f t="shared" si="7"/>
        <v>1.4943820224719102</v>
      </c>
      <c r="Z22" s="31">
        <f t="shared" si="8"/>
        <v>2.5260689064928501</v>
      </c>
      <c r="AA22" s="31">
        <f t="shared" si="9"/>
        <v>2.2200000000000002</v>
      </c>
      <c r="AB22" s="31">
        <v>6470000</v>
      </c>
      <c r="AC22" s="32">
        <v>1062</v>
      </c>
      <c r="AD22" s="28">
        <v>0</v>
      </c>
      <c r="AE22" s="28">
        <v>7.6040000000000001</v>
      </c>
      <c r="AF22" s="28">
        <v>-7.9100000000000004E-4</v>
      </c>
      <c r="AG22" s="89">
        <v>238.02891</v>
      </c>
      <c r="AH22" s="90">
        <v>18.998403</v>
      </c>
      <c r="AI22" s="90">
        <f t="shared" si="33"/>
        <v>219.030507</v>
      </c>
      <c r="AJ22" s="90">
        <f t="shared" si="10"/>
        <v>17.848151419232757</v>
      </c>
      <c r="AK22" s="28">
        <v>1</v>
      </c>
      <c r="AL22" s="28">
        <v>4</v>
      </c>
      <c r="AM22" s="28">
        <f t="shared" si="34"/>
        <v>5</v>
      </c>
      <c r="AN22" s="28">
        <f t="shared" si="35"/>
        <v>1.25</v>
      </c>
      <c r="AO22" s="46"/>
      <c r="AP22" s="46"/>
      <c r="AQ22" s="33">
        <f t="shared" si="11"/>
        <v>0.2817403168244314</v>
      </c>
      <c r="AR22" s="33"/>
      <c r="AS22" s="33"/>
      <c r="AT22" s="33"/>
      <c r="AU22" s="46"/>
      <c r="AV22" s="47"/>
      <c r="AW22" s="34">
        <f t="shared" si="13"/>
        <v>0</v>
      </c>
      <c r="AX22" s="34" t="e">
        <f t="shared" si="14"/>
        <v>#DIV/0!</v>
      </c>
      <c r="AY22" s="48"/>
      <c r="AZ22" s="49"/>
      <c r="BA22" s="49"/>
      <c r="BB22" s="49"/>
      <c r="BC22" s="37">
        <f t="shared" si="15"/>
        <v>0</v>
      </c>
      <c r="BD22" s="49"/>
      <c r="BE22" s="49"/>
      <c r="BF22" s="50"/>
      <c r="BG22" s="38">
        <f t="shared" si="37"/>
        <v>1.0620000000000001</v>
      </c>
      <c r="BH22" s="51">
        <f t="shared" si="16"/>
        <v>1062</v>
      </c>
      <c r="BI22" s="51"/>
      <c r="BJ22" s="52"/>
      <c r="BK22" s="52"/>
      <c r="BL22" s="53">
        <f t="shared" si="17"/>
        <v>0</v>
      </c>
      <c r="BM22" s="65">
        <v>174</v>
      </c>
      <c r="BN22" s="42">
        <f t="shared" si="18"/>
        <v>856540.10683073883</v>
      </c>
      <c r="BO22" s="42">
        <f t="shared" si="39"/>
        <v>1070675.1335384236</v>
      </c>
      <c r="BP22" s="101">
        <f t="shared" si="40"/>
        <v>1195009.911710148</v>
      </c>
      <c r="BQ22" s="42">
        <f t="shared" si="41"/>
        <v>1.0706751335384235</v>
      </c>
      <c r="BR22" s="42">
        <f t="shared" si="42"/>
        <v>1.195009911710148</v>
      </c>
      <c r="BS22" s="105">
        <f t="shared" si="19"/>
        <v>-124334.77817172441</v>
      </c>
      <c r="BT22" s="109">
        <f t="shared" si="20"/>
        <v>-0.11612745479650423</v>
      </c>
      <c r="BU22" s="110">
        <f t="shared" si="21"/>
        <v>2.704599163786492E-4</v>
      </c>
      <c r="BV22" s="110">
        <f t="shared" si="22"/>
        <v>3.6575537692524214E-5</v>
      </c>
      <c r="BW22" s="109">
        <f t="shared" si="43"/>
        <v>0.86476540338303676</v>
      </c>
      <c r="BX22" s="102">
        <f t="shared" si="44"/>
        <v>3.5850297351304445</v>
      </c>
      <c r="BY22" s="42">
        <f t="shared" si="23"/>
        <v>3585029.7351304446</v>
      </c>
      <c r="BZ22" s="55"/>
      <c r="CA22" s="56"/>
      <c r="CB22" s="45">
        <f t="shared" si="45"/>
        <v>1269100526.2361772</v>
      </c>
      <c r="CC22" s="45">
        <f t="shared" si="46"/>
        <v>1.2691005262361772</v>
      </c>
      <c r="CD22" s="45">
        <f t="shared" si="24"/>
        <v>1137056991.8178058</v>
      </c>
      <c r="CE22" s="45">
        <f t="shared" si="47"/>
        <v>1.1370569918178057</v>
      </c>
      <c r="CF22" s="45">
        <f t="shared" si="25"/>
        <v>0.28174031682443135</v>
      </c>
      <c r="CG22" s="45">
        <f t="shared" si="26"/>
        <v>0.28722843119412539</v>
      </c>
      <c r="CH22">
        <v>17.594118999999999</v>
      </c>
      <c r="CI22">
        <v>-1.2112876587777396E-7</v>
      </c>
      <c r="CK22"/>
      <c r="CL22">
        <f>SQRT(1/CH22)</f>
        <v>0.23840548196432468</v>
      </c>
      <c r="CM22"/>
      <c r="CN22" s="45">
        <f t="shared" si="63"/>
        <v>5.0210028356518796E-11</v>
      </c>
      <c r="CO22">
        <f t="shared" si="50"/>
        <v>1.9781358835796793E-5</v>
      </c>
      <c r="CP22">
        <f t="shared" si="27"/>
        <v>5.052110380384057E-3</v>
      </c>
      <c r="CQ22" s="24">
        <f>L22/(AB22/1000*(AC22+AD22*N22))</f>
        <v>4.8456093479738579E-10</v>
      </c>
      <c r="CR22" s="24"/>
    </row>
    <row r="23" spans="1:96" x14ac:dyDescent="0.25">
      <c r="A23" s="22" t="s">
        <v>172</v>
      </c>
      <c r="B23" s="57"/>
      <c r="C23" s="22">
        <v>1</v>
      </c>
      <c r="D23" s="22">
        <v>109</v>
      </c>
      <c r="E23" s="22">
        <v>107</v>
      </c>
      <c r="F23" s="24">
        <f t="shared" si="0"/>
        <v>1.823157871E-25</v>
      </c>
      <c r="G23" s="24">
        <f t="shared" si="1"/>
        <v>9.7470425919999998E-29</v>
      </c>
      <c r="H23" s="25">
        <f t="shared" si="29"/>
        <v>1905.4349775174894</v>
      </c>
      <c r="I23" s="25">
        <f t="shared" si="30"/>
        <v>1.0186915887850467</v>
      </c>
      <c r="J23" s="26">
        <f t="shared" si="31"/>
        <v>1.8221831667407999E-25</v>
      </c>
      <c r="K23" s="27">
        <v>344.3879</v>
      </c>
      <c r="L23" s="28">
        <f>0.478*EXP(10900/(8.3144598*N23))/1000</f>
        <v>1.5506403023444345E-3</v>
      </c>
      <c r="M23" s="29">
        <f t="shared" si="32"/>
        <v>8.9766606822262122E-4</v>
      </c>
      <c r="N23" s="63">
        <v>1114</v>
      </c>
      <c r="O23" s="30">
        <f>K23/AB23</f>
        <v>7.5193864628820956E-5</v>
      </c>
      <c r="P23" s="30">
        <v>3.3300000000000002E-4</v>
      </c>
      <c r="Q23" s="91">
        <f t="shared" si="2"/>
        <v>3.1486460110830379E-10</v>
      </c>
      <c r="R23" s="97">
        <f t="shared" si="3"/>
        <v>2.9700000000000001E-10</v>
      </c>
      <c r="S23" s="108">
        <f t="shared" si="4"/>
        <v>1.7864601108303782E-11</v>
      </c>
      <c r="T23" s="119">
        <f t="shared" si="5"/>
        <v>5.6737407271003147E-2</v>
      </c>
      <c r="U23" s="31">
        <v>1.16E-10</v>
      </c>
      <c r="V23" s="31">
        <v>1.81E-10</v>
      </c>
      <c r="W23" s="31">
        <f t="shared" si="6"/>
        <v>3.9840819951343475E-10</v>
      </c>
      <c r="X23" s="31"/>
      <c r="Y23" s="31">
        <f t="shared" si="7"/>
        <v>1.5603448275862069</v>
      </c>
      <c r="Z23" s="31">
        <f t="shared" si="8"/>
        <v>3.1486460110830379</v>
      </c>
      <c r="AA23" s="31">
        <f t="shared" si="9"/>
        <v>2.97</v>
      </c>
      <c r="AB23" s="31">
        <v>4580000</v>
      </c>
      <c r="AC23" s="32">
        <v>1248</v>
      </c>
      <c r="AD23" s="28">
        <v>0</v>
      </c>
      <c r="AE23" s="28">
        <v>6.3746999999999998</v>
      </c>
      <c r="AF23" s="28">
        <v>-1.5222E-3</v>
      </c>
      <c r="AG23" s="89">
        <v>238.02891</v>
      </c>
      <c r="AH23" s="90">
        <v>35.450000000000003</v>
      </c>
      <c r="AI23" s="90">
        <f t="shared" si="33"/>
        <v>202.57891000000001</v>
      </c>
      <c r="AJ23" s="90">
        <f t="shared" si="10"/>
        <v>11.161582712291834</v>
      </c>
      <c r="AK23" s="28">
        <v>1</v>
      </c>
      <c r="AL23" s="28">
        <v>3</v>
      </c>
      <c r="AM23" s="28">
        <f t="shared" si="34"/>
        <v>4</v>
      </c>
      <c r="AN23" s="28">
        <f t="shared" si="35"/>
        <v>1.3333333333333333</v>
      </c>
      <c r="AO23" s="46"/>
      <c r="AP23" s="46"/>
      <c r="AQ23" s="33">
        <f t="shared" si="11"/>
        <v>0.24646691710132676</v>
      </c>
      <c r="AR23" s="33"/>
      <c r="AS23" s="33"/>
      <c r="AT23" s="33"/>
      <c r="AU23" s="46"/>
      <c r="AV23" s="47"/>
      <c r="AW23" s="34">
        <f t="shared" si="13"/>
        <v>0</v>
      </c>
      <c r="AX23" s="34" t="e">
        <f t="shared" si="14"/>
        <v>#DIV/0!</v>
      </c>
      <c r="AY23" s="48"/>
      <c r="AZ23" s="49"/>
      <c r="BA23" s="49"/>
      <c r="BB23" s="49"/>
      <c r="BC23" s="37">
        <f t="shared" si="15"/>
        <v>0</v>
      </c>
      <c r="BD23" s="49"/>
      <c r="BE23" s="49"/>
      <c r="BF23" s="50"/>
      <c r="BG23" s="38">
        <f t="shared" si="37"/>
        <v>1.248</v>
      </c>
      <c r="BH23" s="51">
        <f t="shared" si="16"/>
        <v>1248</v>
      </c>
      <c r="BI23" s="51"/>
      <c r="BJ23" s="52"/>
      <c r="BK23" s="52"/>
      <c r="BL23" s="53">
        <f t="shared" si="17"/>
        <v>0</v>
      </c>
      <c r="BM23" s="65">
        <v>150</v>
      </c>
      <c r="BN23" s="42">
        <f t="shared" si="18"/>
        <v>442294.73557162617</v>
      </c>
      <c r="BO23" s="42">
        <f t="shared" si="39"/>
        <v>589726.31409550156</v>
      </c>
      <c r="BP23" s="101">
        <f t="shared" si="40"/>
        <v>664947.86837748939</v>
      </c>
      <c r="BQ23" s="42">
        <f t="shared" si="41"/>
        <v>0.58972631409550158</v>
      </c>
      <c r="BR23" s="42">
        <f t="shared" si="42"/>
        <v>0.66494786837748932</v>
      </c>
      <c r="BS23" s="105">
        <f t="shared" si="19"/>
        <v>-75221.554281987832</v>
      </c>
      <c r="BT23" s="109">
        <f t="shared" si="20"/>
        <v>-0.12755332852555445</v>
      </c>
      <c r="BU23" s="110">
        <f t="shared" si="21"/>
        <v>1.8568394065075037E-4</v>
      </c>
      <c r="BV23" s="110">
        <f t="shared" si="22"/>
        <v>1.1879028426380735E-5</v>
      </c>
      <c r="BW23" s="109">
        <f t="shared" si="43"/>
        <v>0.93602554757967038</v>
      </c>
      <c r="BX23" s="102">
        <f t="shared" si="44"/>
        <v>1.9948436051324685</v>
      </c>
      <c r="BY23" s="42">
        <f t="shared" si="23"/>
        <v>1994843.6051324685</v>
      </c>
      <c r="BZ23" s="55"/>
      <c r="CA23" s="56"/>
      <c r="CB23" s="45">
        <f t="shared" si="45"/>
        <v>829854939.73510671</v>
      </c>
      <c r="CC23" s="45">
        <f t="shared" si="46"/>
        <v>0.82985493973510671</v>
      </c>
      <c r="CD23" s="45">
        <f t="shared" si="24"/>
        <v>735978439.9911859</v>
      </c>
      <c r="CE23" s="45">
        <f t="shared" si="47"/>
        <v>0.73597843999118595</v>
      </c>
      <c r="CF23" s="45">
        <f t="shared" si="25"/>
        <v>0.2464669171013267</v>
      </c>
      <c r="CG23" s="45">
        <f t="shared" si="26"/>
        <v>0.23173355793213646</v>
      </c>
      <c r="CH23">
        <v>30.854755000000001</v>
      </c>
      <c r="CI23">
        <v>-2.5395582396995064E-5</v>
      </c>
      <c r="CK23"/>
      <c r="CL23">
        <f t="shared" si="49"/>
        <v>0.18002754073948021</v>
      </c>
      <c r="CM23"/>
      <c r="CN23" s="45">
        <f t="shared" si="63"/>
        <v>5.0724368963330039E-11</v>
      </c>
      <c r="CO23">
        <f t="shared" si="50"/>
        <v>1.6332662437976018E-4</v>
      </c>
      <c r="CP23">
        <f t="shared" si="27"/>
        <v>8.7161654033558866E-3</v>
      </c>
      <c r="CQ23" s="24">
        <f>L23/(AB23/1000*(AC23+AD23*N23))</f>
        <v>2.7128826250287524E-10</v>
      </c>
      <c r="CR23" s="24"/>
    </row>
    <row r="24" spans="1:96" x14ac:dyDescent="0.25">
      <c r="A24" s="28"/>
      <c r="B24" s="66"/>
      <c r="C24" s="28"/>
      <c r="D24" s="67"/>
      <c r="E24" s="67"/>
      <c r="F24" s="24"/>
      <c r="G24" s="24"/>
      <c r="H24" s="25"/>
      <c r="I24" s="25"/>
      <c r="J24" s="26"/>
      <c r="K24" s="28"/>
      <c r="L24" s="28"/>
      <c r="M24" s="29"/>
      <c r="N24" s="28"/>
      <c r="O24" s="28"/>
      <c r="P24" s="28"/>
      <c r="R24" s="98"/>
      <c r="S24" s="108"/>
      <c r="T24" s="119"/>
      <c r="W24" s="31"/>
      <c r="X24" s="31"/>
      <c r="Y24" s="24"/>
      <c r="Z24" s="31"/>
      <c r="AA24" s="31"/>
      <c r="AO24" s="46"/>
      <c r="AP24" s="46"/>
      <c r="AQ24" s="33"/>
      <c r="AR24" s="33"/>
      <c r="AS24" s="33"/>
      <c r="AT24" s="33"/>
      <c r="AU24" s="46"/>
      <c r="AV24" s="47"/>
      <c r="AW24" s="34"/>
      <c r="AX24" s="34"/>
      <c r="AY24" s="48"/>
      <c r="AZ24" s="49"/>
      <c r="BA24" s="49"/>
      <c r="BB24" s="49"/>
      <c r="BC24" s="37"/>
      <c r="BD24" s="49"/>
      <c r="BE24" s="49"/>
      <c r="BF24" s="50"/>
      <c r="BG24" s="38"/>
      <c r="BH24" s="51"/>
      <c r="BI24" s="51"/>
      <c r="BJ24" s="52"/>
      <c r="BK24" s="52"/>
      <c r="BL24" s="53"/>
      <c r="BM24" s="55"/>
      <c r="BN24" s="42"/>
      <c r="BO24" s="42"/>
      <c r="BP24" s="101"/>
      <c r="BQ24" s="42"/>
      <c r="BR24" s="42"/>
      <c r="BS24" s="105"/>
      <c r="BT24" s="109"/>
      <c r="BU24" s="110"/>
      <c r="BV24" s="118"/>
      <c r="BW24" s="109"/>
      <c r="BX24" s="102"/>
      <c r="BY24" s="42"/>
      <c r="BZ24" s="55"/>
      <c r="CA24" s="56"/>
      <c r="CB24" s="45"/>
      <c r="CC24" s="45"/>
      <c r="CD24" s="45"/>
      <c r="CE24" s="45"/>
      <c r="CF24" s="45"/>
      <c r="CG24" s="45"/>
      <c r="CH24"/>
      <c r="CI24"/>
      <c r="CJ24"/>
      <c r="CK24"/>
      <c r="CL24"/>
      <c r="CM24"/>
      <c r="CN24" s="45"/>
      <c r="CO24"/>
      <c r="CP24"/>
      <c r="CQ24" s="24"/>
      <c r="CR24" s="24"/>
    </row>
    <row r="25" spans="1:96" x14ac:dyDescent="0.25">
      <c r="A25" s="28" t="s">
        <v>80</v>
      </c>
      <c r="B25" s="66"/>
      <c r="C25" s="28">
        <v>2</v>
      </c>
      <c r="D25" s="67">
        <v>12.34</v>
      </c>
      <c r="E25" s="67">
        <v>11.34</v>
      </c>
      <c r="F25" s="24">
        <f t="shared" si="0"/>
        <v>2.0640154245999999E-26</v>
      </c>
      <c r="G25" s="24">
        <f t="shared" si="1"/>
        <v>1.0330043270399999E-29</v>
      </c>
      <c r="H25" s="25">
        <f t="shared" si="29"/>
        <v>2174.2671429464549</v>
      </c>
      <c r="I25" s="25">
        <f t="shared" si="30"/>
        <v>1.088183421516755</v>
      </c>
      <c r="J25" s="26">
        <f t="shared" si="31"/>
        <v>2.06298242027296E-26</v>
      </c>
      <c r="K25" s="28">
        <v>33.103140000000003</v>
      </c>
      <c r="L25" s="28">
        <f>0.116*EXP(31200/(8.3144598*N25))/1000</f>
        <v>1.9398692129051695E-2</v>
      </c>
      <c r="M25" s="29">
        <f t="shared" si="32"/>
        <v>1.364256480218281E-3</v>
      </c>
      <c r="N25" s="28">
        <v>733</v>
      </c>
      <c r="O25" s="28">
        <v>1.6714173769923699E-5</v>
      </c>
      <c r="P25" s="28">
        <v>1.409526898683356E-4</v>
      </c>
      <c r="Q25" s="91">
        <f t="shared" ref="Q25:Q45" si="64">(6.02214076E+23/O25)^(-1/3)</f>
        <v>3.0276895150914673E-10</v>
      </c>
      <c r="R25" s="98">
        <f>0.66*R3+0.34*R11</f>
        <v>1.9472000000000003E-10</v>
      </c>
      <c r="S25" s="108">
        <f t="shared" ref="S25:S45" si="65">Q25-R25</f>
        <v>1.080489515091467E-10</v>
      </c>
      <c r="T25" s="119">
        <f t="shared" ref="T25:T45" si="66">(Q25-R25)/Q25</f>
        <v>0.35686932550573142</v>
      </c>
      <c r="W25" s="31">
        <f t="shared" ref="W25:W33" si="67">(( (O25/6.02214076E+23)^(1/3)) + (R25)) / 2</f>
        <v>2.4874447575457338E-10</v>
      </c>
      <c r="X25" s="31"/>
      <c r="Y25" s="24"/>
      <c r="Z25" s="31">
        <f t="shared" ref="Z25:Z33" si="68">Q25*10000000000</f>
        <v>3.0276895150914673</v>
      </c>
      <c r="AA25" s="31">
        <f t="shared" ref="AA25:AA33" si="69">R25*10000000000</f>
        <v>1.9472000000000003</v>
      </c>
      <c r="AB25" s="24">
        <v>1986063.3540000001</v>
      </c>
      <c r="AC25" s="28">
        <v>2547.6863757231322</v>
      </c>
      <c r="AK25" s="28">
        <v>2</v>
      </c>
      <c r="AL25" s="28">
        <v>3</v>
      </c>
      <c r="AM25" s="28">
        <f t="shared" si="34"/>
        <v>5</v>
      </c>
      <c r="AN25" s="28">
        <f>0.66*AN3+0.34*AN11</f>
        <v>1.83</v>
      </c>
      <c r="AO25" s="46">
        <v>1.1000000000000001</v>
      </c>
      <c r="AP25" s="46">
        <v>1.10003584410532</v>
      </c>
      <c r="AQ25" s="33">
        <f t="shared" ref="AQ25:AQ33" si="70">1/3*BY25*BH25*R25</f>
        <v>0.71488518084414399</v>
      </c>
      <c r="AR25" s="33">
        <f t="shared" si="36"/>
        <v>0.35012555756710484</v>
      </c>
      <c r="AS25" s="33">
        <f>1/3*BY25*BH25*BA25</f>
        <v>0.60953584013575046</v>
      </c>
      <c r="AT25" s="33">
        <f>1/3*BY25*BH25*BB25</f>
        <v>1.2830584454389691</v>
      </c>
      <c r="AU25" s="46">
        <v>0.62426158899966577</v>
      </c>
      <c r="AV25" s="47">
        <f t="shared" ref="AV25:AV45" si="71">(AP25-AU25)/AP25</f>
        <v>0.43250795658627872</v>
      </c>
      <c r="AW25" s="34">
        <f t="shared" ref="AW25:AW33" si="72">AP25/(1/3*BH25*R25)</f>
        <v>6652296.0087506343</v>
      </c>
      <c r="AX25" s="34">
        <f t="shared" si="14"/>
        <v>4323157.1595853912</v>
      </c>
      <c r="AY25" s="48">
        <v>3671349531.8618751</v>
      </c>
      <c r="AZ25" s="49">
        <f t="shared" ref="AZ25:AZ44" si="73">AU25/AY25</f>
        <v>1.7003600000000001E-10</v>
      </c>
      <c r="BA25" s="49">
        <v>1.6602500929042107E-10</v>
      </c>
      <c r="BB25" s="49">
        <v>3.4947869558698333E-10</v>
      </c>
      <c r="BC25" s="37">
        <f t="shared" si="15"/>
        <v>2.9962710838579635E-10</v>
      </c>
      <c r="BD25" s="49">
        <f t="shared" ref="BD25:BD44" si="74">AP25/AY25</f>
        <v>2.9962710838579615E-10</v>
      </c>
      <c r="BE25" s="49">
        <f t="shared" ref="BE25:BE45" si="75">(BD25-AZ25)/AZ25</f>
        <v>0.76213924337079286</v>
      </c>
      <c r="BF25" s="50">
        <f t="shared" ref="BF25:BF45" si="76">AU25/BH25</f>
        <v>2.4503078359575407E-4</v>
      </c>
      <c r="BG25" s="38">
        <f t="shared" si="37"/>
        <v>2.5476863757231323</v>
      </c>
      <c r="BH25" s="51">
        <f t="shared" ref="BH25:BH33" si="77">AC25+AD25*N25</f>
        <v>2547.6863757231322</v>
      </c>
      <c r="BI25" s="51"/>
      <c r="BJ25" s="52">
        <f t="shared" ref="BJ25:BJ45" si="78">AP25/BF25</f>
        <v>4489.3781424628378</v>
      </c>
      <c r="BK25" s="52">
        <f t="shared" si="38"/>
        <v>0.76213924337079286</v>
      </c>
      <c r="BL25" s="53">
        <f t="shared" si="17"/>
        <v>8.6393422043187697E-3</v>
      </c>
      <c r="BM25" s="55">
        <v>72.25800000000001</v>
      </c>
      <c r="BN25" s="42">
        <f t="shared" ref="BN25:BN33" si="79">1.380649E-23*(Q25^(-3))</f>
        <v>497449.81311099185</v>
      </c>
      <c r="BO25" s="42">
        <f t="shared" si="39"/>
        <v>910333.15799311514</v>
      </c>
      <c r="BP25" s="101">
        <f t="shared" si="40"/>
        <v>1441052.3865284638</v>
      </c>
      <c r="BQ25" s="42">
        <f t="shared" si="41"/>
        <v>0.91033315799311509</v>
      </c>
      <c r="BR25" s="42">
        <f t="shared" si="42"/>
        <v>1.4410523865284637</v>
      </c>
      <c r="BS25" s="105">
        <f t="shared" si="19"/>
        <v>-530719.22853534867</v>
      </c>
      <c r="BT25" s="109">
        <f t="shared" si="20"/>
        <v>-0.58299450467711356</v>
      </c>
      <c r="BU25" s="110">
        <f t="shared" ref="BU25:BU33" si="80">Q25*BO25</f>
        <v>2.756206157695859E-4</v>
      </c>
      <c r="BV25" s="110">
        <f t="shared" ref="BV25:BV33" si="81">S25*BP25</f>
        <v>1.5570419943415411E-4</v>
      </c>
      <c r="BW25" s="109">
        <f>(BU25-BV25)/BU25</f>
        <v>0.43507781883659913</v>
      </c>
      <c r="BX25" s="42">
        <f t="shared" si="44"/>
        <v>4.3231571595853922</v>
      </c>
      <c r="BY25" s="42">
        <f t="shared" ref="BY25:BY33" si="82">BM25/O25</f>
        <v>4323157.1595853921</v>
      </c>
      <c r="BZ25" s="55">
        <f t="shared" ref="BZ25:BZ45" si="83">AP25/(BL25)</f>
        <v>127.32865744748678</v>
      </c>
      <c r="CA25" s="56">
        <f t="shared" ref="CA25:CA45" si="84">(BZ25-BM25)/BM25</f>
        <v>0.76213924337079297</v>
      </c>
      <c r="CB25" s="45">
        <f t="shared" si="45"/>
        <v>3671349531.8618722</v>
      </c>
      <c r="CC25" s="45">
        <f t="shared" si="46"/>
        <v>3.6713495318618725</v>
      </c>
      <c r="CD25" s="45">
        <f t="shared" si="24"/>
        <v>2319243383.9880729</v>
      </c>
      <c r="CE25" s="45">
        <f t="shared" si="47"/>
        <v>2.3192433839880731</v>
      </c>
      <c r="CF25" s="45">
        <f t="shared" ref="CF25:CF33" si="85">CB25*R25</f>
        <v>0.71488518084414387</v>
      </c>
      <c r="CG25" s="45">
        <f t="shared" ref="CG25:CG33" si="86">CD25*Q25</f>
        <v>0.70219488766459415</v>
      </c>
      <c r="CH25">
        <v>5.4335149999999999</v>
      </c>
      <c r="CI25"/>
      <c r="CJ25">
        <v>0.94088177613873047</v>
      </c>
      <c r="CK25">
        <f t="shared" si="48"/>
        <v>0.41612814764513956</v>
      </c>
      <c r="CL25">
        <f t="shared" si="49"/>
        <v>0.42900224494995404</v>
      </c>
      <c r="CM25"/>
      <c r="CN25" s="45">
        <f t="shared" ref="CN25:CN33" si="87">R25*SQRT(0.9/CH25)</f>
        <v>7.9248560164897531E-11</v>
      </c>
      <c r="CO25"/>
      <c r="CP25"/>
      <c r="CQ25" s="24">
        <f>L25/(AB25/1000*(AC25+AD25*N25))</f>
        <v>3.8338347353322035E-9</v>
      </c>
      <c r="CR25" s="24"/>
    </row>
    <row r="26" spans="1:96" x14ac:dyDescent="0.25">
      <c r="A26" s="28" t="s">
        <v>42</v>
      </c>
      <c r="B26" s="66"/>
      <c r="C26" s="28">
        <v>3</v>
      </c>
      <c r="D26" s="67">
        <v>19.64</v>
      </c>
      <c r="E26" s="67">
        <v>19.64</v>
      </c>
      <c r="F26" s="24">
        <f t="shared" si="0"/>
        <v>3.2850294116000003E-26</v>
      </c>
      <c r="G26" s="24">
        <f t="shared" si="1"/>
        <v>1.78908333184E-29</v>
      </c>
      <c r="H26" s="25">
        <f t="shared" si="29"/>
        <v>1836.1522647586683</v>
      </c>
      <c r="I26" s="25">
        <f t="shared" si="30"/>
        <v>1</v>
      </c>
      <c r="J26" s="26">
        <f t="shared" si="31"/>
        <v>3.2832403282681602E-26</v>
      </c>
      <c r="K26" s="28">
        <v>41.290994999999988</v>
      </c>
      <c r="L26" s="28">
        <f>10^(0.213+-1200/N26+1350000/N26^2)/1000</f>
        <v>1.2003439447166342E-2</v>
      </c>
      <c r="M26" s="29">
        <f t="shared" si="32"/>
        <v>1.3605442176870747E-3</v>
      </c>
      <c r="N26" s="28">
        <v>735</v>
      </c>
      <c r="O26" s="28">
        <v>1.9405588331960499E-5</v>
      </c>
      <c r="P26" s="28">
        <v>3.1252324985815613E-4</v>
      </c>
      <c r="Q26" s="91">
        <f t="shared" si="64"/>
        <v>3.1821841180777331E-10</v>
      </c>
      <c r="R26" s="98">
        <f>0.465*R3+0.115*R4+0.42*R5</f>
        <v>2.3803E-10</v>
      </c>
      <c r="S26" s="108">
        <f t="shared" si="65"/>
        <v>8.0188411807773304E-11</v>
      </c>
      <c r="T26" s="119">
        <f t="shared" si="66"/>
        <v>0.25199174162245785</v>
      </c>
      <c r="W26" s="31">
        <f t="shared" si="67"/>
        <v>2.7812420590388666E-10</v>
      </c>
      <c r="X26" s="31"/>
      <c r="Y26" s="24"/>
      <c r="Z26" s="31">
        <f t="shared" si="68"/>
        <v>3.1821841180777333</v>
      </c>
      <c r="AA26" s="31">
        <f t="shared" si="69"/>
        <v>2.3803000000000001</v>
      </c>
      <c r="AB26" s="24">
        <v>2102415.4449999998</v>
      </c>
      <c r="AC26" s="28">
        <v>2012.468707779205</v>
      </c>
      <c r="AK26" s="28">
        <v>3</v>
      </c>
      <c r="AL26" s="28">
        <v>3</v>
      </c>
      <c r="AM26" s="28">
        <f t="shared" si="34"/>
        <v>6</v>
      </c>
      <c r="AN26" s="28">
        <f>0.465*AN3+0.115*AN4+0.42*AN5</f>
        <v>2</v>
      </c>
      <c r="AO26" s="46">
        <v>0.78024246508674777</v>
      </c>
      <c r="AP26" s="46">
        <v>0.79004699038973603</v>
      </c>
      <c r="AQ26" s="33">
        <f t="shared" si="70"/>
        <v>0.54326858976638281</v>
      </c>
      <c r="AR26" s="33">
        <f t="shared" si="36"/>
        <v>0.31235914271582199</v>
      </c>
      <c r="AS26" s="33">
        <f>1/3*BY26*BH26*BA26</f>
        <v>0.48209294921946866</v>
      </c>
      <c r="AT26" s="33">
        <f>1/3*BY26*BH26*BB26</f>
        <v>0.85046707066330796</v>
      </c>
      <c r="AU26" s="46">
        <v>0.39969771709442198</v>
      </c>
      <c r="AV26" s="47">
        <f t="shared" si="71"/>
        <v>0.49408361533375611</v>
      </c>
      <c r="AW26" s="34">
        <f t="shared" si="72"/>
        <v>4947813.7703239927</v>
      </c>
      <c r="AX26" s="34">
        <f t="shared" si="14"/>
        <v>3402318.9027080508</v>
      </c>
      <c r="AY26" s="48">
        <v>2282353441.8618789</v>
      </c>
      <c r="AZ26" s="49">
        <f t="shared" si="73"/>
        <v>1.7512524999999998E-10</v>
      </c>
      <c r="BA26" s="49">
        <v>2.1122624584656404E-10</v>
      </c>
      <c r="BB26" s="49">
        <v>3.7262724303100115E-10</v>
      </c>
      <c r="BC26" s="37">
        <f t="shared" si="15"/>
        <v>3.4615453325460344E-10</v>
      </c>
      <c r="BD26" s="49">
        <f t="shared" si="74"/>
        <v>3.4615453325460329E-10</v>
      </c>
      <c r="BE26" s="49">
        <f t="shared" si="75"/>
        <v>0.97661121542783424</v>
      </c>
      <c r="BF26" s="50">
        <f t="shared" si="76"/>
        <v>1.9861064947215777E-4</v>
      </c>
      <c r="BG26" s="38">
        <f t="shared" si="37"/>
        <v>2.0124687077792052</v>
      </c>
      <c r="BH26" s="51">
        <f t="shared" si="77"/>
        <v>2012.468707779205</v>
      </c>
      <c r="BI26" s="51"/>
      <c r="BJ26" s="52">
        <f t="shared" si="78"/>
        <v>3977.8682184939371</v>
      </c>
      <c r="BK26" s="52">
        <f t="shared" si="38"/>
        <v>0.97661121542783402</v>
      </c>
      <c r="BL26" s="53">
        <f t="shared" si="17"/>
        <v>6.0538246258091295E-3</v>
      </c>
      <c r="BM26" s="55">
        <v>66.024000000000001</v>
      </c>
      <c r="BN26" s="42">
        <f t="shared" si="79"/>
        <v>428457.12667517911</v>
      </c>
      <c r="BO26" s="42">
        <f t="shared" si="39"/>
        <v>856914.25335035822</v>
      </c>
      <c r="BP26" s="101">
        <f t="shared" si="40"/>
        <v>1134106.3009026835</v>
      </c>
      <c r="BQ26" s="42">
        <f t="shared" si="41"/>
        <v>0.8569142533503582</v>
      </c>
      <c r="BR26" s="42">
        <f t="shared" si="42"/>
        <v>1.1341063009026835</v>
      </c>
      <c r="BS26" s="105">
        <f t="shared" si="19"/>
        <v>-277192.0475523253</v>
      </c>
      <c r="BT26" s="109">
        <f t="shared" si="20"/>
        <v>-0.32347699489016724</v>
      </c>
      <c r="BU26" s="110">
        <f t="shared" si="80"/>
        <v>2.7268589275659488E-4</v>
      </c>
      <c r="BV26" s="110">
        <f t="shared" si="81"/>
        <v>9.0942183090574858E-5</v>
      </c>
      <c r="BW26" s="109">
        <f>(BU26-BV26)/BU26</f>
        <v>0.66649472706036994</v>
      </c>
      <c r="BX26" s="42">
        <f t="shared" si="44"/>
        <v>3.4023189027080507</v>
      </c>
      <c r="BY26" s="42">
        <f t="shared" si="82"/>
        <v>3402318.9027080508</v>
      </c>
      <c r="BZ26" s="55">
        <f t="shared" si="83"/>
        <v>130.50377888740732</v>
      </c>
      <c r="CA26" s="56">
        <f t="shared" si="84"/>
        <v>0.97661121542783413</v>
      </c>
      <c r="CB26" s="45">
        <f t="shared" si="45"/>
        <v>2282353441.8618779</v>
      </c>
      <c r="CC26" s="45">
        <f t="shared" si="46"/>
        <v>2.2823534418618783</v>
      </c>
      <c r="CD26" s="45">
        <f t="shared" si="24"/>
        <v>1724513120.1175778</v>
      </c>
      <c r="CE26" s="45">
        <f t="shared" si="47"/>
        <v>1.7245131201175778</v>
      </c>
      <c r="CF26" s="45">
        <f t="shared" si="85"/>
        <v>0.54326858976638281</v>
      </c>
      <c r="CG26" s="45">
        <f t="shared" si="86"/>
        <v>0.54877182622548337</v>
      </c>
      <c r="CH26">
        <v>8.9301490000000001</v>
      </c>
      <c r="CI26"/>
      <c r="CJ26">
        <v>0.88069482477212113</v>
      </c>
      <c r="CK26">
        <f t="shared" si="48"/>
        <v>0.31403884367075796</v>
      </c>
      <c r="CL26">
        <f t="shared" si="49"/>
        <v>0.33463444897360917</v>
      </c>
      <c r="CM26"/>
      <c r="CN26" s="45">
        <f t="shared" si="87"/>
        <v>7.5565506684457585E-11</v>
      </c>
      <c r="CO26"/>
      <c r="CP26"/>
      <c r="CQ26" s="24">
        <f>L26/(AB26/1000*(AC26+AD26*N26))</f>
        <v>2.8369914793196441E-9</v>
      </c>
      <c r="CR26" s="24"/>
    </row>
    <row r="27" spans="1:96" x14ac:dyDescent="0.25">
      <c r="A27" s="28" t="s">
        <v>174</v>
      </c>
      <c r="B27" s="66"/>
      <c r="C27" s="28">
        <v>4</v>
      </c>
      <c r="D27" s="67">
        <v>23.315000000000001</v>
      </c>
      <c r="E27" s="67">
        <v>22.74</v>
      </c>
      <c r="F27" s="24">
        <f t="shared" si="0"/>
        <v>3.8997179598500003E-26</v>
      </c>
      <c r="G27" s="24">
        <f t="shared" si="1"/>
        <v>2.0714742854399996E-29</v>
      </c>
      <c r="H27" s="25">
        <f t="shared" si="29"/>
        <v>1930.1835567339556</v>
      </c>
      <c r="I27" s="25">
        <f t="shared" si="30"/>
        <v>1.0252858399296396</v>
      </c>
      <c r="J27" s="26">
        <f t="shared" si="31"/>
        <v>3.8976464855645601E-26</v>
      </c>
      <c r="K27" s="28">
        <v>66.133683500000004</v>
      </c>
      <c r="L27" s="28">
        <f>0.062*EXP(38800/(8.3144598*N27))/1000</f>
        <v>3.0468148860508516E-2</v>
      </c>
      <c r="M27" s="29">
        <f t="shared" si="32"/>
        <v>1.3280212483399733E-3</v>
      </c>
      <c r="N27" s="28">
        <v>753</v>
      </c>
      <c r="O27" s="28">
        <v>1.9202817056926548E-5</v>
      </c>
      <c r="P27" s="28">
        <v>1.6787041064891779E-4</v>
      </c>
      <c r="Q27" s="91">
        <f t="shared" si="64"/>
        <v>3.1710616154866585E-10</v>
      </c>
      <c r="R27" s="98">
        <f>0.675*R3+0.2*R11+0.005*R21+0.12*R22</f>
        <v>2.0225E-10</v>
      </c>
      <c r="S27" s="108">
        <f t="shared" si="65"/>
        <v>1.1485616154866586E-10</v>
      </c>
      <c r="T27" s="119">
        <f t="shared" si="66"/>
        <v>0.36220097707259163</v>
      </c>
      <c r="W27" s="31">
        <f t="shared" si="67"/>
        <v>2.5967808077433298E-10</v>
      </c>
      <c r="X27" s="31"/>
      <c r="Y27" s="24"/>
      <c r="Z27" s="31">
        <f t="shared" si="68"/>
        <v>3.1710616154866584</v>
      </c>
      <c r="AA27" s="31">
        <f t="shared" si="69"/>
        <v>2.0225</v>
      </c>
      <c r="AB27" s="24">
        <v>2609440.5150000001</v>
      </c>
      <c r="AC27" s="28">
        <v>1781.433208193873</v>
      </c>
      <c r="AK27" s="28">
        <v>4</v>
      </c>
      <c r="AL27" s="28">
        <v>11</v>
      </c>
      <c r="AM27" s="28">
        <f t="shared" si="34"/>
        <v>15</v>
      </c>
      <c r="AN27" s="28">
        <f>0.675*AN3+0.2*AN11+0.005*AN21+0.12*AN22</f>
        <v>1.8062500000000001</v>
      </c>
      <c r="AO27" s="46">
        <v>1.1599999999999999</v>
      </c>
      <c r="AP27" s="46">
        <v>1.26490788750189</v>
      </c>
      <c r="AQ27" s="33">
        <f t="shared" si="70"/>
        <v>0.51681594759710647</v>
      </c>
      <c r="AR27" s="33">
        <f t="shared" si="36"/>
        <v>0.59142009255884709</v>
      </c>
      <c r="AS27" s="33"/>
      <c r="AT27" s="33"/>
      <c r="AU27" s="46">
        <v>0.43510012746839721</v>
      </c>
      <c r="AV27" s="47">
        <f t="shared" si="71"/>
        <v>0.65602228291287568</v>
      </c>
      <c r="AW27" s="34">
        <f t="shared" si="72"/>
        <v>10532272.360337848</v>
      </c>
      <c r="AX27" s="34">
        <f t="shared" si="14"/>
        <v>4303274.8661318505</v>
      </c>
      <c r="AY27" s="48">
        <v>2555332250.1711068</v>
      </c>
      <c r="AZ27" s="49">
        <f t="shared" si="73"/>
        <v>1.7027145000000005E-10</v>
      </c>
      <c r="BA27" s="49"/>
      <c r="BB27" s="49"/>
      <c r="BC27" s="37">
        <f t="shared" si="15"/>
        <v>4.95007209891078E-10</v>
      </c>
      <c r="BD27" s="49">
        <f t="shared" si="74"/>
        <v>4.9500720989107811E-10</v>
      </c>
      <c r="BE27" s="49">
        <f t="shared" si="75"/>
        <v>1.9071650584468389</v>
      </c>
      <c r="BF27" s="50">
        <f t="shared" si="76"/>
        <v>2.4424161706827535E-4</v>
      </c>
      <c r="BG27" s="38">
        <f t="shared" si="37"/>
        <v>1.7814332081938731</v>
      </c>
      <c r="BH27" s="51">
        <f t="shared" si="77"/>
        <v>1781.433208193873</v>
      </c>
      <c r="BI27" s="51"/>
      <c r="BJ27" s="52">
        <f t="shared" si="78"/>
        <v>5178.9203768180805</v>
      </c>
      <c r="BK27" s="52">
        <f t="shared" si="38"/>
        <v>1.9071650584468389</v>
      </c>
      <c r="BL27" s="53">
        <f t="shared" si="17"/>
        <v>5.265324952724598E-3</v>
      </c>
      <c r="BM27" s="55">
        <v>82.635000000000005</v>
      </c>
      <c r="BN27" s="42">
        <f t="shared" si="79"/>
        <v>432981.40025523549</v>
      </c>
      <c r="BO27" s="42">
        <f t="shared" si="39"/>
        <v>782072.65421101917</v>
      </c>
      <c r="BP27" s="101">
        <f t="shared" si="40"/>
        <v>1434424.9553772835</v>
      </c>
      <c r="BQ27" s="42">
        <f t="shared" si="41"/>
        <v>0.78207265421101912</v>
      </c>
      <c r="BR27" s="42">
        <f t="shared" si="42"/>
        <v>1.4344249553772834</v>
      </c>
      <c r="BS27" s="105">
        <f t="shared" si="19"/>
        <v>-652352.30116626434</v>
      </c>
      <c r="BT27" s="109">
        <f t="shared" si="20"/>
        <v>-0.83413260603566175</v>
      </c>
      <c r="BU27" s="110">
        <f t="shared" si="80"/>
        <v>2.4800005742903333E-4</v>
      </c>
      <c r="BV27" s="110">
        <f t="shared" si="81"/>
        <v>1.6475254440425109E-4</v>
      </c>
      <c r="BW27" s="109">
        <f>(BU27-BV27)/BU27</f>
        <v>0.33567537801318453</v>
      </c>
      <c r="BX27" s="42">
        <f t="shared" si="44"/>
        <v>4.3032748661318507</v>
      </c>
      <c r="BY27" s="42">
        <f t="shared" si="82"/>
        <v>4303274.8661318505</v>
      </c>
      <c r="BZ27" s="55">
        <f t="shared" si="83"/>
        <v>240.23358460475455</v>
      </c>
      <c r="CA27" s="56">
        <f t="shared" si="84"/>
        <v>1.9071650584468389</v>
      </c>
      <c r="CB27" s="45">
        <f t="shared" si="45"/>
        <v>2555332250.1711073</v>
      </c>
      <c r="CC27" s="45">
        <f t="shared" si="46"/>
        <v>2.5553322501711073</v>
      </c>
      <c r="CD27" s="45">
        <f t="shared" si="24"/>
        <v>1393210197.4318333</v>
      </c>
      <c r="CE27" s="45">
        <f t="shared" si="47"/>
        <v>1.3932101974318334</v>
      </c>
      <c r="CF27" s="45">
        <f t="shared" si="85"/>
        <v>0.51681594759710647</v>
      </c>
      <c r="CG27" s="45">
        <f t="shared" si="86"/>
        <v>0.44179553793806758</v>
      </c>
      <c r="CH27">
        <v>6.8531060000000004</v>
      </c>
      <c r="CI27"/>
      <c r="CJ27">
        <v>0.94088177613873047</v>
      </c>
      <c r="CK27">
        <f t="shared" si="48"/>
        <v>0.37053036457699584</v>
      </c>
      <c r="CL27">
        <f t="shared" si="49"/>
        <v>0.38199376592330547</v>
      </c>
      <c r="CM27"/>
      <c r="CN27" s="45">
        <f t="shared" si="87"/>
        <v>7.3293601125975928E-11</v>
      </c>
      <c r="CO27"/>
      <c r="CP27"/>
      <c r="CQ27" s="24">
        <f>L27/(AB27/1000*(AC27+AD27*N27))</f>
        <v>6.5543423785317211E-9</v>
      </c>
      <c r="CR27" s="24"/>
    </row>
    <row r="28" spans="1:96" x14ac:dyDescent="0.25">
      <c r="A28" s="28" t="s">
        <v>63</v>
      </c>
      <c r="B28" s="66"/>
      <c r="C28" s="28">
        <v>4</v>
      </c>
      <c r="D28" s="67">
        <v>14.792</v>
      </c>
      <c r="E28" s="67">
        <v>14.388</v>
      </c>
      <c r="F28" s="24">
        <f t="shared" si="0"/>
        <v>2.4741423144799998E-26</v>
      </c>
      <c r="G28" s="24">
        <f t="shared" si="1"/>
        <v>1.3106584001279998E-29</v>
      </c>
      <c r="H28" s="25">
        <f t="shared" si="29"/>
        <v>1940.7144105304449</v>
      </c>
      <c r="I28" s="25">
        <f t="shared" si="30"/>
        <v>1.0280789546844593</v>
      </c>
      <c r="J28" s="26">
        <f t="shared" si="31"/>
        <v>2.4728316560798717E-26</v>
      </c>
      <c r="K28" s="28">
        <v>40.153548000000008</v>
      </c>
      <c r="L28" s="28"/>
      <c r="M28" s="29">
        <f t="shared" si="32"/>
        <v>1.4084507042253522E-3</v>
      </c>
      <c r="N28" s="28">
        <v>710</v>
      </c>
      <c r="O28" s="28">
        <v>1.69198810550489E-5</v>
      </c>
      <c r="P28" s="28">
        <v>1.8512201652073131E-4</v>
      </c>
      <c r="Q28" s="91">
        <f t="shared" si="64"/>
        <v>3.0400598551177837E-10</v>
      </c>
      <c r="R28" s="98">
        <f>0.712*R3+0.23*R11+0.05*R20+0.008*R22</f>
        <v>1.9924399999999998E-10</v>
      </c>
      <c r="S28" s="108">
        <f t="shared" si="65"/>
        <v>1.0476198551177839E-10</v>
      </c>
      <c r="T28" s="119">
        <f t="shared" si="66"/>
        <v>0.34460500945537964</v>
      </c>
      <c r="W28" s="31">
        <f t="shared" si="67"/>
        <v>2.5162499275588922E-10</v>
      </c>
      <c r="X28" s="31"/>
      <c r="Y28" s="24"/>
      <c r="Z28" s="31">
        <f t="shared" si="68"/>
        <v>3.0400598551177835</v>
      </c>
      <c r="AA28" s="31">
        <f t="shared" si="69"/>
        <v>1.9924399999999998</v>
      </c>
      <c r="AB28" s="24">
        <v>2163027.5660000001</v>
      </c>
      <c r="AC28" s="28">
        <v>2319.1206460873409</v>
      </c>
      <c r="AK28" s="28">
        <v>4</v>
      </c>
      <c r="AL28" s="28">
        <v>11</v>
      </c>
      <c r="AM28" s="28">
        <f>AK28+AL28</f>
        <v>15</v>
      </c>
      <c r="AN28" s="28">
        <f>0.712*AN3+0.23*AN11+0.05*AN20+0.008*AN22</f>
        <v>1.8414999999999999</v>
      </c>
      <c r="AO28" s="46">
        <v>1.24</v>
      </c>
      <c r="AP28" s="46">
        <v>1.2506480602355801</v>
      </c>
      <c r="AQ28" s="33">
        <f t="shared" si="70"/>
        <v>0.66880040429891452</v>
      </c>
      <c r="AR28" s="33">
        <f t="shared" si="36"/>
        <v>0.46523692350913254</v>
      </c>
      <c r="AS28" s="33"/>
      <c r="AT28" s="33"/>
      <c r="AU28" s="46">
        <v>0.58242618348722919</v>
      </c>
      <c r="AV28" s="47">
        <f t="shared" si="71"/>
        <v>0.53430049427532822</v>
      </c>
      <c r="AW28" s="34">
        <f t="shared" si="72"/>
        <v>8119845.6595068788</v>
      </c>
      <c r="AX28" s="34">
        <f t="shared" si="14"/>
        <v>4342193.6455089143</v>
      </c>
      <c r="AY28" s="48">
        <v>3356690310.8696609</v>
      </c>
      <c r="AZ28" s="49">
        <f t="shared" si="73"/>
        <v>1.7351204000000004E-10</v>
      </c>
      <c r="BA28" s="49"/>
      <c r="BB28" s="49"/>
      <c r="BC28" s="37">
        <f t="shared" si="15"/>
        <v>3.7258368941147833E-10</v>
      </c>
      <c r="BD28" s="49">
        <f t="shared" si="74"/>
        <v>3.7258368941147823E-10</v>
      </c>
      <c r="BE28" s="49">
        <f t="shared" si="75"/>
        <v>1.1473074111253498</v>
      </c>
      <c r="BF28" s="50">
        <f t="shared" si="76"/>
        <v>2.5114095916909632E-4</v>
      </c>
      <c r="BG28" s="38">
        <f t="shared" si="37"/>
        <v>2.3191206460873408</v>
      </c>
      <c r="BH28" s="51">
        <f t="shared" si="77"/>
        <v>2319.1206460873409</v>
      </c>
      <c r="BI28" s="51"/>
      <c r="BJ28" s="52">
        <f t="shared" si="78"/>
        <v>4979.8649506371567</v>
      </c>
      <c r="BK28" s="52">
        <f t="shared" si="38"/>
        <v>1.1473074111253498</v>
      </c>
      <c r="BL28" s="53">
        <f t="shared" si="17"/>
        <v>7.9274661762207006E-3</v>
      </c>
      <c r="BM28" s="55">
        <v>73.469400000000007</v>
      </c>
      <c r="BN28" s="42">
        <f t="shared" si="79"/>
        <v>491401.95436966087</v>
      </c>
      <c r="BO28" s="42">
        <f t="shared" si="39"/>
        <v>904916.69897173042</v>
      </c>
      <c r="BP28" s="101">
        <f t="shared" si="40"/>
        <v>1447397.8818363051</v>
      </c>
      <c r="BQ28" s="42">
        <f t="shared" si="41"/>
        <v>0.90491669897173044</v>
      </c>
      <c r="BR28" s="42">
        <f t="shared" si="42"/>
        <v>1.4473978818363051</v>
      </c>
      <c r="BS28" s="105">
        <f t="shared" si="19"/>
        <v>-542481.18286457472</v>
      </c>
      <c r="BT28" s="109">
        <f t="shared" si="20"/>
        <v>-0.59948190090977849</v>
      </c>
      <c r="BU28" s="110">
        <f t="shared" si="80"/>
        <v>2.7510009287696617E-4</v>
      </c>
      <c r="BV28" s="110">
        <f t="shared" si="81"/>
        <v>1.5163227592671373E-4</v>
      </c>
      <c r="BW28" s="109">
        <f>(BU28-BV28)/BU28</f>
        <v>0.44881052441327718</v>
      </c>
      <c r="BX28" s="42">
        <f t="shared" si="44"/>
        <v>4.3421936455089156</v>
      </c>
      <c r="BY28" s="42">
        <f t="shared" si="82"/>
        <v>4342193.6455089152</v>
      </c>
      <c r="BZ28" s="55">
        <f t="shared" si="83"/>
        <v>157.76138711093279</v>
      </c>
      <c r="CA28" s="56">
        <f t="shared" si="84"/>
        <v>1.1473074111253498</v>
      </c>
      <c r="CB28" s="45">
        <f t="shared" si="45"/>
        <v>3356690310.8696609</v>
      </c>
      <c r="CC28" s="45">
        <f t="shared" si="46"/>
        <v>3.3566903108696611</v>
      </c>
      <c r="CD28" s="45">
        <f t="shared" si="24"/>
        <v>2098610999.5745432</v>
      </c>
      <c r="CE28" s="45">
        <f t="shared" si="47"/>
        <v>2.0986109995745434</v>
      </c>
      <c r="CF28" s="45">
        <f t="shared" si="85"/>
        <v>0.66880040429891463</v>
      </c>
      <c r="CG28" s="45">
        <f t="shared" si="86"/>
        <v>0.63799030513151733</v>
      </c>
      <c r="CH28">
        <v>5.9524229999999996</v>
      </c>
      <c r="CI28"/>
      <c r="CJ28">
        <v>0.94088177613873047</v>
      </c>
      <c r="CK28">
        <f t="shared" si="48"/>
        <v>0.39757643517425006</v>
      </c>
      <c r="CL28">
        <f t="shared" si="49"/>
        <v>0.40987658295684953</v>
      </c>
      <c r="CM28"/>
      <c r="CN28" s="45">
        <f t="shared" si="87"/>
        <v>7.7474648342839842E-11</v>
      </c>
      <c r="CO28"/>
      <c r="CP28"/>
      <c r="CQ28" s="24"/>
      <c r="CR28" s="24"/>
    </row>
    <row r="29" spans="1:96" x14ac:dyDescent="0.25">
      <c r="A29" s="28" t="s">
        <v>21</v>
      </c>
      <c r="B29" s="66"/>
      <c r="C29" s="28">
        <v>2</v>
      </c>
      <c r="D29" s="67">
        <v>12.27</v>
      </c>
      <c r="E29" s="67">
        <v>11.73</v>
      </c>
      <c r="F29" s="24">
        <f t="shared" si="0"/>
        <v>2.0523070712999998E-26</v>
      </c>
      <c r="G29" s="24">
        <f t="shared" si="1"/>
        <v>1.0685309308799999E-29</v>
      </c>
      <c r="H29" s="25">
        <f t="shared" si="29"/>
        <v>2009.1011113290388</v>
      </c>
      <c r="I29" s="25">
        <f t="shared" si="30"/>
        <v>1.0460358056265984</v>
      </c>
      <c r="J29" s="26">
        <f t="shared" si="31"/>
        <v>2.0512385403691198E-26</v>
      </c>
      <c r="K29" s="28">
        <v>31.62816999999999</v>
      </c>
      <c r="L29" s="28">
        <f>0.118*EXP(30100/(8.3144598*N29))/1000</f>
        <v>1.6585959930776259E-2</v>
      </c>
      <c r="M29" s="29">
        <f t="shared" si="32"/>
        <v>1.366120218579235E-3</v>
      </c>
      <c r="N29" s="28">
        <v>732</v>
      </c>
      <c r="O29" s="28">
        <v>1.59424661503112E-5</v>
      </c>
      <c r="P29" s="28">
        <v>1.6222658639521151E-4</v>
      </c>
      <c r="Q29" s="91">
        <f t="shared" si="64"/>
        <v>2.9803563928847558E-10</v>
      </c>
      <c r="R29" s="98">
        <f>0.73*R3+0.27*R11</f>
        <v>1.9765999999999999E-10</v>
      </c>
      <c r="S29" s="108">
        <f t="shared" si="65"/>
        <v>1.0037563928847558E-10</v>
      </c>
      <c r="T29" s="119">
        <f t="shared" si="66"/>
        <v>0.33679072586121045</v>
      </c>
      <c r="W29" s="31">
        <f t="shared" si="67"/>
        <v>2.4784781964423777E-10</v>
      </c>
      <c r="X29" s="31"/>
      <c r="Y29" s="24"/>
      <c r="Z29" s="31">
        <f t="shared" si="68"/>
        <v>2.9803563928847558</v>
      </c>
      <c r="AA29" s="31">
        <f t="shared" si="69"/>
        <v>1.9765999999999999</v>
      </c>
      <c r="AB29" s="24">
        <v>1989043.9480000001</v>
      </c>
      <c r="AC29" s="28">
        <v>2547.687552638462</v>
      </c>
      <c r="AK29" s="28">
        <v>2</v>
      </c>
      <c r="AL29" s="28">
        <v>3</v>
      </c>
      <c r="AM29" s="28">
        <f t="shared" si="34"/>
        <v>5</v>
      </c>
      <c r="AN29" s="28">
        <f>0.73*AN3+0.27*AN11</f>
        <v>1.865</v>
      </c>
      <c r="AO29" s="46">
        <v>0.98602842355479869</v>
      </c>
      <c r="AP29" s="46">
        <v>0.90656933088322</v>
      </c>
      <c r="AQ29" s="33">
        <f t="shared" si="70"/>
        <v>0.74333870635594579</v>
      </c>
      <c r="AR29" s="33">
        <f t="shared" si="36"/>
        <v>0.18005310676928341</v>
      </c>
      <c r="AS29" s="33"/>
      <c r="AT29" s="33"/>
      <c r="AU29" s="46">
        <v>0.66180310738547476</v>
      </c>
      <c r="AV29" s="47">
        <f t="shared" si="71"/>
        <v>0.26999173164095808</v>
      </c>
      <c r="AW29" s="34">
        <f t="shared" si="72"/>
        <v>5400790.3787654359</v>
      </c>
      <c r="AX29" s="34">
        <f t="shared" si="14"/>
        <v>4428361.2920590648</v>
      </c>
      <c r="AY29" s="48">
        <v>3760693647.4549508</v>
      </c>
      <c r="AZ29" s="49">
        <f t="shared" si="73"/>
        <v>1.7597899999999999E-10</v>
      </c>
      <c r="BA29" s="49"/>
      <c r="BB29" s="49"/>
      <c r="BC29" s="37">
        <f t="shared" si="15"/>
        <v>2.4106439286718834E-10</v>
      </c>
      <c r="BD29" s="49">
        <f t="shared" si="74"/>
        <v>2.4106439286718839E-10</v>
      </c>
      <c r="BE29" s="49">
        <f t="shared" si="75"/>
        <v>0.36984749809459311</v>
      </c>
      <c r="BF29" s="50">
        <f t="shared" si="76"/>
        <v>2.5976619727175398E-4</v>
      </c>
      <c r="BG29" s="38">
        <f t="shared" si="37"/>
        <v>2.5476875526384619</v>
      </c>
      <c r="BH29" s="51">
        <f t="shared" si="77"/>
        <v>2547.687552638462</v>
      </c>
      <c r="BI29" s="51"/>
      <c r="BJ29" s="52">
        <f t="shared" si="78"/>
        <v>3489.943419908534</v>
      </c>
      <c r="BK29" s="52">
        <f t="shared" si="38"/>
        <v>0.36984749809459305</v>
      </c>
      <c r="BL29" s="53">
        <f t="shared" si="17"/>
        <v>9.3741144688377284E-3</v>
      </c>
      <c r="BM29" s="55">
        <v>70.599000000000004</v>
      </c>
      <c r="BN29" s="42">
        <f t="shared" si="79"/>
        <v>521529.26277286489</v>
      </c>
      <c r="BO29" s="42">
        <f t="shared" si="39"/>
        <v>972652.07507139305</v>
      </c>
      <c r="BP29" s="101">
        <f t="shared" si="40"/>
        <v>1476120.4306863549</v>
      </c>
      <c r="BQ29" s="42">
        <f t="shared" si="41"/>
        <v>0.97265207507139295</v>
      </c>
      <c r="BR29" s="42">
        <f t="shared" si="42"/>
        <v>1.4761204306863549</v>
      </c>
      <c r="BS29" s="105">
        <f t="shared" si="19"/>
        <v>-503468.35561496182</v>
      </c>
      <c r="BT29" s="109">
        <f t="shared" si="20"/>
        <v>-0.51762430628445122</v>
      </c>
      <c r="BU29" s="110">
        <f t="shared" si="80"/>
        <v>2.8988498299916494E-4</v>
      </c>
      <c r="BV29" s="110">
        <f t="shared" si="81"/>
        <v>1.4816653189692278E-4</v>
      </c>
      <c r="BW29" s="109">
        <f t="shared" ref="BW29:BW45" si="88">(BU29-BV29)/BU29</f>
        <v>0.48887820830184364</v>
      </c>
      <c r="BX29" s="42">
        <f t="shared" si="44"/>
        <v>4.4283612920590647</v>
      </c>
      <c r="BY29" s="42">
        <f t="shared" si="82"/>
        <v>4428361.2920590648</v>
      </c>
      <c r="BZ29" s="55">
        <f t="shared" si="83"/>
        <v>96.709863517980182</v>
      </c>
      <c r="CA29" s="56">
        <f t="shared" si="84"/>
        <v>0.36984749809459305</v>
      </c>
      <c r="CB29" s="45">
        <f t="shared" si="45"/>
        <v>3760693647.4549518</v>
      </c>
      <c r="CC29" s="45">
        <f t="shared" si="46"/>
        <v>3.7606936474549522</v>
      </c>
      <c r="CD29" s="45">
        <f t="shared" si="24"/>
        <v>2478013584.7073588</v>
      </c>
      <c r="CE29" s="45">
        <f t="shared" si="47"/>
        <v>2.4780135847073588</v>
      </c>
      <c r="CF29" s="45">
        <f t="shared" si="85"/>
        <v>0.74333870635594579</v>
      </c>
      <c r="CG29" s="45">
        <f t="shared" si="86"/>
        <v>0.73853636288378477</v>
      </c>
      <c r="CH29">
        <v>5.3614920000000001</v>
      </c>
      <c r="CI29"/>
      <c r="CJ29">
        <v>0.94088177613873047</v>
      </c>
      <c r="CK29">
        <f t="shared" si="48"/>
        <v>0.41891382891358497</v>
      </c>
      <c r="CL29">
        <f t="shared" si="49"/>
        <v>0.43187410912122187</v>
      </c>
      <c r="CM29"/>
      <c r="CN29" s="45">
        <f t="shared" si="87"/>
        <v>8.0983625331959697E-11</v>
      </c>
      <c r="CO29"/>
      <c r="CP29"/>
      <c r="CQ29" s="24">
        <f>L29/(AB29/1000*(AC29+AD29*N29))</f>
        <v>3.2730306153599925E-9</v>
      </c>
      <c r="CR29" s="24"/>
    </row>
    <row r="30" spans="1:96" x14ac:dyDescent="0.25">
      <c r="A30" s="28" t="s">
        <v>23</v>
      </c>
      <c r="B30" s="66"/>
      <c r="C30" s="28">
        <v>3</v>
      </c>
      <c r="D30" s="67">
        <v>13.154999999999999</v>
      </c>
      <c r="E30" s="67">
        <v>12.86</v>
      </c>
      <c r="F30" s="24">
        <f t="shared" si="0"/>
        <v>2.2003341094499998E-26</v>
      </c>
      <c r="G30" s="24">
        <f t="shared" si="1"/>
        <v>1.1714669881599998E-29</v>
      </c>
      <c r="H30" s="25">
        <f t="shared" si="29"/>
        <v>1921.3587403123072</v>
      </c>
      <c r="I30" s="25">
        <f t="shared" si="30"/>
        <v>1.0229393468118195</v>
      </c>
      <c r="J30" s="26">
        <f t="shared" si="31"/>
        <v>2.1991626424618399E-26</v>
      </c>
      <c r="K30" s="28">
        <v>34.403649999999985</v>
      </c>
      <c r="L30" s="28">
        <f>0.123*EXP(29800/(8.3144598*N30))/1000</f>
        <v>1.6457220475546555E-2</v>
      </c>
      <c r="M30" s="29">
        <f t="shared" si="32"/>
        <v>1.366120218579235E-3</v>
      </c>
      <c r="N30" s="28">
        <v>732</v>
      </c>
      <c r="O30" s="28">
        <v>1.6204764243863241E-5</v>
      </c>
      <c r="P30" s="28">
        <v>1.625831359942148E-4</v>
      </c>
      <c r="Q30" s="91">
        <f t="shared" si="64"/>
        <v>2.9966126248648895E-10</v>
      </c>
      <c r="R30" s="98">
        <f>0.725*R3+0.265*R11+0.01*R22</f>
        <v>1.9799999999999999E-10</v>
      </c>
      <c r="S30" s="108">
        <f t="shared" si="65"/>
        <v>1.0166126248648896E-10</v>
      </c>
      <c r="T30" s="119">
        <f t="shared" si="66"/>
        <v>0.33925393506967766</v>
      </c>
      <c r="W30" s="31">
        <f t="shared" si="67"/>
        <v>2.4883063124324447E-10</v>
      </c>
      <c r="X30" s="31"/>
      <c r="Y30" s="24"/>
      <c r="Z30" s="31">
        <f t="shared" si="68"/>
        <v>2.9966126248648894</v>
      </c>
      <c r="AA30" s="31">
        <f t="shared" si="69"/>
        <v>1.98</v>
      </c>
      <c r="AB30" s="24">
        <v>2039490.53</v>
      </c>
      <c r="AC30" s="28">
        <v>2441.8705732183512</v>
      </c>
      <c r="AK30" s="28">
        <v>3</v>
      </c>
      <c r="AL30" s="28">
        <v>7</v>
      </c>
      <c r="AM30" s="28">
        <f t="shared" si="34"/>
        <v>10</v>
      </c>
      <c r="AN30" s="28">
        <f>0.725*AN3+0.265*AN11+0.01*AN22</f>
        <v>1.8599999999999999</v>
      </c>
      <c r="AO30" s="46">
        <v>0.89056771657477962</v>
      </c>
      <c r="AP30" s="46">
        <v>0.76966314939120895</v>
      </c>
      <c r="AQ30" s="33">
        <f t="shared" si="70"/>
        <v>0.71187944439400763</v>
      </c>
      <c r="AR30" s="33">
        <f t="shared" si="36"/>
        <v>7.5076616365103724E-2</v>
      </c>
      <c r="AS30" s="33"/>
      <c r="AT30" s="33"/>
      <c r="AU30" s="46">
        <v>0.63042335803936922</v>
      </c>
      <c r="AV30" s="47">
        <f t="shared" si="71"/>
        <v>0.18091004027148258</v>
      </c>
      <c r="AW30" s="34">
        <f t="shared" si="72"/>
        <v>4775667.8824275266</v>
      </c>
      <c r="AX30" s="34">
        <f t="shared" si="14"/>
        <v>4417126.8969313679</v>
      </c>
      <c r="AY30" s="48">
        <v>3595350729.2626648</v>
      </c>
      <c r="AZ30" s="49">
        <f t="shared" si="73"/>
        <v>1.7534405000000001E-10</v>
      </c>
      <c r="BA30" s="49"/>
      <c r="BB30" s="49"/>
      <c r="BC30" s="37">
        <f t="shared" si="15"/>
        <v>2.1407178529952531E-10</v>
      </c>
      <c r="BD30" s="49">
        <f t="shared" si="74"/>
        <v>2.1407178529952531E-10</v>
      </c>
      <c r="BE30" s="49">
        <f t="shared" si="75"/>
        <v>0.22086711981116725</v>
      </c>
      <c r="BF30" s="50">
        <f t="shared" si="76"/>
        <v>2.5817230649062621E-4</v>
      </c>
      <c r="BG30" s="38">
        <f t="shared" si="37"/>
        <v>2.4418705732183512</v>
      </c>
      <c r="BH30" s="51">
        <f t="shared" si="77"/>
        <v>2441.8705732183512</v>
      </c>
      <c r="BI30" s="51"/>
      <c r="BJ30" s="52">
        <f t="shared" si="78"/>
        <v>2981.1994936767319</v>
      </c>
      <c r="BK30" s="52">
        <f t="shared" si="38"/>
        <v>0.22086711981116705</v>
      </c>
      <c r="BL30" s="53">
        <f t="shared" si="17"/>
        <v>8.8074401955806451E-3</v>
      </c>
      <c r="BM30" s="55">
        <v>71.578500000000005</v>
      </c>
      <c r="BN30" s="42">
        <f t="shared" si="79"/>
        <v>513087.53975250653</v>
      </c>
      <c r="BO30" s="42">
        <f t="shared" si="39"/>
        <v>954342.82393966208</v>
      </c>
      <c r="BP30" s="101">
        <f t="shared" si="40"/>
        <v>1472375.6323104554</v>
      </c>
      <c r="BQ30" s="42">
        <f t="shared" si="41"/>
        <v>0.95434282393966208</v>
      </c>
      <c r="BR30" s="42">
        <f t="shared" si="42"/>
        <v>1.4723756323104553</v>
      </c>
      <c r="BS30" s="105">
        <f t="shared" si="19"/>
        <v>-518032.80837079335</v>
      </c>
      <c r="BT30" s="109">
        <f t="shared" si="20"/>
        <v>-0.54281626620534607</v>
      </c>
      <c r="BU30" s="110">
        <f t="shared" si="80"/>
        <v>2.8597957546668018E-4</v>
      </c>
      <c r="BV30" s="110">
        <f t="shared" si="81"/>
        <v>1.4968356563502337E-4</v>
      </c>
      <c r="BW30" s="109">
        <f t="shared" si="88"/>
        <v>0.47659351060032895</v>
      </c>
      <c r="BX30" s="42">
        <f t="shared" si="44"/>
        <v>4.4171268969313671</v>
      </c>
      <c r="BY30" s="42">
        <f t="shared" si="82"/>
        <v>4417126.896931367</v>
      </c>
      <c r="BZ30" s="55">
        <f t="shared" si="83"/>
        <v>87.387837135403629</v>
      </c>
      <c r="CA30" s="56">
        <f t="shared" si="84"/>
        <v>0.22086711981116708</v>
      </c>
      <c r="CB30" s="45">
        <f t="shared" si="45"/>
        <v>3595350729.2626643</v>
      </c>
      <c r="CC30" s="45">
        <f t="shared" si="46"/>
        <v>3.5953507292626647</v>
      </c>
      <c r="CD30" s="45">
        <f t="shared" si="24"/>
        <v>2330381658.5403628</v>
      </c>
      <c r="CE30" s="45">
        <f t="shared" si="47"/>
        <v>2.3303816585403632</v>
      </c>
      <c r="CF30" s="45">
        <f t="shared" si="85"/>
        <v>0.71187944439400752</v>
      </c>
      <c r="CG30" s="45">
        <f t="shared" si="86"/>
        <v>0.69832510987356311</v>
      </c>
      <c r="CH30">
        <v>5.481452</v>
      </c>
      <c r="CI30"/>
      <c r="CJ30">
        <v>0.94088177613873047</v>
      </c>
      <c r="CK30">
        <f t="shared" si="48"/>
        <v>0.41430456700560619</v>
      </c>
      <c r="CL30">
        <f t="shared" si="49"/>
        <v>0.42712224670269727</v>
      </c>
      <c r="CM30"/>
      <c r="CN30" s="45">
        <f t="shared" si="87"/>
        <v>8.023034085118668E-11</v>
      </c>
      <c r="CO30"/>
      <c r="CP30"/>
      <c r="CQ30" s="24">
        <f>L30/(AB30/1000*(AC30+AD30*N30))</f>
        <v>3.304548673097048E-9</v>
      </c>
      <c r="CR30" s="24"/>
    </row>
    <row r="31" spans="1:96" x14ac:dyDescent="0.25">
      <c r="A31" s="28" t="s">
        <v>25</v>
      </c>
      <c r="B31" s="66"/>
      <c r="C31" s="28">
        <v>3</v>
      </c>
      <c r="D31" s="67">
        <v>14.04</v>
      </c>
      <c r="E31" s="67">
        <v>13.72</v>
      </c>
      <c r="F31" s="24">
        <f t="shared" si="0"/>
        <v>2.3483611476E-26</v>
      </c>
      <c r="G31" s="24">
        <f t="shared" si="1"/>
        <v>1.2498077043199999E-29</v>
      </c>
      <c r="H31" s="25">
        <f t="shared" si="29"/>
        <v>1922.802532707738</v>
      </c>
      <c r="I31" s="25">
        <f t="shared" si="30"/>
        <v>1.0233236151603498</v>
      </c>
      <c r="J31" s="26">
        <f t="shared" si="31"/>
        <v>2.3471113398956799E-26</v>
      </c>
      <c r="K31" s="28">
        <v>37.179130000000008</v>
      </c>
      <c r="L31" s="28">
        <f>0.123*EXP(29800/(8.3144598*N31))/1000</f>
        <v>1.6457220475546555E-2</v>
      </c>
      <c r="M31" s="29">
        <f t="shared" si="32"/>
        <v>1.366120218579235E-3</v>
      </c>
      <c r="N31" s="28">
        <v>732</v>
      </c>
      <c r="O31" s="28">
        <v>1.6467062337415279E-5</v>
      </c>
      <c r="P31" s="28">
        <v>1.629283268847662E-4</v>
      </c>
      <c r="Q31" s="91">
        <f t="shared" si="64"/>
        <v>3.0126943690428563E-10</v>
      </c>
      <c r="R31" s="98">
        <f>0.72*R3+0.26*R11+0.02*R22</f>
        <v>1.9834000000000001E-10</v>
      </c>
      <c r="S31" s="108">
        <f t="shared" si="65"/>
        <v>1.0292943690428562E-10</v>
      </c>
      <c r="T31" s="119">
        <f t="shared" si="66"/>
        <v>0.34165243564678838</v>
      </c>
      <c r="W31" s="31">
        <f t="shared" si="67"/>
        <v>2.4980471845214282E-10</v>
      </c>
      <c r="X31" s="31"/>
      <c r="Y31" s="24"/>
      <c r="Z31" s="31">
        <f t="shared" si="68"/>
        <v>3.0126943690428565</v>
      </c>
      <c r="AA31" s="31">
        <f t="shared" si="69"/>
        <v>1.9834000000000001</v>
      </c>
      <c r="AB31" s="24">
        <v>2089937.112</v>
      </c>
      <c r="AC31" s="28">
        <v>2348.7520215904742</v>
      </c>
      <c r="AK31" s="28">
        <v>3</v>
      </c>
      <c r="AL31" s="28">
        <v>7</v>
      </c>
      <c r="AM31" s="28">
        <f t="shared" si="34"/>
        <v>10</v>
      </c>
      <c r="AN31" s="28">
        <f>0.72*AN3+0.26*AN11+0.02*AN22</f>
        <v>1.855</v>
      </c>
      <c r="AO31" s="46">
        <v>0.80397278022492213</v>
      </c>
      <c r="AP31" s="46">
        <v>0.71518307597979902</v>
      </c>
      <c r="AQ31" s="33">
        <f t="shared" si="70"/>
        <v>0.68421941732878677</v>
      </c>
      <c r="AR31" s="33">
        <f t="shared" si="36"/>
        <v>4.329473066542034E-2</v>
      </c>
      <c r="AS31" s="33"/>
      <c r="AT31" s="33"/>
      <c r="AU31" s="46">
        <v>0.60277957505526136</v>
      </c>
      <c r="AV31" s="47">
        <f t="shared" si="71"/>
        <v>0.15716745082445518</v>
      </c>
      <c r="AW31" s="34">
        <f t="shared" si="72"/>
        <v>4605650.8107172744</v>
      </c>
      <c r="AX31" s="34">
        <f t="shared" si="14"/>
        <v>4406250.3993282951</v>
      </c>
      <c r="AY31" s="48">
        <v>3449729844.352057</v>
      </c>
      <c r="AZ31" s="49">
        <f t="shared" si="73"/>
        <v>1.7473239999999999E-10</v>
      </c>
      <c r="BA31" s="49"/>
      <c r="BB31" s="49"/>
      <c r="BC31" s="37">
        <f t="shared" si="15"/>
        <v>2.0731567637121103E-10</v>
      </c>
      <c r="BD31" s="49">
        <f t="shared" si="74"/>
        <v>2.0731567637121097E-10</v>
      </c>
      <c r="BE31" s="49">
        <f t="shared" si="75"/>
        <v>0.18647529806270036</v>
      </c>
      <c r="BF31" s="50">
        <f t="shared" si="76"/>
        <v>2.5663823575853054E-4</v>
      </c>
      <c r="BG31" s="38">
        <f t="shared" si="37"/>
        <v>2.348752021590474</v>
      </c>
      <c r="BH31" s="51">
        <f t="shared" si="77"/>
        <v>2348.7520215904742</v>
      </c>
      <c r="BI31" s="51"/>
      <c r="BJ31" s="52">
        <f t="shared" si="78"/>
        <v>2786.7362548919277</v>
      </c>
      <c r="BK31" s="52">
        <f t="shared" si="38"/>
        <v>0.18647529806270027</v>
      </c>
      <c r="BL31" s="53">
        <f t="shared" si="17"/>
        <v>8.3075549912519815E-3</v>
      </c>
      <c r="BM31" s="55">
        <v>72.558000000000007</v>
      </c>
      <c r="BN31" s="42">
        <f t="shared" si="79"/>
        <v>504914.74725650897</v>
      </c>
      <c r="BO31" s="42">
        <f t="shared" si="39"/>
        <v>936616.85616082419</v>
      </c>
      <c r="BP31" s="101">
        <f t="shared" si="40"/>
        <v>1468750.1331094315</v>
      </c>
      <c r="BQ31" s="42">
        <f t="shared" si="41"/>
        <v>0.93661685616082413</v>
      </c>
      <c r="BR31" s="42">
        <f t="shared" si="42"/>
        <v>1.4687501331094315</v>
      </c>
      <c r="BS31" s="105">
        <f t="shared" si="19"/>
        <v>-532133.27694860729</v>
      </c>
      <c r="BT31" s="109">
        <f t="shared" si="20"/>
        <v>-0.56814403184009743</v>
      </c>
      <c r="BU31" s="110">
        <f t="shared" si="80"/>
        <v>2.8217403285063378E-4</v>
      </c>
      <c r="BV31" s="110">
        <f t="shared" si="81"/>
        <v>1.5117762415404833E-4</v>
      </c>
      <c r="BW31" s="109">
        <f t="shared" si="88"/>
        <v>0.46423977207685579</v>
      </c>
      <c r="BX31" s="42">
        <f t="shared" si="44"/>
        <v>4.4062503993282949</v>
      </c>
      <c r="BY31" s="42">
        <f t="shared" si="82"/>
        <v>4406250.3993282951</v>
      </c>
      <c r="BZ31" s="55">
        <f t="shared" si="83"/>
        <v>86.088274676833421</v>
      </c>
      <c r="CA31" s="56">
        <f t="shared" si="84"/>
        <v>0.18647529806270036</v>
      </c>
      <c r="CB31" s="45">
        <f t="shared" si="45"/>
        <v>3449729844.3520551</v>
      </c>
      <c r="CC31" s="45">
        <f t="shared" si="46"/>
        <v>3.4497298443520554</v>
      </c>
      <c r="CD31" s="45">
        <f t="shared" si="24"/>
        <v>2199880734.3634501</v>
      </c>
      <c r="CE31" s="45">
        <f t="shared" si="47"/>
        <v>2.1998807343634503</v>
      </c>
      <c r="CF31" s="45">
        <f t="shared" si="85"/>
        <v>0.68421941732878666</v>
      </c>
      <c r="CG31" s="45">
        <f t="shared" si="86"/>
        <v>0.66275683009826292</v>
      </c>
      <c r="CH31">
        <v>5.6014119999999998</v>
      </c>
      <c r="CI31"/>
      <c r="CJ31">
        <v>0.94088177613873047</v>
      </c>
      <c r="CK31">
        <f t="shared" si="48"/>
        <v>0.40984417755887542</v>
      </c>
      <c r="CL31">
        <f t="shared" si="49"/>
        <v>0.422523862534678</v>
      </c>
      <c r="CM31"/>
      <c r="CN31" s="45">
        <f t="shared" si="87"/>
        <v>7.9502869672740091E-11</v>
      </c>
      <c r="CO31"/>
      <c r="CP31"/>
      <c r="CQ31" s="24">
        <f>L31/(AB31/1000*(AC31+AD31*N31))</f>
        <v>3.352633671505172E-9</v>
      </c>
      <c r="CR31" s="24"/>
    </row>
    <row r="32" spans="1:96" x14ac:dyDescent="0.25">
      <c r="A32" s="28" t="s">
        <v>175</v>
      </c>
      <c r="B32" s="66"/>
      <c r="C32" s="28">
        <v>2</v>
      </c>
      <c r="D32" s="67">
        <v>31.24</v>
      </c>
      <c r="E32" s="67">
        <v>30.56</v>
      </c>
      <c r="F32" s="24">
        <f t="shared" si="0"/>
        <v>5.2252708155999992E-26</v>
      </c>
      <c r="G32" s="24">
        <f t="shared" si="1"/>
        <v>2.7838282393599999E-29</v>
      </c>
      <c r="H32" s="25">
        <f t="shared" si="29"/>
        <v>1918.7749643041277</v>
      </c>
      <c r="I32" s="25">
        <f t="shared" si="30"/>
        <v>1.0222513089005236</v>
      </c>
      <c r="J32" s="26">
        <f t="shared" si="31"/>
        <v>5.2224869873606396E-26</v>
      </c>
      <c r="K32" s="28">
        <v>88.599896000000015</v>
      </c>
      <c r="L32" s="28"/>
      <c r="M32" s="29">
        <f t="shared" si="32"/>
        <v>1.4335889900365566E-3</v>
      </c>
      <c r="N32" s="28">
        <v>697.55</v>
      </c>
      <c r="O32" s="28">
        <v>5.0411903343394867E-5</v>
      </c>
      <c r="P32" s="28">
        <v>2.3528262366250769E-4</v>
      </c>
      <c r="Q32" s="91">
        <f t="shared" si="64"/>
        <v>4.3744896920293138E-10</v>
      </c>
      <c r="R32" s="98">
        <f>0.32*R10+0.68*R15</f>
        <v>2.7411999999999998E-10</v>
      </c>
      <c r="S32" s="108">
        <f t="shared" si="65"/>
        <v>1.633289692029314E-10</v>
      </c>
      <c r="T32" s="119">
        <f t="shared" si="66"/>
        <v>0.37336690837454811</v>
      </c>
      <c r="W32" s="31">
        <f t="shared" si="67"/>
        <v>3.5578448460146573E-10</v>
      </c>
      <c r="X32" s="31"/>
      <c r="Y32" s="24"/>
      <c r="Z32" s="31">
        <f t="shared" si="68"/>
        <v>4.3744896920293135</v>
      </c>
      <c r="AA32" s="31">
        <f t="shared" si="69"/>
        <v>2.7411999999999996</v>
      </c>
      <c r="AB32" s="24">
        <v>1755710.5584</v>
      </c>
      <c r="AC32" s="28">
        <v>2039.5014589190009</v>
      </c>
      <c r="AK32" s="28">
        <v>2</v>
      </c>
      <c r="AL32" s="28">
        <v>3</v>
      </c>
      <c r="AM32" s="28">
        <f t="shared" si="34"/>
        <v>5</v>
      </c>
      <c r="AN32" s="28">
        <f>0.32*AN10+0.68*AN15</f>
        <v>1.6600000000000001</v>
      </c>
      <c r="AO32" s="46">
        <v>0.45966666666666672</v>
      </c>
      <c r="AP32" s="46">
        <v>0.45966666666666672</v>
      </c>
      <c r="AQ32" s="33">
        <f t="shared" si="70"/>
        <v>0.31844809429710103</v>
      </c>
      <c r="AR32" s="33">
        <f t="shared" si="36"/>
        <v>0.30721951929564689</v>
      </c>
      <c r="AS32" s="33"/>
      <c r="AT32" s="33"/>
      <c r="AU32" s="46">
        <v>0.26536256928250768</v>
      </c>
      <c r="AV32" s="47">
        <f t="shared" si="71"/>
        <v>0.42270652077772086</v>
      </c>
      <c r="AW32" s="34">
        <f t="shared" si="72"/>
        <v>2466604.5183689054</v>
      </c>
      <c r="AX32" s="34">
        <f t="shared" si="14"/>
        <v>1708815.4639431399</v>
      </c>
      <c r="AY32" s="48">
        <v>1161710543.9117939</v>
      </c>
      <c r="AZ32" s="49">
        <f t="shared" si="73"/>
        <v>2.2842400000000006E-10</v>
      </c>
      <c r="BA32" s="49"/>
      <c r="BB32" s="49"/>
      <c r="BC32" s="37">
        <f t="shared" si="15"/>
        <v>3.9568089407094861E-10</v>
      </c>
      <c r="BD32" s="49">
        <f t="shared" si="74"/>
        <v>3.9568089407094871E-10</v>
      </c>
      <c r="BE32" s="49">
        <f t="shared" si="75"/>
        <v>0.732221194230679</v>
      </c>
      <c r="BF32" s="50">
        <f t="shared" si="76"/>
        <v>1.3011148784524923E-4</v>
      </c>
      <c r="BG32" s="38">
        <f t="shared" si="37"/>
        <v>2.039501458919001</v>
      </c>
      <c r="BH32" s="51">
        <f t="shared" si="77"/>
        <v>2039.5014589190009</v>
      </c>
      <c r="BI32" s="51"/>
      <c r="BJ32" s="52">
        <f t="shared" si="78"/>
        <v>3532.8676528038841</v>
      </c>
      <c r="BK32" s="52">
        <f t="shared" si="38"/>
        <v>0.73222119423067911</v>
      </c>
      <c r="BL32" s="53">
        <f t="shared" si="17"/>
        <v>3.0804304165936228E-3</v>
      </c>
      <c r="BM32" s="55">
        <v>86.14464000000001</v>
      </c>
      <c r="BN32" s="42">
        <f t="shared" si="79"/>
        <v>164930.54351701197</v>
      </c>
      <c r="BO32" s="42">
        <f t="shared" si="39"/>
        <v>273784.70223823993</v>
      </c>
      <c r="BP32" s="101">
        <f t="shared" si="40"/>
        <v>569605.15464771318</v>
      </c>
      <c r="BQ32" s="42">
        <f t="shared" si="41"/>
        <v>0.27378470223823992</v>
      </c>
      <c r="BR32" s="42">
        <f t="shared" si="42"/>
        <v>0.56960515464771311</v>
      </c>
      <c r="BS32" s="105">
        <f t="shared" si="19"/>
        <v>-295820.45240947325</v>
      </c>
      <c r="BT32" s="109">
        <f t="shared" si="20"/>
        <v>-1.0804856881742735</v>
      </c>
      <c r="BU32" s="110">
        <f t="shared" si="80"/>
        <v>1.1976683577764955E-4</v>
      </c>
      <c r="BV32" s="110">
        <f t="shared" si="81"/>
        <v>9.3033022761287323E-5</v>
      </c>
      <c r="BW32" s="109">
        <f t="shared" si="88"/>
        <v>0.2232154906888773</v>
      </c>
      <c r="BX32" s="42">
        <f t="shared" si="44"/>
        <v>1.7088154639431397</v>
      </c>
      <c r="BY32" s="42">
        <f t="shared" si="82"/>
        <v>1708815.4639431396</v>
      </c>
      <c r="BZ32" s="55">
        <f t="shared" si="83"/>
        <v>149.22157117737191</v>
      </c>
      <c r="CA32" s="56">
        <f t="shared" si="84"/>
        <v>0.73222119423067877</v>
      </c>
      <c r="CB32" s="45">
        <f t="shared" si="45"/>
        <v>1161710543.9117942</v>
      </c>
      <c r="CC32" s="45">
        <f t="shared" si="46"/>
        <v>1.1617105439117943</v>
      </c>
      <c r="CD32" s="45">
        <f t="shared" si="24"/>
        <v>558384299.64459455</v>
      </c>
      <c r="CE32" s="45">
        <f t="shared" si="47"/>
        <v>0.55838429964459457</v>
      </c>
      <c r="CF32" s="45">
        <f t="shared" si="85"/>
        <v>0.31844809429710103</v>
      </c>
      <c r="CG32" s="45">
        <f t="shared" si="86"/>
        <v>0.24426463629862866</v>
      </c>
      <c r="CH32">
        <v>15.754555999999999</v>
      </c>
      <c r="CI32"/>
      <c r="CJ32"/>
      <c r="CK32"/>
      <c r="CL32">
        <f t="shared" si="49"/>
        <v>0.25193987866994549</v>
      </c>
      <c r="CM32"/>
      <c r="CN32" s="45">
        <f t="shared" si="87"/>
        <v>6.5517737810532597E-11</v>
      </c>
      <c r="CO32"/>
      <c r="CP32"/>
      <c r="CQ32" s="24"/>
      <c r="CR32" s="24"/>
    </row>
    <row r="33" spans="1:96" x14ac:dyDescent="0.25">
      <c r="A33" s="28" t="s">
        <v>176</v>
      </c>
      <c r="B33" s="66"/>
      <c r="C33" s="28">
        <v>3</v>
      </c>
      <c r="D33" s="67">
        <v>31.2639</v>
      </c>
      <c r="E33" s="67">
        <v>31.1128</v>
      </c>
      <c r="F33" s="24">
        <f t="shared" si="0"/>
        <v>5.2292683819409995E-26</v>
      </c>
      <c r="G33" s="24">
        <f t="shared" si="1"/>
        <v>2.8341849229567998E-29</v>
      </c>
      <c r="H33" s="25">
        <f t="shared" si="29"/>
        <v>1854.0301999029296</v>
      </c>
      <c r="I33" s="25">
        <f t="shared" si="30"/>
        <v>1.004856522074516</v>
      </c>
      <c r="J33" s="26">
        <f t="shared" si="31"/>
        <v>5.2264341970180427E-26</v>
      </c>
      <c r="K33" s="28">
        <v>70.265004930000003</v>
      </c>
      <c r="L33" s="28"/>
      <c r="M33" s="29">
        <f t="shared" si="32"/>
        <v>1.4824697946779336E-3</v>
      </c>
      <c r="N33" s="28">
        <v>674.55</v>
      </c>
      <c r="O33" s="28">
        <v>3.9907749542334093E-5</v>
      </c>
      <c r="P33" s="28">
        <v>3.2881887812902358E-4</v>
      </c>
      <c r="Q33" s="91">
        <f>(6.02214076E+23/O33)^(-1/3)</f>
        <v>4.0467102726743154E-10</v>
      </c>
      <c r="R33" s="98">
        <f>0.4598*R9+0.3891*R10+0.1511*R15</f>
        <v>2.9247459999999999E-10</v>
      </c>
      <c r="S33" s="108">
        <f t="shared" si="65"/>
        <v>1.1219642726743155E-10</v>
      </c>
      <c r="T33" s="119">
        <f t="shared" si="66"/>
        <v>0.27725342242820178</v>
      </c>
      <c r="W33" s="31">
        <f t="shared" si="67"/>
        <v>3.4857281363371579E-10</v>
      </c>
      <c r="X33" s="31"/>
      <c r="Y33" s="24"/>
      <c r="Z33" s="31">
        <f t="shared" si="68"/>
        <v>4.0467102726743152</v>
      </c>
      <c r="AA33" s="31">
        <f t="shared" si="69"/>
        <v>2.9247459999999998</v>
      </c>
      <c r="AB33" s="24">
        <v>1761444.9958345001</v>
      </c>
      <c r="AC33" s="28">
        <v>2024.776905844504</v>
      </c>
      <c r="AK33" s="28">
        <v>3</v>
      </c>
      <c r="AL33" s="28">
        <v>4</v>
      </c>
      <c r="AM33" s="28">
        <f t="shared" si="34"/>
        <v>7</v>
      </c>
      <c r="AN33" s="28">
        <f>0.4598*AN9+0.3891*AN10+0.1511*AN15</f>
        <v>1.92445</v>
      </c>
      <c r="AO33" s="46">
        <v>0.46554761904761921</v>
      </c>
      <c r="AP33" s="46">
        <v>0.46554761904761921</v>
      </c>
      <c r="AQ33" s="33">
        <f t="shared" si="70"/>
        <v>0.36878913157884635</v>
      </c>
      <c r="AR33" s="33">
        <f t="shared" si="36"/>
        <v>0.20783800305264966</v>
      </c>
      <c r="AS33" s="33"/>
      <c r="AT33" s="33"/>
      <c r="AU33" s="46">
        <v>0.28383633978433381</v>
      </c>
      <c r="AV33" s="47">
        <f t="shared" si="71"/>
        <v>0.39031727760742513</v>
      </c>
      <c r="AW33" s="34">
        <f t="shared" si="72"/>
        <v>2358413.9237225675</v>
      </c>
      <c r="AX33" s="34">
        <f t="shared" si="14"/>
        <v>1868245.883444505</v>
      </c>
      <c r="AY33" s="48">
        <v>1260927039.745832</v>
      </c>
      <c r="AZ33" s="49">
        <f t="shared" si="73"/>
        <v>2.2510131898000011E-10</v>
      </c>
      <c r="BA33" s="49"/>
      <c r="BB33" s="49"/>
      <c r="BC33" s="37">
        <f t="shared" si="15"/>
        <v>3.692105921857784E-10</v>
      </c>
      <c r="BD33" s="49">
        <f t="shared" si="74"/>
        <v>3.6921059218577845E-10</v>
      </c>
      <c r="BE33" s="49">
        <f t="shared" si="75"/>
        <v>0.64019737360393791</v>
      </c>
      <c r="BF33" s="50">
        <f t="shared" si="76"/>
        <v>1.4018153751410453E-4</v>
      </c>
      <c r="BG33" s="38">
        <f t="shared" si="37"/>
        <v>2.024776905844504</v>
      </c>
      <c r="BH33" s="51">
        <f t="shared" si="77"/>
        <v>2024.776905844504</v>
      </c>
      <c r="BI33" s="51"/>
      <c r="BJ33" s="52">
        <f t="shared" si="78"/>
        <v>3321.033763100063</v>
      </c>
      <c r="BK33" s="52">
        <f t="shared" si="38"/>
        <v>0.6401973736039378</v>
      </c>
      <c r="BL33" s="53">
        <f t="shared" si="17"/>
        <v>3.8069460808386811E-3</v>
      </c>
      <c r="BM33" s="55">
        <v>74.557488799999987</v>
      </c>
      <c r="BN33" s="42">
        <f t="shared" si="79"/>
        <v>208342.05670588417</v>
      </c>
      <c r="BO33" s="42">
        <f t="shared" si="39"/>
        <v>400943.87102763879</v>
      </c>
      <c r="BP33" s="101">
        <f t="shared" si="40"/>
        <v>622748.62781483482</v>
      </c>
      <c r="BQ33" s="42">
        <f t="shared" si="41"/>
        <v>0.40094387102763879</v>
      </c>
      <c r="BR33" s="42">
        <f t="shared" si="42"/>
        <v>0.62274862781483475</v>
      </c>
      <c r="BS33" s="105">
        <f t="shared" si="19"/>
        <v>-221804.75678719603</v>
      </c>
      <c r="BT33" s="109">
        <f t="shared" si="20"/>
        <v>-0.55320650299180174</v>
      </c>
      <c r="BU33" s="110">
        <f t="shared" si="80"/>
        <v>1.6225036816533517E-4</v>
      </c>
      <c r="BV33" s="110">
        <f t="shared" si="81"/>
        <v>6.9870171126519917E-5</v>
      </c>
      <c r="BW33" s="109">
        <f t="shared" si="88"/>
        <v>0.56936818130778399</v>
      </c>
      <c r="BX33" s="42">
        <f t="shared" si="44"/>
        <v>1.8682458834445048</v>
      </c>
      <c r="BY33" s="42">
        <f t="shared" si="82"/>
        <v>1868245.8834445048</v>
      </c>
      <c r="BZ33" s="55">
        <f t="shared" si="83"/>
        <v>122.288997312265</v>
      </c>
      <c r="CA33" s="56">
        <f t="shared" si="84"/>
        <v>0.64019737360393791</v>
      </c>
      <c r="CB33" s="45">
        <f t="shared" si="45"/>
        <v>1260927039.745832</v>
      </c>
      <c r="CC33" s="45">
        <f t="shared" si="46"/>
        <v>1.2609270397458321</v>
      </c>
      <c r="CD33" s="45">
        <f t="shared" si="24"/>
        <v>811821890.59666038</v>
      </c>
      <c r="CE33" s="45">
        <f t="shared" si="47"/>
        <v>0.81182189059666043</v>
      </c>
      <c r="CF33" s="45">
        <f t="shared" si="85"/>
        <v>0.3687891315788463</v>
      </c>
      <c r="CG33" s="45">
        <f t="shared" si="86"/>
        <v>0.32852079842593895</v>
      </c>
      <c r="CH33">
        <v>15.825305</v>
      </c>
      <c r="CI33"/>
      <c r="CJ33"/>
      <c r="CK33"/>
      <c r="CL33">
        <f t="shared" si="49"/>
        <v>0.25137608350806889</v>
      </c>
      <c r="CM33"/>
      <c r="CN33" s="45">
        <f t="shared" si="87"/>
        <v>6.9748258098570313E-11</v>
      </c>
      <c r="CO33"/>
      <c r="CP33"/>
      <c r="CQ33" s="24"/>
      <c r="CR33" s="24"/>
    </row>
    <row r="34" spans="1:96" x14ac:dyDescent="0.25">
      <c r="A34" s="28" t="s">
        <v>383</v>
      </c>
      <c r="B34" s="66"/>
      <c r="C34" s="28"/>
      <c r="D34" s="67"/>
      <c r="E34" s="67"/>
      <c r="F34" s="24"/>
      <c r="G34" s="24"/>
      <c r="H34" s="25"/>
      <c r="I34" s="25"/>
      <c r="J34" s="26"/>
      <c r="K34" s="28"/>
      <c r="L34" s="28"/>
      <c r="M34" s="29"/>
      <c r="N34" s="28"/>
      <c r="O34" s="28">
        <f>0.5097*O16+0.4903*O9</f>
        <v>4.5552464082096693E-5</v>
      </c>
      <c r="P34" s="28"/>
      <c r="Q34" s="91">
        <f>(6.02214076E+23/O34)^(-1/3)</f>
        <v>4.2291555340466605E-10</v>
      </c>
      <c r="R34" s="24">
        <f>0.5097*R16+0.4903*R9</f>
        <v>2.8198059999999998E-10</v>
      </c>
      <c r="S34" s="108">
        <f t="shared" si="65"/>
        <v>1.4093495340466607E-10</v>
      </c>
      <c r="T34" s="119">
        <f t="shared" si="66"/>
        <v>0.33324608723910587</v>
      </c>
      <c r="W34" s="31"/>
      <c r="X34" s="31"/>
      <c r="Y34" s="24"/>
      <c r="Z34" s="31"/>
      <c r="AA34" s="31"/>
      <c r="AN34" s="28">
        <f>0.5097*AN16+0.4903*AN9</f>
        <v>1.7451500000000002</v>
      </c>
      <c r="AO34" s="46"/>
      <c r="AP34" s="46"/>
      <c r="AQ34" s="33"/>
      <c r="AR34" s="33"/>
      <c r="AS34" s="33"/>
      <c r="AT34" s="33"/>
      <c r="AU34" s="46"/>
      <c r="AV34" s="47"/>
      <c r="AW34" s="34"/>
      <c r="AX34" s="34"/>
      <c r="AY34" s="48"/>
      <c r="AZ34" s="49"/>
      <c r="BA34" s="49"/>
      <c r="BB34" s="49"/>
      <c r="BC34" s="37"/>
      <c r="BD34" s="49"/>
      <c r="BE34" s="49"/>
      <c r="BF34" s="50"/>
      <c r="BG34" s="38"/>
      <c r="BH34" s="51"/>
      <c r="BI34" s="51"/>
      <c r="BJ34" s="52"/>
      <c r="BK34" s="52"/>
      <c r="BL34" s="53"/>
      <c r="BM34" s="55"/>
      <c r="BN34" s="42"/>
      <c r="BO34" s="42"/>
      <c r="BP34" s="101"/>
      <c r="BQ34" s="42"/>
      <c r="BR34" s="42"/>
      <c r="BS34" s="105"/>
      <c r="BT34" s="109"/>
      <c r="BU34" s="110"/>
      <c r="BV34" s="110"/>
      <c r="BW34" s="109"/>
      <c r="BX34" s="42"/>
      <c r="BY34" s="42"/>
      <c r="BZ34" s="55"/>
      <c r="CA34" s="56"/>
      <c r="CB34" s="45"/>
      <c r="CC34" s="45"/>
      <c r="CD34" s="45"/>
      <c r="CE34" s="45"/>
      <c r="CF34" s="45"/>
      <c r="CG34" s="45"/>
      <c r="CH34"/>
      <c r="CI34"/>
      <c r="CJ34"/>
      <c r="CK34"/>
      <c r="CL34"/>
      <c r="CM34"/>
      <c r="CN34" s="45"/>
      <c r="CO34"/>
      <c r="CP34"/>
      <c r="CQ34" s="24"/>
      <c r="CR34" s="24"/>
    </row>
    <row r="35" spans="1:96" x14ac:dyDescent="0.25">
      <c r="A35" s="91" t="s">
        <v>388</v>
      </c>
      <c r="B35" s="66"/>
      <c r="C35" s="28"/>
      <c r="D35" s="67"/>
      <c r="E35" s="67"/>
      <c r="F35" s="24"/>
      <c r="G35" s="24"/>
      <c r="H35" s="25"/>
      <c r="I35" s="25"/>
      <c r="J35" s="26"/>
      <c r="K35" s="28"/>
      <c r="L35" s="28"/>
      <c r="M35" s="29"/>
      <c r="N35" s="28"/>
      <c r="O35" s="28">
        <f>O15*0.315+O16*0.15+O9*0.535</f>
        <v>4.5916609196355652E-5</v>
      </c>
      <c r="P35" s="28"/>
      <c r="Q35" s="91">
        <f>(6.02214076E+23/O35)^(-1/3)</f>
        <v>4.2403948880667716E-10</v>
      </c>
      <c r="R35" s="98">
        <f>0.535*R9+0.315*R15+0.15*R16</f>
        <v>2.7325000000000001E-10</v>
      </c>
      <c r="S35" s="108">
        <f t="shared" si="65"/>
        <v>1.5078948880667715E-10</v>
      </c>
      <c r="T35" s="119">
        <f t="shared" si="66"/>
        <v>0.35560246813575241</v>
      </c>
      <c r="W35" s="31"/>
      <c r="X35" s="31"/>
      <c r="Y35" s="24"/>
      <c r="Z35" s="31"/>
      <c r="AA35" s="31"/>
      <c r="AN35" s="28">
        <f>0.15*AN16+0.315*AN15+0.535*AN9</f>
        <v>1.7675000000000001</v>
      </c>
      <c r="AO35" s="46"/>
      <c r="AP35" s="46"/>
      <c r="AQ35" s="33"/>
      <c r="AR35" s="33"/>
      <c r="AS35" s="33"/>
      <c r="AT35" s="33"/>
      <c r="AU35" s="46"/>
      <c r="AV35" s="47"/>
      <c r="AW35" s="34"/>
      <c r="AX35" s="34"/>
      <c r="AY35" s="48"/>
      <c r="AZ35" s="49"/>
      <c r="BA35" s="49"/>
      <c r="BB35" s="49"/>
      <c r="BC35" s="37"/>
      <c r="BD35" s="49"/>
      <c r="BE35" s="49"/>
      <c r="BF35" s="50"/>
      <c r="BG35" s="38"/>
      <c r="BH35" s="51"/>
      <c r="BI35" s="51"/>
      <c r="BJ35" s="52"/>
      <c r="BK35" s="52"/>
      <c r="BL35" s="53"/>
      <c r="BM35" s="55"/>
      <c r="BN35" s="42"/>
      <c r="BO35" s="42"/>
      <c r="BP35" s="101"/>
      <c r="BQ35" s="42"/>
      <c r="BR35" s="42"/>
      <c r="BS35" s="105"/>
      <c r="BT35" s="109"/>
      <c r="BU35" s="110"/>
      <c r="BV35" s="110"/>
      <c r="BW35" s="109"/>
      <c r="BX35" s="42"/>
      <c r="BY35" s="42"/>
      <c r="BZ35" s="55"/>
      <c r="CA35" s="56"/>
      <c r="CB35" s="45"/>
      <c r="CC35" s="45"/>
      <c r="CD35" s="45"/>
      <c r="CE35" s="45"/>
      <c r="CF35" s="45"/>
      <c r="CG35" s="45"/>
      <c r="CH35"/>
      <c r="CI35"/>
      <c r="CJ35"/>
      <c r="CK35"/>
      <c r="CL35"/>
      <c r="CM35"/>
      <c r="CN35" s="45"/>
      <c r="CO35"/>
      <c r="CP35"/>
      <c r="CQ35" s="24"/>
      <c r="CR35" s="24"/>
    </row>
    <row r="36" spans="1:96" x14ac:dyDescent="0.25">
      <c r="A36" s="28" t="s">
        <v>64</v>
      </c>
      <c r="B36" s="66"/>
      <c r="C36" s="28">
        <v>3</v>
      </c>
      <c r="D36" s="67">
        <v>24.785</v>
      </c>
      <c r="E36" s="67">
        <v>24.72</v>
      </c>
      <c r="F36" s="24">
        <f t="shared" si="0"/>
        <v>4.1455933791499998E-26</v>
      </c>
      <c r="G36" s="24">
        <f t="shared" si="1"/>
        <v>2.2518401203199998E-29</v>
      </c>
      <c r="H36" s="25">
        <f t="shared" si="29"/>
        <v>1845.8211004781881</v>
      </c>
      <c r="I36" s="25">
        <f t="shared" si="30"/>
        <v>1.0026294498381878</v>
      </c>
      <c r="J36" s="26">
        <f t="shared" si="31"/>
        <v>4.1433415390296795E-26</v>
      </c>
      <c r="K36" s="28">
        <v>52.812707000000003</v>
      </c>
      <c r="L36" s="28"/>
      <c r="M36" s="29">
        <f t="shared" si="32"/>
        <v>1.0416666666666667E-3</v>
      </c>
      <c r="N36" s="28">
        <v>960</v>
      </c>
      <c r="O36" s="28">
        <v>2.5195547395480521E-5</v>
      </c>
      <c r="P36" s="28">
        <v>3.1944977764052052E-4</v>
      </c>
      <c r="Q36" s="91">
        <f t="shared" si="64"/>
        <v>3.4715569857535809E-10</v>
      </c>
      <c r="R36" s="98">
        <f>0.345*R4+0.59*R5+0.065*R12</f>
        <v>2.5429000000000001E-10</v>
      </c>
      <c r="S36" s="108">
        <f t="shared" si="65"/>
        <v>9.2865698575358086E-11</v>
      </c>
      <c r="T36" s="119">
        <f t="shared" si="66"/>
        <v>0.26750446256955063</v>
      </c>
      <c r="W36" s="31">
        <f t="shared" ref="W36:W45" si="89">(( (O36/6.02214076E+23)^(1/3)) + (R36)) / 2</f>
        <v>3.0072284928767905E-10</v>
      </c>
      <c r="X36" s="31"/>
      <c r="Y36" s="24"/>
      <c r="Z36" s="31">
        <f t="shared" ref="Z36:Z45" si="90">Q36*10000000000</f>
        <v>3.4715569857535811</v>
      </c>
      <c r="AA36" s="31">
        <f t="shared" ref="AA36:AA45" si="91">R36*10000000000</f>
        <v>2.5428999999999999</v>
      </c>
      <c r="AB36" s="24">
        <v>2110100.6</v>
      </c>
      <c r="AC36" s="28">
        <v>1885.1934295243609</v>
      </c>
      <c r="AK36" s="28">
        <v>3</v>
      </c>
      <c r="AL36" s="28">
        <v>4</v>
      </c>
      <c r="AM36" s="28">
        <f t="shared" si="34"/>
        <v>7</v>
      </c>
      <c r="AN36" s="28">
        <f>0.345*AN4+0.59*AN5+0.065*AN12</f>
        <v>1.9674999999999998</v>
      </c>
      <c r="AO36" s="46">
        <v>0.82855603900974906</v>
      </c>
      <c r="AP36" s="46">
        <v>0.82855603900974906</v>
      </c>
      <c r="AQ36" s="33">
        <f t="shared" ref="AQ36:AQ45" si="92">1/3*BY36*BH36*R36</f>
        <v>0.44305679600100989</v>
      </c>
      <c r="AR36" s="33">
        <f t="shared" si="36"/>
        <v>0.46526634875471984</v>
      </c>
      <c r="AS36" s="33"/>
      <c r="AT36" s="33"/>
      <c r="AU36" s="46">
        <v>0.33711022330844781</v>
      </c>
      <c r="AV36" s="47">
        <f t="shared" si="71"/>
        <v>0.59313527699183033</v>
      </c>
      <c r="AW36" s="34">
        <f t="shared" ref="AW36:AW45" si="93">AP36/(1/3*BH36*R36)</f>
        <v>5185109.6218861248</v>
      </c>
      <c r="AX36" s="34">
        <f t="shared" si="14"/>
        <v>2772652.600218202</v>
      </c>
      <c r="AY36" s="48">
        <v>1742328821.428329</v>
      </c>
      <c r="AZ36" s="49">
        <f t="shared" si="73"/>
        <v>1.9348255000000005E-10</v>
      </c>
      <c r="BA36" s="49"/>
      <c r="BB36" s="49"/>
      <c r="BC36" s="37">
        <f t="shared" si="15"/>
        <v>4.7554516048842826E-10</v>
      </c>
      <c r="BD36" s="49">
        <f t="shared" si="74"/>
        <v>4.7554516048842846E-10</v>
      </c>
      <c r="BE36" s="49">
        <f t="shared" si="75"/>
        <v>1.4578193769331051</v>
      </c>
      <c r="BF36" s="50">
        <f t="shared" si="76"/>
        <v>1.7881996511811605E-4</v>
      </c>
      <c r="BG36" s="38">
        <f t="shared" si="37"/>
        <v>1.8851934295243609</v>
      </c>
      <c r="BH36" s="51">
        <f t="shared" ref="BH36:BH41" si="94">AC36+AD36*N36</f>
        <v>1885.1934295243609</v>
      </c>
      <c r="BI36" s="51"/>
      <c r="BJ36" s="52">
        <f t="shared" si="78"/>
        <v>4633.4649403519479</v>
      </c>
      <c r="BK36" s="52">
        <f t="shared" si="38"/>
        <v>1.4578193769331049</v>
      </c>
      <c r="BL36" s="53">
        <f t="shared" si="17"/>
        <v>4.8256149689507762E-3</v>
      </c>
      <c r="BM36" s="55">
        <v>69.858500000000006</v>
      </c>
      <c r="BN36" s="42">
        <f t="shared" ref="BN36:BN45" si="95">1.380649E-23*(Q36^(-3))</f>
        <v>329997.30022316048</v>
      </c>
      <c r="BO36" s="42">
        <f t="shared" si="39"/>
        <v>649269.68818906823</v>
      </c>
      <c r="BP36" s="101">
        <f t="shared" si="40"/>
        <v>924217.53340606717</v>
      </c>
      <c r="BQ36" s="42">
        <f t="shared" si="41"/>
        <v>0.64926968818906816</v>
      </c>
      <c r="BR36" s="42">
        <f t="shared" si="42"/>
        <v>0.92421753340606716</v>
      </c>
      <c r="BS36" s="105">
        <f t="shared" si="19"/>
        <v>-274947.84521699895</v>
      </c>
      <c r="BT36" s="109">
        <f t="shared" si="20"/>
        <v>-0.42347248026298395</v>
      </c>
      <c r="BU36" s="110">
        <f t="shared" ref="BU36:BU45" si="96">Q36*BO36</f>
        <v>2.253976721670809E-4</v>
      </c>
      <c r="BV36" s="110">
        <f t="shared" ref="BV36:BV45" si="97">S36*BP36</f>
        <v>8.5828106875348773E-5</v>
      </c>
      <c r="BW36" s="109">
        <f t="shared" si="88"/>
        <v>0.61921475918470514</v>
      </c>
      <c r="BX36" s="42">
        <f t="shared" si="44"/>
        <v>2.7726526002182017</v>
      </c>
      <c r="BY36" s="42">
        <f t="shared" ref="BY36:BY45" si="98">BM36/O36</f>
        <v>2772652.6002182015</v>
      </c>
      <c r="BZ36" s="55">
        <f t="shared" si="83"/>
        <v>171.69957494348131</v>
      </c>
      <c r="CA36" s="56">
        <f t="shared" si="84"/>
        <v>1.4578193769331047</v>
      </c>
      <c r="CB36" s="45">
        <f t="shared" si="45"/>
        <v>1742328821.4283295</v>
      </c>
      <c r="CC36" s="45">
        <f t="shared" si="46"/>
        <v>1.7423288214283297</v>
      </c>
      <c r="CD36" s="45">
        <f t="shared" si="24"/>
        <v>1223998950.163362</v>
      </c>
      <c r="CE36" s="45">
        <f t="shared" si="47"/>
        <v>1.2239989501633621</v>
      </c>
      <c r="CF36" s="45">
        <f t="shared" ref="CF36:CF45" si="99">CB36*R36</f>
        <v>0.44305679600100989</v>
      </c>
      <c r="CG36" s="45">
        <f t="shared" ref="CG36:CG44" si="100">CD36*Q36</f>
        <v>0.42491821059946688</v>
      </c>
      <c r="CH36">
        <v>11.825414</v>
      </c>
      <c r="CI36"/>
      <c r="CJ36">
        <v>0.86751984321381936</v>
      </c>
      <c r="CK36">
        <f t="shared" si="48"/>
        <v>0.27085167873613741</v>
      </c>
      <c r="CL36">
        <f t="shared" si="49"/>
        <v>0.29079827298894118</v>
      </c>
      <c r="CM36"/>
      <c r="CN36" s="45">
        <f t="shared" ref="CN36:CN44" si="101">R36*SQRT(0.9/CH36)</f>
        <v>7.0152371915140857E-11</v>
      </c>
      <c r="CO36"/>
      <c r="CP36"/>
      <c r="CQ36" s="24"/>
      <c r="CR36" s="24"/>
    </row>
    <row r="37" spans="1:96" x14ac:dyDescent="0.25">
      <c r="A37" s="28" t="s">
        <v>177</v>
      </c>
      <c r="B37" s="66"/>
      <c r="C37" s="28">
        <v>2</v>
      </c>
      <c r="D37" s="67">
        <v>26.687999999999999</v>
      </c>
      <c r="E37" s="67">
        <v>26.687999999999999</v>
      </c>
      <c r="F37" s="24">
        <f t="shared" si="0"/>
        <v>4.46389332672E-26</v>
      </c>
      <c r="G37" s="24">
        <f t="shared" si="1"/>
        <v>2.4311128289279996E-29</v>
      </c>
      <c r="H37" s="25">
        <f t="shared" si="29"/>
        <v>1836.1522647586687</v>
      </c>
      <c r="I37" s="25">
        <f t="shared" si="30"/>
        <v>1</v>
      </c>
      <c r="J37" s="26">
        <f t="shared" si="31"/>
        <v>4.4614622138910719E-26</v>
      </c>
      <c r="K37" s="28">
        <v>55.835751400000007</v>
      </c>
      <c r="L37" s="28">
        <f>0.087*EXP(20900/(8.3144598*N37))/1000</f>
        <v>4.643717802745531E-3</v>
      </c>
      <c r="M37" s="29">
        <f t="shared" si="32"/>
        <v>1.5822784810126582E-3</v>
      </c>
      <c r="N37" s="28">
        <v>632</v>
      </c>
      <c r="O37" s="28">
        <v>3.2950648962882389E-5</v>
      </c>
      <c r="P37" s="28">
        <v>3.3829968336054601E-4</v>
      </c>
      <c r="Q37" s="91">
        <f t="shared" si="64"/>
        <v>3.796391770968681E-10</v>
      </c>
      <c r="R37" s="98">
        <f>0.582*R8+0.418*R10</f>
        <v>2.8291599999999996E-10</v>
      </c>
      <c r="S37" s="108">
        <f t="shared" si="65"/>
        <v>9.6723177096868144E-11</v>
      </c>
      <c r="T37" s="119">
        <f t="shared" si="66"/>
        <v>0.25477659559932198</v>
      </c>
      <c r="W37" s="31">
        <f t="shared" si="89"/>
        <v>3.3127758854843403E-10</v>
      </c>
      <c r="X37" s="31"/>
      <c r="Y37" s="24"/>
      <c r="Z37" s="31">
        <f t="shared" si="90"/>
        <v>3.7963917709686812</v>
      </c>
      <c r="AA37" s="31">
        <f t="shared" si="91"/>
        <v>2.8291599999999995</v>
      </c>
      <c r="AB37" s="24">
        <v>1676175.3472</v>
      </c>
      <c r="AC37" s="28">
        <v>2084.8843456983841</v>
      </c>
      <c r="AK37" s="28">
        <v>2</v>
      </c>
      <c r="AL37" s="28">
        <v>2</v>
      </c>
      <c r="AM37" s="28">
        <f t="shared" si="34"/>
        <v>4</v>
      </c>
      <c r="AN37" s="28">
        <f>0.582*AN8+0.418*AN10</f>
        <v>2</v>
      </c>
      <c r="AO37" s="46">
        <v>0.58438111223711209</v>
      </c>
      <c r="AP37" s="46">
        <v>0.58438111223711209</v>
      </c>
      <c r="AQ37" s="33">
        <f t="shared" si="92"/>
        <v>0.40937294269104435</v>
      </c>
      <c r="AR37" s="33">
        <f t="shared" si="36"/>
        <v>0.29947608826046096</v>
      </c>
      <c r="AS37" s="33"/>
      <c r="AT37" s="33"/>
      <c r="AU37" s="46">
        <v>0.33404178089988812</v>
      </c>
      <c r="AV37" s="47">
        <f t="shared" si="71"/>
        <v>0.42838367992230558</v>
      </c>
      <c r="AW37" s="34">
        <f t="shared" si="93"/>
        <v>2972199.4380712733</v>
      </c>
      <c r="AX37" s="34">
        <f t="shared" si="14"/>
        <v>2082096.7768277484</v>
      </c>
      <c r="AY37" s="48">
        <v>1446976992.079078</v>
      </c>
      <c r="AZ37" s="49">
        <f t="shared" si="73"/>
        <v>2.3085493600000004E-10</v>
      </c>
      <c r="BA37" s="49"/>
      <c r="BB37" s="49"/>
      <c r="BC37" s="37">
        <f t="shared" si="15"/>
        <v>4.0386344457174019E-10</v>
      </c>
      <c r="BD37" s="49">
        <f t="shared" si="74"/>
        <v>4.0386344457174019E-10</v>
      </c>
      <c r="BE37" s="49">
        <f t="shared" si="75"/>
        <v>0.74942520861559625</v>
      </c>
      <c r="BF37" s="50">
        <f t="shared" si="76"/>
        <v>1.6022077272012539E-4</v>
      </c>
      <c r="BG37" s="38">
        <f t="shared" si="37"/>
        <v>2.0848843456983839</v>
      </c>
      <c r="BH37" s="51">
        <f t="shared" si="94"/>
        <v>2084.8843456983841</v>
      </c>
      <c r="BI37" s="51"/>
      <c r="BJ37" s="52">
        <f t="shared" si="78"/>
        <v>3647.3492314127866</v>
      </c>
      <c r="BK37" s="52">
        <f t="shared" si="38"/>
        <v>0.74942520861559625</v>
      </c>
      <c r="BL37" s="53">
        <f t="shared" si="17"/>
        <v>4.8689566300173584E-3</v>
      </c>
      <c r="BM37" s="55">
        <v>68.606440000000006</v>
      </c>
      <c r="BN37" s="42">
        <f t="shared" si="95"/>
        <v>252330.76979816635</v>
      </c>
      <c r="BO37" s="42">
        <f t="shared" si="39"/>
        <v>504661.5395963327</v>
      </c>
      <c r="BP37" s="101">
        <f t="shared" si="40"/>
        <v>694032.25894258264</v>
      </c>
      <c r="BQ37" s="42">
        <f t="shared" si="41"/>
        <v>0.50466153959633264</v>
      </c>
      <c r="BR37" s="42">
        <f t="shared" si="42"/>
        <v>0.69403225894258258</v>
      </c>
      <c r="BS37" s="105">
        <f t="shared" si="19"/>
        <v>-189370.71934624994</v>
      </c>
      <c r="BT37" s="109">
        <f t="shared" si="20"/>
        <v>-0.37524301831624274</v>
      </c>
      <c r="BU37" s="110">
        <f t="shared" si="96"/>
        <v>1.9158929160479027E-4</v>
      </c>
      <c r="BV37" s="110">
        <f t="shared" si="97"/>
        <v>6.7129005092642874E-5</v>
      </c>
      <c r="BW37" s="109">
        <f t="shared" si="88"/>
        <v>0.64962026567165176</v>
      </c>
      <c r="BX37" s="42">
        <f t="shared" si="44"/>
        <v>2.0820967768277483</v>
      </c>
      <c r="BY37" s="42">
        <f t="shared" si="98"/>
        <v>2082096.7768277482</v>
      </c>
      <c r="BZ37" s="55">
        <f t="shared" si="83"/>
        <v>120.0218356093734</v>
      </c>
      <c r="CA37" s="56">
        <f t="shared" si="84"/>
        <v>0.74942520861559625</v>
      </c>
      <c r="CB37" s="45">
        <f t="shared" si="45"/>
        <v>1446976992.079078</v>
      </c>
      <c r="CC37" s="45">
        <f t="shared" si="46"/>
        <v>1.446976992079078</v>
      </c>
      <c r="CD37" s="45">
        <f t="shared" si="24"/>
        <v>1052160943.7804393</v>
      </c>
      <c r="CE37" s="45">
        <f t="shared" si="47"/>
        <v>1.0521609437804393</v>
      </c>
      <c r="CF37" s="45">
        <f t="shared" si="99"/>
        <v>0.40937294269104435</v>
      </c>
      <c r="CG37" s="45">
        <f t="shared" si="100"/>
        <v>0.39944151487027008</v>
      </c>
      <c r="CH37">
        <v>11.149857000000001</v>
      </c>
      <c r="CI37"/>
      <c r="CJ37"/>
      <c r="CK37"/>
      <c r="CL37">
        <f t="shared" si="49"/>
        <v>0.29947829454524799</v>
      </c>
      <c r="CM37"/>
      <c r="CN37" s="45">
        <f t="shared" si="101"/>
        <v>8.0379280649617566E-11</v>
      </c>
      <c r="CO37"/>
      <c r="CP37"/>
      <c r="CQ37" s="24">
        <f t="shared" ref="CQ37:CQ45" si="102">L37/(AB37/1000*(AC37+AD37*N37))</f>
        <v>1.3288146350028744E-9</v>
      </c>
      <c r="CR37" s="24"/>
    </row>
    <row r="38" spans="1:96" x14ac:dyDescent="0.25">
      <c r="A38" s="28" t="s">
        <v>178</v>
      </c>
      <c r="B38" s="66"/>
      <c r="C38" s="28">
        <v>2</v>
      </c>
      <c r="D38" s="67">
        <v>15.2</v>
      </c>
      <c r="E38" s="67">
        <v>15.2</v>
      </c>
      <c r="F38" s="24">
        <f t="shared" si="0"/>
        <v>2.5423852879999997E-26</v>
      </c>
      <c r="G38" s="24">
        <f t="shared" si="1"/>
        <v>1.3846266111999999E-29</v>
      </c>
      <c r="H38" s="25">
        <f t="shared" si="29"/>
        <v>1836.152264758668</v>
      </c>
      <c r="I38" s="25">
        <f t="shared" si="30"/>
        <v>1</v>
      </c>
      <c r="J38" s="26">
        <f t="shared" si="31"/>
        <v>2.5410006613887998E-26</v>
      </c>
      <c r="K38" s="28">
        <v>32.358600000000003</v>
      </c>
      <c r="L38" s="28">
        <f>0.116*EXP(26800/(8.3144598*N38))/1000</f>
        <v>3.9071251973790879E-3</v>
      </c>
      <c r="M38" s="29">
        <f t="shared" si="32"/>
        <v>1.0911074740861974E-3</v>
      </c>
      <c r="N38" s="28">
        <v>916.5</v>
      </c>
      <c r="O38" s="28">
        <v>1.5885583505580338E-5</v>
      </c>
      <c r="P38" s="28">
        <v>2.7773488865206569E-4</v>
      </c>
      <c r="Q38" s="91">
        <f t="shared" si="64"/>
        <v>2.9768075362029231E-10</v>
      </c>
      <c r="R38" s="98">
        <f>0.6*R3+0.4*R4</f>
        <v>2.1940000000000001E-10</v>
      </c>
      <c r="S38" s="108">
        <f t="shared" si="65"/>
        <v>7.82807536202923E-11</v>
      </c>
      <c r="T38" s="119">
        <f t="shared" si="66"/>
        <v>0.2629688102716361</v>
      </c>
      <c r="W38" s="31">
        <f t="shared" si="89"/>
        <v>2.585403768101462E-10</v>
      </c>
      <c r="X38" s="31"/>
      <c r="Y38" s="24"/>
      <c r="Z38" s="31">
        <f t="shared" si="90"/>
        <v>2.9768075362029229</v>
      </c>
      <c r="AA38" s="31">
        <f t="shared" si="91"/>
        <v>2.194</v>
      </c>
      <c r="AB38" s="24">
        <v>2014141.42</v>
      </c>
      <c r="AC38" s="28">
        <v>2298.228366828082</v>
      </c>
      <c r="AK38" s="28">
        <v>2</v>
      </c>
      <c r="AL38" s="28">
        <v>2</v>
      </c>
      <c r="AM38" s="28">
        <f t="shared" si="34"/>
        <v>4</v>
      </c>
      <c r="AN38" s="28">
        <f>0.6*AN3+0.4*AN4</f>
        <v>2</v>
      </c>
      <c r="AO38" s="46">
        <v>0.86544945017475028</v>
      </c>
      <c r="AP38" s="46">
        <v>0.86868920999999999</v>
      </c>
      <c r="AQ38" s="33">
        <f t="shared" si="92"/>
        <v>0.7046599791446102</v>
      </c>
      <c r="AR38" s="33">
        <f t="shared" si="36"/>
        <v>0.18882383822332707</v>
      </c>
      <c r="AS38" s="33">
        <f>1/3*BY38*BH38*BA38</f>
        <v>0.61490801049838506</v>
      </c>
      <c r="AT38" s="33">
        <f>1/3*BY38*BH38*BB38</f>
        <v>0.73223097949286997</v>
      </c>
      <c r="AU38" s="46">
        <v>0.56745362404407373</v>
      </c>
      <c r="AV38" s="47">
        <f t="shared" si="71"/>
        <v>0.34677026315996978</v>
      </c>
      <c r="AW38" s="34">
        <f t="shared" si="93"/>
        <v>5168397.1442660186</v>
      </c>
      <c r="AX38" s="34">
        <f t="shared" si="14"/>
        <v>4192480.5580232264</v>
      </c>
      <c r="AY38" s="48">
        <v>3211759248.6080689</v>
      </c>
      <c r="AZ38" s="49">
        <f t="shared" si="73"/>
        <v>1.7668000000000003E-10</v>
      </c>
      <c r="BA38" s="49">
        <v>1.9145520037495888E-10</v>
      </c>
      <c r="BB38" s="49">
        <v>2.2798439198399093E-10</v>
      </c>
      <c r="BC38" s="37">
        <f t="shared" si="15"/>
        <v>2.704714590224899E-10</v>
      </c>
      <c r="BD38" s="49">
        <f t="shared" si="74"/>
        <v>2.7047145902248979E-10</v>
      </c>
      <c r="BE38" s="49">
        <f t="shared" si="75"/>
        <v>0.53085498654341035</v>
      </c>
      <c r="BF38" s="50">
        <f t="shared" si="76"/>
        <v>2.4690915499718129E-4</v>
      </c>
      <c r="BG38" s="38">
        <f t="shared" si="37"/>
        <v>2.2982283668280821</v>
      </c>
      <c r="BH38" s="51">
        <f t="shared" si="94"/>
        <v>2298.228366828082</v>
      </c>
      <c r="BI38" s="51"/>
      <c r="BJ38" s="52">
        <f t="shared" si="78"/>
        <v>3518.2543555742877</v>
      </c>
      <c r="BK38" s="52">
        <f t="shared" si="38"/>
        <v>0.53085498654341046</v>
      </c>
      <c r="BL38" s="53">
        <f t="shared" si="17"/>
        <v>8.5203246853464507E-3</v>
      </c>
      <c r="BM38" s="55">
        <v>66.600000000000009</v>
      </c>
      <c r="BN38" s="42">
        <f t="shared" si="95"/>
        <v>523396.73989517003</v>
      </c>
      <c r="BO38" s="42">
        <f t="shared" si="39"/>
        <v>1046793.4797903401</v>
      </c>
      <c r="BP38" s="101">
        <f t="shared" si="40"/>
        <v>1397493.5193410751</v>
      </c>
      <c r="BQ38" s="42">
        <f t="shared" si="41"/>
        <v>1.04679347979034</v>
      </c>
      <c r="BR38" s="42">
        <f t="shared" si="42"/>
        <v>1.3974935193410751</v>
      </c>
      <c r="BS38" s="105">
        <f t="shared" si="19"/>
        <v>-350700.03955073503</v>
      </c>
      <c r="BT38" s="109">
        <f t="shared" si="20"/>
        <v>-0.33502314097425978</v>
      </c>
      <c r="BU38" s="110">
        <f t="shared" si="96"/>
        <v>3.1161027194879669E-4</v>
      </c>
      <c r="BV38" s="110">
        <f t="shared" si="97"/>
        <v>1.093968458734939E-4</v>
      </c>
      <c r="BW38" s="109">
        <f t="shared" si="88"/>
        <v>0.64893055293289614</v>
      </c>
      <c r="BX38" s="42">
        <f t="shared" si="44"/>
        <v>4.1924805580232256</v>
      </c>
      <c r="BY38" s="42">
        <f t="shared" si="98"/>
        <v>4192480.558023226</v>
      </c>
      <c r="BZ38" s="55">
        <f t="shared" si="83"/>
        <v>101.95494210379115</v>
      </c>
      <c r="CA38" s="56">
        <f t="shared" si="84"/>
        <v>0.53085498654341057</v>
      </c>
      <c r="CB38" s="45">
        <f t="shared" si="45"/>
        <v>3211759248.6080675</v>
      </c>
      <c r="CC38" s="45">
        <f t="shared" si="46"/>
        <v>3.2117592486080677</v>
      </c>
      <c r="CD38" s="45">
        <f t="shared" si="24"/>
        <v>2405770469.464838</v>
      </c>
      <c r="CE38" s="45">
        <f t="shared" si="47"/>
        <v>2.4057704694648381</v>
      </c>
      <c r="CF38" s="45">
        <f t="shared" si="99"/>
        <v>0.70465997914461009</v>
      </c>
      <c r="CG38" s="45">
        <f t="shared" si="100"/>
        <v>0.71615156638773747</v>
      </c>
      <c r="CH38">
        <v>7.2110900000000004</v>
      </c>
      <c r="CI38"/>
      <c r="CJ38">
        <v>0.84938808944422806</v>
      </c>
      <c r="CK38">
        <f t="shared" si="48"/>
        <v>0.34320422489180508</v>
      </c>
      <c r="CL38">
        <f t="shared" si="49"/>
        <v>0.372391313567767</v>
      </c>
      <c r="CM38"/>
      <c r="CN38" s="45">
        <f t="shared" si="101"/>
        <v>7.7509943442870599E-11</v>
      </c>
      <c r="CO38"/>
      <c r="CP38"/>
      <c r="CQ38" s="24">
        <f t="shared" si="102"/>
        <v>8.4406168446792717E-10</v>
      </c>
      <c r="CR38" s="24"/>
    </row>
    <row r="39" spans="1:96" x14ac:dyDescent="0.25">
      <c r="A39" s="28" t="s">
        <v>467</v>
      </c>
      <c r="B39" s="66"/>
      <c r="C39" s="28">
        <v>2</v>
      </c>
      <c r="D39" s="67">
        <v>57.97</v>
      </c>
      <c r="E39" s="67">
        <v>57.23</v>
      </c>
      <c r="F39" s="24">
        <f>D39*1.6726219E-27</f>
        <v>9.6961891543000003E-26</v>
      </c>
      <c r="G39" s="24">
        <f>E39*9.1093856E-31</f>
        <v>5.2133013788799995E-29</v>
      </c>
      <c r="H39" s="25">
        <f>((F39*D39)/(G39*E39))</f>
        <v>1883.9431857125064</v>
      </c>
      <c r="I39" s="25">
        <f>D39/E39</f>
        <v>1.0129302813209855</v>
      </c>
      <c r="J39" s="26">
        <f>(F39)-(G39)</f>
        <v>9.6909758529211207E-26</v>
      </c>
      <c r="K39" s="28">
        <v>164.240723</v>
      </c>
      <c r="L39" s="28">
        <f>10^(-1.2675+1704/N39+0/N39^2)/1000</f>
        <v>8.0532167424896099E-3</v>
      </c>
      <c r="M39" s="29">
        <f>N39^-1</f>
        <v>1.2755102040816326E-3</v>
      </c>
      <c r="N39" s="28">
        <v>784</v>
      </c>
      <c r="O39" s="28">
        <v>4.607843109406244E-5</v>
      </c>
      <c r="P39" s="28">
        <v>3.4092675768507421E-4</v>
      </c>
      <c r="Q39" s="91">
        <f>(6.02214076E+23/O39)^(-1/3)</f>
        <v>4.2453704603250409E-10</v>
      </c>
      <c r="R39" s="98">
        <f>0.63*R8+0.37*R22</f>
        <v>2.4405E-10</v>
      </c>
      <c r="S39" s="108">
        <f t="shared" si="65"/>
        <v>1.8048704603250409E-10</v>
      </c>
      <c r="T39" s="119">
        <f t="shared" si="66"/>
        <v>0.42513850727336844</v>
      </c>
      <c r="W39" s="31">
        <f t="shared" si="89"/>
        <v>3.3429352301625202E-10</v>
      </c>
      <c r="X39" s="31">
        <v>2.6581899999999998</v>
      </c>
      <c r="Y39" s="24"/>
      <c r="Z39" s="31">
        <f t="shared" si="90"/>
        <v>4.2453704603250406</v>
      </c>
      <c r="AA39" s="31">
        <f t="shared" si="91"/>
        <v>2.4405000000000001</v>
      </c>
      <c r="AB39" s="24">
        <v>2996639.6639999989</v>
      </c>
      <c r="AC39" s="28">
        <v>1451.7494609289899</v>
      </c>
      <c r="AK39" s="28">
        <v>2</v>
      </c>
      <c r="AL39" s="28">
        <v>4</v>
      </c>
      <c r="AM39" s="28">
        <f>AK39+AL39</f>
        <v>6</v>
      </c>
      <c r="AN39" s="28">
        <f>0.64*AN8+0.36*AN22</f>
        <v>1.73</v>
      </c>
      <c r="AO39" s="46">
        <v>0.23926257714495269</v>
      </c>
      <c r="AP39" s="46">
        <v>0.23926257714495269</v>
      </c>
      <c r="AQ39" s="33">
        <f t="shared" si="92"/>
        <v>0.25466294233543885</v>
      </c>
      <c r="AR39" s="33">
        <f>ABS((AP39-AQ39)/AP39)</f>
        <v>6.4365958831732115E-2</v>
      </c>
      <c r="AS39" s="33">
        <f>1/3*BY39*BH39*BA39</f>
        <v>0.2841819778633502</v>
      </c>
      <c r="AT39" s="33">
        <f>1/3*BY39*BH39*BB39</f>
        <v>0.29301529878909899</v>
      </c>
      <c r="AU39" s="46">
        <v>0.24768639859495001</v>
      </c>
      <c r="AV39" s="47">
        <f>(AP39-AU39)/AP39</f>
        <v>-3.5207434236127544E-2</v>
      </c>
      <c r="AW39" s="34">
        <f t="shared" si="93"/>
        <v>2025935.1782831454</v>
      </c>
      <c r="AX39" s="34">
        <f>AP39/(1/3*BH39*BC39)</f>
        <v>2156336.4385642759</v>
      </c>
      <c r="AY39" s="48">
        <v>1043486754.089075</v>
      </c>
      <c r="AZ39" s="49">
        <f>AU39/AY39</f>
        <v>2.3736419999999999E-10</v>
      </c>
      <c r="BA39" s="49">
        <v>2.7233884546184811E-10</v>
      </c>
      <c r="BB39" s="49">
        <v>2.8080404244794684E-10</v>
      </c>
      <c r="BC39" s="37">
        <f>AP39/(1/3*BY39*BH39)</f>
        <v>2.2929143681734602E-10</v>
      </c>
      <c r="BD39" s="49">
        <f>AP39/AY39</f>
        <v>2.292914368173461E-10</v>
      </c>
      <c r="BE39" s="49">
        <f>(BD39-AZ39)/AZ39</f>
        <v>-3.4010028397938236E-2</v>
      </c>
      <c r="BF39" s="50">
        <f>AU39/BH39</f>
        <v>1.7061235789021947E-4</v>
      </c>
      <c r="BG39" s="38">
        <f>BH39/1000</f>
        <v>1.45174946092899</v>
      </c>
      <c r="BH39" s="51">
        <f t="shared" si="94"/>
        <v>1451.7494609289899</v>
      </c>
      <c r="BI39" s="51"/>
      <c r="BJ39" s="52">
        <f>AP39/BF39</f>
        <v>1402.3754205361033</v>
      </c>
      <c r="BK39" s="52">
        <f>(BJ39-BH39)/BH39</f>
        <v>-3.401002839793834E-2</v>
      </c>
      <c r="BL39" s="53">
        <f>AU39/BM39</f>
        <v>2.4928029681277083E-3</v>
      </c>
      <c r="BM39" s="55">
        <v>99.360600000000005</v>
      </c>
      <c r="BN39" s="42">
        <f t="shared" si="95"/>
        <v>180441.53025046387</v>
      </c>
      <c r="BO39" s="42">
        <f>BN39*AN39</f>
        <v>312163.84733330249</v>
      </c>
      <c r="BP39" s="101">
        <f>1/3*BX39*10^6</f>
        <v>718778.8128547587</v>
      </c>
      <c r="BQ39" s="42">
        <f>BO39*0.000001</f>
        <v>0.31216384733330249</v>
      </c>
      <c r="BR39" s="42">
        <f>BP39*0.000001</f>
        <v>0.71877881285475864</v>
      </c>
      <c r="BS39" s="105">
        <f>BO39-BP39</f>
        <v>-406614.96552145621</v>
      </c>
      <c r="BT39" s="109">
        <f>(BO39-BP39)/BO39</f>
        <v>-1.3025690482578745</v>
      </c>
      <c r="BU39" s="110">
        <f t="shared" si="96"/>
        <v>1.3252511762502182E-4</v>
      </c>
      <c r="BV39" s="110">
        <f t="shared" si="97"/>
        <v>1.2973026468290547E-4</v>
      </c>
      <c r="BW39" s="109">
        <f>(BU39-BV39)/BU39</f>
        <v>2.108923192978672E-2</v>
      </c>
      <c r="BX39" s="42">
        <f>BY39/1000000</f>
        <v>2.1563364385642765</v>
      </c>
      <c r="BY39" s="42">
        <f t="shared" si="98"/>
        <v>2156336.4385642763</v>
      </c>
      <c r="BZ39" s="55">
        <f>AP39/(BL39)</f>
        <v>95.981343172363822</v>
      </c>
      <c r="CA39" s="56">
        <f>(BZ39-BM39)/BM39</f>
        <v>-3.401002839793825E-2</v>
      </c>
      <c r="CB39" s="45">
        <f>BH39*BP39</f>
        <v>1043486754.0890753</v>
      </c>
      <c r="CC39" s="45">
        <f>CB39*0.000000001</f>
        <v>1.0434867540890753</v>
      </c>
      <c r="CD39" s="45">
        <f>BH39*BO39</f>
        <v>453183697.08764142</v>
      </c>
      <c r="CE39" s="45">
        <f>CD39*0.000000001</f>
        <v>0.45318369708764145</v>
      </c>
      <c r="CF39" s="45">
        <f t="shared" si="99"/>
        <v>0.25466294233543885</v>
      </c>
      <c r="CG39" s="45">
        <f t="shared" si="100"/>
        <v>0.19239326807167642</v>
      </c>
      <c r="CH39">
        <v>20.202092</v>
      </c>
      <c r="CI39"/>
      <c r="CJ39">
        <v>0.85032989965629047</v>
      </c>
      <c r="CK39">
        <f>SQRT(CJ39/CH39)</f>
        <v>0.20516135221071996</v>
      </c>
      <c r="CL39">
        <f>SQRT(1/CH39)</f>
        <v>0.22248555925638236</v>
      </c>
      <c r="CM39"/>
      <c r="CN39" s="45">
        <f t="shared" si="101"/>
        <v>5.1511226942951908E-11</v>
      </c>
      <c r="CO39"/>
      <c r="CP39"/>
      <c r="CQ39" s="24">
        <f t="shared" si="102"/>
        <v>1.8511567318115176E-9</v>
      </c>
      <c r="CR39" s="24"/>
    </row>
    <row r="40" spans="1:96" x14ac:dyDescent="0.25">
      <c r="A40" s="28" t="s">
        <v>179</v>
      </c>
      <c r="B40" s="66"/>
      <c r="C40" s="28">
        <v>2</v>
      </c>
      <c r="D40" s="67">
        <v>57.97</v>
      </c>
      <c r="E40" s="67">
        <v>57.23</v>
      </c>
      <c r="F40" s="24">
        <f t="shared" si="0"/>
        <v>9.6961891543000003E-26</v>
      </c>
      <c r="G40" s="24">
        <f t="shared" si="1"/>
        <v>5.2133013788799995E-29</v>
      </c>
      <c r="H40" s="25">
        <f t="shared" si="29"/>
        <v>1883.9431857125064</v>
      </c>
      <c r="I40" s="25">
        <f t="shared" si="30"/>
        <v>1.0129302813209855</v>
      </c>
      <c r="J40" s="26">
        <f t="shared" si="31"/>
        <v>9.6909758529211207E-26</v>
      </c>
      <c r="K40" s="28">
        <v>164.240723</v>
      </c>
      <c r="L40" s="28">
        <f>10^(-1.2675+1704/N40+0/N40^2)/1000</f>
        <v>8.0532167424896099E-3</v>
      </c>
      <c r="M40" s="29">
        <f t="shared" si="32"/>
        <v>1.2755102040816326E-3</v>
      </c>
      <c r="N40" s="28">
        <v>784</v>
      </c>
      <c r="O40" s="28">
        <v>4.607843109406244E-5</v>
      </c>
      <c r="P40" s="28">
        <v>3.4092675768507421E-4</v>
      </c>
      <c r="Q40" s="91">
        <f t="shared" si="64"/>
        <v>4.2453704603250409E-10</v>
      </c>
      <c r="R40" s="98">
        <f>0.63*R9+0.37*R23</f>
        <v>2.8818000000000003E-10</v>
      </c>
      <c r="S40" s="108">
        <f t="shared" si="65"/>
        <v>1.3635704603250406E-10</v>
      </c>
      <c r="T40" s="119">
        <f t="shared" si="66"/>
        <v>0.32118998166785206</v>
      </c>
      <c r="W40" s="31">
        <f t="shared" si="89"/>
        <v>3.5635852301625209E-10</v>
      </c>
      <c r="X40" s="31">
        <v>2.6581899999999998</v>
      </c>
      <c r="Y40" s="24"/>
      <c r="Z40" s="31">
        <f t="shared" si="90"/>
        <v>4.2453704603250406</v>
      </c>
      <c r="AA40" s="31">
        <f t="shared" si="91"/>
        <v>2.8818000000000001</v>
      </c>
      <c r="AB40" s="24">
        <v>2996639.6639999989</v>
      </c>
      <c r="AC40" s="28">
        <v>1451.7494609289899</v>
      </c>
      <c r="AK40" s="28">
        <v>2</v>
      </c>
      <c r="AL40" s="28">
        <v>4</v>
      </c>
      <c r="AM40" s="28">
        <f t="shared" si="34"/>
        <v>6</v>
      </c>
      <c r="AN40" s="28">
        <f>0.63*AN9+0.37*AN23</f>
        <v>1.7533333333333334</v>
      </c>
      <c r="AO40" s="46">
        <v>0.23926257714495269</v>
      </c>
      <c r="AP40" s="46">
        <v>0.23926257714495269</v>
      </c>
      <c r="AQ40" s="33">
        <f t="shared" si="92"/>
        <v>0.30071201279338977</v>
      </c>
      <c r="AR40" s="33">
        <f t="shared" si="36"/>
        <v>0.2568284450568678</v>
      </c>
      <c r="AS40" s="33">
        <f>1/3*BY40*BH40*BA40</f>
        <v>0.2841819778633502</v>
      </c>
      <c r="AT40" s="33">
        <f>1/3*BY40*BH40*BB40</f>
        <v>0.29301529878909899</v>
      </c>
      <c r="AU40" s="46">
        <v>0.24768639859495001</v>
      </c>
      <c r="AV40" s="47">
        <f t="shared" si="71"/>
        <v>-3.5207434236127544E-2</v>
      </c>
      <c r="AW40" s="34">
        <f t="shared" si="93"/>
        <v>1715696.7182316666</v>
      </c>
      <c r="AX40" s="34">
        <f t="shared" si="14"/>
        <v>2156336.4385642759</v>
      </c>
      <c r="AY40" s="48">
        <v>1043486754.089075</v>
      </c>
      <c r="AZ40" s="49">
        <f t="shared" si="73"/>
        <v>2.3736419999999999E-10</v>
      </c>
      <c r="BA40" s="49">
        <v>2.7233884546184811E-10</v>
      </c>
      <c r="BB40" s="49">
        <v>2.8080404244794684E-10</v>
      </c>
      <c r="BC40" s="37">
        <f t="shared" si="15"/>
        <v>2.2929143681734602E-10</v>
      </c>
      <c r="BD40" s="49">
        <f t="shared" si="74"/>
        <v>2.292914368173461E-10</v>
      </c>
      <c r="BE40" s="49">
        <f t="shared" si="75"/>
        <v>-3.4010028397938236E-2</v>
      </c>
      <c r="BF40" s="50">
        <f t="shared" si="76"/>
        <v>1.7061235789021947E-4</v>
      </c>
      <c r="BG40" s="38">
        <f t="shared" si="37"/>
        <v>1.45174946092899</v>
      </c>
      <c r="BH40" s="51">
        <f t="shared" si="94"/>
        <v>1451.7494609289899</v>
      </c>
      <c r="BI40" s="51"/>
      <c r="BJ40" s="52">
        <f t="shared" si="78"/>
        <v>1402.3754205361033</v>
      </c>
      <c r="BK40" s="52">
        <f t="shared" si="38"/>
        <v>-3.401002839793834E-2</v>
      </c>
      <c r="BL40" s="53">
        <f t="shared" si="17"/>
        <v>2.4928029681277083E-3</v>
      </c>
      <c r="BM40" s="55">
        <v>99.360600000000005</v>
      </c>
      <c r="BN40" s="42">
        <f t="shared" si="95"/>
        <v>180441.53025046387</v>
      </c>
      <c r="BO40" s="42">
        <f>BN40*AN40</f>
        <v>316374.14970581332</v>
      </c>
      <c r="BP40" s="101">
        <f t="shared" si="40"/>
        <v>718778.8128547587</v>
      </c>
      <c r="BQ40" s="42">
        <f t="shared" si="41"/>
        <v>0.31637414970581329</v>
      </c>
      <c r="BR40" s="42">
        <f t="shared" si="42"/>
        <v>0.71877881285475864</v>
      </c>
      <c r="BS40" s="105">
        <f t="shared" si="19"/>
        <v>-402404.66314894537</v>
      </c>
      <c r="BT40" s="109">
        <f t="shared" si="20"/>
        <v>-1.2719264943837201</v>
      </c>
      <c r="BU40" s="110">
        <f t="shared" si="96"/>
        <v>1.3431254695715121E-4</v>
      </c>
      <c r="BV40" s="110">
        <f t="shared" si="97"/>
        <v>9.8010555671624957E-5</v>
      </c>
      <c r="BW40" s="109">
        <f t="shared" si="88"/>
        <v>0.27027997091818551</v>
      </c>
      <c r="BX40" s="42">
        <f t="shared" si="44"/>
        <v>2.1563364385642765</v>
      </c>
      <c r="BY40" s="42">
        <f t="shared" si="98"/>
        <v>2156336.4385642763</v>
      </c>
      <c r="BZ40" s="55">
        <f t="shared" si="83"/>
        <v>95.981343172363822</v>
      </c>
      <c r="CA40" s="56">
        <f t="shared" si="84"/>
        <v>-3.401002839793825E-2</v>
      </c>
      <c r="CB40" s="45">
        <f t="shared" si="45"/>
        <v>1043486754.0890753</v>
      </c>
      <c r="CC40" s="45">
        <f t="shared" si="46"/>
        <v>1.0434867540890753</v>
      </c>
      <c r="CD40" s="45">
        <f t="shared" si="24"/>
        <v>459296001.28728205</v>
      </c>
      <c r="CE40" s="45">
        <f t="shared" si="47"/>
        <v>0.4592960012872821</v>
      </c>
      <c r="CF40" s="45">
        <f t="shared" si="99"/>
        <v>0.30071201279338977</v>
      </c>
      <c r="CG40" s="45">
        <f t="shared" si="100"/>
        <v>0.19498816764104393</v>
      </c>
      <c r="CH40">
        <v>20.202092</v>
      </c>
      <c r="CI40"/>
      <c r="CJ40">
        <v>0.85032989965629047</v>
      </c>
      <c r="CK40">
        <f t="shared" si="48"/>
        <v>0.20516135221071996</v>
      </c>
      <c r="CL40">
        <f t="shared" si="49"/>
        <v>0.22248555925638236</v>
      </c>
      <c r="CM40"/>
      <c r="CN40" s="45">
        <f t="shared" si="101"/>
        <v>6.082567252784218E-11</v>
      </c>
      <c r="CO40"/>
      <c r="CP40"/>
      <c r="CQ40" s="24">
        <f t="shared" si="102"/>
        <v>1.8511567318115176E-9</v>
      </c>
      <c r="CR40" s="24"/>
    </row>
    <row r="41" spans="1:96" x14ac:dyDescent="0.25">
      <c r="A41" s="28" t="s">
        <v>180</v>
      </c>
      <c r="B41" s="66"/>
      <c r="C41" s="28">
        <v>2</v>
      </c>
      <c r="D41" s="67">
        <v>55.701999999999998</v>
      </c>
      <c r="E41" s="67">
        <v>55.018000000000001</v>
      </c>
      <c r="F41" s="24">
        <f t="shared" si="0"/>
        <v>9.3168385073799999E-26</v>
      </c>
      <c r="G41" s="24">
        <f t="shared" si="1"/>
        <v>5.0118017694079994E-29</v>
      </c>
      <c r="H41" s="25">
        <f t="shared" si="29"/>
        <v>1882.0912368640552</v>
      </c>
      <c r="I41" s="25">
        <f t="shared" si="30"/>
        <v>1.0124322948853102</v>
      </c>
      <c r="J41" s="26">
        <f t="shared" si="31"/>
        <v>9.3118267056105916E-26</v>
      </c>
      <c r="K41" s="28">
        <v>156.23418179999999</v>
      </c>
      <c r="L41" s="28">
        <f>10^(-1.2179+1557/N41+0/N41^2)/1000</f>
        <v>5.8623181999963962E-3</v>
      </c>
      <c r="M41" s="29">
        <f>N41^-1</f>
        <v>1.2755102040816326E-3</v>
      </c>
      <c r="N41" s="28">
        <v>784</v>
      </c>
      <c r="O41" s="28">
        <v>4.5172248870240592E-5</v>
      </c>
      <c r="P41" s="28">
        <v>3.4144514086291769E-4</v>
      </c>
      <c r="Q41" s="91">
        <f t="shared" si="64"/>
        <v>4.2173560701990562E-10</v>
      </c>
      <c r="R41" s="98">
        <f>0.658*R9+0.342*R23</f>
        <v>2.8778800000000003E-10</v>
      </c>
      <c r="S41" s="108">
        <f t="shared" si="65"/>
        <v>1.3394760701990559E-10</v>
      </c>
      <c r="T41" s="119">
        <f t="shared" si="66"/>
        <v>0.31761038145774434</v>
      </c>
      <c r="W41" s="31">
        <f t="shared" si="89"/>
        <v>3.5476180350995283E-10</v>
      </c>
      <c r="X41" s="31"/>
      <c r="Y41" s="24"/>
      <c r="Z41" s="31">
        <f t="shared" si="90"/>
        <v>4.217356070199056</v>
      </c>
      <c r="AA41" s="31">
        <f t="shared" si="91"/>
        <v>2.8778800000000002</v>
      </c>
      <c r="AB41" s="24">
        <v>2899543.8624</v>
      </c>
      <c r="AC41" s="28">
        <v>1470.4555590061771</v>
      </c>
      <c r="AK41" s="28">
        <v>2</v>
      </c>
      <c r="AL41" s="28">
        <v>4</v>
      </c>
      <c r="AM41" s="28">
        <f t="shared" si="34"/>
        <v>6</v>
      </c>
      <c r="AN41" s="28">
        <f>0.658*AN9+0.342*AN23</f>
        <v>1.772</v>
      </c>
      <c r="AO41" s="46">
        <v>0.27567442291687039</v>
      </c>
      <c r="AP41" s="46">
        <v>0.27567442291687039</v>
      </c>
      <c r="AQ41" s="33">
        <f t="shared" si="92"/>
        <v>0.30324621782896993</v>
      </c>
      <c r="AR41" s="33">
        <f t="shared" si="36"/>
        <v>0.10001578898893286</v>
      </c>
      <c r="AS41" s="33">
        <f>1/3*BY41*BH41*BA41</f>
        <v>0.28696722884280707</v>
      </c>
      <c r="AT41" s="33">
        <f>1/3*BY41*BH41*BB41</f>
        <v>0.316517898560285</v>
      </c>
      <c r="AU41" s="46">
        <v>0.25155328115048259</v>
      </c>
      <c r="AV41" s="47">
        <f t="shared" si="71"/>
        <v>8.7498656970659658E-2</v>
      </c>
      <c r="AW41" s="34">
        <f t="shared" si="93"/>
        <v>1954308.6049635103</v>
      </c>
      <c r="AX41" s="34">
        <f t="shared" si="14"/>
        <v>2149770.3220167966</v>
      </c>
      <c r="AY41" s="48">
        <v>1053713906.865366</v>
      </c>
      <c r="AZ41" s="49">
        <f t="shared" si="73"/>
        <v>2.3873015199999994E-10</v>
      </c>
      <c r="BA41" s="49">
        <v>2.7233884546184811E-10</v>
      </c>
      <c r="BB41" s="49">
        <v>3.0038314622028315E-10</v>
      </c>
      <c r="BC41" s="37">
        <f t="shared" si="15"/>
        <v>2.6162169932534978E-10</v>
      </c>
      <c r="BD41" s="49">
        <f t="shared" si="74"/>
        <v>2.6162169932534978E-10</v>
      </c>
      <c r="BE41" s="49">
        <f t="shared" si="75"/>
        <v>9.5888798015551224E-2</v>
      </c>
      <c r="BF41" s="50">
        <f t="shared" si="76"/>
        <v>1.7107166524671954E-4</v>
      </c>
      <c r="BG41" s="38">
        <f t="shared" si="37"/>
        <v>1.470455559006177</v>
      </c>
      <c r="BH41" s="51">
        <f t="shared" si="94"/>
        <v>1470.4555590061771</v>
      </c>
      <c r="BI41" s="51"/>
      <c r="BJ41" s="52">
        <f t="shared" si="78"/>
        <v>1611.4557750945648</v>
      </c>
      <c r="BK41" s="52">
        <f t="shared" si="38"/>
        <v>9.5888798015551238E-2</v>
      </c>
      <c r="BL41" s="53">
        <f t="shared" si="17"/>
        <v>2.5903963007551708E-3</v>
      </c>
      <c r="BM41" s="55">
        <v>97.109960000000001</v>
      </c>
      <c r="BN41" s="42">
        <f t="shared" si="95"/>
        <v>184061.29484579898</v>
      </c>
      <c r="BO41" s="42">
        <f t="shared" si="39"/>
        <v>326156.61446675583</v>
      </c>
      <c r="BP41" s="101">
        <f t="shared" si="40"/>
        <v>716590.10733893211</v>
      </c>
      <c r="BQ41" s="42">
        <f t="shared" si="41"/>
        <v>0.32615661446675581</v>
      </c>
      <c r="BR41" s="42">
        <f t="shared" si="42"/>
        <v>0.71659010733893203</v>
      </c>
      <c r="BS41" s="105">
        <f t="shared" si="19"/>
        <v>-390433.49287217628</v>
      </c>
      <c r="BT41" s="109">
        <f t="shared" si="20"/>
        <v>-1.1970736620212619</v>
      </c>
      <c r="BU41" s="110">
        <f t="shared" si="96"/>
        <v>1.375518577856946E-4</v>
      </c>
      <c r="BV41" s="110">
        <f t="shared" si="97"/>
        <v>9.5985530092187251E-5</v>
      </c>
      <c r="BW41" s="109">
        <f t="shared" si="88"/>
        <v>0.3021865961146637</v>
      </c>
      <c r="BX41" s="42">
        <f t="shared" si="44"/>
        <v>2.1497703220167965</v>
      </c>
      <c r="BY41" s="42">
        <f t="shared" si="98"/>
        <v>2149770.3220167966</v>
      </c>
      <c r="BZ41" s="55">
        <f t="shared" si="83"/>
        <v>106.42171733973825</v>
      </c>
      <c r="CA41" s="56">
        <f t="shared" si="84"/>
        <v>9.5888798015551127E-2</v>
      </c>
      <c r="CB41" s="45">
        <f t="shared" si="45"/>
        <v>1053713906.8653659</v>
      </c>
      <c r="CC41" s="45">
        <f t="shared" si="46"/>
        <v>1.053713906865366</v>
      </c>
      <c r="CD41" s="45">
        <f t="shared" si="24"/>
        <v>479598806.84927559</v>
      </c>
      <c r="CE41" s="45">
        <f t="shared" si="47"/>
        <v>0.47959880684927564</v>
      </c>
      <c r="CF41" s="45">
        <f t="shared" si="99"/>
        <v>0.30324621782896993</v>
      </c>
      <c r="CG41" s="45">
        <f t="shared" si="100"/>
        <v>0.20226389393260172</v>
      </c>
      <c r="CH41">
        <v>19.728639999999999</v>
      </c>
      <c r="CI41"/>
      <c r="CJ41">
        <v>0.85032989965629047</v>
      </c>
      <c r="CK41">
        <f t="shared" si="48"/>
        <v>0.20760850977434864</v>
      </c>
      <c r="CL41">
        <f t="shared" si="49"/>
        <v>0.22513935936671312</v>
      </c>
      <c r="CM41"/>
      <c r="CN41" s="45">
        <f t="shared" si="101"/>
        <v>6.1467473368525471E-11</v>
      </c>
      <c r="CO41"/>
      <c r="CP41"/>
      <c r="CQ41" s="24">
        <f t="shared" si="102"/>
        <v>1.3749528367298905E-9</v>
      </c>
      <c r="CR41" s="24"/>
    </row>
    <row r="42" spans="1:96" customFormat="1" ht="18" x14ac:dyDescent="0.35">
      <c r="A42" t="s">
        <v>181</v>
      </c>
      <c r="K42">
        <v>128.10887</v>
      </c>
      <c r="L42" s="28">
        <f>0.0767*EXP(39300/(8.3144598*N42))/1000</f>
        <v>9.0410766995504526E-3</v>
      </c>
      <c r="N42">
        <v>991</v>
      </c>
      <c r="O42">
        <v>3.02434243367421E-5</v>
      </c>
      <c r="P42">
        <v>2.3876282234647119E-4</v>
      </c>
      <c r="Q42" s="91">
        <f t="shared" si="64"/>
        <v>3.6894363319716516E-10</v>
      </c>
      <c r="R42" s="99">
        <f>0.582*R4+0.388*R5+0.3*R22</f>
        <v>3.0851800000000002E-10</v>
      </c>
      <c r="S42" s="108">
        <f t="shared" si="65"/>
        <v>6.042563319716514E-11</v>
      </c>
      <c r="T42" s="119">
        <f t="shared" si="66"/>
        <v>0.16378012184011156</v>
      </c>
      <c r="U42" s="68"/>
      <c r="V42" s="68"/>
      <c r="W42" s="31">
        <f t="shared" si="89"/>
        <v>3.3873081659858262E-10</v>
      </c>
      <c r="X42" s="31"/>
      <c r="Y42" s="45"/>
      <c r="Z42" s="31">
        <f t="shared" si="90"/>
        <v>3.6894363319716517</v>
      </c>
      <c r="AA42" s="31">
        <f t="shared" si="91"/>
        <v>3.0851800000000003</v>
      </c>
      <c r="AB42">
        <v>3498633.56</v>
      </c>
      <c r="AC42">
        <f>BH42</f>
        <v>1348.6175138087231</v>
      </c>
      <c r="AK42">
        <v>3</v>
      </c>
      <c r="AL42">
        <v>6</v>
      </c>
      <c r="AM42" s="28">
        <f t="shared" si="34"/>
        <v>9</v>
      </c>
      <c r="AN42" s="28">
        <f>0.7*2+0.3*AN22</f>
        <v>1.7749999999999999</v>
      </c>
      <c r="AO42" s="69">
        <v>0.49395061728395051</v>
      </c>
      <c r="AP42" s="69">
        <v>0.519012345679012</v>
      </c>
      <c r="AQ42" s="33">
        <f t="shared" si="92"/>
        <v>0.46048978694812209</v>
      </c>
      <c r="AR42" s="33">
        <f t="shared" si="36"/>
        <v>0.11275754655571088</v>
      </c>
      <c r="AS42" s="33"/>
      <c r="AT42" s="33"/>
      <c r="AU42" s="69">
        <v>0.25347401642401401</v>
      </c>
      <c r="AV42" s="47">
        <f t="shared" si="71"/>
        <v>0.51162237558646173</v>
      </c>
      <c r="AW42" s="34">
        <f t="shared" si="93"/>
        <v>3742222.8006667653</v>
      </c>
      <c r="AX42" s="34">
        <f t="shared" si="14"/>
        <v>3320258.9389987397</v>
      </c>
      <c r="AY42" s="70">
        <v>1492586451.837889</v>
      </c>
      <c r="AZ42" s="49">
        <f t="shared" si="73"/>
        <v>1.6982200000000003E-10</v>
      </c>
      <c r="BA42" s="49"/>
      <c r="BB42" s="49"/>
      <c r="BC42" s="37">
        <f t="shared" si="15"/>
        <v>3.477268234881326E-10</v>
      </c>
      <c r="BD42" s="49">
        <f t="shared" si="74"/>
        <v>3.4772682348813275E-10</v>
      </c>
      <c r="BE42" s="49">
        <f t="shared" si="75"/>
        <v>1.0475958561796039</v>
      </c>
      <c r="BF42" s="50">
        <f t="shared" si="76"/>
        <v>1.8795100451288126E-4</v>
      </c>
      <c r="BG42" s="38">
        <f t="shared" si="37"/>
        <v>1.3486175138087231</v>
      </c>
      <c r="BH42" s="71">
        <v>1348.6175138087231</v>
      </c>
      <c r="BI42" s="71"/>
      <c r="BJ42" s="52">
        <f t="shared" si="78"/>
        <v>2761.4236328459815</v>
      </c>
      <c r="BK42" s="52">
        <f t="shared" si="38"/>
        <v>1.0475958561796042</v>
      </c>
      <c r="BL42" s="53">
        <f t="shared" si="17"/>
        <v>2.5242393286330268E-3</v>
      </c>
      <c r="BM42" s="72">
        <v>100.416</v>
      </c>
      <c r="BN42" s="42">
        <f t="shared" si="95"/>
        <v>274918.02930702106</v>
      </c>
      <c r="BO42" s="42">
        <f t="shared" si="39"/>
        <v>487979.50201996235</v>
      </c>
      <c r="BP42" s="101">
        <f t="shared" si="40"/>
        <v>1106752.9796662466</v>
      </c>
      <c r="BQ42" s="42">
        <f t="shared" si="41"/>
        <v>0.48797950201996232</v>
      </c>
      <c r="BR42" s="42">
        <f t="shared" si="42"/>
        <v>1.1067529796662465</v>
      </c>
      <c r="BS42" s="105">
        <f t="shared" si="19"/>
        <v>-618773.47764628427</v>
      </c>
      <c r="BT42" s="109">
        <f t="shared" si="20"/>
        <v>-1.268031700276155</v>
      </c>
      <c r="BU42" s="110">
        <f t="shared" si="96"/>
        <v>1.800369304009883E-4</v>
      </c>
      <c r="BV42" s="110">
        <f t="shared" si="97"/>
        <v>6.6876249589182182E-5</v>
      </c>
      <c r="BW42" s="109">
        <f t="shared" si="88"/>
        <v>0.62854149179153596</v>
      </c>
      <c r="BX42" s="42">
        <f t="shared" si="44"/>
        <v>3.32025893899874</v>
      </c>
      <c r="BY42" s="42">
        <f t="shared" si="98"/>
        <v>3320258.9389987402</v>
      </c>
      <c r="BZ42" s="55">
        <f t="shared" si="83"/>
        <v>205.61138549413113</v>
      </c>
      <c r="CA42" s="56">
        <f t="shared" si="84"/>
        <v>1.0475958561796042</v>
      </c>
      <c r="CB42" s="45">
        <f t="shared" si="45"/>
        <v>1492586451.8378897</v>
      </c>
      <c r="CC42" s="45">
        <f t="shared" si="46"/>
        <v>1.4925864518378897</v>
      </c>
      <c r="CD42" s="45">
        <f t="shared" si="24"/>
        <v>658097702.80378044</v>
      </c>
      <c r="CE42" s="45">
        <f t="shared" si="47"/>
        <v>0.65809770280378044</v>
      </c>
      <c r="CF42" s="45">
        <f t="shared" si="99"/>
        <v>0.46048978694812209</v>
      </c>
      <c r="CG42" s="45">
        <f t="shared" si="100"/>
        <v>0.24280095747113498</v>
      </c>
      <c r="CH42">
        <v>13.560829999999999</v>
      </c>
      <c r="CL42">
        <f t="shared" si="49"/>
        <v>0.27155441257725826</v>
      </c>
      <c r="CN42" s="45">
        <f t="shared" si="101"/>
        <v>7.9480140515285723E-11</v>
      </c>
      <c r="CQ42" s="24">
        <f t="shared" si="102"/>
        <v>1.9161649880499741E-9</v>
      </c>
      <c r="CR42" s="24"/>
    </row>
    <row r="43" spans="1:96" customFormat="1" ht="18" x14ac:dyDescent="0.35">
      <c r="A43" t="s">
        <v>182</v>
      </c>
      <c r="G43" s="68"/>
      <c r="H43" s="68"/>
      <c r="K43">
        <v>154.66795999999999</v>
      </c>
      <c r="L43" s="28">
        <f>0.0767*EXP(39300/(8.3144598*N43))/1000</f>
        <v>8.1514268008243823E-3</v>
      </c>
      <c r="N43">
        <v>1013</v>
      </c>
      <c r="O43">
        <v>3.2645143022437789E-5</v>
      </c>
      <c r="P43">
        <v>2.2077562764566649E-4</v>
      </c>
      <c r="Q43" s="91">
        <f t="shared" si="64"/>
        <v>3.7846224196870372E-10</v>
      </c>
      <c r="R43" s="99">
        <f>0.576*R4+0.384*R5+0.4*R22</f>
        <v>3.2822400000000001E-10</v>
      </c>
      <c r="S43" s="108">
        <f t="shared" si="65"/>
        <v>5.0238241968703704E-11</v>
      </c>
      <c r="T43" s="119">
        <f t="shared" si="66"/>
        <v>0.13274307552418418</v>
      </c>
      <c r="W43" s="31">
        <f t="shared" si="89"/>
        <v>3.5334312098435184E-10</v>
      </c>
      <c r="X43" s="31"/>
      <c r="Y43" s="45"/>
      <c r="Z43" s="31">
        <f t="shared" si="90"/>
        <v>3.7846224196870373</v>
      </c>
      <c r="AA43" s="31">
        <f t="shared" si="91"/>
        <v>3.2822400000000003</v>
      </c>
      <c r="AB43">
        <v>3957693.64</v>
      </c>
      <c r="AC43">
        <f>BH43</f>
        <v>1272.126022947567</v>
      </c>
      <c r="AK43">
        <v>3</v>
      </c>
      <c r="AL43">
        <v>6</v>
      </c>
      <c r="AM43" s="28">
        <f t="shared" si="34"/>
        <v>9</v>
      </c>
      <c r="AN43" s="28">
        <f>0.6*2+0.4*AN22</f>
        <v>1.7</v>
      </c>
      <c r="AO43" s="69">
        <v>0.45693693693693682</v>
      </c>
      <c r="AP43" s="69">
        <v>0.50823423423423297</v>
      </c>
      <c r="AQ43" s="33">
        <f t="shared" si="92"/>
        <v>0.47293540020198699</v>
      </c>
      <c r="AR43" s="33">
        <f t="shared" si="36"/>
        <v>6.945386920940394E-2</v>
      </c>
      <c r="AS43" s="33"/>
      <c r="AT43" s="33"/>
      <c r="AU43" s="69">
        <v>0.24265777297582219</v>
      </c>
      <c r="AV43" s="47">
        <f t="shared" si="71"/>
        <v>0.52254736766908338</v>
      </c>
      <c r="AW43" s="34">
        <f t="shared" si="93"/>
        <v>3651612.6217794088</v>
      </c>
      <c r="AX43" s="34">
        <f t="shared" si="14"/>
        <v>3397993.9963429328</v>
      </c>
      <c r="AY43" s="70">
        <v>1440892196.1891489</v>
      </c>
      <c r="AZ43" s="49">
        <f t="shared" si="73"/>
        <v>1.68408E-10</v>
      </c>
      <c r="BA43" s="49"/>
      <c r="BB43" s="49"/>
      <c r="BC43" s="37">
        <f t="shared" si="15"/>
        <v>3.5272190076287723E-10</v>
      </c>
      <c r="BD43" s="49">
        <f t="shared" si="74"/>
        <v>3.5272190076287707E-10</v>
      </c>
      <c r="BE43" s="49">
        <f t="shared" si="75"/>
        <v>1.0944486055465126</v>
      </c>
      <c r="BF43" s="50">
        <f t="shared" si="76"/>
        <v>1.9074979097870697E-4</v>
      </c>
      <c r="BG43" s="38">
        <f t="shared" si="37"/>
        <v>1.272126022947567</v>
      </c>
      <c r="BH43" s="71">
        <v>1272.126022947567</v>
      </c>
      <c r="BI43" s="71"/>
      <c r="BJ43" s="52">
        <f t="shared" si="78"/>
        <v>2664.4025748419622</v>
      </c>
      <c r="BK43" s="52">
        <f t="shared" si="38"/>
        <v>1.0944486055465124</v>
      </c>
      <c r="BL43" s="53">
        <f t="shared" si="17"/>
        <v>2.1875249979790693E-3</v>
      </c>
      <c r="BM43" s="72">
        <v>110.928</v>
      </c>
      <c r="BN43" s="42">
        <f t="shared" si="95"/>
        <v>254692.17924511642</v>
      </c>
      <c r="BO43" s="42">
        <f t="shared" si="39"/>
        <v>432976.70471669792</v>
      </c>
      <c r="BP43" s="101">
        <f t="shared" si="40"/>
        <v>1132664.6654476442</v>
      </c>
      <c r="BQ43" s="42">
        <f t="shared" si="41"/>
        <v>0.43297670471669791</v>
      </c>
      <c r="BR43" s="42">
        <f t="shared" si="42"/>
        <v>1.1326646654476442</v>
      </c>
      <c r="BS43" s="105">
        <f t="shared" si="19"/>
        <v>-699687.96073094627</v>
      </c>
      <c r="BT43" s="109">
        <f t="shared" si="20"/>
        <v>-1.6159944706234504</v>
      </c>
      <c r="BU43" s="110">
        <f t="shared" si="96"/>
        <v>1.6386533438730291E-4</v>
      </c>
      <c r="BV43" s="110">
        <f t="shared" si="97"/>
        <v>5.6903081532159578E-5</v>
      </c>
      <c r="BW43" s="109">
        <f t="shared" si="88"/>
        <v>0.65274484841518321</v>
      </c>
      <c r="BX43" s="42">
        <f t="shared" si="44"/>
        <v>3.3979939963429326</v>
      </c>
      <c r="BY43" s="42">
        <f t="shared" si="98"/>
        <v>3397993.9963429328</v>
      </c>
      <c r="BZ43" s="55">
        <f t="shared" si="83"/>
        <v>232.33299491606351</v>
      </c>
      <c r="CA43" s="56">
        <f t="shared" si="84"/>
        <v>1.0944486055465124</v>
      </c>
      <c r="CB43" s="45">
        <f t="shared" si="45"/>
        <v>1440892196.1891482</v>
      </c>
      <c r="CC43" s="45">
        <f t="shared" si="46"/>
        <v>1.4408921961891483</v>
      </c>
      <c r="CD43" s="45">
        <f t="shared" si="24"/>
        <v>550800933.40019596</v>
      </c>
      <c r="CE43" s="45">
        <f t="shared" si="47"/>
        <v>0.55080093340019598</v>
      </c>
      <c r="CF43" s="45">
        <f t="shared" si="99"/>
        <v>0.47293540020198699</v>
      </c>
      <c r="CG43" s="45">
        <f t="shared" si="100"/>
        <v>0.20845735613309282</v>
      </c>
      <c r="CH43">
        <v>14.137014000000001</v>
      </c>
      <c r="CL43">
        <f t="shared" si="49"/>
        <v>0.26596295891484367</v>
      </c>
      <c r="CN43" s="45">
        <f t="shared" si="101"/>
        <v>8.2815712857628237E-11</v>
      </c>
      <c r="CQ43" s="24">
        <f t="shared" si="102"/>
        <v>1.619053960080521E-9</v>
      </c>
      <c r="CR43" s="24"/>
    </row>
    <row r="44" spans="1:96" customFormat="1" ht="18" x14ac:dyDescent="0.35">
      <c r="A44" t="s">
        <v>183</v>
      </c>
      <c r="G44" s="68"/>
      <c r="H44" s="68"/>
      <c r="K44">
        <v>181.22704999999999</v>
      </c>
      <c r="L44" s="28">
        <f>0.0767*EXP(39300/(8.3144598*N44))/1000</f>
        <v>7.8587878713746243E-3</v>
      </c>
      <c r="N44">
        <v>1021</v>
      </c>
      <c r="O44">
        <v>3.4949140082044292E-5</v>
      </c>
      <c r="P44">
        <v>2.050117820240356E-4</v>
      </c>
      <c r="Q44" s="91">
        <f t="shared" si="64"/>
        <v>3.8716420434539827E-10</v>
      </c>
      <c r="R44" s="99">
        <f>0.57*R4+0.38*R5+0.5*R22</f>
        <v>3.4792999999999996E-10</v>
      </c>
      <c r="S44" s="108">
        <f t="shared" si="65"/>
        <v>3.9234204345398312E-11</v>
      </c>
      <c r="T44" s="119">
        <f t="shared" si="66"/>
        <v>0.10133737547285378</v>
      </c>
      <c r="W44" s="31">
        <f t="shared" si="89"/>
        <v>3.6754710217269911E-10</v>
      </c>
      <c r="X44" s="31"/>
      <c r="Y44" s="45"/>
      <c r="Z44" s="31">
        <f t="shared" si="90"/>
        <v>3.8716420434539827</v>
      </c>
      <c r="AA44" s="31">
        <f t="shared" si="91"/>
        <v>3.4792999999999994</v>
      </c>
      <c r="AB44">
        <v>4426131.4000000004</v>
      </c>
      <c r="AC44">
        <f>BH44</f>
        <v>1215.1718333840431</v>
      </c>
      <c r="AK44">
        <v>3</v>
      </c>
      <c r="AL44">
        <v>6</v>
      </c>
      <c r="AM44" s="28">
        <f t="shared" si="34"/>
        <v>9</v>
      </c>
      <c r="AN44" s="28">
        <f>0.5*2+0.5*AN22</f>
        <v>1.625</v>
      </c>
      <c r="AO44" s="69">
        <v>0.43928571428571439</v>
      </c>
      <c r="AP44" s="69">
        <v>0.40028571428571402</v>
      </c>
      <c r="AQ44" s="33">
        <f t="shared" si="92"/>
        <v>0.48970392040175686</v>
      </c>
      <c r="AR44" s="33">
        <f t="shared" si="36"/>
        <v>0.22338595389446836</v>
      </c>
      <c r="AS44" s="33"/>
      <c r="AT44" s="33"/>
      <c r="AU44" s="69">
        <v>0.23920093487850599</v>
      </c>
      <c r="AV44" s="47">
        <f t="shared" si="71"/>
        <v>0.40242450244484546</v>
      </c>
      <c r="AW44" s="34">
        <f t="shared" si="93"/>
        <v>2840284.0448030187</v>
      </c>
      <c r="AX44" s="34">
        <f t="shared" si="14"/>
        <v>3474763.6054825806</v>
      </c>
      <c r="AY44" s="70">
        <v>1407478287.0168049</v>
      </c>
      <c r="AZ44" s="49">
        <f t="shared" si="73"/>
        <v>1.6994999999999999E-10</v>
      </c>
      <c r="BA44" s="49"/>
      <c r="BB44" s="49"/>
      <c r="BC44" s="37">
        <f t="shared" si="15"/>
        <v>2.8439921097051686E-10</v>
      </c>
      <c r="BD44" s="49">
        <f t="shared" si="74"/>
        <v>2.8439921097051686E-10</v>
      </c>
      <c r="BE44" s="49">
        <f t="shared" si="75"/>
        <v>0.67342872003834586</v>
      </c>
      <c r="BF44" s="50">
        <f t="shared" si="76"/>
        <v>1.9684535825058817E-4</v>
      </c>
      <c r="BG44" s="38">
        <f t="shared" si="37"/>
        <v>1.2151718333840431</v>
      </c>
      <c r="BH44" s="71">
        <v>1215.1718333840431</v>
      </c>
      <c r="BI44" s="71"/>
      <c r="BJ44" s="52">
        <f t="shared" si="78"/>
        <v>2033.5034457665092</v>
      </c>
      <c r="BK44" s="52">
        <f t="shared" si="38"/>
        <v>0.67342872003834575</v>
      </c>
      <c r="BL44" s="53">
        <f t="shared" si="17"/>
        <v>1.9697046679718875E-3</v>
      </c>
      <c r="BM44" s="72">
        <v>121.44</v>
      </c>
      <c r="BN44" s="42">
        <f t="shared" si="95"/>
        <v>237901.77951831502</v>
      </c>
      <c r="BO44" s="42">
        <f t="shared" si="39"/>
        <v>386590.39171726193</v>
      </c>
      <c r="BP44" s="101">
        <f t="shared" si="40"/>
        <v>1158254.5351608603</v>
      </c>
      <c r="BQ44" s="42">
        <f t="shared" si="41"/>
        <v>0.38659039171726189</v>
      </c>
      <c r="BR44" s="42">
        <f t="shared" si="42"/>
        <v>1.1582545351608602</v>
      </c>
      <c r="BS44" s="105">
        <f t="shared" si="19"/>
        <v>-771664.14344359841</v>
      </c>
      <c r="BT44" s="109">
        <f t="shared" si="20"/>
        <v>-1.9960768813105043</v>
      </c>
      <c r="BU44" s="110">
        <f t="shared" si="96"/>
        <v>1.4967396141678957E-4</v>
      </c>
      <c r="BV44" s="110">
        <f t="shared" si="97"/>
        <v>4.5443195116485528E-5</v>
      </c>
      <c r="BW44" s="109">
        <f t="shared" si="88"/>
        <v>0.69638543213310067</v>
      </c>
      <c r="BX44" s="42">
        <f t="shared" si="44"/>
        <v>3.4747636054825808</v>
      </c>
      <c r="BY44" s="42">
        <f t="shared" si="98"/>
        <v>3474763.6054825806</v>
      </c>
      <c r="BZ44" s="55">
        <f t="shared" si="83"/>
        <v>203.2211837614567</v>
      </c>
      <c r="CA44" s="56">
        <f t="shared" si="84"/>
        <v>0.67342872003834575</v>
      </c>
      <c r="CB44" s="45">
        <f t="shared" si="45"/>
        <v>1407478287.0168052</v>
      </c>
      <c r="CC44" s="45">
        <f t="shared" si="46"/>
        <v>1.4074782870168052</v>
      </c>
      <c r="CD44" s="45">
        <f t="shared" si="24"/>
        <v>469773755.07172054</v>
      </c>
      <c r="CE44" s="45">
        <f t="shared" si="47"/>
        <v>0.46977375507172059</v>
      </c>
      <c r="CF44" s="45">
        <f t="shared" si="99"/>
        <v>0.48970392040175698</v>
      </c>
      <c r="CG44" s="45">
        <f t="shared" si="100"/>
        <v>0.18187958210469268</v>
      </c>
      <c r="CH44">
        <v>14.713198</v>
      </c>
      <c r="CL44">
        <f t="shared" si="49"/>
        <v>0.2607032590276197</v>
      </c>
      <c r="CN44" s="45">
        <f t="shared" si="101"/>
        <v>8.6051727262289109E-11</v>
      </c>
      <c r="CQ44" s="24">
        <f t="shared" si="102"/>
        <v>1.4611458502924743E-9</v>
      </c>
      <c r="CR44" s="24"/>
    </row>
    <row r="45" spans="1:96" x14ac:dyDescent="0.25">
      <c r="A45" s="73" t="s">
        <v>184</v>
      </c>
      <c r="B45" s="66">
        <v>0.01</v>
      </c>
      <c r="C45" s="73">
        <v>1</v>
      </c>
      <c r="D45" s="73">
        <v>10</v>
      </c>
      <c r="E45" s="73">
        <v>10</v>
      </c>
      <c r="F45" s="24">
        <f>D45*1.6726219E-27</f>
        <v>1.6726219000000001E-26</v>
      </c>
      <c r="G45" s="24">
        <f t="shared" si="1"/>
        <v>9.1093856E-30</v>
      </c>
      <c r="H45" s="25">
        <f t="shared" si="29"/>
        <v>1836.1522647586683</v>
      </c>
      <c r="I45" s="25">
        <f t="shared" si="30"/>
        <v>1</v>
      </c>
      <c r="J45" s="26">
        <f t="shared" si="31"/>
        <v>1.6717109614400002E-26</v>
      </c>
      <c r="K45" s="58">
        <v>18.015000000000001</v>
      </c>
      <c r="L45" s="74">
        <v>1.7930000000000001E-3</v>
      </c>
      <c r="M45" s="29">
        <f t="shared" si="32"/>
        <v>3.6609921288669233E-3</v>
      </c>
      <c r="N45" s="28">
        <v>273.14999999999998</v>
      </c>
      <c r="O45" s="62">
        <v>1.802E-5</v>
      </c>
      <c r="P45" s="62">
        <v>5.1E-5</v>
      </c>
      <c r="Q45" s="91">
        <f t="shared" si="64"/>
        <v>3.1045688436977751E-10</v>
      </c>
      <c r="R45" s="98">
        <v>3.1000000000000002E-10</v>
      </c>
      <c r="S45" s="108">
        <f t="shared" si="65"/>
        <v>4.5688436977749793E-13</v>
      </c>
      <c r="T45" s="119">
        <f t="shared" si="66"/>
        <v>1.4716515973062277E-3</v>
      </c>
      <c r="W45" s="31">
        <f t="shared" si="89"/>
        <v>3.1022844218488876E-10</v>
      </c>
      <c r="X45" s="31"/>
      <c r="Y45" s="24"/>
      <c r="Z45" s="31">
        <f t="shared" si="90"/>
        <v>3.1045688436977752</v>
      </c>
      <c r="AA45" s="31">
        <f t="shared" si="91"/>
        <v>3.1</v>
      </c>
      <c r="AB45" s="24">
        <v>999840</v>
      </c>
      <c r="AC45" s="28">
        <v>1403</v>
      </c>
      <c r="AD45" s="28">
        <v>0</v>
      </c>
      <c r="AE45" s="62">
        <v>999840</v>
      </c>
      <c r="AF45" s="28">
        <v>0</v>
      </c>
      <c r="AO45" s="75">
        <v>0.56100000000000005</v>
      </c>
      <c r="AP45" s="75">
        <v>0.56100000000000005</v>
      </c>
      <c r="AQ45" s="33">
        <f t="shared" si="92"/>
        <v>0.60645622271550126</v>
      </c>
      <c r="AR45" s="33">
        <f t="shared" si="36"/>
        <v>8.1027134965242775E-2</v>
      </c>
      <c r="AS45" s="33"/>
      <c r="AT45" s="33"/>
      <c r="AU45" s="75">
        <f>AY45*R45</f>
        <v>0.60645622271550126</v>
      </c>
      <c r="AV45" s="47">
        <f t="shared" si="71"/>
        <v>-8.1027134965242775E-2</v>
      </c>
      <c r="AW45" s="34">
        <f t="shared" si="93"/>
        <v>3869588.2095969468</v>
      </c>
      <c r="AX45" s="34">
        <f t="shared" si="14"/>
        <v>4183129.8557158709</v>
      </c>
      <c r="AY45" s="48">
        <f>1/3*BM45/O45*AC45</f>
        <v>1956310395.8564556</v>
      </c>
      <c r="AZ45" s="76">
        <f>R45</f>
        <v>3.1000000000000002E-10</v>
      </c>
      <c r="BA45" s="76"/>
      <c r="BB45" s="76"/>
      <c r="BC45" s="37">
        <f t="shared" si="15"/>
        <v>2.8676430958411341E-10</v>
      </c>
      <c r="BD45" s="49">
        <f>AP45/(1/3*BM45/O45*AC45)</f>
        <v>2.8676430958411341E-10</v>
      </c>
      <c r="BE45" s="49">
        <f t="shared" si="75"/>
        <v>-7.4953840051247111E-2</v>
      </c>
      <c r="BF45" s="50">
        <f t="shared" si="76"/>
        <v>4.3225675175730669E-4</v>
      </c>
      <c r="BG45" s="38">
        <f t="shared" si="37"/>
        <v>1.403</v>
      </c>
      <c r="BH45" s="51">
        <f>AC45+AD45*N45</f>
        <v>1403</v>
      </c>
      <c r="BI45" s="51"/>
      <c r="BJ45" s="52">
        <f t="shared" si="78"/>
        <v>1297.8397624081001</v>
      </c>
      <c r="BK45" s="52">
        <f t="shared" si="38"/>
        <v>-7.495384005124725E-2</v>
      </c>
      <c r="BL45" s="53">
        <f t="shared" si="17"/>
        <v>8.0453200147983725E-3</v>
      </c>
      <c r="BM45" s="77">
        <v>75.38</v>
      </c>
      <c r="BN45" s="42">
        <f t="shared" si="95"/>
        <v>461401.9210961822</v>
      </c>
      <c r="BO45" s="42">
        <f t="shared" si="39"/>
        <v>0</v>
      </c>
      <c r="BP45" s="101">
        <f t="shared" si="40"/>
        <v>1394376.6185719569</v>
      </c>
      <c r="BQ45" s="42"/>
      <c r="BR45" s="42">
        <f t="shared" si="42"/>
        <v>1.3943766185719568</v>
      </c>
      <c r="BS45" s="105">
        <f t="shared" si="19"/>
        <v>-1394376.6185719569</v>
      </c>
      <c r="BT45" s="109" t="e">
        <f t="shared" si="20"/>
        <v>#DIV/0!</v>
      </c>
      <c r="BU45" s="110">
        <f t="shared" si="96"/>
        <v>0</v>
      </c>
      <c r="BV45" s="110">
        <f t="shared" si="97"/>
        <v>6.370688826087271E-7</v>
      </c>
      <c r="BW45" s="109" t="e">
        <f t="shared" si="88"/>
        <v>#DIV/0!</v>
      </c>
      <c r="BX45" s="42">
        <f t="shared" si="44"/>
        <v>4.1831298557158707</v>
      </c>
      <c r="BY45" s="42">
        <f t="shared" si="98"/>
        <v>4183129.8557158709</v>
      </c>
      <c r="BZ45" s="55">
        <f t="shared" si="83"/>
        <v>69.72997953693698</v>
      </c>
      <c r="CA45" s="56">
        <f t="shared" si="84"/>
        <v>-7.4953840051247222E-2</v>
      </c>
      <c r="CB45" s="45">
        <f t="shared" si="45"/>
        <v>1956310395.8564556</v>
      </c>
      <c r="CC45" s="45">
        <f t="shared" si="46"/>
        <v>1.9563103958564556</v>
      </c>
      <c r="CD45" s="45"/>
      <c r="CE45" s="45"/>
      <c r="CF45" s="45">
        <f t="shared" si="99"/>
        <v>0.60645622271550126</v>
      </c>
      <c r="CG45" s="45"/>
      <c r="CH45"/>
      <c r="CI45"/>
      <c r="CJ45"/>
      <c r="CK45"/>
      <c r="CL45"/>
      <c r="CM45"/>
      <c r="CN45"/>
      <c r="CO45"/>
      <c r="CP45"/>
      <c r="CQ45" s="24">
        <f t="shared" si="102"/>
        <v>1.2781802750592626E-9</v>
      </c>
      <c r="CR45" s="24"/>
    </row>
    <row r="46" spans="1:96" x14ac:dyDescent="0.25">
      <c r="M46" s="28"/>
      <c r="N46" s="28"/>
      <c r="S46" s="97">
        <f>AVERAGE(S3:S23)</f>
        <v>1.8831867416859078E-11</v>
      </c>
      <c r="T46" s="117">
        <f>AVERAGE(T3:T23)</f>
        <v>6.5189206463191013E-2</v>
      </c>
      <c r="AR46" s="78">
        <f>AVERAGE(AR3:AR45)</f>
        <v>0.2835536224925399</v>
      </c>
      <c r="BG46" s="38">
        <f t="shared" si="37"/>
        <v>0</v>
      </c>
      <c r="BS46" s="80">
        <f>AVERAGE(BS3:BS24)</f>
        <v>194733.9135429509</v>
      </c>
      <c r="BT46" s="80">
        <f>AVERAGE(BT3:BT24)</f>
        <v>0.16081205174188132</v>
      </c>
      <c r="BU46" s="80"/>
      <c r="BV46" s="80"/>
      <c r="BW46" s="115"/>
    </row>
    <row r="47" spans="1:96" x14ac:dyDescent="0.25">
      <c r="M47" s="28"/>
      <c r="N47" s="28"/>
      <c r="S47" s="97"/>
      <c r="T47" s="97"/>
      <c r="AR47" s="78">
        <f>MAX(AR3:AR45)</f>
        <v>0.63629202480844904</v>
      </c>
      <c r="BG47" s="38">
        <f t="shared" si="37"/>
        <v>0</v>
      </c>
      <c r="BW47" s="115"/>
    </row>
    <row r="48" spans="1:96" x14ac:dyDescent="0.25">
      <c r="M48" s="28"/>
      <c r="N48" s="28"/>
      <c r="S48" s="97"/>
      <c r="T48" s="97"/>
      <c r="AR48" s="78">
        <f>MIN(AR3:AR45)</f>
        <v>4.329473066542034E-2</v>
      </c>
      <c r="AZ48" s="78">
        <v>0</v>
      </c>
      <c r="BG48" s="38">
        <f t="shared" si="37"/>
        <v>0</v>
      </c>
      <c r="BW48" s="115"/>
    </row>
    <row r="49" spans="7:75" x14ac:dyDescent="0.25">
      <c r="M49" s="28"/>
      <c r="N49" s="28"/>
      <c r="S49" s="97"/>
      <c r="T49" s="97"/>
      <c r="AZ49" s="78">
        <v>250</v>
      </c>
      <c r="BG49" s="38">
        <f t="shared" si="37"/>
        <v>0</v>
      </c>
      <c r="BW49" s="115"/>
    </row>
    <row r="50" spans="7:75" x14ac:dyDescent="0.25">
      <c r="M50" s="28"/>
      <c r="N50" s="28"/>
      <c r="S50" s="97"/>
      <c r="T50" s="97"/>
      <c r="AQ50" s="78" t="s">
        <v>185</v>
      </c>
      <c r="BG50" s="38">
        <f t="shared" si="37"/>
        <v>0</v>
      </c>
      <c r="BW50" s="115"/>
    </row>
    <row r="51" spans="7:75" x14ac:dyDescent="0.25">
      <c r="M51" s="28"/>
      <c r="N51" s="28"/>
      <c r="S51" s="97"/>
      <c r="T51" s="97"/>
      <c r="AQ51" s="78" t="s">
        <v>186</v>
      </c>
      <c r="BG51" s="38">
        <f t="shared" si="37"/>
        <v>0</v>
      </c>
      <c r="BW51" s="115"/>
    </row>
    <row r="52" spans="7:75" x14ac:dyDescent="0.25">
      <c r="K52" s="28"/>
      <c r="M52" s="28"/>
      <c r="N52" s="28"/>
      <c r="S52" s="97"/>
      <c r="T52" s="97"/>
      <c r="AQ52" s="78" t="s">
        <v>187</v>
      </c>
      <c r="BG52" s="38">
        <f t="shared" si="37"/>
        <v>0</v>
      </c>
      <c r="BW52" s="115"/>
    </row>
    <row r="53" spans="7:75" x14ac:dyDescent="0.25">
      <c r="M53" s="28"/>
      <c r="N53" s="28"/>
      <c r="S53" s="97"/>
      <c r="T53" s="97"/>
      <c r="AQ53" s="78" t="s">
        <v>188</v>
      </c>
      <c r="BG53" s="38">
        <f t="shared" si="37"/>
        <v>0</v>
      </c>
      <c r="BW53" s="115"/>
    </row>
    <row r="54" spans="7:75" x14ac:dyDescent="0.25">
      <c r="M54" s="28"/>
      <c r="N54" s="28"/>
      <c r="S54" s="97"/>
      <c r="T54" s="97"/>
      <c r="AQ54" s="78" t="s">
        <v>189</v>
      </c>
      <c r="BG54" s="38">
        <f t="shared" si="37"/>
        <v>0</v>
      </c>
      <c r="BW54" s="115"/>
    </row>
    <row r="55" spans="7:75" x14ac:dyDescent="0.25">
      <c r="G55" s="73" t="s">
        <v>157</v>
      </c>
      <c r="H55" s="73">
        <v>5.6672851556149997</v>
      </c>
      <c r="M55" s="28"/>
      <c r="N55" s="28"/>
      <c r="S55" s="97"/>
      <c r="T55" s="97"/>
      <c r="AQ55" s="78" t="s">
        <v>190</v>
      </c>
      <c r="BG55" s="38">
        <f t="shared" si="37"/>
        <v>0</v>
      </c>
      <c r="BW55" s="115"/>
    </row>
    <row r="56" spans="7:75" x14ac:dyDescent="0.25">
      <c r="G56" s="73" t="s">
        <v>158</v>
      </c>
      <c r="H56" s="73">
        <v>3.6125286079999999</v>
      </c>
      <c r="M56" s="28"/>
      <c r="N56" s="28"/>
      <c r="S56" s="97"/>
      <c r="T56" s="97"/>
      <c r="AQ56" s="78" t="s">
        <v>191</v>
      </c>
      <c r="BG56" s="38">
        <f t="shared" si="37"/>
        <v>0</v>
      </c>
      <c r="BW56" s="115"/>
    </row>
    <row r="57" spans="7:75" x14ac:dyDescent="0.25">
      <c r="G57" s="73" t="s">
        <v>159</v>
      </c>
      <c r="H57" s="73">
        <v>2.1603079999999997</v>
      </c>
      <c r="M57" s="28"/>
      <c r="N57" s="28"/>
      <c r="S57" s="97"/>
      <c r="T57" s="97"/>
      <c r="AQ57" s="78" t="s">
        <v>192</v>
      </c>
      <c r="BG57" s="38">
        <f t="shared" si="37"/>
        <v>0</v>
      </c>
      <c r="BW57" s="115"/>
    </row>
    <row r="58" spans="7:75" x14ac:dyDescent="0.25">
      <c r="M58" s="28"/>
      <c r="N58" s="28"/>
      <c r="S58" s="97"/>
      <c r="T58" s="97"/>
      <c r="AQ58" s="78" t="s">
        <v>193</v>
      </c>
      <c r="BG58" s="38">
        <f t="shared" si="37"/>
        <v>0</v>
      </c>
      <c r="BW58" s="115"/>
    </row>
    <row r="59" spans="7:75" x14ac:dyDescent="0.25">
      <c r="M59" s="28"/>
      <c r="N59" s="28"/>
      <c r="S59" s="97"/>
      <c r="T59" s="97"/>
      <c r="AQ59" s="78" t="s">
        <v>194</v>
      </c>
      <c r="BG59" s="38">
        <f t="shared" si="37"/>
        <v>0</v>
      </c>
      <c r="BW59" s="115"/>
    </row>
    <row r="60" spans="7:75" x14ac:dyDescent="0.25">
      <c r="BW60" s="116"/>
    </row>
    <row r="61" spans="7:75" x14ac:dyDescent="0.25">
      <c r="BW61" s="116"/>
    </row>
    <row r="62" spans="7:75" x14ac:dyDescent="0.25">
      <c r="BW62" s="116"/>
    </row>
    <row r="63" spans="7:75" x14ac:dyDescent="0.25">
      <c r="BW63" s="116"/>
    </row>
    <row r="64" spans="7:75" x14ac:dyDescent="0.25">
      <c r="BW64" s="116"/>
    </row>
    <row r="65" spans="75:75" x14ac:dyDescent="0.25">
      <c r="BW65" s="116"/>
    </row>
    <row r="66" spans="75:75" x14ac:dyDescent="0.25">
      <c r="BW66" s="116"/>
    </row>
    <row r="67" spans="75:75" x14ac:dyDescent="0.25">
      <c r="BW67" s="116"/>
    </row>
    <row r="68" spans="75:75" x14ac:dyDescent="0.25">
      <c r="BW68" s="116"/>
    </row>
    <row r="69" spans="75:75" x14ac:dyDescent="0.25">
      <c r="BW69" s="116"/>
    </row>
    <row r="70" spans="75:75" x14ac:dyDescent="0.25">
      <c r="BW70" s="116"/>
    </row>
    <row r="71" spans="75:75" x14ac:dyDescent="0.25">
      <c r="BW71" s="116"/>
    </row>
    <row r="72" spans="75:75" x14ac:dyDescent="0.25">
      <c r="BW72" s="116"/>
    </row>
    <row r="73" spans="75:75" x14ac:dyDescent="0.25">
      <c r="BW73" s="116"/>
    </row>
    <row r="74" spans="75:75" x14ac:dyDescent="0.25">
      <c r="BW74" s="116"/>
    </row>
    <row r="75" spans="75:75" x14ac:dyDescent="0.25">
      <c r="BW75" s="116"/>
    </row>
  </sheetData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170F-D68C-45EA-8BEF-5EB5072E503C}">
  <dimension ref="A1:BZ60"/>
  <sheetViews>
    <sheetView zoomScaleNormal="100" workbookViewId="0">
      <pane xSplit="5" ySplit="3" topLeftCell="V4" activePane="bottomRight" state="frozen"/>
      <selection pane="topRight" activeCell="C1" sqref="C1"/>
      <selection pane="bottomLeft" activeCell="A4" sqref="A4"/>
      <selection pane="bottomRight" activeCell="AB10" sqref="AA10:AB10"/>
    </sheetView>
  </sheetViews>
  <sheetFormatPr defaultRowHeight="15" x14ac:dyDescent="0.25"/>
  <cols>
    <col min="1" max="1" width="2.140625" customWidth="1"/>
    <col min="2" max="4" width="5.42578125" customWidth="1"/>
    <col min="5" max="5" width="31.7109375" customWidth="1"/>
    <col min="7" max="17" width="9.42578125" bestFit="1" customWidth="1"/>
    <col min="19" max="19" width="14.28515625" bestFit="1" customWidth="1"/>
    <col min="20" max="20" width="9.5703125" bestFit="1" customWidth="1"/>
    <col min="21" max="21" width="13" bestFit="1" customWidth="1"/>
    <col min="22" max="22" width="14.7109375" bestFit="1" customWidth="1"/>
    <col min="23" max="23" width="9.5703125" bestFit="1" customWidth="1"/>
    <col min="24" max="24" width="13" bestFit="1" customWidth="1"/>
    <col min="25" max="26" width="9.7109375" bestFit="1" customWidth="1"/>
    <col min="27" max="28" width="9.42578125" bestFit="1" customWidth="1"/>
    <col min="29" max="29" width="9.5703125" bestFit="1" customWidth="1"/>
    <col min="30" max="30" width="10.28515625" bestFit="1" customWidth="1"/>
    <col min="31" max="31" width="9.5703125" bestFit="1" customWidth="1"/>
    <col min="32" max="32" width="15.42578125" bestFit="1" customWidth="1"/>
    <col min="33" max="33" width="9.7109375" bestFit="1" customWidth="1"/>
    <col min="34" max="34" width="16.5703125" bestFit="1" customWidth="1"/>
    <col min="35" max="35" width="9.7109375" bestFit="1" customWidth="1"/>
    <col min="36" max="36" width="10.140625" bestFit="1" customWidth="1"/>
    <col min="37" max="37" width="15.28515625" bestFit="1" customWidth="1"/>
    <col min="38" max="38" width="9.42578125" bestFit="1" customWidth="1"/>
    <col min="39" max="46" width="13.5703125" customWidth="1"/>
    <col min="47" max="47" width="15.28515625" bestFit="1" customWidth="1"/>
    <col min="48" max="50" width="15" customWidth="1"/>
    <col min="51" max="51" width="14.140625" bestFit="1" customWidth="1"/>
    <col min="52" max="52" width="12.42578125" bestFit="1" customWidth="1"/>
    <col min="53" max="56" width="12.140625" customWidth="1"/>
    <col min="73" max="75" width="9.28515625" bestFit="1" customWidth="1"/>
  </cols>
  <sheetData>
    <row r="1" spans="1:78" x14ac:dyDescent="0.25">
      <c r="E1" s="91" t="s">
        <v>451</v>
      </c>
    </row>
    <row r="2" spans="1:78" ht="15.75" thickBot="1" x14ac:dyDescent="0.3">
      <c r="AC2" t="s">
        <v>519</v>
      </c>
      <c r="AG2" t="s">
        <v>519</v>
      </c>
      <c r="AL2" t="s">
        <v>434</v>
      </c>
      <c r="AM2" t="s">
        <v>82</v>
      </c>
      <c r="AN2" t="s">
        <v>82</v>
      </c>
      <c r="AO2" t="s">
        <v>86</v>
      </c>
      <c r="AP2" t="s">
        <v>82</v>
      </c>
      <c r="AS2" t="s">
        <v>86</v>
      </c>
      <c r="AU2" t="s">
        <v>464</v>
      </c>
      <c r="BA2" t="s">
        <v>520</v>
      </c>
    </row>
    <row r="3" spans="1:78" x14ac:dyDescent="0.25">
      <c r="E3" t="s">
        <v>0</v>
      </c>
      <c r="F3" t="s">
        <v>323</v>
      </c>
      <c r="G3" t="s">
        <v>1</v>
      </c>
      <c r="H3" t="s">
        <v>2</v>
      </c>
      <c r="I3" s="126" t="s">
        <v>7</v>
      </c>
      <c r="J3" s="132" t="s">
        <v>9</v>
      </c>
      <c r="K3" s="155" t="s">
        <v>11</v>
      </c>
      <c r="L3" t="s">
        <v>16</v>
      </c>
      <c r="M3" s="126" t="s">
        <v>363</v>
      </c>
      <c r="N3" s="132" t="s">
        <v>365</v>
      </c>
      <c r="O3" s="127" t="s">
        <v>324</v>
      </c>
      <c r="P3" t="s">
        <v>326</v>
      </c>
      <c r="Q3" s="126" t="s">
        <v>17</v>
      </c>
      <c r="R3" s="127" t="s">
        <v>18</v>
      </c>
      <c r="S3" t="s">
        <v>327</v>
      </c>
      <c r="T3" t="s">
        <v>328</v>
      </c>
      <c r="U3" t="s">
        <v>329</v>
      </c>
      <c r="V3" t="s">
        <v>330</v>
      </c>
      <c r="W3" t="s">
        <v>331</v>
      </c>
      <c r="X3" t="s">
        <v>332</v>
      </c>
      <c r="Y3" t="s">
        <v>333</v>
      </c>
      <c r="Z3" t="s">
        <v>334</v>
      </c>
      <c r="AA3" t="s">
        <v>489</v>
      </c>
      <c r="AB3" t="s">
        <v>490</v>
      </c>
      <c r="AC3" t="s">
        <v>327</v>
      </c>
      <c r="AD3" t="s">
        <v>328</v>
      </c>
      <c r="AE3" t="s">
        <v>329</v>
      </c>
      <c r="AF3" t="s">
        <v>330</v>
      </c>
      <c r="AG3" t="s">
        <v>331</v>
      </c>
      <c r="AH3" t="s">
        <v>332</v>
      </c>
      <c r="AI3" t="s">
        <v>333</v>
      </c>
      <c r="AJ3" t="s">
        <v>334</v>
      </c>
      <c r="AK3" t="s">
        <v>393</v>
      </c>
      <c r="AL3" t="s">
        <v>393</v>
      </c>
      <c r="AM3" t="s">
        <v>465</v>
      </c>
      <c r="AN3" t="s">
        <v>466</v>
      </c>
      <c r="AO3" t="s">
        <v>466</v>
      </c>
      <c r="AP3" t="s">
        <v>452</v>
      </c>
      <c r="AQ3" t="s">
        <v>453</v>
      </c>
      <c r="AR3" t="s">
        <v>407</v>
      </c>
      <c r="AS3" t="s">
        <v>452</v>
      </c>
      <c r="AT3" t="s">
        <v>453</v>
      </c>
      <c r="AU3" t="s">
        <v>407</v>
      </c>
      <c r="AV3" t="s">
        <v>419</v>
      </c>
      <c r="AW3" t="s">
        <v>491</v>
      </c>
      <c r="AY3" t="s">
        <v>452</v>
      </c>
      <c r="AZ3" t="s">
        <v>453</v>
      </c>
      <c r="BA3" t="s">
        <v>407</v>
      </c>
      <c r="BB3" t="s">
        <v>452</v>
      </c>
      <c r="BD3" t="s">
        <v>453</v>
      </c>
      <c r="BF3" t="s">
        <v>464</v>
      </c>
      <c r="BJ3" t="s">
        <v>82</v>
      </c>
      <c r="BO3" t="s">
        <v>86</v>
      </c>
      <c r="BT3" t="s">
        <v>505</v>
      </c>
      <c r="BU3" t="s">
        <v>506</v>
      </c>
      <c r="BV3" t="s">
        <v>507</v>
      </c>
      <c r="BW3" t="s">
        <v>518</v>
      </c>
      <c r="BX3" t="s">
        <v>508</v>
      </c>
      <c r="BY3" t="s">
        <v>509</v>
      </c>
    </row>
    <row r="4" spans="1:78" x14ac:dyDescent="0.25">
      <c r="A4" t="s">
        <v>481</v>
      </c>
      <c r="B4" t="s">
        <v>559</v>
      </c>
      <c r="C4" t="s">
        <v>152</v>
      </c>
      <c r="D4" t="s">
        <v>152</v>
      </c>
      <c r="E4" t="s">
        <v>152</v>
      </c>
      <c r="F4" t="s">
        <v>272</v>
      </c>
      <c r="G4">
        <v>1121.2</v>
      </c>
      <c r="H4">
        <v>1121.2</v>
      </c>
      <c r="I4" s="128">
        <v>1.3498414938304</v>
      </c>
      <c r="J4">
        <v>0.80194503019063301</v>
      </c>
      <c r="K4" s="156">
        <v>1.3235354497072001</v>
      </c>
      <c r="M4" s="128">
        <v>1.3498414938304</v>
      </c>
      <c r="N4">
        <v>0.80194503019063301</v>
      </c>
      <c r="O4" s="129">
        <v>1.3235354497072001</v>
      </c>
      <c r="Q4" s="128">
        <v>1.26067524166442</v>
      </c>
      <c r="R4" s="129" t="s">
        <v>367</v>
      </c>
      <c r="S4">
        <v>4476075.1837773202</v>
      </c>
      <c r="T4">
        <v>-1213.2634257295899</v>
      </c>
      <c r="W4">
        <v>2571.7111999999902</v>
      </c>
      <c r="X4">
        <v>-1.1739999999999999</v>
      </c>
      <c r="AA4">
        <f t="shared" ref="AA4:AA10" si="0">ABS((Q4-M4)/Q4)</f>
        <v>7.0728962717041433E-2</v>
      </c>
      <c r="AB4">
        <f t="shared" ref="AB4:AB10" si="1">ABS((Q4-O4)/Q4)</f>
        <v>4.9862332474926822E-2</v>
      </c>
      <c r="AC4">
        <f t="shared" ref="AC4:AC12" si="2">S4/1000000</f>
        <v>4.4760751837773203</v>
      </c>
      <c r="AD4">
        <f t="shared" ref="AD4:AD12" si="3">T4/1000000</f>
        <v>-1.2132634257295898E-3</v>
      </c>
      <c r="AG4">
        <f t="shared" ref="AG4:AG27" si="4">W4/1000</f>
        <v>2.57171119999999</v>
      </c>
      <c r="AH4">
        <f t="shared" ref="AH4:AH27" si="5">X4/1000</f>
        <v>-1.1739999999999999E-3</v>
      </c>
      <c r="AK4">
        <f t="shared" ref="AK4:AK12" si="6">K4/(1/3*S4*W4)</f>
        <v>3.4493499999999991E-10</v>
      </c>
      <c r="AL4">
        <f>AK4*10000000000</f>
        <v>3.449349999999999</v>
      </c>
      <c r="AM4">
        <v>2342102.1459586555</v>
      </c>
      <c r="AN4">
        <v>2.2759837070607752E-10</v>
      </c>
      <c r="AO4">
        <v>2.09E-10</v>
      </c>
      <c r="AP4">
        <f t="shared" ref="AP4:AP11" si="7">Q4/(1/3*AN4*W4)</f>
        <v>6461496.7990588807</v>
      </c>
      <c r="AQ4">
        <f t="shared" ref="AQ4:AQ11" si="8">Q4/(1/3*AN4*AM4)</f>
        <v>7094.9525901664692</v>
      </c>
      <c r="AR4">
        <f t="shared" ref="AR4:AR11" si="9">Q4/(1/3*W4*AM4)</f>
        <v>6.279086274379327E-10</v>
      </c>
      <c r="AS4">
        <f t="shared" ref="AS4:AS11" si="10">Q4/(1/3*W4*AO4)</f>
        <v>7036488.7262599813</v>
      </c>
      <c r="AT4">
        <f t="shared" ref="AT4:AT11" si="11">Q4/(1/3*S4*AO4)</f>
        <v>4042.7866206495573</v>
      </c>
      <c r="AU4">
        <f t="shared" ref="AU4:AU11" si="12">Q4/(1/3*S4*W4)</f>
        <v>3.2855260097469759E-10</v>
      </c>
      <c r="AV4">
        <f t="shared" ref="AV4:AV10" si="13">ABS(AU4-AK4)/AU4</f>
        <v>4.9862332474926746E-2</v>
      </c>
      <c r="AW4">
        <f>AVERAGE(AV4:AV12)</f>
        <v>8.4436769254694219E-2</v>
      </c>
      <c r="AY4">
        <f t="shared" ref="AY4:AY10" si="14">Q4/(1/3*AK4*W4)</f>
        <v>4263487.740554993</v>
      </c>
      <c r="AZ4">
        <f t="shared" ref="AZ4:AZ10" si="15">Q4/(1/3*S4*AK4)</f>
        <v>2449.5699297425826</v>
      </c>
      <c r="BA4">
        <f t="shared" ref="BA4:BA10" si="16">Q4/(1/3*AC4*AG4)*10</f>
        <v>3.2855260097469765</v>
      </c>
      <c r="BB4">
        <f t="shared" ref="BB4:BB10" si="17">Q4/(1/3*AL4*AG4)*10</f>
        <v>4.2634877405549947</v>
      </c>
      <c r="BC4" t="str">
        <f t="shared" ref="BC4:BC27" si="18">IF(BB4&gt;AC4,1, "")</f>
        <v/>
      </c>
      <c r="BD4">
        <f t="shared" ref="BD4:BD10" si="19">Q4/(1/3*AL4*AC4)*10</f>
        <v>2.4495699297425828</v>
      </c>
      <c r="BT4" t="s">
        <v>53</v>
      </c>
      <c r="BU4">
        <v>3</v>
      </c>
      <c r="BV4">
        <v>9</v>
      </c>
      <c r="BW4">
        <f>BU4*BV4/(BU4+BV4)</f>
        <v>2.25</v>
      </c>
      <c r="BX4">
        <v>3</v>
      </c>
      <c r="BY4">
        <v>9</v>
      </c>
      <c r="BZ4">
        <f>BX4*BY4/(BX4+BY4)</f>
        <v>2.25</v>
      </c>
    </row>
    <row r="5" spans="1:78" x14ac:dyDescent="0.25">
      <c r="B5" t="s">
        <v>559</v>
      </c>
      <c r="C5" t="s">
        <v>153</v>
      </c>
      <c r="D5" t="s">
        <v>153</v>
      </c>
      <c r="E5" t="s">
        <v>153</v>
      </c>
      <c r="F5" t="s">
        <v>272</v>
      </c>
      <c r="G5">
        <v>1268</v>
      </c>
      <c r="H5">
        <v>1276.21082621082</v>
      </c>
      <c r="I5" s="128">
        <v>0.842268101058265</v>
      </c>
      <c r="J5">
        <v>0.53047695960528096</v>
      </c>
      <c r="K5" s="156">
        <v>0.887702401552242</v>
      </c>
      <c r="M5" s="128">
        <v>0.84014612189646098</v>
      </c>
      <c r="N5">
        <v>0.52710333705454204</v>
      </c>
      <c r="O5" s="129">
        <v>0.88205696721999505</v>
      </c>
      <c r="Q5" s="128">
        <v>1.17915204552163</v>
      </c>
      <c r="R5" s="129" t="s">
        <v>282</v>
      </c>
      <c r="S5">
        <v>3257796.28465275</v>
      </c>
      <c r="T5">
        <v>-1063.33238068026</v>
      </c>
      <c r="W5">
        <v>2078.7199999999998</v>
      </c>
      <c r="X5">
        <v>-0.95999999999998997</v>
      </c>
      <c r="AA5">
        <f t="shared" si="0"/>
        <v>0.28749975451656068</v>
      </c>
      <c r="AB5">
        <f t="shared" si="1"/>
        <v>0.2519565474444026</v>
      </c>
      <c r="AC5">
        <f t="shared" si="2"/>
        <v>3.2577962846527502</v>
      </c>
      <c r="AD5">
        <f t="shared" si="3"/>
        <v>-1.0633323806802601E-3</v>
      </c>
      <c r="AG5">
        <f t="shared" si="4"/>
        <v>2.0787199999999997</v>
      </c>
      <c r="AH5">
        <f t="shared" si="5"/>
        <v>-9.5999999999998994E-4</v>
      </c>
      <c r="AK5">
        <f t="shared" si="6"/>
        <v>3.9325000000000089E-10</v>
      </c>
      <c r="AL5">
        <f t="shared" ref="AL5:AL33" si="20">AK5*10000000000</f>
        <v>3.932500000000009</v>
      </c>
      <c r="AM5">
        <v>1539715.2996579979</v>
      </c>
      <c r="AN5">
        <v>2.6175256793330214E-10</v>
      </c>
      <c r="AO5">
        <v>2.3500000000000002E-10</v>
      </c>
      <c r="AP5">
        <f t="shared" si="7"/>
        <v>6501358.5471080923</v>
      </c>
      <c r="AQ5">
        <f t="shared" si="8"/>
        <v>8777.2746312557774</v>
      </c>
      <c r="AR5">
        <f t="shared" si="9"/>
        <v>1.1052350360736547E-9</v>
      </c>
      <c r="AS5">
        <f t="shared" si="10"/>
        <v>7241477.8500453848</v>
      </c>
      <c r="AT5">
        <f t="shared" si="11"/>
        <v>4620.6096149596569</v>
      </c>
      <c r="AU5">
        <f t="shared" si="12"/>
        <v>5.2236148183281988E-10</v>
      </c>
      <c r="AV5">
        <f t="shared" si="13"/>
        <v>0.24716884058871075</v>
      </c>
      <c r="AY5">
        <f t="shared" si="14"/>
        <v>4327392.9936698321</v>
      </c>
      <c r="AZ5">
        <f t="shared" si="15"/>
        <v>2761.2034571278241</v>
      </c>
      <c r="BA5">
        <f t="shared" si="16"/>
        <v>5.2236148183281994</v>
      </c>
      <c r="BB5">
        <f t="shared" si="17"/>
        <v>4.3273929936698332</v>
      </c>
      <c r="BC5">
        <f t="shared" si="18"/>
        <v>1</v>
      </c>
      <c r="BD5">
        <f t="shared" si="19"/>
        <v>2.7612034571278237</v>
      </c>
      <c r="BT5" t="s">
        <v>55</v>
      </c>
      <c r="BU5">
        <v>11</v>
      </c>
      <c r="BV5">
        <v>9</v>
      </c>
      <c r="BW5">
        <f t="shared" ref="BW5:BW13" si="21">BU5*BV5/(BU5+BV5)</f>
        <v>4.95</v>
      </c>
      <c r="BX5">
        <v>11</v>
      </c>
      <c r="BY5">
        <v>9</v>
      </c>
      <c r="BZ5">
        <f t="shared" ref="BZ5:BZ13" si="22">BX5*BY5/(BX5+BY5)</f>
        <v>4.95</v>
      </c>
    </row>
    <row r="6" spans="1:78" x14ac:dyDescent="0.25">
      <c r="B6" t="s">
        <v>559</v>
      </c>
      <c r="C6" t="s">
        <v>154</v>
      </c>
      <c r="D6" t="s">
        <v>154</v>
      </c>
      <c r="E6" t="s">
        <v>154</v>
      </c>
      <c r="F6" t="s">
        <v>272</v>
      </c>
      <c r="G6">
        <v>1131.2</v>
      </c>
      <c r="H6">
        <v>1130.5970149253701</v>
      </c>
      <c r="I6" s="128">
        <v>0.58268227937308503</v>
      </c>
      <c r="J6">
        <v>0.36409719101091298</v>
      </c>
      <c r="K6" s="156">
        <v>0.58671239384250795</v>
      </c>
      <c r="M6" s="128">
        <v>0.58268227937308503</v>
      </c>
      <c r="N6">
        <v>0.36409719101091298</v>
      </c>
      <c r="O6" s="129">
        <v>0.58671239384250795</v>
      </c>
      <c r="Q6" s="128">
        <v>0.62277172330456099</v>
      </c>
      <c r="R6" s="129" t="s">
        <v>57</v>
      </c>
      <c r="S6">
        <v>2198743.6886586202</v>
      </c>
      <c r="T6">
        <v>-750.21687866842797</v>
      </c>
      <c r="W6">
        <v>1833.136</v>
      </c>
      <c r="X6">
        <v>-0.84499999999999897</v>
      </c>
      <c r="AA6">
        <f t="shared" si="0"/>
        <v>6.4372614284336355E-2</v>
      </c>
      <c r="AB6">
        <f t="shared" si="1"/>
        <v>5.7901359539438403E-2</v>
      </c>
      <c r="AC6">
        <f t="shared" si="2"/>
        <v>2.1987436886586202</v>
      </c>
      <c r="AD6">
        <f t="shared" si="3"/>
        <v>-7.50216878668428E-4</v>
      </c>
      <c r="AG6">
        <f t="shared" si="4"/>
        <v>1.8331359999999999</v>
      </c>
      <c r="AH6">
        <f t="shared" si="5"/>
        <v>-8.4499999999999896E-4</v>
      </c>
      <c r="AK6">
        <f t="shared" si="6"/>
        <v>4.3669400000000042E-10</v>
      </c>
      <c r="AL6">
        <f t="shared" si="20"/>
        <v>4.366940000000004</v>
      </c>
      <c r="AM6">
        <v>1094008.2392306828</v>
      </c>
      <c r="AN6">
        <v>2.9333523201941225E-10</v>
      </c>
      <c r="AO6">
        <v>2.7099999999999999E-10</v>
      </c>
      <c r="AP6">
        <f t="shared" si="7"/>
        <v>3474491.273127587</v>
      </c>
      <c r="AQ6">
        <f t="shared" si="8"/>
        <v>5821.9077389535069</v>
      </c>
      <c r="AR6">
        <f t="shared" si="9"/>
        <v>9.3161154295237168E-10</v>
      </c>
      <c r="AS6">
        <f t="shared" si="10"/>
        <v>3760851.3053590544</v>
      </c>
      <c r="AT6">
        <f t="shared" si="11"/>
        <v>3135.4959443711091</v>
      </c>
      <c r="AU6">
        <f t="shared" si="12"/>
        <v>4.6353320262357541E-10</v>
      </c>
      <c r="AV6">
        <f t="shared" si="13"/>
        <v>5.7901359539438396E-2</v>
      </c>
      <c r="AY6">
        <f t="shared" si="14"/>
        <v>2333878.4223101367</v>
      </c>
      <c r="AZ6">
        <f t="shared" si="15"/>
        <v>1945.8004939948105</v>
      </c>
      <c r="BA6">
        <f t="shared" si="16"/>
        <v>4.635332026235754</v>
      </c>
      <c r="BB6">
        <f t="shared" si="17"/>
        <v>2.3338784223101365</v>
      </c>
      <c r="BC6">
        <f t="shared" si="18"/>
        <v>1</v>
      </c>
      <c r="BD6">
        <f t="shared" si="19"/>
        <v>1.9458004939948104</v>
      </c>
      <c r="BT6" t="s">
        <v>56</v>
      </c>
      <c r="BU6">
        <v>19</v>
      </c>
      <c r="BV6">
        <v>9</v>
      </c>
      <c r="BW6">
        <f t="shared" si="21"/>
        <v>6.1071428571428568</v>
      </c>
      <c r="BX6">
        <v>19</v>
      </c>
      <c r="BY6">
        <v>9</v>
      </c>
      <c r="BZ6">
        <f t="shared" si="22"/>
        <v>6.1071428571428568</v>
      </c>
    </row>
    <row r="7" spans="1:78" x14ac:dyDescent="0.25">
      <c r="B7" t="s">
        <v>559</v>
      </c>
      <c r="C7" t="s">
        <v>157</v>
      </c>
      <c r="D7" t="s">
        <v>157</v>
      </c>
      <c r="E7" t="s">
        <v>157</v>
      </c>
      <c r="F7" t="s">
        <v>272</v>
      </c>
      <c r="G7">
        <v>883</v>
      </c>
      <c r="H7">
        <v>965.57734204792996</v>
      </c>
      <c r="I7" s="128">
        <v>0.68631947375037605</v>
      </c>
      <c r="J7">
        <v>0.41038418590950398</v>
      </c>
      <c r="K7" s="156">
        <v>0.68012156749712804</v>
      </c>
      <c r="M7" s="128">
        <v>0.66763393570969798</v>
      </c>
      <c r="N7">
        <v>0.38646537419784699</v>
      </c>
      <c r="O7" s="129">
        <v>0.64048139550086103</v>
      </c>
      <c r="Q7" s="128">
        <v>0.65551426087602205</v>
      </c>
      <c r="R7" s="129" t="s">
        <v>48</v>
      </c>
      <c r="S7">
        <v>2303686.4828041699</v>
      </c>
      <c r="T7">
        <v>-663.78864933716795</v>
      </c>
      <c r="W7">
        <v>2079.4830000000002</v>
      </c>
      <c r="X7">
        <v>-0.84899999999999698</v>
      </c>
      <c r="AA7">
        <f t="shared" si="0"/>
        <v>1.8488804221405239E-2</v>
      </c>
      <c r="AB7">
        <f t="shared" si="1"/>
        <v>2.2932934144058535E-2</v>
      </c>
      <c r="AC7">
        <f t="shared" si="2"/>
        <v>2.3036864828041699</v>
      </c>
      <c r="AD7">
        <f t="shared" si="3"/>
        <v>-6.6378864933716792E-4</v>
      </c>
      <c r="AG7">
        <f t="shared" si="4"/>
        <v>2.0794830000000002</v>
      </c>
      <c r="AH7">
        <f t="shared" si="5"/>
        <v>-8.48999999999997E-4</v>
      </c>
      <c r="AK7">
        <f t="shared" si="6"/>
        <v>4.2592099999999961E-10</v>
      </c>
      <c r="AL7">
        <f t="shared" si="20"/>
        <v>4.2592099999999959</v>
      </c>
      <c r="AM7">
        <v>1175956.9245281653</v>
      </c>
      <c r="AN7">
        <v>2.8635665995499066E-10</v>
      </c>
      <c r="AO7">
        <v>2.5699999999999999E-10</v>
      </c>
      <c r="AP7">
        <f t="shared" si="7"/>
        <v>3302484.1089211255</v>
      </c>
      <c r="AQ7">
        <f t="shared" si="8"/>
        <v>5839.8904067230978</v>
      </c>
      <c r="AR7">
        <f t="shared" si="9"/>
        <v>8.0418619020805565E-10</v>
      </c>
      <c r="AS7">
        <f t="shared" si="10"/>
        <v>3679721.0855450863</v>
      </c>
      <c r="AT7">
        <f t="shared" si="11"/>
        <v>3321.5967099907766</v>
      </c>
      <c r="AU7">
        <f t="shared" si="12"/>
        <v>4.1051085989528619E-10</v>
      </c>
      <c r="AV7">
        <f t="shared" si="13"/>
        <v>3.7538934070207704E-2</v>
      </c>
      <c r="AY7">
        <f t="shared" si="14"/>
        <v>2220337.3841277794</v>
      </c>
      <c r="AZ7">
        <f t="shared" si="15"/>
        <v>2004.2457508965988</v>
      </c>
      <c r="BA7">
        <f t="shared" si="16"/>
        <v>4.105108598952862</v>
      </c>
      <c r="BB7">
        <f t="shared" si="17"/>
        <v>2.22033738412778</v>
      </c>
      <c r="BC7" t="str">
        <f t="shared" si="18"/>
        <v/>
      </c>
      <c r="BD7">
        <f t="shared" si="19"/>
        <v>2.0042457508965987</v>
      </c>
      <c r="BT7" t="s">
        <v>47</v>
      </c>
      <c r="BU7">
        <v>3</v>
      </c>
      <c r="BV7">
        <v>17</v>
      </c>
      <c r="BW7">
        <f t="shared" si="21"/>
        <v>2.5499999999999998</v>
      </c>
      <c r="BX7">
        <v>3</v>
      </c>
      <c r="BY7">
        <v>17</v>
      </c>
      <c r="BZ7">
        <f t="shared" si="22"/>
        <v>2.5499999999999998</v>
      </c>
    </row>
    <row r="8" spans="1:78" x14ac:dyDescent="0.25">
      <c r="B8" t="s">
        <v>559</v>
      </c>
      <c r="C8" t="s">
        <v>158</v>
      </c>
      <c r="D8" t="s">
        <v>158</v>
      </c>
      <c r="E8" t="s">
        <v>158</v>
      </c>
      <c r="F8" t="s">
        <v>347</v>
      </c>
      <c r="G8">
        <v>1073.8</v>
      </c>
      <c r="H8">
        <v>1087.31808731808</v>
      </c>
      <c r="I8" s="128">
        <v>0.48681288142144602</v>
      </c>
      <c r="J8">
        <v>0.310170753406454</v>
      </c>
      <c r="K8" s="156">
        <v>0.49727824637214202</v>
      </c>
      <c r="M8" s="128">
        <v>0.48405829986611099</v>
      </c>
      <c r="N8">
        <v>0.30664510243584298</v>
      </c>
      <c r="O8" s="129">
        <v>0.49162578071336899</v>
      </c>
      <c r="Q8" s="128">
        <v>0.49104259587103499</v>
      </c>
      <c r="R8" s="129" t="s">
        <v>368</v>
      </c>
      <c r="S8">
        <v>1853848.9792105099</v>
      </c>
      <c r="T8">
        <v>-646.84667111544604</v>
      </c>
      <c r="W8">
        <v>1773.623</v>
      </c>
      <c r="X8">
        <v>-0.91500000000000103</v>
      </c>
      <c r="AA8">
        <f t="shared" si="0"/>
        <v>1.4223401520869948E-2</v>
      </c>
      <c r="AB8">
        <f t="shared" si="1"/>
        <v>1.1876461374995652E-3</v>
      </c>
      <c r="AC8">
        <f t="shared" si="2"/>
        <v>1.85384897921051</v>
      </c>
      <c r="AD8">
        <f t="shared" si="3"/>
        <v>-6.4684667111544606E-4</v>
      </c>
      <c r="AG8">
        <f t="shared" si="4"/>
        <v>1.7736229999999999</v>
      </c>
      <c r="AH8">
        <f t="shared" si="5"/>
        <v>-9.1500000000000099E-4</v>
      </c>
      <c r="AK8">
        <f t="shared" si="6"/>
        <v>4.5371700000000045E-10</v>
      </c>
      <c r="AL8">
        <f t="shared" si="20"/>
        <v>4.5371700000000041</v>
      </c>
      <c r="AM8">
        <v>883342.64203487826</v>
      </c>
      <c r="AN8">
        <v>3.1501267418407799E-10</v>
      </c>
      <c r="AO8">
        <v>2.8300000000000001E-10</v>
      </c>
      <c r="AP8">
        <f t="shared" si="7"/>
        <v>2636641.4923100709</v>
      </c>
      <c r="AQ8">
        <f t="shared" si="8"/>
        <v>5293.9909962263764</v>
      </c>
      <c r="AR8">
        <f t="shared" si="9"/>
        <v>9.4026422798289262E-10</v>
      </c>
      <c r="AS8">
        <f t="shared" si="10"/>
        <v>2934895.71504344</v>
      </c>
      <c r="AT8">
        <f t="shared" si="11"/>
        <v>2807.8870507668271</v>
      </c>
      <c r="AU8">
        <f t="shared" si="12"/>
        <v>4.480275883696885E-10</v>
      </c>
      <c r="AV8">
        <f t="shared" si="13"/>
        <v>1.2698797524980421E-2</v>
      </c>
      <c r="AY8">
        <f t="shared" si="14"/>
        <v>1830602.5283542224</v>
      </c>
      <c r="AZ8">
        <f t="shared" si="15"/>
        <v>1751.3825476387512</v>
      </c>
      <c r="BA8">
        <f t="shared" si="16"/>
        <v>4.4802758836968852</v>
      </c>
      <c r="BB8">
        <f t="shared" si="17"/>
        <v>1.8306025283542227</v>
      </c>
      <c r="BC8" t="str">
        <f t="shared" si="18"/>
        <v/>
      </c>
      <c r="BD8">
        <f t="shared" si="19"/>
        <v>1.7513825476387512</v>
      </c>
      <c r="BT8" t="s">
        <v>510</v>
      </c>
      <c r="BU8">
        <v>11</v>
      </c>
      <c r="BV8">
        <v>17</v>
      </c>
      <c r="BW8">
        <f t="shared" si="21"/>
        <v>6.6785714285714288</v>
      </c>
      <c r="BX8">
        <v>11</v>
      </c>
      <c r="BY8">
        <v>17</v>
      </c>
      <c r="BZ8">
        <f t="shared" si="22"/>
        <v>6.6785714285714288</v>
      </c>
    </row>
    <row r="9" spans="1:78" x14ac:dyDescent="0.25">
      <c r="B9" t="s">
        <v>559</v>
      </c>
      <c r="C9" t="s">
        <v>159</v>
      </c>
      <c r="D9" t="s">
        <v>159</v>
      </c>
      <c r="E9" t="s">
        <v>159</v>
      </c>
      <c r="F9" t="s">
        <v>272</v>
      </c>
      <c r="G9">
        <v>1042.7</v>
      </c>
      <c r="H9">
        <v>1052.1638776687801</v>
      </c>
      <c r="I9" s="128">
        <v>0.37423569928907002</v>
      </c>
      <c r="J9">
        <v>0.26186834835755002</v>
      </c>
      <c r="K9" s="156">
        <v>0.41800345177215198</v>
      </c>
      <c r="M9" s="128">
        <v>0.37219191681272601</v>
      </c>
      <c r="N9">
        <v>0.25926783445691498</v>
      </c>
      <c r="O9" s="129">
        <v>0.413852420180648</v>
      </c>
      <c r="Q9" s="128">
        <v>0.36749821512915098</v>
      </c>
      <c r="R9" s="129" t="s">
        <v>52</v>
      </c>
      <c r="S9">
        <v>1508405.0843915499</v>
      </c>
      <c r="T9">
        <v>-575.65944524106601</v>
      </c>
      <c r="W9">
        <v>1632.65939999999</v>
      </c>
      <c r="X9">
        <v>-0.878000000000003</v>
      </c>
      <c r="AA9">
        <f t="shared" si="0"/>
        <v>1.2772039401403631E-2</v>
      </c>
      <c r="AB9">
        <f t="shared" si="1"/>
        <v>0.12613450390556757</v>
      </c>
      <c r="AC9">
        <f t="shared" si="2"/>
        <v>1.50840508439155</v>
      </c>
      <c r="AD9">
        <f t="shared" si="3"/>
        <v>-5.7565944524106598E-4</v>
      </c>
      <c r="AG9">
        <f t="shared" si="4"/>
        <v>1.6326593999999901</v>
      </c>
      <c r="AH9">
        <f t="shared" si="5"/>
        <v>-8.7800000000000302E-4</v>
      </c>
      <c r="AK9">
        <f t="shared" si="6"/>
        <v>5.0919900000000419E-10</v>
      </c>
      <c r="AL9">
        <f t="shared" si="20"/>
        <v>5.0919900000000418</v>
      </c>
      <c r="AM9">
        <v>680955.16938192444</v>
      </c>
      <c r="AN9">
        <v>3.4355656543252246E-10</v>
      </c>
      <c r="AO9">
        <v>3.1899999999999998E-10</v>
      </c>
      <c r="AP9">
        <f t="shared" si="7"/>
        <v>1965543.4257038189</v>
      </c>
      <c r="AQ9">
        <f t="shared" si="8"/>
        <v>4712.5906291250558</v>
      </c>
      <c r="AR9">
        <f t="shared" si="9"/>
        <v>9.9165903851820161E-10</v>
      </c>
      <c r="AS9">
        <f t="shared" si="10"/>
        <v>2116850.6223927224</v>
      </c>
      <c r="AT9">
        <f t="shared" si="11"/>
        <v>2291.2254160422722</v>
      </c>
      <c r="AU9">
        <f t="shared" si="12"/>
        <v>4.4767506787851107E-10</v>
      </c>
      <c r="AV9">
        <f t="shared" si="13"/>
        <v>0.13742988282338145</v>
      </c>
      <c r="AY9">
        <f t="shared" si="14"/>
        <v>1326152.1498339016</v>
      </c>
      <c r="AZ9">
        <f t="shared" si="15"/>
        <v>1435.393446800718</v>
      </c>
      <c r="BA9">
        <f t="shared" si="16"/>
        <v>4.4767506787851108</v>
      </c>
      <c r="BB9">
        <f t="shared" si="17"/>
        <v>1.3261521498339015</v>
      </c>
      <c r="BC9" t="str">
        <f t="shared" si="18"/>
        <v/>
      </c>
      <c r="BD9">
        <f t="shared" si="19"/>
        <v>1.4353934468007179</v>
      </c>
      <c r="BT9" t="s">
        <v>51</v>
      </c>
      <c r="BU9">
        <v>19</v>
      </c>
      <c r="BV9">
        <v>17</v>
      </c>
      <c r="BW9">
        <f t="shared" si="21"/>
        <v>8.9722222222222214</v>
      </c>
      <c r="BX9">
        <v>19</v>
      </c>
      <c r="BY9">
        <v>17</v>
      </c>
      <c r="BZ9">
        <f t="shared" si="22"/>
        <v>8.9722222222222214</v>
      </c>
    </row>
    <row r="10" spans="1:78" x14ac:dyDescent="0.25">
      <c r="B10" t="s">
        <v>559</v>
      </c>
      <c r="C10" t="s">
        <v>164</v>
      </c>
      <c r="D10" t="s">
        <v>164</v>
      </c>
      <c r="E10" t="s">
        <v>164</v>
      </c>
      <c r="F10" t="s">
        <v>349</v>
      </c>
      <c r="G10">
        <v>987</v>
      </c>
      <c r="H10">
        <v>986.86210640607999</v>
      </c>
      <c r="I10" s="128">
        <v>0.43829220310135403</v>
      </c>
      <c r="J10">
        <v>0.28861057804145501</v>
      </c>
      <c r="K10" s="156">
        <v>0.51755063388452205</v>
      </c>
      <c r="M10" s="128">
        <v>0.43829220310135403</v>
      </c>
      <c r="N10">
        <v>0.28861057804145501</v>
      </c>
      <c r="O10" s="129">
        <v>0.51755063388452205</v>
      </c>
      <c r="Q10" s="128">
        <v>0.54390685781354797</v>
      </c>
      <c r="R10" s="129" t="s">
        <v>283</v>
      </c>
      <c r="S10">
        <v>1628871.87942569</v>
      </c>
      <c r="T10">
        <v>-278.43236600812901</v>
      </c>
      <c r="W10">
        <v>2101</v>
      </c>
      <c r="X10" s="45">
        <v>0</v>
      </c>
      <c r="AA10">
        <f t="shared" si="0"/>
        <v>0.19417783246336415</v>
      </c>
      <c r="AB10">
        <f t="shared" si="1"/>
        <v>4.8457237761214023E-2</v>
      </c>
      <c r="AC10">
        <f t="shared" si="2"/>
        <v>1.62887187942569</v>
      </c>
      <c r="AD10">
        <f t="shared" si="3"/>
        <v>-2.7843236600812903E-4</v>
      </c>
      <c r="AG10">
        <f t="shared" si="4"/>
        <v>2.101</v>
      </c>
      <c r="AH10">
        <f t="shared" si="5"/>
        <v>0</v>
      </c>
      <c r="AK10">
        <f t="shared" si="6"/>
        <v>4.5369200000000163E-10</v>
      </c>
      <c r="AL10">
        <f t="shared" si="20"/>
        <v>4.5369200000000163</v>
      </c>
      <c r="AM10">
        <v>662093.41409489373</v>
      </c>
      <c r="AN10">
        <v>3.1507824995906875E-10</v>
      </c>
      <c r="AO10">
        <v>2.5300000000000001E-10</v>
      </c>
      <c r="AP10">
        <f t="shared" si="7"/>
        <v>2464911.3939824346</v>
      </c>
      <c r="AQ10">
        <f t="shared" si="8"/>
        <v>7821.8250302892366</v>
      </c>
      <c r="AR10">
        <f t="shared" si="9"/>
        <v>1.1730066359017479E-9</v>
      </c>
      <c r="AS10">
        <f t="shared" si="10"/>
        <v>3069723.1949413209</v>
      </c>
      <c r="AT10">
        <f t="shared" si="11"/>
        <v>3959.4817210827441</v>
      </c>
      <c r="AU10">
        <f t="shared" si="12"/>
        <v>4.7679622819321007E-10</v>
      </c>
      <c r="AV10">
        <f t="shared" si="13"/>
        <v>4.845723776121403E-2</v>
      </c>
      <c r="AY10">
        <f t="shared" si="14"/>
        <v>1711822.0473804947</v>
      </c>
      <c r="AZ10">
        <f t="shared" si="15"/>
        <v>2207.9932540885243</v>
      </c>
      <c r="BA10">
        <f t="shared" si="16"/>
        <v>4.7679622819320997</v>
      </c>
      <c r="BB10">
        <f t="shared" si="17"/>
        <v>1.7118220473804948</v>
      </c>
      <c r="BC10">
        <f t="shared" si="18"/>
        <v>1</v>
      </c>
      <c r="BD10">
        <f t="shared" si="19"/>
        <v>2.2079932540885245</v>
      </c>
      <c r="BT10" t="s">
        <v>58</v>
      </c>
      <c r="BU10">
        <v>12</v>
      </c>
      <c r="BV10">
        <v>17</v>
      </c>
      <c r="BW10">
        <f t="shared" si="21"/>
        <v>7.0344827586206895</v>
      </c>
      <c r="BX10">
        <v>12</v>
      </c>
      <c r="BY10">
        <v>17</v>
      </c>
      <c r="BZ10">
        <f t="shared" si="22"/>
        <v>7.0344827586206895</v>
      </c>
    </row>
    <row r="11" spans="1:78" x14ac:dyDescent="0.25">
      <c r="B11" t="s">
        <v>559</v>
      </c>
      <c r="C11" t="s">
        <v>165</v>
      </c>
      <c r="D11" t="s">
        <v>165</v>
      </c>
      <c r="E11" t="s">
        <v>165</v>
      </c>
      <c r="F11" t="s">
        <v>394</v>
      </c>
      <c r="G11">
        <v>1045</v>
      </c>
      <c r="H11">
        <v>1100</v>
      </c>
      <c r="I11">
        <v>0.448735993317051</v>
      </c>
      <c r="J11">
        <v>0.37311089961278099</v>
      </c>
      <c r="K11">
        <v>0.73070914926052299</v>
      </c>
      <c r="M11">
        <v>0.44235385183227999</v>
      </c>
      <c r="N11">
        <v>0.36894208543426799</v>
      </c>
      <c r="O11">
        <v>0.72254484565811405</v>
      </c>
      <c r="Q11">
        <v>1.4838367187463</v>
      </c>
      <c r="R11" s="129" t="s">
        <v>574</v>
      </c>
      <c r="S11">
        <v>1928974.58503027</v>
      </c>
      <c r="T11">
        <v>-390.79019498306599</v>
      </c>
      <c r="W11">
        <v>2065.0300000000002</v>
      </c>
      <c r="X11" s="45">
        <v>0</v>
      </c>
      <c r="AC11">
        <f t="shared" si="2"/>
        <v>1.92897458503027</v>
      </c>
      <c r="AD11">
        <f t="shared" si="3"/>
        <v>-3.9079019498306601E-4</v>
      </c>
      <c r="AG11">
        <f t="shared" si="4"/>
        <v>2.0650300000000001</v>
      </c>
      <c r="AH11">
        <f t="shared" si="5"/>
        <v>0</v>
      </c>
      <c r="AK11">
        <f t="shared" si="6"/>
        <v>5.5031700000000123E-10</v>
      </c>
      <c r="AL11">
        <f t="shared" si="20"/>
        <v>5.5031700000000123</v>
      </c>
      <c r="AM11">
        <v>703897.69004816329</v>
      </c>
      <c r="AN11">
        <v>3.0871305859858605E-10</v>
      </c>
      <c r="AO11">
        <v>2.8100000000000001E-10</v>
      </c>
      <c r="AP11">
        <f t="shared" si="7"/>
        <v>6982742.1086514145</v>
      </c>
      <c r="AQ11">
        <f t="shared" si="8"/>
        <v>20485.323564056293</v>
      </c>
      <c r="AR11">
        <f t="shared" si="9"/>
        <v>3.0624673219476258E-9</v>
      </c>
      <c r="AS11">
        <f t="shared" si="10"/>
        <v>7671400.9742594957</v>
      </c>
      <c r="AT11">
        <f t="shared" si="11"/>
        <v>8212.4841233335883</v>
      </c>
      <c r="AU11">
        <f t="shared" si="12"/>
        <v>1.1175179240285798E-9</v>
      </c>
      <c r="BC11" t="str">
        <f t="shared" si="18"/>
        <v/>
      </c>
      <c r="BT11" t="s">
        <v>513</v>
      </c>
      <c r="BU11">
        <v>20</v>
      </c>
      <c r="BV11">
        <v>17</v>
      </c>
      <c r="BW11">
        <f t="shared" si="21"/>
        <v>9.1891891891891895</v>
      </c>
      <c r="BX11">
        <v>20</v>
      </c>
      <c r="BY11">
        <v>17</v>
      </c>
      <c r="BZ11">
        <f t="shared" si="22"/>
        <v>9.1891891891891895</v>
      </c>
    </row>
    <row r="12" spans="1:78" x14ac:dyDescent="0.25">
      <c r="B12" t="s">
        <v>559</v>
      </c>
      <c r="C12" t="s">
        <v>166</v>
      </c>
      <c r="D12" t="s">
        <v>166</v>
      </c>
      <c r="E12" t="s">
        <v>166</v>
      </c>
      <c r="F12" t="s">
        <v>271</v>
      </c>
      <c r="G12">
        <v>1146</v>
      </c>
      <c r="I12" s="128">
        <v>0.383511707903748</v>
      </c>
      <c r="J12">
        <v>0.33599408249358698</v>
      </c>
      <c r="K12" s="156">
        <v>0.56755131535911696</v>
      </c>
      <c r="M12" s="128"/>
      <c r="O12" s="129"/>
      <c r="Q12" s="128"/>
      <c r="R12" s="129"/>
      <c r="S12">
        <v>1799756.6027023899</v>
      </c>
      <c r="T12">
        <v>-381.38097220645398</v>
      </c>
      <c r="W12">
        <v>1873.13</v>
      </c>
      <c r="X12" s="45">
        <v>0</v>
      </c>
      <c r="AC12">
        <f t="shared" si="2"/>
        <v>1.7997566027023899</v>
      </c>
      <c r="AD12">
        <f t="shared" si="3"/>
        <v>-3.8138097220645397E-4</v>
      </c>
      <c r="AG12">
        <f t="shared" si="4"/>
        <v>1.8731300000000002</v>
      </c>
      <c r="AH12">
        <f t="shared" si="5"/>
        <v>0</v>
      </c>
      <c r="AK12">
        <f t="shared" si="6"/>
        <v>5.0506200000000106E-10</v>
      </c>
      <c r="AL12">
        <f t="shared" si="20"/>
        <v>5.050620000000011</v>
      </c>
      <c r="AM12">
        <v>643767.11737328081</v>
      </c>
      <c r="AN12">
        <v>3.1804012633637863E-10</v>
      </c>
      <c r="AO12">
        <v>2.99E-10</v>
      </c>
      <c r="BC12" t="str">
        <f t="shared" si="18"/>
        <v/>
      </c>
      <c r="BT12" t="s">
        <v>336</v>
      </c>
      <c r="BU12">
        <v>38</v>
      </c>
      <c r="BV12">
        <v>17</v>
      </c>
      <c r="BW12">
        <f t="shared" si="21"/>
        <v>11.745454545454546</v>
      </c>
      <c r="BX12">
        <v>38</v>
      </c>
      <c r="BY12">
        <v>17</v>
      </c>
      <c r="BZ12">
        <f t="shared" si="22"/>
        <v>11.745454545454546</v>
      </c>
    </row>
    <row r="13" spans="1:78" s="91" customFormat="1" x14ac:dyDescent="0.25">
      <c r="B13" t="s">
        <v>559</v>
      </c>
      <c r="C13" t="s">
        <v>521</v>
      </c>
      <c r="D13" s="91" t="s">
        <v>521</v>
      </c>
      <c r="E13" s="91" t="s">
        <v>178</v>
      </c>
      <c r="F13" s="91" t="s">
        <v>341</v>
      </c>
      <c r="G13" s="91">
        <v>930</v>
      </c>
      <c r="H13" s="91">
        <v>933.1</v>
      </c>
      <c r="I13" s="133">
        <v>1.1663014868299499</v>
      </c>
      <c r="J13" s="91">
        <v>0.72103392545214695</v>
      </c>
      <c r="K13" s="157">
        <v>0.74994101026653603</v>
      </c>
      <c r="L13" s="91">
        <v>1.3173135002951999</v>
      </c>
      <c r="M13" s="133">
        <v>1.1652108731167701</v>
      </c>
      <c r="N13" s="91">
        <v>0.71987638870492798</v>
      </c>
      <c r="O13" s="134">
        <v>0.748737066531038</v>
      </c>
      <c r="P13" s="91">
        <v>1.3163395675179701</v>
      </c>
      <c r="Q13" s="133">
        <v>0.86713739237916598</v>
      </c>
      <c r="R13" s="134" t="s">
        <v>342</v>
      </c>
      <c r="S13" s="91">
        <v>4176953.7778954599</v>
      </c>
      <c r="T13" s="91">
        <v>-1150.5476227031199</v>
      </c>
      <c r="U13" s="91">
        <v>3924687.9871193399</v>
      </c>
      <c r="V13" s="91">
        <v>-1081.6107618994599</v>
      </c>
      <c r="W13" s="91">
        <v>2589.8139640238801</v>
      </c>
      <c r="X13" s="91">
        <v>-1.0632372706434601</v>
      </c>
      <c r="Y13" s="91">
        <v>2512.09</v>
      </c>
      <c r="Z13" s="91">
        <v>-0.78700000000000103</v>
      </c>
      <c r="AA13">
        <f>ABS((Q13-M13)/Q13)</f>
        <v>0.34374423633119949</v>
      </c>
      <c r="AB13">
        <f>ABS((Q13-O13)/Q13)</f>
        <v>0.13654159870014698</v>
      </c>
      <c r="AC13">
        <v>3.9395927549080403</v>
      </c>
      <c r="AD13">
        <f t="shared" ref="AD13:AF16" si="23">T13/1000000</f>
        <v>-1.15054762270312E-3</v>
      </c>
      <c r="AE13">
        <f t="shared" si="23"/>
        <v>3.9246879871193401</v>
      </c>
      <c r="AF13">
        <f t="shared" si="23"/>
        <v>-1.08161076189946E-3</v>
      </c>
      <c r="AG13">
        <f t="shared" si="4"/>
        <v>2.5898139640238802</v>
      </c>
      <c r="AH13">
        <f t="shared" si="5"/>
        <v>-1.06323727064346E-3</v>
      </c>
      <c r="AI13">
        <f t="shared" ref="AI13:AJ16" si="24">Y13/1000</f>
        <v>2.5120900000000002</v>
      </c>
      <c r="AJ13">
        <f t="shared" si="24"/>
        <v>-7.8700000000000102E-4</v>
      </c>
      <c r="AK13" s="91">
        <f>K13/(1/3*U13*Y13)</f>
        <v>2.2819599999999999E-10</v>
      </c>
      <c r="AL13">
        <f t="shared" si="20"/>
        <v>2.2819599999999998</v>
      </c>
      <c r="AM13" s="91">
        <v>1046793.4797903401</v>
      </c>
      <c r="AN13" s="91">
        <v>2.9768075362029231E-10</v>
      </c>
      <c r="AO13" s="91">
        <v>2.1940000000000001E-10</v>
      </c>
      <c r="AP13" s="91">
        <f>Q13/(1/3*AN13*Y13)</f>
        <v>3478749.9863776434</v>
      </c>
      <c r="AQ13" s="91">
        <f>Q13/(1/3*AN13*AM13)</f>
        <v>8348.2876250143581</v>
      </c>
      <c r="AR13">
        <f>Q13/(1/3*Y13*AM13)</f>
        <v>9.892657315833567E-10</v>
      </c>
      <c r="AS13">
        <f>Q13/(1/3*Y13*AO13)</f>
        <v>4719949.4877004484</v>
      </c>
      <c r="AT13">
        <f>Q13/(1/3*U13*AO13)</f>
        <v>3021.1160600464009</v>
      </c>
      <c r="AU13" s="91">
        <f>Q13/(1/3*U13*Y13)</f>
        <v>2.6385713233768706E-10</v>
      </c>
      <c r="AV13">
        <f>ABS(AU13-AK13)/AU13</f>
        <v>0.13515318696046308</v>
      </c>
      <c r="AY13" s="91">
        <f>Q13/(1/3*AK13*Y13)</f>
        <v>4538015.2044798266</v>
      </c>
      <c r="AZ13" s="91">
        <f>Q13/(1/3*U13*AK13)</f>
        <v>2904.664689890184</v>
      </c>
      <c r="BA13">
        <f>Q13/(1/3*AC13*AG13)*10</f>
        <v>2.5497010953393637</v>
      </c>
      <c r="BB13">
        <f>Q13/(1/3*AL13*AG13)*10</f>
        <v>4.401822977782281</v>
      </c>
      <c r="BC13">
        <f t="shared" si="18"/>
        <v>1</v>
      </c>
      <c r="BD13">
        <f>Q13/(1/3*AL13*AC13)*10</f>
        <v>2.8936753934323423</v>
      </c>
      <c r="BT13" s="91" t="s">
        <v>178</v>
      </c>
      <c r="BU13" s="91">
        <v>6.2</v>
      </c>
      <c r="BV13" s="91">
        <v>9</v>
      </c>
      <c r="BW13">
        <f t="shared" si="21"/>
        <v>3.6710526315789478</v>
      </c>
      <c r="BX13" s="91">
        <v>6.2</v>
      </c>
      <c r="BY13" s="91">
        <v>9</v>
      </c>
      <c r="BZ13">
        <f t="shared" si="22"/>
        <v>3.6710526315789478</v>
      </c>
    </row>
    <row r="14" spans="1:78" x14ac:dyDescent="0.25">
      <c r="B14" t="s">
        <v>559</v>
      </c>
      <c r="C14" t="s">
        <v>522</v>
      </c>
      <c r="D14" t="s">
        <v>522</v>
      </c>
      <c r="E14" t="s">
        <v>546</v>
      </c>
      <c r="F14" t="s">
        <v>473</v>
      </c>
      <c r="G14">
        <v>738</v>
      </c>
      <c r="H14">
        <v>761.04532462229395</v>
      </c>
      <c r="I14" s="128">
        <v>0.46028091418949801</v>
      </c>
      <c r="J14">
        <v>0.38277518126805099</v>
      </c>
      <c r="K14" s="156">
        <v>0.35618426789433599</v>
      </c>
      <c r="L14">
        <v>0.55469717528554296</v>
      </c>
      <c r="M14" s="128">
        <v>0.45611677114631399</v>
      </c>
      <c r="N14">
        <v>0.37640589396421098</v>
      </c>
      <c r="O14" s="129">
        <v>0.35025744701788503</v>
      </c>
      <c r="P14">
        <v>0.55035809227025001</v>
      </c>
      <c r="Q14" s="128"/>
      <c r="R14" s="129" t="s">
        <v>474</v>
      </c>
      <c r="S14">
        <v>1957831.5031504</v>
      </c>
      <c r="T14">
        <v>-621.21906456358295</v>
      </c>
      <c r="U14">
        <v>1988961.0339192699</v>
      </c>
      <c r="V14">
        <v>-640.21726396871202</v>
      </c>
      <c r="W14">
        <v>2004.6855637414201</v>
      </c>
      <c r="X14">
        <v>-0.88459974730231505</v>
      </c>
      <c r="Y14">
        <v>2004.6855637414201</v>
      </c>
      <c r="Z14">
        <v>-0.88459974730231505</v>
      </c>
      <c r="AC14">
        <v>2.0260554185320601</v>
      </c>
      <c r="AD14">
        <f t="shared" si="23"/>
        <v>-6.21219064563583E-4</v>
      </c>
      <c r="AE14">
        <f t="shared" si="23"/>
        <v>1.9889610339192698</v>
      </c>
      <c r="AF14">
        <f t="shared" si="23"/>
        <v>-6.4021726396871201E-4</v>
      </c>
      <c r="AG14">
        <f t="shared" si="4"/>
        <v>2.00468556374142</v>
      </c>
      <c r="AH14">
        <f t="shared" si="5"/>
        <v>-8.845997473023151E-4</v>
      </c>
      <c r="AI14">
        <f t="shared" si="24"/>
        <v>2.00468556374142</v>
      </c>
      <c r="AJ14">
        <f t="shared" si="24"/>
        <v>-8.845997473023151E-4</v>
      </c>
      <c r="AK14">
        <f>K14/(1/3*U14*Y14)</f>
        <v>2.6799300000000191E-10</v>
      </c>
      <c r="AL14">
        <f t="shared" ref="AL14:AL27" si="25">AK14*10000000000</f>
        <v>2.6799300000000192</v>
      </c>
      <c r="BC14" t="str">
        <f t="shared" si="18"/>
        <v/>
      </c>
      <c r="BT14" t="s">
        <v>472</v>
      </c>
      <c r="BU14">
        <v>11</v>
      </c>
      <c r="BV14">
        <v>17</v>
      </c>
      <c r="BW14">
        <f t="shared" ref="BW14:BW27" si="26">BU14*BV14/(BU14+BV14)</f>
        <v>6.6785714285714288</v>
      </c>
      <c r="BX14">
        <v>11</v>
      </c>
      <c r="BY14">
        <v>17</v>
      </c>
      <c r="BZ14">
        <f t="shared" ref="BZ14:BZ27" si="27">BX14*BY14/(BX14+BY14)</f>
        <v>6.6785714285714288</v>
      </c>
    </row>
    <row r="15" spans="1:78" x14ac:dyDescent="0.25">
      <c r="B15" t="s">
        <v>559</v>
      </c>
      <c r="C15" t="s">
        <v>522</v>
      </c>
      <c r="D15" t="s">
        <v>522</v>
      </c>
      <c r="E15" t="s">
        <v>547</v>
      </c>
      <c r="F15" t="s">
        <v>473</v>
      </c>
      <c r="G15">
        <v>665.15</v>
      </c>
      <c r="H15">
        <v>761.04532462229395</v>
      </c>
      <c r="I15" s="128">
        <v>0.51075906579980501</v>
      </c>
      <c r="J15">
        <v>0.43268995914955699</v>
      </c>
      <c r="K15" s="156">
        <v>0.43439281688808401</v>
      </c>
      <c r="L15">
        <v>0.60504533855765597</v>
      </c>
      <c r="M15" s="128">
        <v>0.49199959132271298</v>
      </c>
      <c r="N15">
        <v>0.40266146772632</v>
      </c>
      <c r="O15" s="129">
        <v>0.40424614789239499</v>
      </c>
      <c r="P15">
        <v>0.58560496216414804</v>
      </c>
      <c r="Q15" s="128">
        <v>0.62505654136445399</v>
      </c>
      <c r="R15" s="129" t="s">
        <v>474</v>
      </c>
      <c r="S15">
        <v>2103028.31921147</v>
      </c>
      <c r="T15">
        <v>-633.94520501660099</v>
      </c>
      <c r="U15">
        <v>2201467.7491514501</v>
      </c>
      <c r="V15">
        <v>-692.38409437973303</v>
      </c>
      <c r="W15">
        <v>2109.5732474381998</v>
      </c>
      <c r="X15">
        <v>-0.88190287305424497</v>
      </c>
      <c r="Y15">
        <v>2109.5732474381998</v>
      </c>
      <c r="Z15">
        <v>-0.88190287305424497</v>
      </c>
      <c r="AA15">
        <f>ABS((Q15-M15)/Q15)</f>
        <v>0.21287186236190273</v>
      </c>
      <c r="AB15">
        <f>ABS((Q15-O15)/Q15)</f>
        <v>0.35326467104887121</v>
      </c>
      <c r="AC15">
        <v>2.1030283192114698</v>
      </c>
      <c r="AD15">
        <f t="shared" si="23"/>
        <v>-6.3394520501660104E-4</v>
      </c>
      <c r="AE15">
        <f t="shared" si="23"/>
        <v>2.2014677491514503</v>
      </c>
      <c r="AF15">
        <f t="shared" si="23"/>
        <v>-6.9238409437973308E-4</v>
      </c>
      <c r="AG15">
        <f t="shared" si="4"/>
        <v>2.1095732474381999</v>
      </c>
      <c r="AH15">
        <f t="shared" si="5"/>
        <v>-8.8190287305424495E-4</v>
      </c>
      <c r="AI15">
        <f t="shared" si="24"/>
        <v>2.1095732474381999</v>
      </c>
      <c r="AJ15">
        <f t="shared" si="24"/>
        <v>-8.8190287305424495E-4</v>
      </c>
      <c r="AK15">
        <f>K15/(1/3*U15*Y15)</f>
        <v>2.8060600000000134E-10</v>
      </c>
      <c r="AL15">
        <f t="shared" si="25"/>
        <v>2.8060600000000133</v>
      </c>
      <c r="BA15">
        <f>Q15/(1/3*AC15*AG15)*10</f>
        <v>4.2266942111066772</v>
      </c>
      <c r="BB15">
        <f>Q15/(1/3*AL15*AG15)*10</f>
        <v>3.1677361220374762</v>
      </c>
      <c r="BC15">
        <f t="shared" si="18"/>
        <v>1</v>
      </c>
      <c r="BD15">
        <f>Q15/(1/3*AL15*AC15)*10</f>
        <v>3.1775945749030705</v>
      </c>
      <c r="BT15" t="s">
        <v>475</v>
      </c>
      <c r="BU15">
        <v>8.9139999999999997</v>
      </c>
      <c r="BV15">
        <v>17</v>
      </c>
      <c r="BW15">
        <f t="shared" si="26"/>
        <v>5.8477270973219095</v>
      </c>
      <c r="BX15">
        <v>8.9139999999999997</v>
      </c>
      <c r="BY15">
        <v>17</v>
      </c>
      <c r="BZ15">
        <f t="shared" si="27"/>
        <v>5.8477270973219095</v>
      </c>
    </row>
    <row r="16" spans="1:78" s="91" customFormat="1" x14ac:dyDescent="0.25">
      <c r="B16" t="s">
        <v>559</v>
      </c>
      <c r="C16" t="s">
        <v>523</v>
      </c>
      <c r="D16" t="s">
        <v>523</v>
      </c>
      <c r="E16" s="91" t="s">
        <v>548</v>
      </c>
      <c r="F16" s="91" t="s">
        <v>346</v>
      </c>
      <c r="G16" s="91">
        <v>930</v>
      </c>
      <c r="H16" s="91">
        <v>933.49753694581204</v>
      </c>
      <c r="I16" s="133">
        <v>0.425309531769268</v>
      </c>
      <c r="J16" s="91">
        <v>0.311450373562495</v>
      </c>
      <c r="K16" s="157">
        <v>0.29809939625326898</v>
      </c>
      <c r="L16" s="91">
        <v>0.455875177823445</v>
      </c>
      <c r="M16" s="133">
        <v>0.424767234046183</v>
      </c>
      <c r="N16" s="91">
        <v>0.31072606308942902</v>
      </c>
      <c r="O16" s="134">
        <v>0.29740613487666101</v>
      </c>
      <c r="P16" s="91">
        <v>0.45533493196231301</v>
      </c>
      <c r="Q16" s="133">
        <v>0.44780365720807103</v>
      </c>
      <c r="R16" s="134" t="s">
        <v>476</v>
      </c>
      <c r="S16" s="91">
        <v>1735132.7336639899</v>
      </c>
      <c r="T16" s="91">
        <v>-609.72920100677504</v>
      </c>
      <c r="U16" s="91">
        <v>1724916.53552069</v>
      </c>
      <c r="V16" s="91">
        <v>-611.67253032649</v>
      </c>
      <c r="W16" s="91">
        <v>1799.5981157415599</v>
      </c>
      <c r="X16" s="91">
        <v>-0.89755717416429004</v>
      </c>
      <c r="Y16" s="91">
        <v>1799.5981157415599</v>
      </c>
      <c r="Z16" s="91">
        <v>-0.89755717416429004</v>
      </c>
      <c r="AA16">
        <f>ABS((Q16-M16)/Q16)</f>
        <v>5.1443133147937213E-2</v>
      </c>
      <c r="AB16">
        <f>ABS((Q16-O16)/Q16)</f>
        <v>0.33585594916552486</v>
      </c>
      <c r="AC16">
        <v>1.7249165355206901</v>
      </c>
      <c r="AD16">
        <f t="shared" si="23"/>
        <v>-6.0972920100677507E-4</v>
      </c>
      <c r="AE16">
        <f t="shared" si="23"/>
        <v>1.7249165355206901</v>
      </c>
      <c r="AF16">
        <f t="shared" si="23"/>
        <v>-6.1167253032649003E-4</v>
      </c>
      <c r="AG16">
        <f t="shared" si="4"/>
        <v>1.7995981157415599</v>
      </c>
      <c r="AH16">
        <f t="shared" si="5"/>
        <v>-8.9755717416429009E-4</v>
      </c>
      <c r="AI16">
        <f t="shared" si="24"/>
        <v>1.7995981157415599</v>
      </c>
      <c r="AJ16">
        <f t="shared" si="24"/>
        <v>-8.9755717416429009E-4</v>
      </c>
      <c r="AK16" s="91">
        <f>K16/(1/3*U16*Y16)</f>
        <v>2.880970000000003E-10</v>
      </c>
      <c r="AL16">
        <f t="shared" si="25"/>
        <v>2.8809700000000031</v>
      </c>
      <c r="AU16" s="91">
        <f>Q16/(1/3*U16*Y16)</f>
        <v>4.3277809969485653E-10</v>
      </c>
      <c r="AV16">
        <f>ABS(AU16-AK16)/AU16</f>
        <v>0.33430781224111866</v>
      </c>
      <c r="AY16" s="91">
        <f>Q16/(1/3*AK16*Y16)</f>
        <v>2591162.3528703139</v>
      </c>
      <c r="AZ16" s="91">
        <f>Q16/(1/3*U16*AK16)</f>
        <v>2703.3487080569248</v>
      </c>
      <c r="BA16">
        <f>Q16/(1/3*AC16*AG16)*10</f>
        <v>4.3277809969485643</v>
      </c>
      <c r="BB16">
        <f>Q16/(1/3*AL16*AG16)*10</f>
        <v>2.5911623528703136</v>
      </c>
      <c r="BC16">
        <f t="shared" si="18"/>
        <v>1</v>
      </c>
      <c r="BD16">
        <f>Q16/(1/3*AL16*AC16)*10</f>
        <v>2.7033487080569247</v>
      </c>
      <c r="BT16" s="91" t="s">
        <v>387</v>
      </c>
      <c r="BU16" s="91">
        <v>15</v>
      </c>
      <c r="BV16" s="91">
        <v>17</v>
      </c>
      <c r="BW16">
        <f t="shared" si="26"/>
        <v>7.96875</v>
      </c>
      <c r="BX16" s="91">
        <v>15</v>
      </c>
      <c r="BY16" s="91">
        <v>17</v>
      </c>
      <c r="BZ16">
        <f t="shared" si="27"/>
        <v>7.96875</v>
      </c>
    </row>
    <row r="17" spans="1:78" x14ac:dyDescent="0.25">
      <c r="B17" t="s">
        <v>559</v>
      </c>
      <c r="C17" t="s">
        <v>560</v>
      </c>
      <c r="D17" t="s">
        <v>560</v>
      </c>
      <c r="E17" t="s">
        <v>549</v>
      </c>
      <c r="F17" t="s">
        <v>391</v>
      </c>
      <c r="G17">
        <v>771.15</v>
      </c>
      <c r="I17" s="128">
        <v>0.41872534571375503</v>
      </c>
      <c r="J17">
        <v>0.41213211347363599</v>
      </c>
      <c r="K17" s="156">
        <v>0.43162181304115899</v>
      </c>
      <c r="L17">
        <v>0.95118348789621598</v>
      </c>
      <c r="M17" s="128"/>
      <c r="O17" s="129"/>
      <c r="Q17" s="128"/>
      <c r="R17" s="129"/>
      <c r="S17">
        <v>2227090.39103508</v>
      </c>
      <c r="T17">
        <v>-538.48917629249195</v>
      </c>
      <c r="U17">
        <v>2227090.39103508</v>
      </c>
      <c r="V17">
        <v>-538.48917629249195</v>
      </c>
      <c r="W17">
        <v>2101.2951277836</v>
      </c>
      <c r="X17">
        <v>-0.60061053586828705</v>
      </c>
      <c r="Y17">
        <v>2101.2951277836</v>
      </c>
      <c r="Z17">
        <v>-0.60061053586828705</v>
      </c>
      <c r="AC17">
        <f>S17/1000000</f>
        <v>2.2270903910350799</v>
      </c>
      <c r="AD17">
        <f>T17/1000000</f>
        <v>-5.3848917629249196E-4</v>
      </c>
      <c r="AG17">
        <f t="shared" si="4"/>
        <v>2.1012951277836001</v>
      </c>
      <c r="AH17">
        <f t="shared" si="5"/>
        <v>-6.0061053586828704E-4</v>
      </c>
      <c r="AK17">
        <f>K17/(1/3*S17*W17)</f>
        <v>2.7669400000000076E-10</v>
      </c>
      <c r="AL17">
        <f t="shared" si="25"/>
        <v>2.7669400000000075</v>
      </c>
      <c r="BC17" t="str">
        <f t="shared" si="18"/>
        <v/>
      </c>
      <c r="BT17" t="s">
        <v>382</v>
      </c>
      <c r="BU17">
        <v>14.1</v>
      </c>
      <c r="BV17">
        <v>17</v>
      </c>
      <c r="BW17">
        <f t="shared" si="26"/>
        <v>7.7073954983922821</v>
      </c>
      <c r="BX17">
        <v>14.1</v>
      </c>
      <c r="BY17">
        <v>17</v>
      </c>
      <c r="BZ17">
        <f t="shared" si="27"/>
        <v>7.7073954983922821</v>
      </c>
    </row>
    <row r="18" spans="1:78" s="91" customFormat="1" x14ac:dyDescent="0.25">
      <c r="B18" t="s">
        <v>559</v>
      </c>
      <c r="C18" t="s">
        <v>526</v>
      </c>
      <c r="D18" s="91" t="s">
        <v>526</v>
      </c>
      <c r="E18" s="91" t="s">
        <v>550</v>
      </c>
      <c r="F18" s="91" t="s">
        <v>345</v>
      </c>
      <c r="G18" s="91">
        <v>779.15</v>
      </c>
      <c r="H18" s="91">
        <v>822.88235294117601</v>
      </c>
      <c r="I18" s="133">
        <v>0.41607265300075302</v>
      </c>
      <c r="J18" s="91">
        <v>0.43446723428452499</v>
      </c>
      <c r="K18" s="157">
        <v>0.431937906338554</v>
      </c>
      <c r="L18" s="91">
        <v>1.08013624496838</v>
      </c>
      <c r="M18" s="133">
        <v>0.410873024249373</v>
      </c>
      <c r="N18" s="91">
        <v>0.42673496439027098</v>
      </c>
      <c r="O18" s="134">
        <v>0.42425065122283001</v>
      </c>
      <c r="P18" s="91">
        <v>1.0675768784922901</v>
      </c>
      <c r="Q18" s="133">
        <v>0.58073622386404899</v>
      </c>
      <c r="R18" s="134" t="s">
        <v>384</v>
      </c>
      <c r="S18" s="91">
        <v>2037424.17418427</v>
      </c>
      <c r="T18" s="91">
        <v>-495.732882302316</v>
      </c>
      <c r="U18" s="91">
        <v>2265862.9013385698</v>
      </c>
      <c r="V18" s="91">
        <v>-467.40254720600302</v>
      </c>
      <c r="W18" s="91">
        <v>2039.9777232997301</v>
      </c>
      <c r="X18" s="91">
        <v>-0.56118159921558897</v>
      </c>
      <c r="Y18" s="91">
        <v>2039.9777232997301</v>
      </c>
      <c r="Z18" s="91">
        <v>-0.56118159921558897</v>
      </c>
      <c r="AA18">
        <f>ABS((Q18-M18)/Q18)</f>
        <v>0.29249630492214856</v>
      </c>
      <c r="AB18">
        <f>ABS((Q18-O18)/Q18)</f>
        <v>0.26946067114603212</v>
      </c>
      <c r="AC18">
        <v>2.95136390942098</v>
      </c>
      <c r="AD18">
        <f>T18/1000000</f>
        <v>-4.9573288230231598E-4</v>
      </c>
      <c r="AE18">
        <f>U18/1000000</f>
        <v>2.2658629013385698</v>
      </c>
      <c r="AF18">
        <f>V18/1000000</f>
        <v>-4.6740254720600301E-4</v>
      </c>
      <c r="AG18">
        <f t="shared" si="4"/>
        <v>2.0399777232997303</v>
      </c>
      <c r="AH18">
        <f t="shared" si="5"/>
        <v>-5.6118159921558894E-4</v>
      </c>
      <c r="AI18">
        <f>Y18/1000</f>
        <v>2.0399777232997303</v>
      </c>
      <c r="AJ18">
        <f>Z18/1000</f>
        <v>-5.6118159921558894E-4</v>
      </c>
      <c r="AK18" s="91">
        <f>K18/(1/3*U18*Y18)</f>
        <v>2.8033900000000122E-10</v>
      </c>
      <c r="AL18">
        <f t="shared" si="25"/>
        <v>2.8033900000000123</v>
      </c>
      <c r="AR18"/>
      <c r="AS18"/>
      <c r="AT18"/>
      <c r="AU18" s="91">
        <f>Q18/(1/3*U18*Y18)</f>
        <v>3.7691300039366985E-10</v>
      </c>
      <c r="AV18">
        <f>ABS(AU18-AK18)/AU18</f>
        <v>0.25622358552982022</v>
      </c>
      <c r="AY18" s="91">
        <f>Q18/(1/3*AK18*Y18)</f>
        <v>3046430.1599999378</v>
      </c>
      <c r="AZ18" s="91">
        <f>Q18/(1/3*U18*AK18)</f>
        <v>2742.7297822463001</v>
      </c>
      <c r="BA18">
        <f>Q18/(1/3*AC18*AG18)*10</f>
        <v>2.8936898696161686</v>
      </c>
      <c r="BB18">
        <f>Q18/(1/3*AL18*AG18)*10</f>
        <v>3.0464301599999373</v>
      </c>
      <c r="BC18">
        <f t="shared" si="18"/>
        <v>1</v>
      </c>
      <c r="BD18">
        <f>Q18/(1/3*AL18*AC18)*10</f>
        <v>2.1056873542942864</v>
      </c>
      <c r="BT18" s="91" t="s">
        <v>383</v>
      </c>
      <c r="BU18" s="91">
        <v>15.0046</v>
      </c>
      <c r="BV18" s="91">
        <v>17</v>
      </c>
      <c r="BW18">
        <f t="shared" si="26"/>
        <v>7.9700480555920095</v>
      </c>
      <c r="BX18" s="91">
        <v>15.0046</v>
      </c>
      <c r="BY18" s="91">
        <v>17</v>
      </c>
      <c r="BZ18">
        <f t="shared" si="27"/>
        <v>7.9700480555920095</v>
      </c>
    </row>
    <row r="19" spans="1:78" x14ac:dyDescent="0.25">
      <c r="B19" t="s">
        <v>559</v>
      </c>
      <c r="C19" t="s">
        <v>527</v>
      </c>
      <c r="D19" s="91" t="s">
        <v>527</v>
      </c>
      <c r="E19" t="s">
        <v>551</v>
      </c>
      <c r="F19" t="s">
        <v>345</v>
      </c>
      <c r="G19">
        <v>921.15</v>
      </c>
      <c r="I19" s="128">
        <v>0.35071278157307501</v>
      </c>
      <c r="J19">
        <v>0.32276104306643799</v>
      </c>
      <c r="K19" s="156">
        <v>0.41940802249952303</v>
      </c>
      <c r="L19">
        <v>0.71217340427593001</v>
      </c>
      <c r="M19" s="128"/>
      <c r="O19" s="129"/>
      <c r="Q19" s="128"/>
      <c r="R19" s="129"/>
      <c r="S19">
        <v>1699665.49092353</v>
      </c>
      <c r="T19">
        <v>-537.72360576109099</v>
      </c>
      <c r="U19">
        <v>1755732.8717777</v>
      </c>
      <c r="V19">
        <v>-474.21547585200301</v>
      </c>
      <c r="W19">
        <v>1788.9283202763399</v>
      </c>
      <c r="X19">
        <v>-0.82097370680551995</v>
      </c>
      <c r="Y19">
        <v>1788.9283202763399</v>
      </c>
      <c r="Z19">
        <v>-0.82097370680551995</v>
      </c>
      <c r="AC19">
        <f>S19/1000000</f>
        <v>1.69966549092353</v>
      </c>
      <c r="AD19">
        <f>T19/1000000</f>
        <v>-5.3772360576109096E-4</v>
      </c>
      <c r="AG19">
        <f t="shared" si="4"/>
        <v>1.78892832027634</v>
      </c>
      <c r="AH19">
        <f t="shared" si="5"/>
        <v>-8.2097370680551994E-4</v>
      </c>
      <c r="AK19">
        <f>K19/(1/3*S19*W19)</f>
        <v>4.1381058170481308E-10</v>
      </c>
      <c r="AL19">
        <f t="shared" si="25"/>
        <v>4.1381058170481309</v>
      </c>
      <c r="BC19" t="str">
        <f t="shared" si="18"/>
        <v/>
      </c>
      <c r="BT19" t="s">
        <v>377</v>
      </c>
      <c r="BU19">
        <v>26.966000000000001</v>
      </c>
      <c r="BV19">
        <v>17</v>
      </c>
      <c r="BW19">
        <f t="shared" si="26"/>
        <v>10.426738843651913</v>
      </c>
      <c r="BX19">
        <v>26.966000000000001</v>
      </c>
      <c r="BY19">
        <v>17</v>
      </c>
      <c r="BZ19">
        <f t="shared" si="27"/>
        <v>10.426738843651913</v>
      </c>
    </row>
    <row r="20" spans="1:78" s="91" customFormat="1" x14ac:dyDescent="0.25">
      <c r="B20" t="s">
        <v>559</v>
      </c>
      <c r="C20" t="s">
        <v>528</v>
      </c>
      <c r="D20" s="91" t="s">
        <v>528</v>
      </c>
      <c r="E20" s="91" t="s">
        <v>556</v>
      </c>
      <c r="F20" s="91" t="s">
        <v>345</v>
      </c>
      <c r="G20" s="91">
        <v>769.45</v>
      </c>
      <c r="I20" s="133">
        <v>0.419530868485185</v>
      </c>
      <c r="J20" s="91">
        <v>0.388028966963262</v>
      </c>
      <c r="K20" s="157">
        <v>0.38099483367513198</v>
      </c>
      <c r="L20" s="91">
        <v>1.0908155763913601</v>
      </c>
      <c r="M20" s="133"/>
      <c r="O20" s="134"/>
      <c r="Q20" s="133"/>
      <c r="R20" s="134"/>
      <c r="S20" s="91">
        <v>2019238.0687336901</v>
      </c>
      <c r="T20" s="91">
        <v>-492.590619908387</v>
      </c>
      <c r="U20" s="91">
        <v>2019238.0687336901</v>
      </c>
      <c r="V20" s="91">
        <v>-492.590619908387</v>
      </c>
      <c r="W20" s="91">
        <v>2029.6512982499301</v>
      </c>
      <c r="X20" s="91">
        <v>-0.568395641870729</v>
      </c>
      <c r="Y20" s="91">
        <v>2029.6512982499301</v>
      </c>
      <c r="Z20" s="91">
        <v>-0.568395641870729</v>
      </c>
      <c r="AA20"/>
      <c r="AB20"/>
      <c r="AC20">
        <f>S20/1000000</f>
        <v>2.0192380687336899</v>
      </c>
      <c r="AD20">
        <f>T20/1000000</f>
        <v>-4.9259061990838699E-4</v>
      </c>
      <c r="AE20">
        <f t="shared" ref="AE20:AF27" si="28">U20/1000000</f>
        <v>2.0192380687336899</v>
      </c>
      <c r="AF20">
        <f t="shared" si="28"/>
        <v>-4.9259061990838699E-4</v>
      </c>
      <c r="AG20">
        <f t="shared" si="4"/>
        <v>2.02965129824993</v>
      </c>
      <c r="AH20">
        <f t="shared" si="5"/>
        <v>-5.6839564187072895E-4</v>
      </c>
      <c r="AI20">
        <f t="shared" ref="AI20:AJ27" si="29">Y20/1000</f>
        <v>2.02965129824993</v>
      </c>
      <c r="AJ20">
        <f t="shared" si="29"/>
        <v>-5.6839564187072895E-4</v>
      </c>
      <c r="AK20" s="91">
        <f t="shared" ref="AK20:AK27" si="30">K20/(1/3*U20*Y20)</f>
        <v>2.7888900000000124E-10</v>
      </c>
      <c r="AL20">
        <f t="shared" si="25"/>
        <v>2.7888900000000123</v>
      </c>
      <c r="AR20"/>
      <c r="AS20"/>
      <c r="AT20"/>
      <c r="AV20"/>
      <c r="BA20"/>
      <c r="BB20"/>
      <c r="BC20" t="str">
        <f t="shared" si="18"/>
        <v/>
      </c>
      <c r="BD20"/>
      <c r="BT20" s="91" t="s">
        <v>386</v>
      </c>
      <c r="BU20" s="91">
        <v>23.835000000000001</v>
      </c>
      <c r="BV20" s="91">
        <v>17</v>
      </c>
      <c r="BW20">
        <f t="shared" si="26"/>
        <v>9.9227378474347976</v>
      </c>
      <c r="BX20" s="91">
        <v>23.835000000000001</v>
      </c>
      <c r="BY20" s="91">
        <v>17</v>
      </c>
      <c r="BZ20">
        <f t="shared" si="27"/>
        <v>9.9227378474347976</v>
      </c>
    </row>
    <row r="21" spans="1:78" s="91" customFormat="1" x14ac:dyDescent="0.25">
      <c r="B21" t="s">
        <v>559</v>
      </c>
      <c r="C21" t="s">
        <v>534</v>
      </c>
      <c r="D21" s="91" t="s">
        <v>534</v>
      </c>
      <c r="E21" s="91" t="s">
        <v>42</v>
      </c>
      <c r="F21" s="91" t="s">
        <v>343</v>
      </c>
      <c r="G21" s="91">
        <v>735</v>
      </c>
      <c r="H21" s="91">
        <v>742.4</v>
      </c>
      <c r="I21" s="133">
        <v>1.00607708330271</v>
      </c>
      <c r="J21" s="91">
        <v>0.83573612023111798</v>
      </c>
      <c r="K21" s="157">
        <v>0.82159008473806605</v>
      </c>
      <c r="L21" s="91">
        <v>1.1143618956813901</v>
      </c>
      <c r="M21" s="133">
        <v>1.00362047482024</v>
      </c>
      <c r="N21" s="91">
        <v>0.83285159466612202</v>
      </c>
      <c r="O21" s="134">
        <v>0.81875438391575495</v>
      </c>
      <c r="P21" s="91">
        <v>1.1125245193373501</v>
      </c>
      <c r="Q21" s="133">
        <v>0.79370363281638401</v>
      </c>
      <c r="R21" s="134" t="s">
        <v>552</v>
      </c>
      <c r="S21" s="91">
        <v>3402318.9027080499</v>
      </c>
      <c r="T21" s="91">
        <v>-957.23555234657294</v>
      </c>
      <c r="U21" s="91">
        <v>4363761.9008696601</v>
      </c>
      <c r="V21" s="91">
        <v>-470.99426884723903</v>
      </c>
      <c r="W21" s="91">
        <v>2408.04408679383</v>
      </c>
      <c r="X21" s="91">
        <v>-0.94763242463505204</v>
      </c>
      <c r="Y21" s="91">
        <v>2413.7800000000002</v>
      </c>
      <c r="Z21" s="91">
        <v>-1.19999999999999</v>
      </c>
      <c r="AA21">
        <f>ABS((Q21-M21)/Q21)</f>
        <v>0.26447761270662884</v>
      </c>
      <c r="AB21">
        <f>ABS((Q21-O21)/Q21)</f>
        <v>3.1561845081243566E-2</v>
      </c>
      <c r="AC21">
        <v>4.36376190086966</v>
      </c>
      <c r="AD21">
        <f t="shared" ref="AD21:AD27" si="31">T21/1000000</f>
        <v>-9.5723555234657296E-4</v>
      </c>
      <c r="AE21">
        <f t="shared" si="28"/>
        <v>4.36376190086966</v>
      </c>
      <c r="AF21">
        <f t="shared" si="28"/>
        <v>-4.7099426884723904E-4</v>
      </c>
      <c r="AG21">
        <f t="shared" si="4"/>
        <v>2.4080440867938302</v>
      </c>
      <c r="AH21">
        <f t="shared" si="5"/>
        <v>-9.4763242463505207E-4</v>
      </c>
      <c r="AI21">
        <f t="shared" si="29"/>
        <v>2.41378</v>
      </c>
      <c r="AJ21">
        <f t="shared" si="29"/>
        <v>-1.1999999999999899E-3</v>
      </c>
      <c r="AK21" s="91">
        <f t="shared" si="30"/>
        <v>2.3400100000000034E-10</v>
      </c>
      <c r="AL21">
        <f t="shared" si="25"/>
        <v>2.3400100000000035</v>
      </c>
      <c r="AM21" s="91">
        <v>856914.25335035822</v>
      </c>
      <c r="AN21" s="91">
        <v>3.1821841180777331E-10</v>
      </c>
      <c r="AO21" s="91">
        <v>2.3803E-10</v>
      </c>
      <c r="AP21" s="91">
        <f>Q21/(1/3*AN21*Y21)</f>
        <v>3099963.8859749218</v>
      </c>
      <c r="AQ21" s="91">
        <f>Q21/(1/3*AN21*AM21)</f>
        <v>8732.0648471337718</v>
      </c>
      <c r="AR21">
        <f>Q21/(1/3*Y21*AM21)</f>
        <v>1.1511835409430006E-9</v>
      </c>
      <c r="AS21">
        <f>Q21/(1/3*Y21*AO21)</f>
        <v>4144290.9904482327</v>
      </c>
      <c r="AT21">
        <f>Q21/(1/3*U21*AO21)</f>
        <v>2292.381420931913</v>
      </c>
      <c r="AU21" s="91">
        <f>Q21/(1/3*U21*Y21)</f>
        <v>2.2605852630497524E-10</v>
      </c>
      <c r="AV21">
        <f>ABS(AU21-AK21)/AU21</f>
        <v>3.5134590253454598E-2</v>
      </c>
      <c r="AY21" s="91">
        <f>Q21/(1/3*AK21*Y21)</f>
        <v>4215646.8752543433</v>
      </c>
      <c r="AZ21" s="91">
        <f>Q21/(1/3*U21*AK21)</f>
        <v>2331.8513580045492</v>
      </c>
      <c r="BA21">
        <f>Q21/(1/3*AC21*AG21)*10</f>
        <v>2.2659699322653668</v>
      </c>
      <c r="BB21">
        <f>Q21/(1/3*AL21*AG21)*10</f>
        <v>4.2256884624150306</v>
      </c>
      <c r="BC21" t="str">
        <f t="shared" si="18"/>
        <v/>
      </c>
      <c r="BD21">
        <f>Q21/(1/3*AL21*AC21)*10</f>
        <v>2.3318513580045486</v>
      </c>
      <c r="BT21" s="91" t="s">
        <v>375</v>
      </c>
      <c r="BU21" s="91">
        <v>10.64</v>
      </c>
      <c r="BV21" s="91">
        <v>9</v>
      </c>
      <c r="BW21">
        <f t="shared" si="26"/>
        <v>4.8757637474541751</v>
      </c>
      <c r="BX21" s="91">
        <v>10.64</v>
      </c>
      <c r="BY21" s="91">
        <v>9</v>
      </c>
      <c r="BZ21">
        <f t="shared" si="27"/>
        <v>4.8757637474541751</v>
      </c>
    </row>
    <row r="22" spans="1:78" s="91" customFormat="1" x14ac:dyDescent="0.25">
      <c r="A22" s="91" t="s">
        <v>482</v>
      </c>
      <c r="B22" s="91" t="s">
        <v>306</v>
      </c>
      <c r="C22" s="91" t="s">
        <v>529</v>
      </c>
      <c r="D22" s="91" t="s">
        <v>529</v>
      </c>
      <c r="E22" s="91" t="s">
        <v>545</v>
      </c>
      <c r="F22" s="91" t="s">
        <v>339</v>
      </c>
      <c r="G22" s="91">
        <v>654</v>
      </c>
      <c r="H22" s="91">
        <v>746.27899337756105</v>
      </c>
      <c r="I22" s="133">
        <v>1.0427359298093</v>
      </c>
      <c r="J22" s="91">
        <v>0.73244829805016998</v>
      </c>
      <c r="K22" s="157">
        <v>0.76334748662376495</v>
      </c>
      <c r="L22" s="91">
        <v>1.1824536773295899</v>
      </c>
      <c r="M22" s="133">
        <v>1.0362377173914601</v>
      </c>
      <c r="N22" s="91">
        <v>0.71351443445278695</v>
      </c>
      <c r="O22" s="134">
        <v>0.74361487583387698</v>
      </c>
      <c r="P22" s="91">
        <v>1.1664333537062299</v>
      </c>
      <c r="Q22" s="133"/>
      <c r="R22" s="134" t="s">
        <v>374</v>
      </c>
      <c r="S22" s="91">
        <v>4146145.7563509699</v>
      </c>
      <c r="T22" s="91">
        <v>-384.776887087847</v>
      </c>
      <c r="U22" s="91">
        <v>4321625.7714293497</v>
      </c>
      <c r="V22" s="91">
        <v>-884.04775939354795</v>
      </c>
      <c r="W22" s="91">
        <v>2704.5388412365901</v>
      </c>
      <c r="X22" s="91">
        <v>-0.28301779370997199</v>
      </c>
      <c r="Y22" s="91">
        <v>2704.5388412365901</v>
      </c>
      <c r="Z22" s="91">
        <v>-0.28301779370997199</v>
      </c>
      <c r="AA22"/>
      <c r="AB22"/>
      <c r="AC22">
        <f t="shared" ref="AC22:AC27" si="32">S22/1000000</f>
        <v>4.14614575635097</v>
      </c>
      <c r="AD22">
        <f t="shared" si="31"/>
        <v>-3.84776887087847E-4</v>
      </c>
      <c r="AE22">
        <f t="shared" si="28"/>
        <v>4.3216257714293498</v>
      </c>
      <c r="AF22">
        <f t="shared" si="28"/>
        <v>-8.8404775939354794E-4</v>
      </c>
      <c r="AG22">
        <f t="shared" si="4"/>
        <v>2.7045388412365901</v>
      </c>
      <c r="AH22">
        <f t="shared" si="5"/>
        <v>-2.8301779370997198E-4</v>
      </c>
      <c r="AI22">
        <f t="shared" si="29"/>
        <v>2.7045388412365901</v>
      </c>
      <c r="AJ22">
        <f t="shared" si="29"/>
        <v>-2.8301779370997198E-4</v>
      </c>
      <c r="AK22" s="91">
        <f t="shared" si="30"/>
        <v>1.9593100000000023E-10</v>
      </c>
      <c r="AL22">
        <f t="shared" si="25"/>
        <v>1.9593100000000023</v>
      </c>
      <c r="AR22"/>
      <c r="AS22"/>
      <c r="AT22"/>
      <c r="AV22"/>
      <c r="AW22" s="91" t="e">
        <f>AVERAGE(AV22:AV32)</f>
        <v>#DIV/0!</v>
      </c>
      <c r="BA22"/>
      <c r="BB22"/>
      <c r="BC22" t="str">
        <f t="shared" si="18"/>
        <v/>
      </c>
      <c r="BD22"/>
      <c r="BT22" s="91" t="s">
        <v>370</v>
      </c>
      <c r="BU22" s="91">
        <v>3.5</v>
      </c>
      <c r="BV22" s="91">
        <v>9</v>
      </c>
      <c r="BW22">
        <f t="shared" si="26"/>
        <v>2.52</v>
      </c>
      <c r="BX22" s="91">
        <v>3.5</v>
      </c>
      <c r="BY22" s="91">
        <v>9</v>
      </c>
      <c r="BZ22">
        <f t="shared" si="27"/>
        <v>2.52</v>
      </c>
    </row>
    <row r="23" spans="1:78" s="91" customFormat="1" x14ac:dyDescent="0.25">
      <c r="B23" s="91" t="s">
        <v>306</v>
      </c>
      <c r="C23" s="91" t="s">
        <v>529</v>
      </c>
      <c r="D23" s="91" t="s">
        <v>529</v>
      </c>
      <c r="E23" s="91" t="s">
        <v>80</v>
      </c>
      <c r="F23" s="91" t="s">
        <v>340</v>
      </c>
      <c r="G23" s="91">
        <v>713.15</v>
      </c>
      <c r="H23" s="91">
        <v>742</v>
      </c>
      <c r="I23" s="133">
        <v>1.46040795739805</v>
      </c>
      <c r="J23" s="91">
        <v>1.126257406443</v>
      </c>
      <c r="K23" s="157">
        <v>1.20369338712017</v>
      </c>
      <c r="L23" s="91">
        <v>1.2457659841386699</v>
      </c>
      <c r="M23" s="133">
        <v>1.45335357127868</v>
      </c>
      <c r="N23" s="91">
        <v>1.1079629318986399</v>
      </c>
      <c r="O23" s="134">
        <v>1.1841410734981599</v>
      </c>
      <c r="P23" s="91">
        <v>1.2389230427790701</v>
      </c>
      <c r="Q23" s="133">
        <v>1.10003584410532</v>
      </c>
      <c r="R23" s="134" t="s">
        <v>374</v>
      </c>
      <c r="S23" s="91">
        <v>4334227.3380131098</v>
      </c>
      <c r="T23" s="91">
        <v>-587.70577569964496</v>
      </c>
      <c r="U23" s="91">
        <v>4976942.5414024098</v>
      </c>
      <c r="V23" s="91">
        <v>-1177.8701355823</v>
      </c>
      <c r="W23" s="91">
        <v>2768.0079108828199</v>
      </c>
      <c r="X23" s="91">
        <v>-0.538406484156978</v>
      </c>
      <c r="Y23" s="91">
        <v>3486.4683492253998</v>
      </c>
      <c r="Z23" s="91">
        <v>-1.10192988399999</v>
      </c>
      <c r="AA23">
        <f>ABS((Q23-M23)/Q23)</f>
        <v>0.32118746772358142</v>
      </c>
      <c r="AB23">
        <f>ABS((Q23-O23)/Q23)</f>
        <v>7.6456808060872156E-2</v>
      </c>
      <c r="AC23">
        <f t="shared" si="32"/>
        <v>4.3342273380131093</v>
      </c>
      <c r="AD23">
        <f t="shared" si="31"/>
        <v>-5.8770577569964492E-4</v>
      </c>
      <c r="AE23">
        <f t="shared" si="28"/>
        <v>4.9769425414024102</v>
      </c>
      <c r="AF23">
        <f t="shared" si="28"/>
        <v>-1.1778701355823001E-3</v>
      </c>
      <c r="AG23">
        <f t="shared" si="4"/>
        <v>2.7680079108828197</v>
      </c>
      <c r="AH23">
        <f t="shared" si="5"/>
        <v>-5.3840648415697803E-4</v>
      </c>
      <c r="AI23">
        <f t="shared" si="29"/>
        <v>3.4864683492254001</v>
      </c>
      <c r="AJ23">
        <f t="shared" si="29"/>
        <v>-1.1019298839999899E-3</v>
      </c>
      <c r="AK23" s="91">
        <f t="shared" si="30"/>
        <v>2.081079999999999E-10</v>
      </c>
      <c r="AL23">
        <f t="shared" si="25"/>
        <v>2.0810799999999992</v>
      </c>
      <c r="AM23" s="91">
        <v>910333.15799311514</v>
      </c>
      <c r="AN23" s="91">
        <v>3.0276895150914673E-10</v>
      </c>
      <c r="AO23" s="91">
        <v>1.9472000000000003E-10</v>
      </c>
      <c r="AP23" s="91">
        <f>Q23/(1/3*AN23*Y23)</f>
        <v>3126302.7132812724</v>
      </c>
      <c r="AQ23" s="91">
        <f>Q23/(1/3*AN23*AM23)</f>
        <v>11973.369710032115</v>
      </c>
      <c r="AR23">
        <f>Q23/(1/3*Y23*AM23)</f>
        <v>1.0397813001638793E-9</v>
      </c>
      <c r="AS23">
        <f>Q23/(1/3*Y23*AO23)</f>
        <v>4861069.1998786535</v>
      </c>
      <c r="AT23">
        <f>Q23/(1/3*U23*AO23)</f>
        <v>3405.2962773397303</v>
      </c>
      <c r="AU23" s="91">
        <f>Q23/(1/3*U23*Y23)</f>
        <v>1.9018652249371799E-10</v>
      </c>
      <c r="AV23">
        <f>ABS(AU23-AK23)/AU23</f>
        <v>9.423105944257365E-2</v>
      </c>
      <c r="AY23" s="91">
        <f>Q23/(1/3*AK23*Y23)</f>
        <v>4548346.9861820387</v>
      </c>
      <c r="AZ23" s="91">
        <f>Q23/(1/3*U23*AK23)</f>
        <v>3186.2268203221051</v>
      </c>
      <c r="BA23">
        <f>Q23/(1/3*AC23*AG23)*10</f>
        <v>2.7507370514299456</v>
      </c>
      <c r="BB23">
        <f>Q23/(1/3*AL23*AG23)*10</f>
        <v>5.7289098583395379</v>
      </c>
      <c r="BC23">
        <f t="shared" si="18"/>
        <v>1</v>
      </c>
      <c r="BD23">
        <f>Q23/(1/3*AL23*AC23)*10</f>
        <v>3.6587069786440569</v>
      </c>
      <c r="BT23" s="91" t="s">
        <v>372</v>
      </c>
      <c r="BU23" s="91">
        <v>3.02</v>
      </c>
      <c r="BV23" s="91">
        <v>9</v>
      </c>
      <c r="BW23">
        <f t="shared" si="26"/>
        <v>2.2612312811980035</v>
      </c>
      <c r="BX23" s="91">
        <v>3.02</v>
      </c>
      <c r="BY23" s="91">
        <v>9</v>
      </c>
      <c r="BZ23">
        <f t="shared" si="27"/>
        <v>2.2612312811980035</v>
      </c>
    </row>
    <row r="24" spans="1:78" s="91" customFormat="1" x14ac:dyDescent="0.25">
      <c r="B24" s="91" t="s">
        <v>306</v>
      </c>
      <c r="C24" s="91" t="s">
        <v>535</v>
      </c>
      <c r="D24" s="91" t="s">
        <v>535</v>
      </c>
      <c r="E24" s="91" t="s">
        <v>553</v>
      </c>
      <c r="F24" s="91" t="s">
        <v>390</v>
      </c>
      <c r="G24" s="91">
        <v>958</v>
      </c>
      <c r="H24" s="91">
        <v>993.01377726750798</v>
      </c>
      <c r="I24" s="133">
        <v>0.60018577841634002</v>
      </c>
      <c r="J24" s="91">
        <v>0.49658287203232099</v>
      </c>
      <c r="K24" s="157">
        <v>0.50402312034111496</v>
      </c>
      <c r="L24" s="91">
        <v>0.89798273334205203</v>
      </c>
      <c r="M24" s="133">
        <v>0.59237573660987197</v>
      </c>
      <c r="N24" s="91">
        <v>0.4842550732632</v>
      </c>
      <c r="O24" s="134">
        <v>0.49151061547537001</v>
      </c>
      <c r="P24" s="91">
        <v>0.887554442854947</v>
      </c>
      <c r="Q24" s="133">
        <v>0.76602038472580902</v>
      </c>
      <c r="R24" s="134" t="s">
        <v>46</v>
      </c>
      <c r="S24" s="91">
        <v>2774359.2612307202</v>
      </c>
      <c r="T24" s="91">
        <v>-854.31058856936397</v>
      </c>
      <c r="U24" s="91">
        <v>2834508.5999999898</v>
      </c>
      <c r="V24" s="91">
        <v>-888.300000000002</v>
      </c>
      <c r="W24" s="91">
        <v>2066.8355831662002</v>
      </c>
      <c r="X24" s="91">
        <v>-0.85529696508283604</v>
      </c>
      <c r="Y24" s="91">
        <v>2066.8355831662002</v>
      </c>
      <c r="Z24" s="91">
        <v>-0.85529696508283604</v>
      </c>
      <c r="AA24">
        <f>ABS((Q24-M24)/Q24)</f>
        <v>0.22668410864560973</v>
      </c>
      <c r="AB24">
        <f>ABS((Q24-O24)/Q24)</f>
        <v>0.35835830837412719</v>
      </c>
      <c r="AC24">
        <f t="shared" si="32"/>
        <v>2.7743592612307202</v>
      </c>
      <c r="AD24">
        <f t="shared" si="31"/>
        <v>-8.5431058856936398E-4</v>
      </c>
      <c r="AE24">
        <f t="shared" si="28"/>
        <v>2.8345085999999897</v>
      </c>
      <c r="AF24">
        <f t="shared" si="28"/>
        <v>-8.8830000000000202E-4</v>
      </c>
      <c r="AG24">
        <f t="shared" si="4"/>
        <v>2.0668355831662</v>
      </c>
      <c r="AH24">
        <f t="shared" si="5"/>
        <v>-8.5529696508283598E-4</v>
      </c>
      <c r="AI24">
        <f t="shared" si="29"/>
        <v>2.0668355831662</v>
      </c>
      <c r="AJ24">
        <f t="shared" si="29"/>
        <v>-8.5529696508283598E-4</v>
      </c>
      <c r="AK24" s="91">
        <f t="shared" si="30"/>
        <v>2.5810000000000105E-10</v>
      </c>
      <c r="AL24">
        <f t="shared" si="25"/>
        <v>2.5810000000000106</v>
      </c>
      <c r="AM24" s="91">
        <v>649269.68818906823</v>
      </c>
      <c r="AN24" s="91">
        <v>3.4715569857535809E-10</v>
      </c>
      <c r="AO24" s="91">
        <v>2.5429000000000001E-10</v>
      </c>
      <c r="AP24" s="91">
        <f>Q24/(1/3*AN24*Y24)</f>
        <v>3202811.3076426964</v>
      </c>
      <c r="AQ24" s="91">
        <f>Q24/(1/3*AN24*AM24)</f>
        <v>10195.585127755621</v>
      </c>
      <c r="AR24">
        <f>Q24/(1/3*Y24*AM24)</f>
        <v>1.7124997780367303E-9</v>
      </c>
      <c r="AS24">
        <f>Q24/(1/3*Y24*AO24)</f>
        <v>4372465.2833762886</v>
      </c>
      <c r="AT24">
        <f>Q24/(1/3*U24*AO24)</f>
        <v>3188.2658016423125</v>
      </c>
      <c r="AU24" s="91">
        <f>Q24/(1/3*U24*Y24)</f>
        <v>3.9226347625467093E-10</v>
      </c>
      <c r="AV24">
        <f>ABS(AU24-AK24)/AU24</f>
        <v>0.34202388031550085</v>
      </c>
      <c r="AY24" s="91">
        <f>Q24/(1/3*AK24*Y24)</f>
        <v>4307920.174001364</v>
      </c>
      <c r="AZ24" s="91">
        <f>Q24/(1/3*U24*AK24)</f>
        <v>3141.2015137528879</v>
      </c>
      <c r="BA24">
        <f>Q24/(1/3*AC24*AG24)*10</f>
        <v>4.0076792232615306</v>
      </c>
      <c r="BB24">
        <f>Q24/(1/3*AL24*AG24)*10</f>
        <v>4.3079201740013646</v>
      </c>
      <c r="BC24">
        <f t="shared" si="18"/>
        <v>1</v>
      </c>
      <c r="BD24">
        <f>Q24/(1/3*AL24*AC24)*10</f>
        <v>3.2093041551928616</v>
      </c>
      <c r="BT24" s="91" t="s">
        <v>376</v>
      </c>
      <c r="BU24" s="91">
        <v>15.345000000000001</v>
      </c>
      <c r="BV24" s="91">
        <v>9</v>
      </c>
      <c r="BW24">
        <f t="shared" si="26"/>
        <v>5.6728280961183009</v>
      </c>
      <c r="BX24" s="91">
        <v>15.345000000000001</v>
      </c>
      <c r="BY24" s="91">
        <v>9</v>
      </c>
      <c r="BZ24">
        <f t="shared" si="27"/>
        <v>5.6728280961183009</v>
      </c>
    </row>
    <row r="25" spans="1:78" s="91" customFormat="1" x14ac:dyDescent="0.25">
      <c r="B25" s="91" t="s">
        <v>306</v>
      </c>
      <c r="C25" s="91" t="s">
        <v>561</v>
      </c>
      <c r="D25" s="91" t="s">
        <v>561</v>
      </c>
      <c r="E25" s="91" t="s">
        <v>554</v>
      </c>
      <c r="F25" s="91" t="s">
        <v>392</v>
      </c>
      <c r="G25" s="91">
        <v>658.15</v>
      </c>
      <c r="H25" s="91">
        <v>722.73280584297004</v>
      </c>
      <c r="I25" s="133">
        <v>0.436058077448646</v>
      </c>
      <c r="J25" s="91">
        <v>0.37157237009742</v>
      </c>
      <c r="K25" s="157">
        <v>0.351709280743571</v>
      </c>
      <c r="L25" s="91">
        <v>0.54959787123811898</v>
      </c>
      <c r="M25" s="133">
        <v>0.427259702981309</v>
      </c>
      <c r="N25" s="91">
        <v>0.35874287235291502</v>
      </c>
      <c r="O25" s="134">
        <v>0.33956560756669302</v>
      </c>
      <c r="P25" s="91">
        <v>0.53914394145259903</v>
      </c>
      <c r="Q25" s="133"/>
      <c r="R25" s="134" t="s">
        <v>379</v>
      </c>
      <c r="S25" s="91">
        <v>1820781.03589645</v>
      </c>
      <c r="T25" s="91">
        <v>-432.488345963889</v>
      </c>
      <c r="U25" s="91">
        <v>1929233.194192</v>
      </c>
      <c r="V25" s="91">
        <v>-625.40832</v>
      </c>
      <c r="W25" s="91">
        <v>2082.7741277432401</v>
      </c>
      <c r="X25" s="91">
        <v>-0.59346860746566699</v>
      </c>
      <c r="Y25" s="91">
        <v>2082.7741277432401</v>
      </c>
      <c r="Z25" s="91">
        <v>-0.59346860746566699</v>
      </c>
      <c r="AA25"/>
      <c r="AB25"/>
      <c r="AC25">
        <f t="shared" si="32"/>
        <v>1.82078103589645</v>
      </c>
      <c r="AD25">
        <f t="shared" si="31"/>
        <v>-4.3248834596388902E-4</v>
      </c>
      <c r="AE25">
        <f t="shared" si="28"/>
        <v>1.929233194192</v>
      </c>
      <c r="AF25">
        <f t="shared" si="28"/>
        <v>-6.2540831999999995E-4</v>
      </c>
      <c r="AG25">
        <f t="shared" si="4"/>
        <v>2.0827741277432401</v>
      </c>
      <c r="AH25">
        <f t="shared" si="5"/>
        <v>-5.9346860746566695E-4</v>
      </c>
      <c r="AI25">
        <f t="shared" si="29"/>
        <v>2.0827741277432401</v>
      </c>
      <c r="AJ25">
        <f t="shared" si="29"/>
        <v>-5.9346860746566695E-4</v>
      </c>
      <c r="AK25" s="91">
        <f t="shared" si="30"/>
        <v>2.6259000000000049E-10</v>
      </c>
      <c r="AL25">
        <f t="shared" si="25"/>
        <v>2.625900000000005</v>
      </c>
      <c r="AR25"/>
      <c r="AS25"/>
      <c r="AT25"/>
      <c r="AV25"/>
      <c r="BA25"/>
      <c r="BB25"/>
      <c r="BC25" t="str">
        <f t="shared" si="18"/>
        <v/>
      </c>
      <c r="BD25"/>
      <c r="BT25" s="91" t="s">
        <v>378</v>
      </c>
      <c r="BU25" s="91">
        <v>13.21</v>
      </c>
      <c r="BV25" s="91">
        <v>17</v>
      </c>
      <c r="BW25">
        <f t="shared" si="26"/>
        <v>7.4336312479311495</v>
      </c>
      <c r="BX25" s="91">
        <v>13.21</v>
      </c>
      <c r="BY25" s="91">
        <v>17</v>
      </c>
      <c r="BZ25">
        <f t="shared" si="27"/>
        <v>7.4336312479311495</v>
      </c>
    </row>
    <row r="26" spans="1:78" s="91" customFormat="1" x14ac:dyDescent="0.25">
      <c r="B26" s="91" t="s">
        <v>306</v>
      </c>
      <c r="C26" s="91" t="s">
        <v>531</v>
      </c>
      <c r="D26" s="91" t="s">
        <v>531</v>
      </c>
      <c r="E26" s="91" t="s">
        <v>555</v>
      </c>
      <c r="F26" s="91" t="s">
        <v>392</v>
      </c>
      <c r="G26" s="91">
        <v>660.15</v>
      </c>
      <c r="H26" s="91">
        <v>722.73280584297004</v>
      </c>
      <c r="I26" s="133">
        <v>0.41576528214401798</v>
      </c>
      <c r="J26" s="91">
        <v>0.37739704098006299</v>
      </c>
      <c r="K26" s="157">
        <v>0.36645706040604598</v>
      </c>
      <c r="L26" s="91">
        <v>0.52242279861864305</v>
      </c>
      <c r="M26" s="133">
        <v>0.40669146773575998</v>
      </c>
      <c r="N26" s="91">
        <v>0.36322413337310999</v>
      </c>
      <c r="O26" s="134">
        <v>0.35269499686266798</v>
      </c>
      <c r="P26" s="91">
        <v>0.51187189372845199</v>
      </c>
      <c r="Q26" s="133"/>
      <c r="R26" s="134" t="s">
        <v>379</v>
      </c>
      <c r="S26" s="91">
        <v>1785221.7495239601</v>
      </c>
      <c r="T26" s="91">
        <v>-456.59702382785002</v>
      </c>
      <c r="U26" s="91">
        <v>1926243.702152</v>
      </c>
      <c r="V26" s="91">
        <v>-624.84432000000004</v>
      </c>
      <c r="W26" s="91">
        <v>2052.5614117156001</v>
      </c>
      <c r="X26" s="91">
        <v>-0.67795650519888495</v>
      </c>
      <c r="Y26" s="91">
        <v>2052.5614117156001</v>
      </c>
      <c r="Z26" s="91">
        <v>-0.67795650519888495</v>
      </c>
      <c r="AA26"/>
      <c r="AB26"/>
      <c r="AC26">
        <f t="shared" si="32"/>
        <v>1.78522174952396</v>
      </c>
      <c r="AD26">
        <f t="shared" si="31"/>
        <v>-4.5659702382785E-4</v>
      </c>
      <c r="AE26">
        <f t="shared" si="28"/>
        <v>1.926243702152</v>
      </c>
      <c r="AF26">
        <f t="shared" si="28"/>
        <v>-6.2484432000000007E-4</v>
      </c>
      <c r="AG26">
        <f t="shared" si="4"/>
        <v>2.0525614117156001</v>
      </c>
      <c r="AH26">
        <f t="shared" si="5"/>
        <v>-6.7795650519888496E-4</v>
      </c>
      <c r="AI26">
        <f t="shared" si="29"/>
        <v>2.0525614117156001</v>
      </c>
      <c r="AJ26">
        <f t="shared" si="29"/>
        <v>-6.7795650519888496E-4</v>
      </c>
      <c r="AK26" s="91">
        <f t="shared" si="30"/>
        <v>2.7805899999999986E-10</v>
      </c>
      <c r="AL26">
        <f t="shared" si="25"/>
        <v>2.7805899999999988</v>
      </c>
      <c r="AR26"/>
      <c r="AS26"/>
      <c r="AT26"/>
      <c r="AV26" t="e">
        <f>ABS(AU26-AK26)/AU26</f>
        <v>#DIV/0!</v>
      </c>
      <c r="BA26"/>
      <c r="BB26"/>
      <c r="BC26" t="str">
        <f t="shared" si="18"/>
        <v/>
      </c>
      <c r="BD26"/>
      <c r="BT26" s="91" t="s">
        <v>381</v>
      </c>
      <c r="BU26" s="91">
        <v>14.66</v>
      </c>
      <c r="BV26" s="91">
        <v>17</v>
      </c>
      <c r="BW26">
        <f t="shared" si="26"/>
        <v>7.8717624763108018</v>
      </c>
      <c r="BX26" s="91">
        <v>14.66</v>
      </c>
      <c r="BY26" s="91">
        <v>17</v>
      </c>
      <c r="BZ26">
        <f t="shared" si="27"/>
        <v>7.8717624763108018</v>
      </c>
    </row>
    <row r="27" spans="1:78" s="91" customFormat="1" x14ac:dyDescent="0.25">
      <c r="B27" s="91" t="s">
        <v>306</v>
      </c>
      <c r="C27" s="91" t="s">
        <v>532</v>
      </c>
      <c r="D27" s="91" t="s">
        <v>532</v>
      </c>
      <c r="E27" s="91" t="s">
        <v>557</v>
      </c>
      <c r="F27" s="91" t="s">
        <v>345</v>
      </c>
      <c r="G27" s="91">
        <v>829</v>
      </c>
      <c r="H27" s="91">
        <v>849.27066450567202</v>
      </c>
      <c r="I27" s="133">
        <v>0.40631024128055798</v>
      </c>
      <c r="J27" s="91">
        <v>0.36292057126517901</v>
      </c>
      <c r="K27" s="157">
        <v>0.33201820006068899</v>
      </c>
      <c r="L27" s="91">
        <v>0.70307988752195505</v>
      </c>
      <c r="M27" s="133">
        <v>0.40397940291800899</v>
      </c>
      <c r="N27" s="91">
        <v>0.36058592295474301</v>
      </c>
      <c r="O27" s="134">
        <v>0.329882345024686</v>
      </c>
      <c r="P27" s="91">
        <v>0.699223547234884</v>
      </c>
      <c r="Q27" s="133">
        <v>0.46754926069889302</v>
      </c>
      <c r="R27" s="134" t="s">
        <v>558</v>
      </c>
      <c r="S27" s="91">
        <v>1877142.0876195</v>
      </c>
      <c r="T27" s="91">
        <v>-449.502875955283</v>
      </c>
      <c r="U27" s="91">
        <v>1954146.6998121999</v>
      </c>
      <c r="V27" s="91">
        <v>-234.887976869998</v>
      </c>
      <c r="W27" s="91">
        <v>2038.99192746722</v>
      </c>
      <c r="X27" s="91">
        <v>-0.54596204017628502</v>
      </c>
      <c r="Y27" s="91">
        <v>2038.99192746722</v>
      </c>
      <c r="Z27" s="91">
        <v>-0.54596204017628502</v>
      </c>
      <c r="AA27" s="91">
        <f>ABS((Q27-M27)/Q27)</f>
        <v>0.13596397882409172</v>
      </c>
      <c r="AB27" s="91">
        <f>ABS((Q27-O27)/Q27)</f>
        <v>0.29444366026463692</v>
      </c>
      <c r="AC27" s="91">
        <f t="shared" si="32"/>
        <v>1.8771420876195</v>
      </c>
      <c r="AD27" s="91">
        <f t="shared" si="31"/>
        <v>-4.4950287595528298E-4</v>
      </c>
      <c r="AE27" s="91">
        <f t="shared" si="28"/>
        <v>1.9541466998121999</v>
      </c>
      <c r="AF27" s="91">
        <f t="shared" si="28"/>
        <v>-2.3488797686999801E-4</v>
      </c>
      <c r="AG27" s="91">
        <f t="shared" si="4"/>
        <v>2.0389919274672201</v>
      </c>
      <c r="AH27" s="91">
        <f t="shared" si="5"/>
        <v>-5.4596204017628503E-4</v>
      </c>
      <c r="AI27" s="91">
        <f t="shared" si="29"/>
        <v>2.0389919274672201</v>
      </c>
      <c r="AJ27" s="91">
        <f t="shared" si="29"/>
        <v>-5.4596204017628503E-4</v>
      </c>
      <c r="AK27" s="91">
        <f t="shared" si="30"/>
        <v>2.4998300000000075E-10</v>
      </c>
      <c r="AL27" s="91">
        <f t="shared" si="25"/>
        <v>2.4998300000000073</v>
      </c>
      <c r="AU27" s="91">
        <f>Q27/(1/3*U27*Y27)</f>
        <v>3.5202698772515349E-10</v>
      </c>
      <c r="AV27" s="91">
        <f>ABS(AU27-AK27)/AU27</f>
        <v>0.28987546774346745</v>
      </c>
      <c r="AY27" s="91">
        <f>Q27/(1/3*AK27*Y27)</f>
        <v>2751836.6301225941</v>
      </c>
      <c r="AZ27" s="91">
        <f>Q27/(1/3*U27*AK27)</f>
        <v>2871.3159943763699</v>
      </c>
      <c r="BA27" s="91">
        <f>Q27/(1/3*AC27*AG27)*10</f>
        <v>3.6646793060844711</v>
      </c>
      <c r="BB27" s="91">
        <f>Q27/(1/3*AL27*AG27)*10</f>
        <v>2.7518366301225945</v>
      </c>
      <c r="BC27" s="91">
        <f t="shared" si="18"/>
        <v>1</v>
      </c>
      <c r="BD27" s="91">
        <f>Q27/(1/3*AL27*AC27)*10</f>
        <v>2.989103867807966</v>
      </c>
      <c r="BT27" s="91" t="s">
        <v>388</v>
      </c>
      <c r="BU27" s="91">
        <v>12.664999999999999</v>
      </c>
      <c r="BV27" s="91">
        <v>17</v>
      </c>
      <c r="BW27" s="91">
        <f t="shared" si="26"/>
        <v>7.2578796561604575</v>
      </c>
      <c r="BX27" s="91">
        <v>12.664999999999999</v>
      </c>
      <c r="BY27" s="91">
        <v>17</v>
      </c>
      <c r="BZ27" s="91">
        <f t="shared" si="27"/>
        <v>7.2578796561604575</v>
      </c>
    </row>
    <row r="28" spans="1:78" x14ac:dyDescent="0.25">
      <c r="B28" t="s">
        <v>541</v>
      </c>
      <c r="C28" t="s">
        <v>170</v>
      </c>
      <c r="D28" t="s">
        <v>170</v>
      </c>
      <c r="E28" t="s">
        <v>170</v>
      </c>
      <c r="F28" t="s">
        <v>543</v>
      </c>
      <c r="G28">
        <v>1384</v>
      </c>
      <c r="I28">
        <v>0.35954645742190899</v>
      </c>
      <c r="J28">
        <v>0.34970883136259001</v>
      </c>
      <c r="K28">
        <v>0.65076191813960904</v>
      </c>
      <c r="S28">
        <v>3393320.5705776298</v>
      </c>
      <c r="T28">
        <v>-440.68191682871299</v>
      </c>
      <c r="W28">
        <v>1362</v>
      </c>
      <c r="X28">
        <v>0</v>
      </c>
      <c r="AE28">
        <v>1362</v>
      </c>
      <c r="AF28">
        <v>-6.4293322482183901E-16</v>
      </c>
      <c r="AU28" s="91"/>
    </row>
    <row r="29" spans="1:78" x14ac:dyDescent="0.25">
      <c r="B29" t="s">
        <v>541</v>
      </c>
      <c r="C29" t="s">
        <v>171</v>
      </c>
      <c r="D29" t="s">
        <v>171</v>
      </c>
      <c r="E29" t="s">
        <v>171</v>
      </c>
      <c r="F29" t="s">
        <v>544</v>
      </c>
      <c r="G29">
        <v>1309</v>
      </c>
      <c r="I29">
        <v>0.287228431194125</v>
      </c>
      <c r="J29">
        <v>0.28603308995779603</v>
      </c>
      <c r="K29">
        <v>0.54042988941638603</v>
      </c>
      <c r="S29">
        <v>3639653.5089046098</v>
      </c>
      <c r="T29">
        <v>-438.29343438765801</v>
      </c>
      <c r="W29">
        <v>1062</v>
      </c>
      <c r="X29">
        <v>0</v>
      </c>
      <c r="AE29">
        <v>1062</v>
      </c>
      <c r="AF29">
        <v>1.42974643663149E-15</v>
      </c>
      <c r="AU29" s="91"/>
    </row>
    <row r="30" spans="1:78" x14ac:dyDescent="0.25">
      <c r="E30" t="s">
        <v>337</v>
      </c>
      <c r="F30" t="s">
        <v>369</v>
      </c>
      <c r="G30">
        <v>784.15</v>
      </c>
      <c r="H30">
        <v>802</v>
      </c>
      <c r="I30">
        <v>0.114505481319699</v>
      </c>
      <c r="J30">
        <v>0.26636049160567399</v>
      </c>
      <c r="K30">
        <v>0.26746277498990501</v>
      </c>
      <c r="L30">
        <v>0.45172916409439201</v>
      </c>
      <c r="M30">
        <v>0.113634299216617</v>
      </c>
      <c r="N30">
        <v>0.26417573582082698</v>
      </c>
      <c r="O30">
        <v>0.26526897799933802</v>
      </c>
      <c r="P30">
        <v>0.44875079670000001</v>
      </c>
      <c r="Q30">
        <v>0.23481755332610399</v>
      </c>
      <c r="R30" t="s">
        <v>338</v>
      </c>
      <c r="S30">
        <v>2153870.0263393298</v>
      </c>
      <c r="T30">
        <v>-656.67114844170703</v>
      </c>
      <c r="U30">
        <v>1891382.2212332201</v>
      </c>
      <c r="V30">
        <v>-489.79669156000199</v>
      </c>
      <c r="W30">
        <v>1466.75966237227</v>
      </c>
      <c r="X30">
        <v>-0.38913594023806902</v>
      </c>
      <c r="Y30">
        <v>1466.75966237227</v>
      </c>
      <c r="Z30">
        <v>-0.38913594023806902</v>
      </c>
      <c r="AE30">
        <v>1062</v>
      </c>
      <c r="AF30">
        <v>1.42974643663149E-15</v>
      </c>
      <c r="AU30" s="91">
        <f t="shared" ref="AU30" si="33">Q30/(1/3*U30*Y30)</f>
        <v>2.539297312913144E-10</v>
      </c>
    </row>
    <row r="31" spans="1:78" s="142" customFormat="1" x14ac:dyDescent="0.25">
      <c r="A31" s="141"/>
      <c r="B31" t="s">
        <v>541</v>
      </c>
      <c r="C31" t="s">
        <v>533</v>
      </c>
      <c r="D31" s="91" t="s">
        <v>572</v>
      </c>
      <c r="E31" s="142" t="s">
        <v>27</v>
      </c>
      <c r="F31" s="142" t="s">
        <v>369</v>
      </c>
      <c r="G31" s="142">
        <v>784.15</v>
      </c>
      <c r="H31" s="142">
        <v>802</v>
      </c>
      <c r="I31" s="144">
        <v>0.1150479273926</v>
      </c>
      <c r="J31" s="142">
        <v>0.26527106355929603</v>
      </c>
      <c r="K31" s="158">
        <v>0.26527106355929603</v>
      </c>
      <c r="L31" s="142">
        <v>0.44889789064325702</v>
      </c>
      <c r="M31" s="144">
        <v>0.11417382363914801</v>
      </c>
      <c r="N31" s="142">
        <v>0.26311672756840898</v>
      </c>
      <c r="O31" s="145">
        <v>0.26311672756840898</v>
      </c>
      <c r="P31" s="142">
        <v>0.44593518354636003</v>
      </c>
      <c r="Q31" s="144">
        <v>0.242991843580355</v>
      </c>
      <c r="R31" s="145" t="s">
        <v>28</v>
      </c>
      <c r="S31" s="142">
        <v>2156186.3189269202</v>
      </c>
      <c r="T31" s="142">
        <v>-656.84165009282901</v>
      </c>
      <c r="U31" s="142">
        <v>1891382.2212332201</v>
      </c>
      <c r="V31" s="142">
        <v>-489.79669156000199</v>
      </c>
      <c r="W31" s="142">
        <v>1460.0508918667399</v>
      </c>
      <c r="X31" s="142">
        <v>-0.38048687343790499</v>
      </c>
      <c r="Y31" s="142">
        <v>1460.0508918667399</v>
      </c>
      <c r="Z31" s="142">
        <v>-0.38048687343790499</v>
      </c>
      <c r="AA31">
        <f>ABS((Q31-M31)/Q31)</f>
        <v>0.53013310258954505</v>
      </c>
      <c r="AB31" s="146">
        <f>ABS((Q31-O31)/Q31)</f>
        <v>8.2821232562890049E-2</v>
      </c>
      <c r="AC31">
        <f t="shared" ref="AC31:AF32" si="34">S31/1000000</f>
        <v>2.1561863189269204</v>
      </c>
      <c r="AD31">
        <f t="shared" si="34"/>
        <v>-6.5684165009282898E-4</v>
      </c>
      <c r="AE31">
        <f t="shared" si="34"/>
        <v>1.8913822212332201</v>
      </c>
      <c r="AF31">
        <f t="shared" si="34"/>
        <v>-4.89796691560002E-4</v>
      </c>
      <c r="AG31">
        <f t="shared" ref="AG31:AJ32" si="35">W31/1000</f>
        <v>1.4600508918667399</v>
      </c>
      <c r="AH31">
        <f t="shared" si="35"/>
        <v>-3.8048687343790499E-4</v>
      </c>
      <c r="AI31">
        <f t="shared" si="35"/>
        <v>1.4600508918667399</v>
      </c>
      <c r="AJ31">
        <f t="shared" si="35"/>
        <v>-3.8048687343790499E-4</v>
      </c>
      <c r="AK31" s="142">
        <f>K31/(1/3*U31*Y31)</f>
        <v>2.8818000000000179E-10</v>
      </c>
      <c r="AL31">
        <f>AK31*10000000000</f>
        <v>2.8818000000000179</v>
      </c>
      <c r="AM31" s="142">
        <v>316374.14970581332</v>
      </c>
      <c r="AN31" s="142">
        <v>4.2453704603250409E-10</v>
      </c>
      <c r="AO31" s="142">
        <v>2.8818000000000003E-10</v>
      </c>
      <c r="AP31" s="142">
        <f>Q31/(1/3*AN31*Y31)</f>
        <v>1176059.6860441111</v>
      </c>
      <c r="AQ31" s="142">
        <f>Q31/(1/3*AN31*AM31)</f>
        <v>5427.4566840998486</v>
      </c>
      <c r="AR31" s="146">
        <f>Q31/(1/3*Y31*AM31)</f>
        <v>1.5781343246132694E-9</v>
      </c>
      <c r="AS31" s="146">
        <f>Q31/(1/3*Y31*AO31)</f>
        <v>1732531.4215805435</v>
      </c>
      <c r="AT31" s="146">
        <f>Q31/(1/3*U31*AO31)</f>
        <v>1337.4261526136597</v>
      </c>
      <c r="AU31" s="142">
        <f>Q31/(1/3*U31*Y31)</f>
        <v>2.6397673588447904E-10</v>
      </c>
      <c r="AV31" s="146">
        <f>ABS(AU31-AK31)/AU31</f>
        <v>9.1687110360037696E-2</v>
      </c>
      <c r="AY31" s="142">
        <f>Q31/(1/3*AK31*Y31)</f>
        <v>1732531.421580533</v>
      </c>
      <c r="AZ31" s="142">
        <f>Q31/(1/3*U31*AK31)</f>
        <v>1337.4261526136515</v>
      </c>
      <c r="BA31">
        <f>Q31/(1/3*AC31*AG31)*10</f>
        <v>2.3155740331362487</v>
      </c>
      <c r="BB31">
        <f>Q31/(1/3*AL31*AG31)*10</f>
        <v>1.7325314215805332</v>
      </c>
      <c r="BC31" t="str">
        <f>IF(BB31&gt;AC31,1, "")</f>
        <v/>
      </c>
      <c r="BD31">
        <f>Q31/(1/3*AL31*AC31)*10</f>
        <v>1.1731750753917771</v>
      </c>
      <c r="BT31" s="142" t="s">
        <v>27</v>
      </c>
      <c r="BU31" s="142">
        <v>40.97</v>
      </c>
      <c r="BV31" s="142">
        <v>17</v>
      </c>
      <c r="BW31">
        <f>BU31*BV31/(BU31+BV31)</f>
        <v>12.014662756598241</v>
      </c>
      <c r="BX31" s="142">
        <v>40.97</v>
      </c>
      <c r="BY31" s="142">
        <v>17</v>
      </c>
      <c r="BZ31">
        <f>BX31*BY31/(BX31+BY31)</f>
        <v>12.014662756598241</v>
      </c>
    </row>
    <row r="32" spans="1:78" s="148" customFormat="1" x14ac:dyDescent="0.25">
      <c r="A32" s="147"/>
      <c r="B32" t="s">
        <v>541</v>
      </c>
      <c r="C32" t="s">
        <v>533</v>
      </c>
      <c r="D32" s="91" t="s">
        <v>573</v>
      </c>
      <c r="E32" s="148" t="s">
        <v>29</v>
      </c>
      <c r="F32" s="148" t="s">
        <v>369</v>
      </c>
      <c r="G32" s="148">
        <v>784.15</v>
      </c>
      <c r="H32" s="148">
        <v>869.15</v>
      </c>
      <c r="I32" s="150">
        <v>0.113695543362589</v>
      </c>
      <c r="J32" s="148">
        <v>0.26841692128983102</v>
      </c>
      <c r="K32" s="159">
        <v>0.26841692128983102</v>
      </c>
      <c r="L32" s="148">
        <v>0.45682545630643401</v>
      </c>
      <c r="M32" s="150">
        <v>0.109390728826571</v>
      </c>
      <c r="N32" s="148">
        <v>0.25726785911806499</v>
      </c>
      <c r="O32" s="151">
        <v>0.25726785911806499</v>
      </c>
      <c r="P32" s="148">
        <v>0.44190727064881402</v>
      </c>
      <c r="Q32" s="150">
        <v>0.22664326307185201</v>
      </c>
      <c r="R32" s="151" t="s">
        <v>30</v>
      </c>
      <c r="S32" s="148">
        <v>2149617.0676114601</v>
      </c>
      <c r="T32" s="148">
        <v>-656.39248822418597</v>
      </c>
      <c r="U32" s="148">
        <v>1891382.2212332201</v>
      </c>
      <c r="V32" s="148">
        <v>-489.79669156000102</v>
      </c>
      <c r="W32" s="148">
        <v>1479.3780206077199</v>
      </c>
      <c r="X32" s="148">
        <v>-0.41906643234483398</v>
      </c>
      <c r="Y32" s="148">
        <v>1479.3780206077199</v>
      </c>
      <c r="Z32" s="148">
        <v>-0.41906643234483398</v>
      </c>
      <c r="AA32">
        <f>ABS((Q32-M32)/Q32)</f>
        <v>0.51734400862428809</v>
      </c>
      <c r="AB32" s="152">
        <f>ABS((Q32-O32)/Q32)</f>
        <v>0.13512246351882148</v>
      </c>
      <c r="AC32">
        <f t="shared" si="34"/>
        <v>2.1496170676114601</v>
      </c>
      <c r="AD32">
        <f t="shared" si="34"/>
        <v>-6.5639248822418601E-4</v>
      </c>
      <c r="AE32">
        <f t="shared" si="34"/>
        <v>1.8913822212332201</v>
      </c>
      <c r="AF32">
        <f t="shared" si="34"/>
        <v>-4.8979669156000102E-4</v>
      </c>
      <c r="AG32">
        <f t="shared" si="35"/>
        <v>1.4793780206077198</v>
      </c>
      <c r="AH32">
        <f t="shared" si="35"/>
        <v>-4.1906643234483398E-4</v>
      </c>
      <c r="AI32">
        <f t="shared" si="35"/>
        <v>1.4793780206077198</v>
      </c>
      <c r="AJ32">
        <f t="shared" si="35"/>
        <v>-4.1906643234483398E-4</v>
      </c>
      <c r="AK32" s="148">
        <f>K32/(1/3*U32*Y32)</f>
        <v>2.8778800000000096E-10</v>
      </c>
      <c r="AL32">
        <f>AK32*10000000000</f>
        <v>2.8778800000000095</v>
      </c>
      <c r="AM32" s="148">
        <v>326156.61446675583</v>
      </c>
      <c r="AN32" s="148">
        <v>4.2173560701990562E-10</v>
      </c>
      <c r="AO32" s="148">
        <v>2.8778800000000003E-10</v>
      </c>
      <c r="AP32" s="148">
        <f>Q32/(1/3*AN32*Y32)</f>
        <v>1089794.5634186962</v>
      </c>
      <c r="AQ32" s="148">
        <f>Q32/(1/3*AN32*AM32)</f>
        <v>4943.0796512751194</v>
      </c>
      <c r="AR32" s="152">
        <f>Q32/(1/3*Y32*AM32)</f>
        <v>1.4091548395601311E-9</v>
      </c>
      <c r="AS32" s="152">
        <f>Q32/(1/3*Y32*AO32)</f>
        <v>1597026.8799615577</v>
      </c>
      <c r="AT32" s="152">
        <f>Q32/(1/3*U32*AO32)</f>
        <v>1249.142789866336</v>
      </c>
      <c r="AU32" s="148">
        <f>Q32/(1/3*U32*Y32)</f>
        <v>2.429996256550962E-10</v>
      </c>
      <c r="AV32" s="152">
        <f>ABS(AU32-AK32)/AU32</f>
        <v>0.18431458165485223</v>
      </c>
      <c r="AY32" s="148">
        <f>Q32/(1/3*AK32*Y32)</f>
        <v>1597026.8799615526</v>
      </c>
      <c r="AZ32" s="148">
        <f>Q32/(1/3*U32*AK32)</f>
        <v>1249.1427898663319</v>
      </c>
      <c r="BA32">
        <f>Q32/(1/3*AC32*AG32)*10</f>
        <v>2.138079282376864</v>
      </c>
      <c r="BB32">
        <f>Q32/(1/3*AL32*AG32)*10</f>
        <v>1.5970268799615526</v>
      </c>
      <c r="BC32" t="str">
        <f>IF(BB32&gt;AC32,1, "")</f>
        <v/>
      </c>
      <c r="BD32">
        <f>Q32/(1/3*AL32*AC32)*10</f>
        <v>1.0990824831699195</v>
      </c>
      <c r="BT32" s="148" t="s">
        <v>29</v>
      </c>
      <c r="BU32" s="148">
        <v>38.701999999999998</v>
      </c>
      <c r="BV32" s="148">
        <v>17</v>
      </c>
      <c r="BW32">
        <f>BU32*BV32/(BU32+BV32)</f>
        <v>11.811676420954365</v>
      </c>
      <c r="BX32" s="148">
        <v>38.701999999999998</v>
      </c>
      <c r="BY32" s="148">
        <v>17</v>
      </c>
      <c r="BZ32">
        <f>BX32*BY32/(BX32+BY32)</f>
        <v>11.811676420954365</v>
      </c>
    </row>
    <row r="33" spans="3:38" x14ac:dyDescent="0.25">
      <c r="C33" t="s">
        <v>152</v>
      </c>
      <c r="R33" s="129" t="s">
        <v>487</v>
      </c>
      <c r="AA33">
        <f>AVERAGE(AA4:AA32)</f>
        <v>0.20932995441187732</v>
      </c>
      <c r="AB33">
        <f>AVERAGE(AB4:AB32)</f>
        <v>0.15484233937236905</v>
      </c>
      <c r="AL33">
        <f t="shared" si="20"/>
        <v>0</v>
      </c>
    </row>
    <row r="34" spans="3:38" x14ac:dyDescent="0.25">
      <c r="C34" t="s">
        <v>153</v>
      </c>
      <c r="AA34">
        <f>COUNT(AA4:AA32)</f>
        <v>17</v>
      </c>
      <c r="AB34">
        <f>COUNT(AB4:AB32)</f>
        <v>17</v>
      </c>
    </row>
    <row r="35" spans="3:38" x14ac:dyDescent="0.25">
      <c r="C35" t="s">
        <v>154</v>
      </c>
    </row>
    <row r="36" spans="3:38" x14ac:dyDescent="0.25">
      <c r="C36" t="s">
        <v>157</v>
      </c>
    </row>
    <row r="37" spans="3:38" x14ac:dyDescent="0.25">
      <c r="C37" t="s">
        <v>158</v>
      </c>
    </row>
    <row r="38" spans="3:38" x14ac:dyDescent="0.25">
      <c r="C38" t="s">
        <v>159</v>
      </c>
    </row>
    <row r="39" spans="3:38" ht="18" x14ac:dyDescent="0.35">
      <c r="C39" t="s">
        <v>525</v>
      </c>
    </row>
    <row r="40" spans="3:38" x14ac:dyDescent="0.25">
      <c r="C40" t="s">
        <v>165</v>
      </c>
    </row>
    <row r="41" spans="3:38" x14ac:dyDescent="0.25">
      <c r="C41" t="s">
        <v>166</v>
      </c>
      <c r="E41" t="s">
        <v>477</v>
      </c>
      <c r="F41" t="s">
        <v>478</v>
      </c>
      <c r="G41">
        <v>553</v>
      </c>
      <c r="H41">
        <v>522.63401720714705</v>
      </c>
      <c r="I41">
        <v>0.267115463094169</v>
      </c>
      <c r="J41">
        <v>0.24308734573446</v>
      </c>
      <c r="K41" s="137">
        <v>0.23966293429430399</v>
      </c>
      <c r="L41">
        <v>0.39939403611832502</v>
      </c>
      <c r="M41" s="128">
        <v>0.267115463094169</v>
      </c>
      <c r="N41">
        <v>0.24308734573446</v>
      </c>
      <c r="O41" s="129">
        <v>0.23966293429430399</v>
      </c>
      <c r="P41">
        <v>0.39939403611832502</v>
      </c>
      <c r="Q41" s="128">
        <v>0.48332605023314901</v>
      </c>
      <c r="R41" s="129" t="s">
        <v>479</v>
      </c>
      <c r="S41">
        <v>1890474.7983853901</v>
      </c>
      <c r="T41">
        <v>-481.82317642118699</v>
      </c>
      <c r="U41">
        <v>1890474.7983853901</v>
      </c>
      <c r="V41">
        <v>-481.82317642118699</v>
      </c>
      <c r="W41">
        <v>1373.3152777305099</v>
      </c>
      <c r="X41">
        <v>-0.53944247537908696</v>
      </c>
      <c r="Y41">
        <v>1373.3152777305099</v>
      </c>
      <c r="Z41">
        <v>-0.53944247537908696</v>
      </c>
      <c r="AK41">
        <f>K41/(1/3*U41*Y41)</f>
        <v>2.769370000000015E-10</v>
      </c>
    </row>
    <row r="42" spans="3:38" x14ac:dyDescent="0.25">
      <c r="C42" s="91" t="s">
        <v>562</v>
      </c>
      <c r="E42" t="s">
        <v>477</v>
      </c>
      <c r="F42" t="s">
        <v>480</v>
      </c>
      <c r="G42">
        <v>553</v>
      </c>
      <c r="H42">
        <v>522.63401720714705</v>
      </c>
      <c r="I42">
        <v>0.267115463094169</v>
      </c>
      <c r="J42">
        <v>0.24308734573446</v>
      </c>
      <c r="K42" s="137">
        <v>0.23371413362722401</v>
      </c>
      <c r="L42">
        <v>0.39939403611832502</v>
      </c>
      <c r="M42" s="128">
        <v>0.267115463094169</v>
      </c>
      <c r="N42">
        <v>0.24308734573446</v>
      </c>
      <c r="O42" s="129">
        <v>0.23371413362722401</v>
      </c>
      <c r="P42">
        <v>0.39939403611832502</v>
      </c>
      <c r="Q42" s="128">
        <v>0.48332605023314901</v>
      </c>
      <c r="R42" s="129" t="s">
        <v>479</v>
      </c>
      <c r="S42">
        <v>1890474.7983853901</v>
      </c>
      <c r="T42">
        <v>-481.82317642118699</v>
      </c>
      <c r="U42">
        <v>1890474.7983853901</v>
      </c>
      <c r="V42">
        <v>-481.82317642118699</v>
      </c>
      <c r="W42">
        <v>1373.3152777305099</v>
      </c>
      <c r="X42">
        <v>-0.53944247537908696</v>
      </c>
      <c r="Y42">
        <v>1373.3152777305099</v>
      </c>
      <c r="Z42">
        <v>-0.53944247537908696</v>
      </c>
      <c r="AK42">
        <f>K42/(1/3*U42*Y42)</f>
        <v>2.7006300000000111E-10</v>
      </c>
    </row>
    <row r="43" spans="3:38" x14ac:dyDescent="0.25">
      <c r="C43" t="s">
        <v>563</v>
      </c>
    </row>
    <row r="44" spans="3:38" x14ac:dyDescent="0.25">
      <c r="C44" t="s">
        <v>563</v>
      </c>
    </row>
    <row r="45" spans="3:38" x14ac:dyDescent="0.25">
      <c r="C45" t="s">
        <v>564</v>
      </c>
    </row>
    <row r="46" spans="3:38" x14ac:dyDescent="0.25">
      <c r="C46" t="s">
        <v>565</v>
      </c>
      <c r="J46" t="s">
        <v>484</v>
      </c>
    </row>
    <row r="47" spans="3:38" x14ac:dyDescent="0.25">
      <c r="C47" s="91" t="s">
        <v>566</v>
      </c>
      <c r="K47">
        <v>749.595744680851</v>
      </c>
      <c r="L47">
        <v>0.51921458625525896</v>
      </c>
    </row>
    <row r="48" spans="3:38" x14ac:dyDescent="0.25">
      <c r="C48" s="91" t="s">
        <v>567</v>
      </c>
      <c r="K48">
        <v>774.063829787234</v>
      </c>
      <c r="L48">
        <v>0.48828892005609997</v>
      </c>
    </row>
    <row r="49" spans="3:12" x14ac:dyDescent="0.25">
      <c r="C49" s="91" t="s">
        <v>568</v>
      </c>
      <c r="K49">
        <v>799.063829787234</v>
      </c>
      <c r="L49">
        <v>0.46136044880785398</v>
      </c>
    </row>
    <row r="50" spans="3:12" x14ac:dyDescent="0.25">
      <c r="C50" s="91" t="s">
        <v>534</v>
      </c>
      <c r="K50">
        <v>824.32978723404199</v>
      </c>
      <c r="L50">
        <v>0.46619915848527299</v>
      </c>
    </row>
    <row r="51" spans="3:12" x14ac:dyDescent="0.25">
      <c r="C51" s="91" t="s">
        <v>529</v>
      </c>
      <c r="K51">
        <v>848.531914893617</v>
      </c>
      <c r="L51">
        <v>0.45589060308555401</v>
      </c>
    </row>
    <row r="52" spans="3:12" x14ac:dyDescent="0.25">
      <c r="C52" s="91" t="s">
        <v>529</v>
      </c>
      <c r="K52">
        <v>874.063829787234</v>
      </c>
      <c r="L52">
        <v>0.440322580645161</v>
      </c>
    </row>
    <row r="53" spans="3:12" x14ac:dyDescent="0.25">
      <c r="C53" s="91" t="s">
        <v>535</v>
      </c>
      <c r="K53">
        <v>899.063829787234</v>
      </c>
      <c r="L53">
        <v>0.42769985974754499</v>
      </c>
    </row>
    <row r="54" spans="3:12" x14ac:dyDescent="0.25">
      <c r="C54" s="91" t="s">
        <v>569</v>
      </c>
    </row>
    <row r="55" spans="3:12" x14ac:dyDescent="0.25">
      <c r="C55" s="91" t="s">
        <v>569</v>
      </c>
    </row>
    <row r="56" spans="3:12" x14ac:dyDescent="0.25">
      <c r="C56" s="91" t="s">
        <v>570</v>
      </c>
    </row>
    <row r="57" spans="3:12" x14ac:dyDescent="0.25">
      <c r="C57" t="s">
        <v>170</v>
      </c>
    </row>
    <row r="58" spans="3:12" x14ac:dyDescent="0.25">
      <c r="C58" t="s">
        <v>171</v>
      </c>
    </row>
    <row r="59" spans="3:12" x14ac:dyDescent="0.25">
      <c r="C59" s="91" t="s">
        <v>571</v>
      </c>
    </row>
    <row r="60" spans="3:12" x14ac:dyDescent="0.25">
      <c r="C60" s="91" t="s">
        <v>571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97A2-A16F-49C5-8B81-A45E57CACB0F}">
  <dimension ref="A1:CH69"/>
  <sheetViews>
    <sheetView zoomScale="80" zoomScaleNormal="77" workbookViewId="0">
      <pane xSplit="3" ySplit="3" topLeftCell="L4" activePane="bottomRight" state="frozen"/>
      <selection pane="topRight" activeCell="C1" sqref="C1"/>
      <selection pane="bottomLeft" activeCell="A4" sqref="A4"/>
      <selection pane="bottomRight" activeCell="T16" sqref="T16"/>
    </sheetView>
  </sheetViews>
  <sheetFormatPr defaultRowHeight="15" x14ac:dyDescent="0.25"/>
  <cols>
    <col min="1" max="1" width="6" customWidth="1"/>
    <col min="2" max="2" width="10" customWidth="1"/>
    <col min="3" max="3" width="34.140625" customWidth="1"/>
    <col min="29" max="29" width="14" bestFit="1" customWidth="1"/>
    <col min="30" max="30" width="9.28515625" bestFit="1" customWidth="1"/>
    <col min="31" max="31" width="12.7109375" bestFit="1" customWidth="1"/>
    <col min="32" max="33" width="9.28515625" bestFit="1" customWidth="1"/>
    <col min="34" max="34" width="10" bestFit="1" customWidth="1"/>
    <col min="35" max="35" width="9.28515625" bestFit="1" customWidth="1"/>
    <col min="36" max="36" width="10" bestFit="1" customWidth="1"/>
    <col min="37" max="37" width="9.28515625" bestFit="1" customWidth="1"/>
    <col min="38" max="38" width="11.28515625" bestFit="1" customWidth="1"/>
    <col min="39" max="41" width="9.42578125" bestFit="1" customWidth="1"/>
    <col min="42" max="42" width="16.28515625" bestFit="1" customWidth="1"/>
    <col min="43" max="43" width="9.42578125" bestFit="1" customWidth="1"/>
    <col min="44" max="44" width="10" bestFit="1" customWidth="1"/>
    <col min="45" max="45" width="15.28515625" bestFit="1" customWidth="1"/>
    <col min="46" max="46" width="9.42578125" bestFit="1" customWidth="1"/>
    <col min="47" max="54" width="13.5703125" hidden="1" customWidth="1"/>
    <col min="55" max="55" width="15.28515625" bestFit="1" customWidth="1"/>
    <col min="56" max="58" width="15" hidden="1" customWidth="1"/>
    <col min="59" max="59" width="14.140625" bestFit="1" customWidth="1"/>
    <col min="60" max="60" width="12.42578125" bestFit="1" customWidth="1"/>
    <col min="61" max="64" width="12.140625" customWidth="1"/>
    <col min="81" max="83" width="9.28515625" bestFit="1" customWidth="1"/>
  </cols>
  <sheetData>
    <row r="1" spans="1:86" x14ac:dyDescent="0.25">
      <c r="C1" s="91" t="s">
        <v>451</v>
      </c>
    </row>
    <row r="2" spans="1:86" ht="15.75" thickBot="1" x14ac:dyDescent="0.3">
      <c r="AG2" t="s">
        <v>519</v>
      </c>
      <c r="AO2" t="s">
        <v>519</v>
      </c>
      <c r="AT2" t="s">
        <v>434</v>
      </c>
      <c r="AU2" t="s">
        <v>82</v>
      </c>
      <c r="AV2" t="s">
        <v>82</v>
      </c>
      <c r="AW2" t="s">
        <v>86</v>
      </c>
      <c r="AX2" t="s">
        <v>82</v>
      </c>
      <c r="BA2" t="s">
        <v>86</v>
      </c>
      <c r="BC2" t="s">
        <v>464</v>
      </c>
      <c r="BI2" t="s">
        <v>520</v>
      </c>
    </row>
    <row r="3" spans="1:86" x14ac:dyDescent="0.25">
      <c r="C3" t="s">
        <v>0</v>
      </c>
      <c r="D3" t="s">
        <v>323</v>
      </c>
      <c r="E3" t="s">
        <v>1</v>
      </c>
      <c r="F3" t="s">
        <v>2</v>
      </c>
      <c r="G3" t="s">
        <v>7</v>
      </c>
      <c r="I3" t="s">
        <v>9</v>
      </c>
      <c r="K3" s="136" t="s">
        <v>11</v>
      </c>
      <c r="M3" t="s">
        <v>16</v>
      </c>
      <c r="N3" s="126" t="s">
        <v>363</v>
      </c>
      <c r="O3" s="132"/>
      <c r="P3" s="132" t="s">
        <v>365</v>
      </c>
      <c r="Q3" s="132"/>
      <c r="R3" s="127" t="s">
        <v>324</v>
      </c>
      <c r="T3" t="s">
        <v>326</v>
      </c>
      <c r="U3" s="126" t="s">
        <v>17</v>
      </c>
      <c r="V3" s="127" t="s">
        <v>18</v>
      </c>
      <c r="Y3" t="s">
        <v>489</v>
      </c>
      <c r="Z3" t="s">
        <v>490</v>
      </c>
      <c r="AA3" t="s">
        <v>19</v>
      </c>
      <c r="AB3" t="s">
        <v>20</v>
      </c>
      <c r="AC3" t="s">
        <v>327</v>
      </c>
      <c r="AD3" t="s">
        <v>328</v>
      </c>
      <c r="AE3" t="s">
        <v>329</v>
      </c>
      <c r="AF3" t="s">
        <v>330</v>
      </c>
      <c r="AG3" t="s">
        <v>327</v>
      </c>
      <c r="AH3" t="s">
        <v>328</v>
      </c>
      <c r="AI3" t="s">
        <v>329</v>
      </c>
      <c r="AJ3" t="s">
        <v>330</v>
      </c>
      <c r="AK3" t="s">
        <v>331</v>
      </c>
      <c r="AL3" t="s">
        <v>332</v>
      </c>
      <c r="AM3" t="s">
        <v>333</v>
      </c>
      <c r="AN3" t="s">
        <v>334</v>
      </c>
      <c r="AO3" t="s">
        <v>331</v>
      </c>
      <c r="AP3" t="s">
        <v>332</v>
      </c>
      <c r="AQ3" t="s">
        <v>333</v>
      </c>
      <c r="AR3" t="s">
        <v>334</v>
      </c>
      <c r="AS3" t="s">
        <v>393</v>
      </c>
      <c r="AT3" t="s">
        <v>393</v>
      </c>
      <c r="AU3" t="s">
        <v>465</v>
      </c>
      <c r="AV3" t="s">
        <v>466</v>
      </c>
      <c r="AW3" t="s">
        <v>466</v>
      </c>
      <c r="AX3" t="s">
        <v>452</v>
      </c>
      <c r="AY3" t="s">
        <v>453</v>
      </c>
      <c r="AZ3" t="s">
        <v>407</v>
      </c>
      <c r="BA3" t="s">
        <v>452</v>
      </c>
      <c r="BB3" t="s">
        <v>453</v>
      </c>
      <c r="BC3" t="s">
        <v>407</v>
      </c>
      <c r="BD3" t="s">
        <v>419</v>
      </c>
      <c r="BE3" t="s">
        <v>491</v>
      </c>
      <c r="BG3" t="s">
        <v>452</v>
      </c>
      <c r="BH3" t="s">
        <v>453</v>
      </c>
      <c r="BI3" t="s">
        <v>407</v>
      </c>
      <c r="BJ3" t="s">
        <v>452</v>
      </c>
      <c r="BL3" t="s">
        <v>453</v>
      </c>
      <c r="BN3" t="s">
        <v>464</v>
      </c>
      <c r="BR3" t="s">
        <v>82</v>
      </c>
      <c r="BW3" t="s">
        <v>86</v>
      </c>
      <c r="CB3" t="s">
        <v>505</v>
      </c>
      <c r="CC3" t="s">
        <v>506</v>
      </c>
      <c r="CD3" t="s">
        <v>507</v>
      </c>
      <c r="CE3" t="s">
        <v>518</v>
      </c>
      <c r="CF3" t="s">
        <v>508</v>
      </c>
      <c r="CG3" t="s">
        <v>509</v>
      </c>
    </row>
    <row r="4" spans="1:86" x14ac:dyDescent="0.25">
      <c r="A4" t="s">
        <v>481</v>
      </c>
      <c r="B4" t="s">
        <v>152</v>
      </c>
      <c r="C4" t="s">
        <v>53</v>
      </c>
      <c r="D4" t="s">
        <v>272</v>
      </c>
      <c r="E4">
        <v>1121.2</v>
      </c>
      <c r="F4">
        <v>1121.2</v>
      </c>
      <c r="G4">
        <v>1.3498414938304</v>
      </c>
      <c r="I4">
        <v>0.80194503019063301</v>
      </c>
      <c r="K4" s="137">
        <v>1.3235354497072001</v>
      </c>
      <c r="N4" s="128">
        <v>1.3498414938304</v>
      </c>
      <c r="P4">
        <v>0.80194503019063301</v>
      </c>
      <c r="R4" s="129">
        <v>1.3235354497072001</v>
      </c>
      <c r="U4" s="128">
        <v>1.26067524166442</v>
      </c>
      <c r="V4" s="129" t="s">
        <v>367</v>
      </c>
      <c r="Y4">
        <f>ABS((U4-N4)/U4)</f>
        <v>7.0728962717041433E-2</v>
      </c>
      <c r="Z4">
        <f>ABS((U4-R4)/U4)</f>
        <v>4.9862332474926822E-2</v>
      </c>
      <c r="AC4">
        <v>4476075.1837773202</v>
      </c>
      <c r="AD4">
        <v>-1213.2634257295899</v>
      </c>
      <c r="AG4">
        <f>AC4/1000000</f>
        <v>4.4760751837773203</v>
      </c>
      <c r="AH4">
        <f t="shared" ref="AH4:AJ19" si="0">AD4/1000000</f>
        <v>-1.2132634257295898E-3</v>
      </c>
      <c r="AK4">
        <v>2571.7111999999902</v>
      </c>
      <c r="AL4">
        <v>-1.1739999999999999</v>
      </c>
      <c r="AO4">
        <f>AK4/1000</f>
        <v>2.57171119999999</v>
      </c>
      <c r="AP4">
        <f t="shared" ref="AP4:AR19" si="1">AL4/1000</f>
        <v>-1.1739999999999999E-3</v>
      </c>
      <c r="AS4">
        <f t="shared" ref="AS4:AS16" si="2">K4/(1/3*AC4*AK4)</f>
        <v>3.4493499999999991E-10</v>
      </c>
      <c r="AT4">
        <f>AS4*10000000000</f>
        <v>3.449349999999999</v>
      </c>
      <c r="AU4">
        <v>2342102.1459586555</v>
      </c>
      <c r="AV4">
        <v>2.2759837070607752E-10</v>
      </c>
      <c r="AW4">
        <v>2.09E-10</v>
      </c>
      <c r="AX4">
        <f>U4/(1/3*AV4*AK4)</f>
        <v>6461496.7990588807</v>
      </c>
      <c r="AY4">
        <f>U4/(1/3*AV4*AU4)</f>
        <v>7094.9525901664692</v>
      </c>
      <c r="AZ4">
        <f>U4/(1/3*AK4*AU4)</f>
        <v>6.279086274379327E-10</v>
      </c>
      <c r="BA4">
        <f>U4/(1/3*AK4*AW4)</f>
        <v>7036488.7262599813</v>
      </c>
      <c r="BB4">
        <f>U4/(1/3*AC4*AW4)</f>
        <v>4042.7866206495573</v>
      </c>
      <c r="BC4">
        <f>U4/(1/3*AC4*AK4)</f>
        <v>3.2855260097469759E-10</v>
      </c>
      <c r="BD4">
        <f>ABS(BC4-AS4)/BC4</f>
        <v>4.9862332474926746E-2</v>
      </c>
      <c r="BE4">
        <f>AVERAGE(BD4:BD16)</f>
        <v>8.4436769254694219E-2</v>
      </c>
      <c r="BG4">
        <f>U4/(1/3*AS4*AK4)</f>
        <v>4263487.740554993</v>
      </c>
      <c r="BH4">
        <f>U4/(1/3*AC4*AS4)</f>
        <v>2449.5699297425826</v>
      </c>
      <c r="BI4">
        <f>U4/(1/3*AG4*AO4)*10</f>
        <v>3.2855260097469765</v>
      </c>
      <c r="BJ4">
        <f>U4/(1/3*AT4*AO4)*10</f>
        <v>4.2634877405549947</v>
      </c>
      <c r="BK4" t="str">
        <f>IF(BJ4&gt;AG4,1, "")</f>
        <v/>
      </c>
      <c r="BL4">
        <f>U4/(1/3*AT4*AG4)*10</f>
        <v>2.4495699297425828</v>
      </c>
      <c r="CB4" t="s">
        <v>53</v>
      </c>
      <c r="CC4">
        <v>3</v>
      </c>
      <c r="CD4">
        <v>9</v>
      </c>
      <c r="CE4">
        <f>CC4*CD4/(CC4+CD4)</f>
        <v>2.25</v>
      </c>
      <c r="CF4">
        <v>3</v>
      </c>
      <c r="CG4">
        <v>9</v>
      </c>
      <c r="CH4">
        <f>CF4*CG4/(CF4+CG4)</f>
        <v>2.25</v>
      </c>
    </row>
    <row r="5" spans="1:86" x14ac:dyDescent="0.25">
      <c r="B5" t="s">
        <v>153</v>
      </c>
      <c r="C5" t="s">
        <v>55</v>
      </c>
      <c r="D5" t="s">
        <v>272</v>
      </c>
      <c r="E5">
        <v>1268</v>
      </c>
      <c r="F5">
        <v>1276.21082621082</v>
      </c>
      <c r="G5">
        <v>0.842268101058265</v>
      </c>
      <c r="I5">
        <v>0.53047695960528096</v>
      </c>
      <c r="K5" s="137">
        <v>0.887702401552242</v>
      </c>
      <c r="N5" s="128">
        <v>0.83980660523057205</v>
      </c>
      <c r="P5">
        <v>0.52656452655946195</v>
      </c>
      <c r="R5" s="129">
        <v>0.88115531944471703</v>
      </c>
      <c r="U5" s="128">
        <v>1.17915204552163</v>
      </c>
      <c r="V5" s="129" t="s">
        <v>282</v>
      </c>
      <c r="Y5">
        <f t="shared" ref="Y5:Y39" si="3">ABS((U5-N5)/U5)</f>
        <v>0.28778768741476363</v>
      </c>
      <c r="Z5">
        <f t="shared" ref="Z5:Z7" si="4">ABS((U5-R5)/U5)</f>
        <v>0.25272120521580915</v>
      </c>
      <c r="AC5">
        <v>3257796.28465275</v>
      </c>
      <c r="AD5">
        <v>-1063.33238068019</v>
      </c>
      <c r="AG5">
        <f t="shared" ref="AG5:AG40" si="5">AC5/1000000</f>
        <v>3.2577962846527502</v>
      </c>
      <c r="AH5">
        <f t="shared" si="0"/>
        <v>-1.06333238068019E-3</v>
      </c>
      <c r="AK5">
        <v>2078.7199999999998</v>
      </c>
      <c r="AL5">
        <v>-0.96000000000000196</v>
      </c>
      <c r="AO5">
        <f t="shared" ref="AO5:AO40" si="6">AK5/1000</f>
        <v>2.0787199999999997</v>
      </c>
      <c r="AP5">
        <f t="shared" si="1"/>
        <v>-9.6000000000000198E-4</v>
      </c>
      <c r="AS5">
        <f t="shared" si="2"/>
        <v>3.9325000000000089E-10</v>
      </c>
      <c r="AT5">
        <f t="shared" ref="AT5:AT49" si="7">AS5*10000000000</f>
        <v>3.932500000000009</v>
      </c>
      <c r="AU5">
        <v>1539715.2996579979</v>
      </c>
      <c r="AV5">
        <v>2.6175256793330214E-10</v>
      </c>
      <c r="AW5">
        <v>2.3500000000000002E-10</v>
      </c>
      <c r="AX5">
        <f t="shared" ref="AX5:AX15" si="8">U5/(1/3*AV5*AK5)</f>
        <v>6501358.5471080923</v>
      </c>
      <c r="AY5">
        <f>U5/(1/3*AV5*AU5)</f>
        <v>8777.2746312557774</v>
      </c>
      <c r="AZ5">
        <f t="shared" ref="AZ5:AZ15" si="9">U5/(1/3*AK5*AU5)</f>
        <v>1.1052350360736547E-9</v>
      </c>
      <c r="BA5">
        <f>U5/(1/3*AK5*AW5)</f>
        <v>7241477.8500453848</v>
      </c>
      <c r="BB5">
        <f>U5/(1/3*AC5*AW5)</f>
        <v>4620.6096149596569</v>
      </c>
      <c r="BC5">
        <f>U5/(1/3*AC5*AK5)</f>
        <v>5.2236148183281988E-10</v>
      </c>
      <c r="BD5">
        <f>ABS(BC5-AS5)/BC5</f>
        <v>0.24716884058871075</v>
      </c>
      <c r="BG5">
        <f>U5/(1/3*AS5*AK5)</f>
        <v>4327392.9936698321</v>
      </c>
      <c r="BH5">
        <f>U5/(1/3*AC5*AS5)</f>
        <v>2761.2034571278241</v>
      </c>
      <c r="BI5">
        <f t="shared" ref="BI5:BI39" si="10">U5/(1/3*AG5*AO5)*10</f>
        <v>5.2236148183281994</v>
      </c>
      <c r="BJ5">
        <f t="shared" ref="BJ5:BJ39" si="11">U5/(1/3*AT5*AO5)*10</f>
        <v>4.3273929936698332</v>
      </c>
      <c r="BK5">
        <f t="shared" ref="BK5:BK39" si="12">IF(BJ5&gt;AG5,1, "")</f>
        <v>1</v>
      </c>
      <c r="BL5">
        <f t="shared" ref="BL5:BL39" si="13">U5/(1/3*AT5*AG5)*10</f>
        <v>2.7612034571278237</v>
      </c>
      <c r="CB5" t="s">
        <v>55</v>
      </c>
      <c r="CC5">
        <v>11</v>
      </c>
      <c r="CD5">
        <v>9</v>
      </c>
      <c r="CE5">
        <f t="shared" ref="CE5:CE48" si="14">CC5*CD5/(CC5+CD5)</f>
        <v>4.95</v>
      </c>
      <c r="CF5">
        <v>11</v>
      </c>
      <c r="CG5">
        <v>9</v>
      </c>
      <c r="CH5">
        <f t="shared" ref="CH5:CH48" si="15">CF5*CG5/(CF5+CG5)</f>
        <v>4.95</v>
      </c>
    </row>
    <row r="6" spans="1:86" x14ac:dyDescent="0.25">
      <c r="B6" t="s">
        <v>154</v>
      </c>
      <c r="C6" t="s">
        <v>56</v>
      </c>
      <c r="D6" t="s">
        <v>272</v>
      </c>
      <c r="E6">
        <v>1131.2</v>
      </c>
      <c r="F6">
        <v>1130.5970149253701</v>
      </c>
      <c r="G6">
        <v>0.58268227937308503</v>
      </c>
      <c r="I6">
        <v>0.36409719101091298</v>
      </c>
      <c r="K6" s="137">
        <v>0.58671239384250795</v>
      </c>
      <c r="N6" s="128">
        <v>0.58268227937308503</v>
      </c>
      <c r="P6">
        <v>0.36409719101091298</v>
      </c>
      <c r="R6" s="129">
        <v>0.58671239384250795</v>
      </c>
      <c r="U6" s="128">
        <v>0.62277172330456099</v>
      </c>
      <c r="V6" s="129" t="s">
        <v>57</v>
      </c>
      <c r="Y6">
        <f t="shared" si="3"/>
        <v>6.4372614284336355E-2</v>
      </c>
      <c r="Z6">
        <f t="shared" si="4"/>
        <v>5.7901359539438403E-2</v>
      </c>
      <c r="AC6">
        <v>2198743.6886586202</v>
      </c>
      <c r="AD6">
        <v>-750.21687866843195</v>
      </c>
      <c r="AG6">
        <f t="shared" si="5"/>
        <v>2.1987436886586202</v>
      </c>
      <c r="AH6">
        <f t="shared" si="0"/>
        <v>-7.5021687866843191E-4</v>
      </c>
      <c r="AK6">
        <v>1833.136</v>
      </c>
      <c r="AL6">
        <v>-0.84500000000000197</v>
      </c>
      <c r="AO6">
        <f t="shared" si="6"/>
        <v>1.8331359999999999</v>
      </c>
      <c r="AP6">
        <f t="shared" si="1"/>
        <v>-8.45000000000002E-4</v>
      </c>
      <c r="AS6">
        <f t="shared" si="2"/>
        <v>4.3669400000000042E-10</v>
      </c>
      <c r="AT6">
        <f t="shared" si="7"/>
        <v>4.366940000000004</v>
      </c>
      <c r="AU6">
        <v>1094008.2392306828</v>
      </c>
      <c r="AV6">
        <v>2.9333523201941225E-10</v>
      </c>
      <c r="AW6">
        <v>2.7099999999999999E-10</v>
      </c>
      <c r="AX6">
        <f t="shared" si="8"/>
        <v>3474491.273127587</v>
      </c>
      <c r="AY6">
        <f t="shared" ref="AY6:AY15" si="16">U6/(1/3*AV6*AU6)</f>
        <v>5821.9077389535069</v>
      </c>
      <c r="AZ6">
        <f t="shared" si="9"/>
        <v>9.3161154295237168E-10</v>
      </c>
      <c r="BA6">
        <f>U6/(1/3*AK6*AW6)</f>
        <v>3760851.3053590544</v>
      </c>
      <c r="BB6">
        <f>U6/(1/3*AC6*AW6)</f>
        <v>3135.4959443711091</v>
      </c>
      <c r="BC6">
        <f>U6/(1/3*AC6*AK6)</f>
        <v>4.6353320262357541E-10</v>
      </c>
      <c r="BD6">
        <f>ABS(BC6-AS6)/BC6</f>
        <v>5.7901359539438396E-2</v>
      </c>
      <c r="BG6">
        <f>U6/(1/3*AS6*AK6)</f>
        <v>2333878.4223101367</v>
      </c>
      <c r="BH6">
        <f>U6/(1/3*AC6*AS6)</f>
        <v>1945.8004939948105</v>
      </c>
      <c r="BI6">
        <f t="shared" si="10"/>
        <v>4.635332026235754</v>
      </c>
      <c r="BJ6">
        <f t="shared" si="11"/>
        <v>2.3338784223101365</v>
      </c>
      <c r="BK6">
        <f t="shared" si="12"/>
        <v>1</v>
      </c>
      <c r="BL6">
        <f t="shared" si="13"/>
        <v>1.9458004939948104</v>
      </c>
      <c r="CB6" t="s">
        <v>56</v>
      </c>
      <c r="CC6">
        <v>19</v>
      </c>
      <c r="CD6">
        <v>9</v>
      </c>
      <c r="CE6">
        <f t="shared" si="14"/>
        <v>6.1071428571428568</v>
      </c>
      <c r="CF6">
        <v>19</v>
      </c>
      <c r="CG6">
        <v>9</v>
      </c>
      <c r="CH6">
        <f t="shared" si="15"/>
        <v>6.1071428571428568</v>
      </c>
    </row>
    <row r="7" spans="1:86" x14ac:dyDescent="0.25">
      <c r="B7" t="s">
        <v>157</v>
      </c>
      <c r="C7" t="s">
        <v>47</v>
      </c>
      <c r="D7" t="s">
        <v>272</v>
      </c>
      <c r="E7">
        <v>883</v>
      </c>
      <c r="F7">
        <v>965.57734204792996</v>
      </c>
      <c r="G7">
        <v>0.68631947375037605</v>
      </c>
      <c r="I7">
        <v>0.41038418590950398</v>
      </c>
      <c r="K7" s="137">
        <v>0.68012156749712804</v>
      </c>
      <c r="N7" s="128">
        <v>0.66848974491094204</v>
      </c>
      <c r="P7">
        <v>0.38754565920381001</v>
      </c>
      <c r="R7" s="129">
        <v>0.64227173040368102</v>
      </c>
      <c r="U7" s="128">
        <v>0.65551426087602205</v>
      </c>
      <c r="V7" s="129" t="s">
        <v>48</v>
      </c>
      <c r="Y7">
        <f t="shared" si="3"/>
        <v>1.9794358123619918E-2</v>
      </c>
      <c r="Z7">
        <f t="shared" si="4"/>
        <v>2.020174275788273E-2</v>
      </c>
      <c r="AC7">
        <v>2303686.4828041699</v>
      </c>
      <c r="AD7">
        <v>-663.78864933717205</v>
      </c>
      <c r="AG7">
        <f t="shared" si="5"/>
        <v>2.3036864828041699</v>
      </c>
      <c r="AH7">
        <f t="shared" si="0"/>
        <v>-6.6378864933717204E-4</v>
      </c>
      <c r="AK7">
        <v>2079.4830000000002</v>
      </c>
      <c r="AL7">
        <v>-0.84900000000000098</v>
      </c>
      <c r="AO7">
        <f t="shared" si="6"/>
        <v>2.0794830000000002</v>
      </c>
      <c r="AP7">
        <f t="shared" si="1"/>
        <v>-8.4900000000000101E-4</v>
      </c>
      <c r="AS7">
        <f t="shared" si="2"/>
        <v>4.2592099999999961E-10</v>
      </c>
      <c r="AT7">
        <f t="shared" si="7"/>
        <v>4.2592099999999959</v>
      </c>
      <c r="AU7">
        <v>1175956.9245281653</v>
      </c>
      <c r="AV7">
        <v>2.8635665995499066E-10</v>
      </c>
      <c r="AW7">
        <v>2.5699999999999999E-10</v>
      </c>
      <c r="AX7">
        <f t="shared" si="8"/>
        <v>3302484.1089211255</v>
      </c>
      <c r="AY7">
        <f t="shared" si="16"/>
        <v>5839.8904067230978</v>
      </c>
      <c r="AZ7">
        <f t="shared" si="9"/>
        <v>8.0418619020805565E-10</v>
      </c>
      <c r="BA7">
        <f>U7/(1/3*AK7*AW7)</f>
        <v>3679721.0855450863</v>
      </c>
      <c r="BB7">
        <f>U7/(1/3*AC7*AW7)</f>
        <v>3321.5967099907766</v>
      </c>
      <c r="BC7">
        <f>U7/(1/3*AC7*AK7)</f>
        <v>4.1051085989528619E-10</v>
      </c>
      <c r="BD7">
        <f>ABS(BC7-AS7)/BC7</f>
        <v>3.7538934070207704E-2</v>
      </c>
      <c r="BG7">
        <f>U7/(1/3*AS7*AK7)</f>
        <v>2220337.3841277794</v>
      </c>
      <c r="BH7">
        <f>U7/(1/3*AC7*AS7)</f>
        <v>2004.2457508965988</v>
      </c>
      <c r="BI7">
        <f t="shared" si="10"/>
        <v>4.105108598952862</v>
      </c>
      <c r="BJ7">
        <f t="shared" si="11"/>
        <v>2.22033738412778</v>
      </c>
      <c r="BK7" t="str">
        <f t="shared" si="12"/>
        <v/>
      </c>
      <c r="BL7">
        <f t="shared" si="13"/>
        <v>2.0042457508965987</v>
      </c>
      <c r="CB7" t="s">
        <v>47</v>
      </c>
      <c r="CC7">
        <v>3</v>
      </c>
      <c r="CD7">
        <v>17</v>
      </c>
      <c r="CE7">
        <f t="shared" si="14"/>
        <v>2.5499999999999998</v>
      </c>
      <c r="CF7">
        <v>3</v>
      </c>
      <c r="CG7">
        <v>17</v>
      </c>
      <c r="CH7">
        <f t="shared" si="15"/>
        <v>2.5499999999999998</v>
      </c>
    </row>
    <row r="8" spans="1:86" x14ac:dyDescent="0.25">
      <c r="B8" t="s">
        <v>158</v>
      </c>
      <c r="C8" t="s">
        <v>49</v>
      </c>
      <c r="D8" t="s">
        <v>272</v>
      </c>
      <c r="E8">
        <v>1073.8</v>
      </c>
      <c r="F8">
        <v>1087.31808731808</v>
      </c>
      <c r="G8">
        <v>0.48681288142144602</v>
      </c>
      <c r="I8">
        <v>0.310170753406454</v>
      </c>
      <c r="K8" s="137">
        <v>0.50769691485935697</v>
      </c>
      <c r="N8" s="128">
        <v>0.48411361105307399</v>
      </c>
      <c r="P8">
        <v>0.30671570563685202</v>
      </c>
      <c r="R8" s="129">
        <v>0.50204158767568796</v>
      </c>
      <c r="U8" s="128"/>
      <c r="V8" s="129" t="s">
        <v>368</v>
      </c>
      <c r="AC8">
        <v>1853848.9792105099</v>
      </c>
      <c r="AD8">
        <v>-646.84667111544604</v>
      </c>
      <c r="AG8">
        <f t="shared" si="5"/>
        <v>1.85384897921051</v>
      </c>
      <c r="AH8">
        <f t="shared" si="0"/>
        <v>-6.4684667111544606E-4</v>
      </c>
      <c r="AK8">
        <v>1773.623</v>
      </c>
      <c r="AL8">
        <v>-0.91499999999999804</v>
      </c>
      <c r="AO8">
        <f t="shared" si="6"/>
        <v>1.7736229999999999</v>
      </c>
      <c r="AP8">
        <f t="shared" si="1"/>
        <v>-9.1499999999999806E-4</v>
      </c>
      <c r="AS8">
        <f t="shared" si="2"/>
        <v>4.6322300000000068E-10</v>
      </c>
      <c r="AT8">
        <f t="shared" si="7"/>
        <v>4.632230000000007</v>
      </c>
      <c r="AU8">
        <v>883342.64203487826</v>
      </c>
      <c r="AV8">
        <v>3.1501267418407799E-10</v>
      </c>
      <c r="AW8">
        <v>2.8300000000000001E-10</v>
      </c>
      <c r="BK8" t="str">
        <f t="shared" si="12"/>
        <v/>
      </c>
      <c r="CB8" t="s">
        <v>49</v>
      </c>
      <c r="CC8">
        <v>11</v>
      </c>
      <c r="CD8">
        <v>17</v>
      </c>
      <c r="CE8">
        <f t="shared" si="14"/>
        <v>6.6785714285714288</v>
      </c>
      <c r="CF8">
        <v>11</v>
      </c>
      <c r="CG8">
        <v>17</v>
      </c>
      <c r="CH8">
        <f t="shared" si="15"/>
        <v>6.6785714285714288</v>
      </c>
    </row>
    <row r="9" spans="1:86" x14ac:dyDescent="0.25">
      <c r="B9" t="s">
        <v>158</v>
      </c>
      <c r="C9" t="s">
        <v>49</v>
      </c>
      <c r="D9" t="s">
        <v>347</v>
      </c>
      <c r="E9">
        <v>1073.8</v>
      </c>
      <c r="F9">
        <v>1087.31808731808</v>
      </c>
      <c r="G9">
        <v>0.48681288142144602</v>
      </c>
      <c r="I9">
        <v>0.310170753406454</v>
      </c>
      <c r="K9" s="137">
        <v>0.49727824637214202</v>
      </c>
      <c r="N9" s="128">
        <v>0.48411361105307399</v>
      </c>
      <c r="P9">
        <v>0.30671570563685202</v>
      </c>
      <c r="R9" s="129">
        <v>0.49173897460931398</v>
      </c>
      <c r="U9" s="128">
        <v>0.49104259587103499</v>
      </c>
      <c r="V9" s="129" t="s">
        <v>368</v>
      </c>
      <c r="Y9">
        <f t="shared" si="3"/>
        <v>1.4110761217507081E-2</v>
      </c>
      <c r="Z9">
        <f>ABS((U9-R9)/U9)</f>
        <v>1.4181636056312403E-3</v>
      </c>
      <c r="AC9">
        <v>1853848.9792105099</v>
      </c>
      <c r="AD9">
        <v>-646.84667111544604</v>
      </c>
      <c r="AG9">
        <f t="shared" si="5"/>
        <v>1.85384897921051</v>
      </c>
      <c r="AH9">
        <f t="shared" si="0"/>
        <v>-6.4684667111544606E-4</v>
      </c>
      <c r="AK9">
        <v>1773.623</v>
      </c>
      <c r="AL9">
        <v>-0.91499999999999804</v>
      </c>
      <c r="AO9">
        <f t="shared" si="6"/>
        <v>1.7736229999999999</v>
      </c>
      <c r="AP9">
        <f t="shared" si="1"/>
        <v>-9.1499999999999806E-4</v>
      </c>
      <c r="AS9">
        <f t="shared" si="2"/>
        <v>4.5371700000000045E-10</v>
      </c>
      <c r="AT9">
        <f t="shared" si="7"/>
        <v>4.5371700000000041</v>
      </c>
      <c r="AU9">
        <v>883342.64203487826</v>
      </c>
      <c r="AV9">
        <v>3.1501267418407799E-10</v>
      </c>
      <c r="AW9">
        <v>2.8300000000000001E-10</v>
      </c>
      <c r="AX9">
        <f t="shared" si="8"/>
        <v>2636641.4923100709</v>
      </c>
      <c r="AY9">
        <f t="shared" si="16"/>
        <v>5293.9909962263764</v>
      </c>
      <c r="AZ9">
        <f t="shared" si="9"/>
        <v>9.4026422798289262E-10</v>
      </c>
      <c r="BA9">
        <f>U9/(1/3*AK9*AW9)</f>
        <v>2934895.71504344</v>
      </c>
      <c r="BB9">
        <f>U9/(1/3*AC9*AW9)</f>
        <v>2807.8870507668271</v>
      </c>
      <c r="BC9">
        <f>U9/(1/3*AC9*AK9)</f>
        <v>4.480275883696885E-10</v>
      </c>
      <c r="BD9">
        <f>ABS(BC9-AS9)/BC9</f>
        <v>1.2698797524980421E-2</v>
      </c>
      <c r="BG9">
        <f>U9/(1/3*AS9*AK9)</f>
        <v>1830602.5283542224</v>
      </c>
      <c r="BH9">
        <f>U9/(1/3*AC9*AS9)</f>
        <v>1751.3825476387512</v>
      </c>
      <c r="BI9">
        <f t="shared" si="10"/>
        <v>4.4802758836968852</v>
      </c>
      <c r="BJ9">
        <f t="shared" si="11"/>
        <v>1.8306025283542227</v>
      </c>
      <c r="BK9" t="str">
        <f t="shared" si="12"/>
        <v/>
      </c>
      <c r="BL9">
        <f t="shared" si="13"/>
        <v>1.7513825476387512</v>
      </c>
      <c r="CB9" t="s">
        <v>510</v>
      </c>
      <c r="CC9">
        <v>11</v>
      </c>
      <c r="CD9">
        <v>17</v>
      </c>
      <c r="CE9">
        <f t="shared" si="14"/>
        <v>6.6785714285714288</v>
      </c>
      <c r="CF9">
        <v>11</v>
      </c>
      <c r="CG9">
        <v>17</v>
      </c>
      <c r="CH9">
        <f t="shared" si="15"/>
        <v>6.6785714285714288</v>
      </c>
    </row>
    <row r="10" spans="1:86" x14ac:dyDescent="0.25">
      <c r="B10" t="s">
        <v>159</v>
      </c>
      <c r="C10" t="s">
        <v>51</v>
      </c>
      <c r="D10" t="s">
        <v>272</v>
      </c>
      <c r="E10">
        <v>1042.7</v>
      </c>
      <c r="F10">
        <v>1052.1638776687801</v>
      </c>
      <c r="G10">
        <v>0.37423569928907002</v>
      </c>
      <c r="I10">
        <v>0.26186834835755002</v>
      </c>
      <c r="K10" s="137">
        <v>0.41800345177215198</v>
      </c>
      <c r="N10" s="128">
        <v>0.37249183936476299</v>
      </c>
      <c r="P10">
        <v>0.25964866776244899</v>
      </c>
      <c r="R10" s="129">
        <v>0.41446031967389202</v>
      </c>
      <c r="U10" s="128">
        <v>0.36749821512915098</v>
      </c>
      <c r="V10" s="129" t="s">
        <v>52</v>
      </c>
      <c r="Y10">
        <f t="shared" si="3"/>
        <v>1.3588159152982771E-2</v>
      </c>
      <c r="Z10">
        <f t="shared" ref="Z10:Z11" si="17">ABS((U10-R10)/U10)</f>
        <v>0.12778866022039592</v>
      </c>
      <c r="AC10">
        <v>1508405.0843915499</v>
      </c>
      <c r="AD10">
        <v>-575.65944524105998</v>
      </c>
      <c r="AG10">
        <f t="shared" si="5"/>
        <v>1.50840508439155</v>
      </c>
      <c r="AH10">
        <f t="shared" si="0"/>
        <v>-5.7565944524106002E-4</v>
      </c>
      <c r="AK10">
        <v>1632.65939999999</v>
      </c>
      <c r="AL10">
        <v>-0.877999999999999</v>
      </c>
      <c r="AO10">
        <f t="shared" si="6"/>
        <v>1.6326593999999901</v>
      </c>
      <c r="AP10">
        <f t="shared" si="1"/>
        <v>-8.7799999999999901E-4</v>
      </c>
      <c r="AS10">
        <f t="shared" si="2"/>
        <v>5.0919900000000419E-10</v>
      </c>
      <c r="AT10">
        <f t="shared" si="7"/>
        <v>5.0919900000000418</v>
      </c>
      <c r="AU10">
        <v>680955.16938192444</v>
      </c>
      <c r="AV10">
        <v>3.4355656543252246E-10</v>
      </c>
      <c r="AW10">
        <v>3.1899999999999998E-10</v>
      </c>
      <c r="AX10">
        <f t="shared" si="8"/>
        <v>1965543.4257038189</v>
      </c>
      <c r="AY10">
        <f t="shared" si="16"/>
        <v>4712.5906291250558</v>
      </c>
      <c r="AZ10">
        <f t="shared" si="9"/>
        <v>9.9165903851820161E-10</v>
      </c>
      <c r="BA10">
        <f>U10/(1/3*AK10*AW10)</f>
        <v>2116850.6223927224</v>
      </c>
      <c r="BB10">
        <f>U10/(1/3*AC10*AW10)</f>
        <v>2291.2254160422722</v>
      </c>
      <c r="BC10">
        <f>U10/(1/3*AC10*AK10)</f>
        <v>4.4767506787851107E-10</v>
      </c>
      <c r="BD10">
        <f>ABS(BC10-AS10)/BC10</f>
        <v>0.13742988282338145</v>
      </c>
      <c r="BG10">
        <f>U10/(1/3*AS10*AK10)</f>
        <v>1326152.1498339016</v>
      </c>
      <c r="BH10">
        <f>U10/(1/3*AC10*AS10)</f>
        <v>1435.393446800718</v>
      </c>
      <c r="BI10">
        <f t="shared" si="10"/>
        <v>4.4767506787851108</v>
      </c>
      <c r="BJ10">
        <f t="shared" si="11"/>
        <v>1.3261521498339015</v>
      </c>
      <c r="BK10" t="str">
        <f t="shared" si="12"/>
        <v/>
      </c>
      <c r="BL10">
        <f t="shared" si="13"/>
        <v>1.4353934468007179</v>
      </c>
      <c r="CB10" t="s">
        <v>51</v>
      </c>
      <c r="CC10">
        <v>19</v>
      </c>
      <c r="CD10">
        <v>17</v>
      </c>
      <c r="CE10">
        <f t="shared" si="14"/>
        <v>8.9722222222222214</v>
      </c>
      <c r="CF10">
        <v>19</v>
      </c>
      <c r="CG10">
        <v>17</v>
      </c>
      <c r="CH10">
        <f t="shared" si="15"/>
        <v>8.9722222222222214</v>
      </c>
    </row>
    <row r="11" spans="1:86" ht="18" x14ac:dyDescent="0.35">
      <c r="B11" t="s">
        <v>525</v>
      </c>
      <c r="C11" t="s">
        <v>58</v>
      </c>
      <c r="D11" t="s">
        <v>349</v>
      </c>
      <c r="E11">
        <v>987</v>
      </c>
      <c r="F11">
        <v>986.86210640607999</v>
      </c>
      <c r="G11">
        <v>0.43829220310135403</v>
      </c>
      <c r="I11">
        <v>0.28861057804145501</v>
      </c>
      <c r="K11" s="137">
        <v>0.51755063388452205</v>
      </c>
      <c r="N11" s="128">
        <v>0.43829220310135403</v>
      </c>
      <c r="P11">
        <v>0.28861057804145501</v>
      </c>
      <c r="R11" s="129">
        <v>0.51755063388452205</v>
      </c>
      <c r="U11" s="128">
        <v>0.54390685781354797</v>
      </c>
      <c r="V11" s="129" t="s">
        <v>283</v>
      </c>
      <c r="Y11">
        <f t="shared" si="3"/>
        <v>0.19417783246336415</v>
      </c>
      <c r="Z11">
        <f t="shared" si="17"/>
        <v>4.8457237761214023E-2</v>
      </c>
      <c r="AC11">
        <v>1628871.87942569</v>
      </c>
      <c r="AD11">
        <v>-278.43236600812901</v>
      </c>
      <c r="AG11">
        <f t="shared" si="5"/>
        <v>1.62887187942569</v>
      </c>
      <c r="AH11">
        <f t="shared" si="0"/>
        <v>-2.7843236600812903E-4</v>
      </c>
      <c r="AK11">
        <v>2101</v>
      </c>
      <c r="AL11" s="45">
        <v>-2.3120871738047E-15</v>
      </c>
      <c r="AO11">
        <f t="shared" si="6"/>
        <v>2.101</v>
      </c>
      <c r="AP11">
        <f t="shared" si="1"/>
        <v>-2.3120871738047E-18</v>
      </c>
      <c r="AS11">
        <f t="shared" si="2"/>
        <v>4.5369200000000163E-10</v>
      </c>
      <c r="AT11">
        <f t="shared" si="7"/>
        <v>4.5369200000000163</v>
      </c>
      <c r="AU11">
        <v>662093.41409489373</v>
      </c>
      <c r="AV11">
        <v>3.1507824995906875E-10</v>
      </c>
      <c r="AW11">
        <v>2.5300000000000001E-10</v>
      </c>
      <c r="AX11">
        <f t="shared" si="8"/>
        <v>2464911.3939824346</v>
      </c>
      <c r="AY11">
        <f t="shared" si="16"/>
        <v>7821.8250302892366</v>
      </c>
      <c r="AZ11">
        <f t="shared" si="9"/>
        <v>1.1730066359017479E-9</v>
      </c>
      <c r="BA11">
        <f>U11/(1/3*AK11*AW11)</f>
        <v>3069723.1949413209</v>
      </c>
      <c r="BB11">
        <f>U11/(1/3*AC11*AW11)</f>
        <v>3959.4817210827441</v>
      </c>
      <c r="BC11">
        <f>U11/(1/3*AC11*AK11)</f>
        <v>4.7679622819321007E-10</v>
      </c>
      <c r="BD11">
        <f>ABS(BC11-AS11)/BC11</f>
        <v>4.845723776121403E-2</v>
      </c>
      <c r="BG11">
        <f>U11/(1/3*AS11*AK11)</f>
        <v>1711822.0473804947</v>
      </c>
      <c r="BH11">
        <f>U11/(1/3*AC11*AS11)</f>
        <v>2207.9932540885243</v>
      </c>
      <c r="BI11">
        <f t="shared" si="10"/>
        <v>4.7679622819320997</v>
      </c>
      <c r="BJ11">
        <f t="shared" si="11"/>
        <v>1.7118220473804948</v>
      </c>
      <c r="BK11">
        <f t="shared" si="12"/>
        <v>1</v>
      </c>
      <c r="BL11">
        <f t="shared" si="13"/>
        <v>2.2079932540885245</v>
      </c>
      <c r="CB11" t="s">
        <v>58</v>
      </c>
      <c r="CC11">
        <v>12</v>
      </c>
      <c r="CD11">
        <v>17</v>
      </c>
      <c r="CE11">
        <f t="shared" si="14"/>
        <v>7.0344827586206895</v>
      </c>
      <c r="CF11">
        <v>12</v>
      </c>
      <c r="CG11">
        <v>17</v>
      </c>
      <c r="CH11">
        <f t="shared" si="15"/>
        <v>7.0344827586206895</v>
      </c>
    </row>
    <row r="12" spans="1:86" ht="18" x14ac:dyDescent="0.35">
      <c r="B12" t="s">
        <v>525</v>
      </c>
      <c r="C12" t="s">
        <v>58</v>
      </c>
      <c r="D12" t="s">
        <v>271</v>
      </c>
      <c r="E12">
        <v>987</v>
      </c>
      <c r="F12">
        <v>986.86210640607999</v>
      </c>
      <c r="G12">
        <v>0.43829220310135403</v>
      </c>
      <c r="I12">
        <v>0.28861057804145501</v>
      </c>
      <c r="K12" s="137">
        <v>0.53380750877649297</v>
      </c>
      <c r="N12" s="128">
        <v>0.43829220310135403</v>
      </c>
      <c r="P12">
        <v>0.28861057804145501</v>
      </c>
      <c r="R12" s="129">
        <v>0.53380750877649297</v>
      </c>
      <c r="U12" s="128"/>
      <c r="V12" s="129" t="s">
        <v>283</v>
      </c>
      <c r="AC12">
        <v>1628871.87942569</v>
      </c>
      <c r="AD12">
        <v>-278.43236600812901</v>
      </c>
      <c r="AG12">
        <f t="shared" si="5"/>
        <v>1.62887187942569</v>
      </c>
      <c r="AH12">
        <f t="shared" si="0"/>
        <v>-2.7843236600812903E-4</v>
      </c>
      <c r="AK12">
        <v>2101</v>
      </c>
      <c r="AL12" s="45">
        <v>-2.3120871738047E-15</v>
      </c>
      <c r="AO12">
        <f t="shared" si="6"/>
        <v>2.101</v>
      </c>
      <c r="AP12">
        <f t="shared" si="1"/>
        <v>-2.3120871738047E-18</v>
      </c>
      <c r="AS12">
        <f t="shared" si="2"/>
        <v>4.679430000000012E-10</v>
      </c>
      <c r="AT12">
        <f t="shared" si="7"/>
        <v>4.6794300000000124</v>
      </c>
      <c r="AU12">
        <v>662093.41409489373</v>
      </c>
      <c r="AV12">
        <v>3.1507824995906875E-10</v>
      </c>
      <c r="AW12">
        <v>2.5300000000000001E-10</v>
      </c>
      <c r="BK12" t="str">
        <f t="shared" si="12"/>
        <v/>
      </c>
      <c r="CB12" t="s">
        <v>511</v>
      </c>
      <c r="CC12">
        <v>12</v>
      </c>
      <c r="CD12">
        <v>17</v>
      </c>
      <c r="CE12">
        <f t="shared" si="14"/>
        <v>7.0344827586206895</v>
      </c>
      <c r="CF12">
        <v>12</v>
      </c>
      <c r="CG12">
        <v>17</v>
      </c>
      <c r="CH12">
        <f t="shared" si="15"/>
        <v>7.0344827586206895</v>
      </c>
    </row>
    <row r="13" spans="1:86" x14ac:dyDescent="0.25">
      <c r="B13" t="s">
        <v>164</v>
      </c>
      <c r="C13" t="s">
        <v>58</v>
      </c>
      <c r="D13" t="s">
        <v>347</v>
      </c>
      <c r="E13">
        <v>987</v>
      </c>
      <c r="F13">
        <v>986.86210640607999</v>
      </c>
      <c r="G13">
        <v>0.43829220310135403</v>
      </c>
      <c r="I13">
        <v>0.28861057804145501</v>
      </c>
      <c r="K13" s="137">
        <v>0.50482096811233002</v>
      </c>
      <c r="N13" s="128">
        <v>0.43829220310135403</v>
      </c>
      <c r="P13">
        <v>0.28861057804145501</v>
      </c>
      <c r="R13" s="129">
        <v>0.50482096811233002</v>
      </c>
      <c r="U13" s="128"/>
      <c r="V13" s="129" t="s">
        <v>283</v>
      </c>
      <c r="AC13">
        <v>1628871.87942569</v>
      </c>
      <c r="AD13">
        <v>-278.43236600812901</v>
      </c>
      <c r="AG13">
        <f t="shared" si="5"/>
        <v>1.62887187942569</v>
      </c>
      <c r="AH13">
        <f t="shared" si="0"/>
        <v>-2.7843236600812903E-4</v>
      </c>
      <c r="AK13">
        <v>2101</v>
      </c>
      <c r="AL13" s="45">
        <v>-2.3120871738047E-15</v>
      </c>
      <c r="AO13">
        <f t="shared" si="6"/>
        <v>2.101</v>
      </c>
      <c r="AP13">
        <f t="shared" si="1"/>
        <v>-2.3120871738047E-18</v>
      </c>
      <c r="AS13">
        <f t="shared" si="2"/>
        <v>4.425330000000017E-10</v>
      </c>
      <c r="AT13">
        <f t="shared" si="7"/>
        <v>4.4253300000000166</v>
      </c>
      <c r="AU13">
        <v>662093.41409489373</v>
      </c>
      <c r="AV13">
        <v>3.1507824995906875E-10</v>
      </c>
      <c r="AW13">
        <v>2.5300000000000001E-10</v>
      </c>
      <c r="BK13" t="str">
        <f t="shared" si="12"/>
        <v/>
      </c>
      <c r="CB13" t="s">
        <v>512</v>
      </c>
      <c r="CC13">
        <v>12</v>
      </c>
      <c r="CD13">
        <v>17</v>
      </c>
      <c r="CE13">
        <f t="shared" si="14"/>
        <v>7.0344827586206895</v>
      </c>
      <c r="CF13">
        <v>12</v>
      </c>
      <c r="CG13">
        <v>17</v>
      </c>
      <c r="CH13">
        <f t="shared" si="15"/>
        <v>7.0344827586206895</v>
      </c>
    </row>
    <row r="14" spans="1:86" x14ac:dyDescent="0.25">
      <c r="B14" t="s">
        <v>165</v>
      </c>
      <c r="C14" t="s">
        <v>335</v>
      </c>
      <c r="D14" t="s">
        <v>271</v>
      </c>
      <c r="E14">
        <v>1045</v>
      </c>
      <c r="F14">
        <v>1099.77997799779</v>
      </c>
      <c r="G14">
        <v>0.448735993317051</v>
      </c>
      <c r="I14">
        <v>0.37311089961278099</v>
      </c>
      <c r="K14" s="137">
        <v>0.73070914926052299</v>
      </c>
      <c r="N14" s="128">
        <v>0.44235385183227999</v>
      </c>
      <c r="P14">
        <v>0.36894208543426799</v>
      </c>
      <c r="R14" s="129"/>
      <c r="U14" s="128"/>
      <c r="V14" s="129" t="s">
        <v>395</v>
      </c>
      <c r="AC14">
        <v>1928974.58503027</v>
      </c>
      <c r="AD14">
        <v>-390.79019498306297</v>
      </c>
      <c r="AG14">
        <f t="shared" si="5"/>
        <v>1.92897458503027</v>
      </c>
      <c r="AH14">
        <f t="shared" si="0"/>
        <v>-3.9079019498306297E-4</v>
      </c>
      <c r="AK14">
        <v>2065.0300000000002</v>
      </c>
      <c r="AL14" s="45">
        <v>2.5864613125908499E-16</v>
      </c>
      <c r="AO14">
        <f t="shared" si="6"/>
        <v>2.0650300000000001</v>
      </c>
      <c r="AP14">
        <f t="shared" si="1"/>
        <v>2.58646131259085E-19</v>
      </c>
      <c r="AS14">
        <f t="shared" si="2"/>
        <v>5.5031700000000123E-10</v>
      </c>
      <c r="AT14">
        <f t="shared" si="7"/>
        <v>5.5031700000000123</v>
      </c>
      <c r="AU14">
        <v>703897.69004816329</v>
      </c>
      <c r="AV14">
        <v>3.0871305859858605E-10</v>
      </c>
      <c r="AW14">
        <v>2.8100000000000001E-10</v>
      </c>
      <c r="BK14" t="str">
        <f t="shared" si="12"/>
        <v/>
      </c>
      <c r="CB14" t="s">
        <v>335</v>
      </c>
      <c r="CC14">
        <v>20</v>
      </c>
      <c r="CD14">
        <v>17</v>
      </c>
      <c r="CE14">
        <f t="shared" si="14"/>
        <v>9.1891891891891895</v>
      </c>
      <c r="CF14">
        <v>20</v>
      </c>
      <c r="CG14">
        <v>17</v>
      </c>
      <c r="CH14">
        <f t="shared" si="15"/>
        <v>9.1891891891891895</v>
      </c>
    </row>
    <row r="15" spans="1:86" x14ac:dyDescent="0.25">
      <c r="B15" t="s">
        <v>165</v>
      </c>
      <c r="C15" t="s">
        <v>335</v>
      </c>
      <c r="D15" t="s">
        <v>394</v>
      </c>
      <c r="E15">
        <v>1045</v>
      </c>
      <c r="F15">
        <v>1099.77997799779</v>
      </c>
      <c r="G15">
        <v>0.448735993317051</v>
      </c>
      <c r="I15">
        <v>0.37311089961278099</v>
      </c>
      <c r="K15" s="137">
        <v>0.63127443061531896</v>
      </c>
      <c r="N15" s="128">
        <v>0.44235385183227999</v>
      </c>
      <c r="P15">
        <v>0.36894208543426799</v>
      </c>
      <c r="R15" s="129">
        <v>0.62422112340930203</v>
      </c>
      <c r="U15" s="128"/>
      <c r="V15" s="129" t="s">
        <v>395</v>
      </c>
      <c r="AC15">
        <v>1928974.58503027</v>
      </c>
      <c r="AD15">
        <v>-390.79019498306297</v>
      </c>
      <c r="AG15">
        <f t="shared" si="5"/>
        <v>1.92897458503027</v>
      </c>
      <c r="AH15">
        <f t="shared" si="0"/>
        <v>-3.9079019498306297E-4</v>
      </c>
      <c r="AK15">
        <v>2065.0300000000002</v>
      </c>
      <c r="AL15" s="45">
        <v>2.5864613125908499E-16</v>
      </c>
      <c r="AO15">
        <f t="shared" si="6"/>
        <v>2.0650300000000001</v>
      </c>
      <c r="AP15">
        <f t="shared" si="1"/>
        <v>2.58646131259085E-19</v>
      </c>
      <c r="AS15">
        <f t="shared" si="2"/>
        <v>4.7543000000000112E-10</v>
      </c>
      <c r="AT15">
        <f t="shared" si="7"/>
        <v>4.7543000000000113</v>
      </c>
      <c r="AU15">
        <v>703897.69004816329</v>
      </c>
      <c r="AV15">
        <v>3.0871305859858605E-10</v>
      </c>
      <c r="AW15">
        <v>2.8100000000000001E-10</v>
      </c>
      <c r="AX15">
        <f t="shared" si="8"/>
        <v>0</v>
      </c>
      <c r="AY15">
        <f t="shared" si="16"/>
        <v>0</v>
      </c>
      <c r="AZ15">
        <f t="shared" si="9"/>
        <v>0</v>
      </c>
      <c r="BA15">
        <f>U15/(1/3*AK15*AW15)</f>
        <v>0</v>
      </c>
      <c r="BB15">
        <f>U15/(1/3*AC15*AW15)</f>
        <v>0</v>
      </c>
      <c r="BK15" t="str">
        <f t="shared" si="12"/>
        <v/>
      </c>
      <c r="CB15" t="s">
        <v>513</v>
      </c>
      <c r="CC15">
        <v>20</v>
      </c>
      <c r="CD15">
        <v>17</v>
      </c>
      <c r="CE15">
        <f t="shared" si="14"/>
        <v>9.1891891891891895</v>
      </c>
      <c r="CF15">
        <v>20</v>
      </c>
      <c r="CG15">
        <v>17</v>
      </c>
      <c r="CH15">
        <f t="shared" si="15"/>
        <v>9.1891891891891895</v>
      </c>
    </row>
    <row r="16" spans="1:86" x14ac:dyDescent="0.25">
      <c r="B16" t="s">
        <v>166</v>
      </c>
      <c r="C16" t="s">
        <v>336</v>
      </c>
      <c r="D16" t="s">
        <v>271</v>
      </c>
      <c r="E16">
        <v>1146</v>
      </c>
      <c r="G16">
        <v>0.383511707903748</v>
      </c>
      <c r="I16">
        <v>0.33599408249358698</v>
      </c>
      <c r="K16" s="137">
        <v>0.56755131535911696</v>
      </c>
      <c r="N16" s="128"/>
      <c r="R16" s="129"/>
      <c r="U16" s="128"/>
      <c r="V16" s="129"/>
      <c r="AC16">
        <v>1799756.6027023899</v>
      </c>
      <c r="AD16">
        <v>-381.38097220645301</v>
      </c>
      <c r="AG16">
        <f t="shared" si="5"/>
        <v>1.7997566027023899</v>
      </c>
      <c r="AH16">
        <f t="shared" si="0"/>
        <v>-3.8138097220645299E-4</v>
      </c>
      <c r="AK16">
        <v>1873.13</v>
      </c>
      <c r="AL16" s="45">
        <v>-3.3508175205312299E-15</v>
      </c>
      <c r="AO16">
        <f t="shared" si="6"/>
        <v>1.8731300000000002</v>
      </c>
      <c r="AP16">
        <f t="shared" si="1"/>
        <v>-3.35081752053123E-18</v>
      </c>
      <c r="AS16">
        <f t="shared" si="2"/>
        <v>5.0506200000000106E-10</v>
      </c>
      <c r="AT16">
        <f t="shared" si="7"/>
        <v>5.050620000000011</v>
      </c>
      <c r="AU16">
        <v>643767.11737328081</v>
      </c>
      <c r="AV16">
        <v>3.1804012633637863E-10</v>
      </c>
      <c r="AW16">
        <v>2.99E-10</v>
      </c>
      <c r="BK16" t="str">
        <f t="shared" si="12"/>
        <v/>
      </c>
      <c r="CB16" t="s">
        <v>336</v>
      </c>
      <c r="CC16">
        <v>38</v>
      </c>
      <c r="CD16">
        <v>17</v>
      </c>
      <c r="CE16">
        <f t="shared" si="14"/>
        <v>11.745454545454546</v>
      </c>
      <c r="CF16">
        <v>38</v>
      </c>
      <c r="CG16">
        <v>17</v>
      </c>
      <c r="CH16">
        <f t="shared" si="15"/>
        <v>11.745454545454546</v>
      </c>
    </row>
    <row r="17" spans="1:86" s="91" customFormat="1" x14ac:dyDescent="0.25">
      <c r="B17" s="91" t="s">
        <v>521</v>
      </c>
      <c r="C17" s="91" t="s">
        <v>178</v>
      </c>
      <c r="D17" s="91" t="s">
        <v>341</v>
      </c>
      <c r="E17" s="91">
        <v>927.15</v>
      </c>
      <c r="F17" s="91">
        <v>933.1</v>
      </c>
      <c r="G17" s="91">
        <v>1.16795334050166</v>
      </c>
      <c r="I17" s="91">
        <v>0.72441842113009902</v>
      </c>
      <c r="K17" s="138">
        <v>0.75346119429445801</v>
      </c>
      <c r="M17" s="91">
        <v>1.2300446970349801</v>
      </c>
      <c r="N17" s="133">
        <v>1.1656382060185</v>
      </c>
      <c r="P17" s="91">
        <v>0.72195416780600996</v>
      </c>
      <c r="R17" s="134">
        <v>0.75089814620173401</v>
      </c>
      <c r="T17" s="91">
        <v>1.2281287476897</v>
      </c>
      <c r="U17" s="133">
        <v>0.86868921021225798</v>
      </c>
      <c r="V17" s="134" t="s">
        <v>342</v>
      </c>
      <c r="Y17">
        <f t="shared" si="3"/>
        <v>0.34183571329691625</v>
      </c>
      <c r="Z17">
        <f>ABS((U17-R17)/U17)</f>
        <v>0.13559632446884262</v>
      </c>
      <c r="AC17" s="91">
        <v>4180231.6951695499</v>
      </c>
      <c r="AD17" s="91">
        <v>-1151.05730257547</v>
      </c>
      <c r="AE17" s="91">
        <v>3939592.7549080402</v>
      </c>
      <c r="AF17" s="91">
        <v>-1084.86629674954</v>
      </c>
      <c r="AG17">
        <v>3.9395927549080403</v>
      </c>
      <c r="AH17">
        <f t="shared" si="0"/>
        <v>-1.1510573025754699E-3</v>
      </c>
      <c r="AI17">
        <f t="shared" si="0"/>
        <v>3.9395927549080403</v>
      </c>
      <c r="AJ17">
        <f t="shared" si="0"/>
        <v>-1.08486629674954E-3</v>
      </c>
      <c r="AK17" s="91">
        <v>2592.8447537113402</v>
      </c>
      <c r="AL17" s="91">
        <v>-1.06298722520981</v>
      </c>
      <c r="AM17" s="91">
        <v>2514.33295</v>
      </c>
      <c r="AN17" s="91">
        <v>-0.78699999999999704</v>
      </c>
      <c r="AO17">
        <v>2.51433295</v>
      </c>
      <c r="AP17">
        <f t="shared" si="1"/>
        <v>-1.06298722520981E-3</v>
      </c>
      <c r="AQ17">
        <f t="shared" si="1"/>
        <v>2.51433295</v>
      </c>
      <c r="AR17">
        <f t="shared" si="1"/>
        <v>-7.8699999999999701E-4</v>
      </c>
      <c r="AS17" s="91">
        <f>K17/(1/3*AE17*AM17)</f>
        <v>2.2819600000000022E-10</v>
      </c>
      <c r="AT17">
        <f t="shared" si="7"/>
        <v>2.2819600000000024</v>
      </c>
      <c r="AU17" s="91">
        <v>1046793.4797903401</v>
      </c>
      <c r="AV17" s="91">
        <v>2.9768075362029231E-10</v>
      </c>
      <c r="AW17" s="91">
        <v>2.1940000000000001E-10</v>
      </c>
      <c r="AX17" s="91">
        <f>U17/(1/3*AV17*AM17)</f>
        <v>3481866.6853776923</v>
      </c>
      <c r="AY17" s="91">
        <f>U17/(1/3*AV17*AU17)</f>
        <v>8363.2276122944986</v>
      </c>
      <c r="AZ17">
        <f>U17/(1/3*AM17*AU17)</f>
        <v>9.9015203946075013E-10</v>
      </c>
      <c r="BA17">
        <f>U17/(1/3*AM17*AW17)</f>
        <v>4724178.2083346425</v>
      </c>
      <c r="BB17">
        <f>U17/(1/3*AE17*AW17)</f>
        <v>3015.0722853497136</v>
      </c>
      <c r="BC17" s="91">
        <f>U17/(1/3*AE17*AM17)</f>
        <v>2.6309437634571312E-10</v>
      </c>
      <c r="BD17">
        <f>ABS(BC17-AS17)/BC17</f>
        <v>0.13264584682667441</v>
      </c>
      <c r="BG17" s="91">
        <f>U17/(1/3*AS17*AM17)</f>
        <v>4542080.9256455842</v>
      </c>
      <c r="BH17" s="91">
        <f>U17/(1/3*AE17*AS17)</f>
        <v>2898.8538773936725</v>
      </c>
      <c r="BI17">
        <f t="shared" si="10"/>
        <v>2.6309437634571315</v>
      </c>
      <c r="BJ17">
        <f t="shared" si="11"/>
        <v>4.5420809256455836</v>
      </c>
      <c r="BK17">
        <f t="shared" si="12"/>
        <v>1</v>
      </c>
      <c r="BL17">
        <f t="shared" si="13"/>
        <v>2.8988538773936723</v>
      </c>
      <c r="CB17" s="91" t="s">
        <v>178</v>
      </c>
      <c r="CC17" s="91">
        <v>6.2</v>
      </c>
      <c r="CD17" s="91">
        <v>9</v>
      </c>
      <c r="CE17">
        <f t="shared" si="14"/>
        <v>3.6710526315789478</v>
      </c>
      <c r="CF17" s="91">
        <v>6.2</v>
      </c>
      <c r="CG17" s="91">
        <v>9</v>
      </c>
      <c r="CH17">
        <f t="shared" si="15"/>
        <v>3.6710526315789478</v>
      </c>
    </row>
    <row r="18" spans="1:86" s="91" customFormat="1" x14ac:dyDescent="0.25">
      <c r="B18" s="91" t="s">
        <v>534</v>
      </c>
      <c r="C18" s="91" t="s">
        <v>375</v>
      </c>
      <c r="D18" s="91" t="s">
        <v>343</v>
      </c>
      <c r="E18" s="91">
        <v>735</v>
      </c>
      <c r="F18" s="91">
        <v>742.4</v>
      </c>
      <c r="G18" s="91">
        <v>1.00607708330271</v>
      </c>
      <c r="I18" s="91">
        <v>0.83573612023111798</v>
      </c>
      <c r="K18" s="138">
        <v>0.82159008473806605</v>
      </c>
      <c r="M18" s="91">
        <v>1.09938713445514</v>
      </c>
      <c r="N18" s="133">
        <v>1.0027508764619999</v>
      </c>
      <c r="P18" s="91">
        <v>0.83183122371852103</v>
      </c>
      <c r="R18" s="134">
        <v>0.81775128421357701</v>
      </c>
      <c r="T18" s="91">
        <v>1.0969537558209801</v>
      </c>
      <c r="U18" s="133">
        <v>0.79004699038973603</v>
      </c>
      <c r="V18" s="134" t="s">
        <v>43</v>
      </c>
      <c r="Y18">
        <f t="shared" si="3"/>
        <v>0.26922941123709043</v>
      </c>
      <c r="Z18">
        <f t="shared" ref="Z18:Z20" si="18">ABS((U18-R18)/U18)</f>
        <v>3.5066640542702726E-2</v>
      </c>
      <c r="AC18" s="91">
        <v>3402318.9027080499</v>
      </c>
      <c r="AD18" s="91">
        <v>-957.83076699877699</v>
      </c>
      <c r="AE18" s="91">
        <v>4363761.9008696601</v>
      </c>
      <c r="AF18" s="91">
        <v>-470.99426884723999</v>
      </c>
      <c r="AG18">
        <v>4.36376190086966</v>
      </c>
      <c r="AH18">
        <f t="shared" si="0"/>
        <v>-9.57830766998777E-4</v>
      </c>
      <c r="AI18">
        <f t="shared" si="0"/>
        <v>4.36376190086966</v>
      </c>
      <c r="AJ18">
        <f t="shared" si="0"/>
        <v>-4.7099426884724001E-4</v>
      </c>
      <c r="AK18" s="91">
        <v>2408.04408679383</v>
      </c>
      <c r="AL18" s="91">
        <v>-0.94732662435072601</v>
      </c>
      <c r="AM18" s="91">
        <v>2413.7800000000002</v>
      </c>
      <c r="AN18" s="91">
        <v>-1.2</v>
      </c>
      <c r="AO18">
        <v>2.41378</v>
      </c>
      <c r="AP18">
        <f t="shared" si="1"/>
        <v>-9.4732662435072603E-4</v>
      </c>
      <c r="AQ18">
        <f t="shared" si="1"/>
        <v>2.41378</v>
      </c>
      <c r="AR18">
        <f t="shared" si="1"/>
        <v>-1.1999999999999999E-3</v>
      </c>
      <c r="AS18" s="91">
        <f>K18/(1/3*AE18*AM18)</f>
        <v>2.3400100000000034E-10</v>
      </c>
      <c r="AT18">
        <f t="shared" si="7"/>
        <v>2.3400100000000035</v>
      </c>
      <c r="AU18" s="91">
        <v>856914.25335035822</v>
      </c>
      <c r="AV18" s="91">
        <v>3.1821841180777331E-10</v>
      </c>
      <c r="AW18" s="91">
        <v>2.3803E-10</v>
      </c>
      <c r="AX18" s="91">
        <f>U18/(1/3*AV18*AM18)</f>
        <v>3085682.1578866811</v>
      </c>
      <c r="AY18" s="91">
        <f>U18/(1/3*AV18*AU18)</f>
        <v>8691.8356766070228</v>
      </c>
      <c r="AZ18">
        <f>U18/(1/3*AM18*AU18)</f>
        <v>1.1458799661543429E-9</v>
      </c>
      <c r="BA18">
        <f>U18/(1/3*AM18*AW18)</f>
        <v>4125197.9818774206</v>
      </c>
      <c r="BB18">
        <f>U18/(1/3*AE18*AW18)</f>
        <v>2281.820275921029</v>
      </c>
      <c r="BC18" s="91">
        <f>U18/(1/3*AE18*AM18)</f>
        <v>2.2501706049328541E-10</v>
      </c>
      <c r="BD18">
        <f>ABS(BC18-AS18)/BC18</f>
        <v>3.9925592695150391E-2</v>
      </c>
      <c r="BG18" s="91">
        <f>U18/(1/3*AS18*AM18)</f>
        <v>4196225.1256459635</v>
      </c>
      <c r="BH18" s="91">
        <f>U18/(1/3*AE18*AS18)</f>
        <v>2321.1083725175608</v>
      </c>
      <c r="BI18">
        <f t="shared" si="10"/>
        <v>2.2501706049328543</v>
      </c>
      <c r="BJ18">
        <f t="shared" si="11"/>
        <v>4.1962251256459631</v>
      </c>
      <c r="BK18" t="str">
        <f t="shared" si="12"/>
        <v/>
      </c>
      <c r="BL18">
        <f t="shared" si="13"/>
        <v>2.3211083725175605</v>
      </c>
      <c r="CB18" s="91" t="s">
        <v>375</v>
      </c>
      <c r="CC18" s="91">
        <v>10.64</v>
      </c>
      <c r="CD18" s="91">
        <v>9</v>
      </c>
      <c r="CE18">
        <f t="shared" si="14"/>
        <v>4.8757637474541751</v>
      </c>
      <c r="CF18" s="91">
        <v>10.64</v>
      </c>
      <c r="CG18" s="91">
        <v>9</v>
      </c>
      <c r="CH18">
        <f t="shared" si="15"/>
        <v>4.8757637474541751</v>
      </c>
    </row>
    <row r="19" spans="1:86" x14ac:dyDescent="0.25">
      <c r="B19" t="s">
        <v>522</v>
      </c>
      <c r="C19" t="s">
        <v>472</v>
      </c>
      <c r="D19" t="s">
        <v>473</v>
      </c>
      <c r="E19">
        <v>628</v>
      </c>
      <c r="F19">
        <v>761.04532462229395</v>
      </c>
      <c r="G19">
        <v>0.43721954149500702</v>
      </c>
      <c r="I19">
        <v>0.40874800432451203</v>
      </c>
      <c r="K19" s="137">
        <v>0.380352791399094</v>
      </c>
      <c r="M19">
        <v>0.59681634416476304</v>
      </c>
      <c r="N19" s="128">
        <v>0.41311721228946802</v>
      </c>
      <c r="P19">
        <v>0.37067536640507498</v>
      </c>
      <c r="R19" s="129">
        <v>0.34492501204512299</v>
      </c>
      <c r="T19">
        <v>0.569952092878243</v>
      </c>
      <c r="U19" s="128">
        <v>0.641183700129761</v>
      </c>
      <c r="V19" s="129" t="s">
        <v>474</v>
      </c>
      <c r="Y19">
        <f t="shared" si="3"/>
        <v>0.35569601628072817</v>
      </c>
      <c r="Z19">
        <f t="shared" si="18"/>
        <v>0.46204962481841316</v>
      </c>
      <c r="AC19">
        <v>2026055.41853206</v>
      </c>
      <c r="AD19">
        <v>-620.75151409671696</v>
      </c>
      <c r="AE19">
        <v>2026055.41853206</v>
      </c>
      <c r="AF19">
        <v>-620.75151409671696</v>
      </c>
      <c r="AG19">
        <v>2.0260554185320601</v>
      </c>
      <c r="AH19">
        <f t="shared" si="0"/>
        <v>-6.2075151409671692E-4</v>
      </c>
      <c r="AI19">
        <f t="shared" si="0"/>
        <v>2.0260554185320601</v>
      </c>
      <c r="AJ19">
        <f t="shared" si="0"/>
        <v>-6.2075151409671692E-4</v>
      </c>
      <c r="AK19">
        <v>2101.5178917458002</v>
      </c>
      <c r="AL19">
        <v>-0.88258996659962197</v>
      </c>
      <c r="AM19">
        <v>2101.5178917458002</v>
      </c>
      <c r="AN19">
        <v>-0.88258996659962197</v>
      </c>
      <c r="AO19">
        <v>2.1015178917458002</v>
      </c>
      <c r="AP19">
        <f t="shared" si="1"/>
        <v>-8.8258996659962199E-4</v>
      </c>
      <c r="AQ19">
        <f t="shared" si="1"/>
        <v>2.1015178917458002</v>
      </c>
      <c r="AR19">
        <f t="shared" si="1"/>
        <v>-8.8258996659962199E-4</v>
      </c>
      <c r="AS19">
        <f>K19/(1/3*AE19*AM19)</f>
        <v>2.6799300000000144E-10</v>
      </c>
      <c r="AT19">
        <f t="shared" si="7"/>
        <v>2.6799300000000144</v>
      </c>
      <c r="BI19">
        <f t="shared" si="10"/>
        <v>4.517720054500046</v>
      </c>
      <c r="BJ19">
        <f t="shared" si="11"/>
        <v>3.415444133179121</v>
      </c>
      <c r="BK19">
        <f t="shared" si="12"/>
        <v>1</v>
      </c>
      <c r="BL19">
        <f t="shared" si="13"/>
        <v>3.5426557874387044</v>
      </c>
      <c r="CB19" t="s">
        <v>472</v>
      </c>
      <c r="CC19">
        <v>11</v>
      </c>
      <c r="CD19">
        <v>17</v>
      </c>
      <c r="CE19">
        <f t="shared" si="14"/>
        <v>6.6785714285714288</v>
      </c>
      <c r="CF19">
        <v>11</v>
      </c>
      <c r="CG19">
        <v>17</v>
      </c>
      <c r="CH19">
        <f t="shared" si="15"/>
        <v>6.6785714285714288</v>
      </c>
    </row>
    <row r="20" spans="1:86" x14ac:dyDescent="0.25">
      <c r="B20" t="s">
        <v>522</v>
      </c>
      <c r="C20" t="s">
        <v>475</v>
      </c>
      <c r="D20" t="s">
        <v>473</v>
      </c>
      <c r="E20">
        <v>665.15</v>
      </c>
      <c r="F20">
        <v>761.04532462229395</v>
      </c>
      <c r="G20">
        <v>0.47683591791705898</v>
      </c>
      <c r="I20">
        <v>0.41334207048034899</v>
      </c>
      <c r="K20" s="137">
        <v>0.41496878431664702</v>
      </c>
      <c r="M20">
        <v>0.62867135910328598</v>
      </c>
      <c r="N20" s="128">
        <v>0.45917507238460098</v>
      </c>
      <c r="P20">
        <v>0.38572499647059399</v>
      </c>
      <c r="R20" s="129">
        <v>0.38724302290336399</v>
      </c>
      <c r="T20">
        <v>0.60891626759335904</v>
      </c>
      <c r="U20" s="128">
        <v>0.62505654136445399</v>
      </c>
      <c r="V20" s="129" t="s">
        <v>474</v>
      </c>
      <c r="Y20">
        <f t="shared" si="3"/>
        <v>0.26538634187836119</v>
      </c>
      <c r="Z20">
        <f t="shared" si="18"/>
        <v>0.38046721012143958</v>
      </c>
      <c r="AC20">
        <v>2103028.31921147</v>
      </c>
      <c r="AD20">
        <v>-633.68946479579699</v>
      </c>
      <c r="AE20">
        <v>2103028.31921147</v>
      </c>
      <c r="AF20">
        <v>-633.68946479579699</v>
      </c>
      <c r="AG20">
        <v>2.1030283192114698</v>
      </c>
      <c r="AH20">
        <f t="shared" ref="AH20:AJ40" si="19">AD20/1000000</f>
        <v>-6.3368946479579701E-4</v>
      </c>
      <c r="AI20">
        <f t="shared" si="19"/>
        <v>2.1030283192114698</v>
      </c>
      <c r="AJ20">
        <f t="shared" si="19"/>
        <v>-6.3368946479579701E-4</v>
      </c>
      <c r="AK20">
        <v>2109.5732474381998</v>
      </c>
      <c r="AL20">
        <v>-0.88073761117359495</v>
      </c>
      <c r="AM20">
        <v>2109.5732474381998</v>
      </c>
      <c r="AN20">
        <v>-0.88073761117359495</v>
      </c>
      <c r="AO20">
        <v>2.1095732474381999</v>
      </c>
      <c r="AP20">
        <f t="shared" ref="AP20:AR40" si="20">AL20/1000</f>
        <v>-8.8073761117359495E-4</v>
      </c>
      <c r="AQ20">
        <f t="shared" si="20"/>
        <v>2.1095732474381999</v>
      </c>
      <c r="AR20">
        <f t="shared" si="20"/>
        <v>-8.8073761117359495E-4</v>
      </c>
      <c r="AS20">
        <f>K20/(1/3*AE20*AM20)</f>
        <v>2.8060600000000113E-10</v>
      </c>
      <c r="AT20">
        <f t="shared" si="7"/>
        <v>2.8060600000000111</v>
      </c>
      <c r="BI20">
        <f t="shared" si="10"/>
        <v>4.2266942111066772</v>
      </c>
      <c r="BJ20">
        <f t="shared" si="11"/>
        <v>3.1677361220374789</v>
      </c>
      <c r="BK20">
        <f t="shared" si="12"/>
        <v>1</v>
      </c>
      <c r="BL20">
        <f t="shared" si="13"/>
        <v>3.1775945749030727</v>
      </c>
      <c r="CB20" t="s">
        <v>475</v>
      </c>
      <c r="CC20">
        <v>8.9139999999999997</v>
      </c>
      <c r="CD20">
        <v>17</v>
      </c>
      <c r="CE20">
        <f t="shared" si="14"/>
        <v>5.8477270973219095</v>
      </c>
      <c r="CF20">
        <v>8.9139999999999997</v>
      </c>
      <c r="CG20">
        <v>17</v>
      </c>
      <c r="CH20">
        <f t="shared" si="15"/>
        <v>5.8477270973219095</v>
      </c>
    </row>
    <row r="21" spans="1:86" s="91" customFormat="1" x14ac:dyDescent="0.25">
      <c r="B21" t="s">
        <v>523</v>
      </c>
      <c r="C21" s="91" t="s">
        <v>387</v>
      </c>
      <c r="D21" s="91" t="s">
        <v>346</v>
      </c>
      <c r="E21" s="91">
        <v>930</v>
      </c>
      <c r="F21" s="91">
        <v>933.49753694581204</v>
      </c>
      <c r="G21" s="91">
        <v>0.425309531769268</v>
      </c>
      <c r="I21" s="91">
        <v>0.311450373562495</v>
      </c>
      <c r="K21" s="138">
        <v>0.29809939625326898</v>
      </c>
      <c r="M21" s="91">
        <v>0.45602333936480799</v>
      </c>
      <c r="N21" s="133">
        <v>0.42416468102053201</v>
      </c>
      <c r="P21" s="91">
        <v>0.30992223146014602</v>
      </c>
      <c r="R21" s="134">
        <v>0.29663676118596</v>
      </c>
      <c r="T21" s="91">
        <v>0.45488109720508002</v>
      </c>
      <c r="U21" s="133">
        <v>0.44780365720807103</v>
      </c>
      <c r="V21" s="134" t="s">
        <v>476</v>
      </c>
      <c r="Y21">
        <f t="shared" si="3"/>
        <v>5.2788707298465E-2</v>
      </c>
      <c r="Z21">
        <f>ABS((U21-R21)/U21)</f>
        <v>0.3375740541392489</v>
      </c>
      <c r="AC21" s="91">
        <v>1735132.7336639899</v>
      </c>
      <c r="AD21" s="91">
        <v>-609.92149576183203</v>
      </c>
      <c r="AE21" s="91">
        <v>1724916.53552069</v>
      </c>
      <c r="AF21" s="91">
        <v>-611.67253032648705</v>
      </c>
      <c r="AG21">
        <v>1.7249165355206901</v>
      </c>
      <c r="AH21">
        <f t="shared" si="19"/>
        <v>-6.0992149576183201E-4</v>
      </c>
      <c r="AI21">
        <f t="shared" si="19"/>
        <v>1.7249165355206901</v>
      </c>
      <c r="AJ21">
        <f t="shared" si="19"/>
        <v>-6.11672530326487E-4</v>
      </c>
      <c r="AK21" s="91">
        <v>1799.5981157415599</v>
      </c>
      <c r="AL21" s="91">
        <v>-0.897955815913</v>
      </c>
      <c r="AM21" s="91">
        <v>1799.5981157415599</v>
      </c>
      <c r="AN21" s="91">
        <v>-0.897955815913</v>
      </c>
      <c r="AO21">
        <v>1.7995981157415599</v>
      </c>
      <c r="AP21">
        <f t="shared" si="20"/>
        <v>-8.9795581591300001E-4</v>
      </c>
      <c r="AQ21">
        <f t="shared" si="20"/>
        <v>1.7995981157415599</v>
      </c>
      <c r="AR21">
        <f t="shared" si="20"/>
        <v>-8.9795581591300001E-4</v>
      </c>
      <c r="AS21" s="91">
        <f>K21/(1/3*AE21*AM21)</f>
        <v>2.880970000000003E-10</v>
      </c>
      <c r="AT21">
        <f t="shared" si="7"/>
        <v>2.8809700000000031</v>
      </c>
      <c r="BC21" s="91">
        <f>U21/(1/3*AE21*AM21)</f>
        <v>4.3277809969485653E-10</v>
      </c>
      <c r="BD21">
        <f>ABS(BC21-AS21)/BC21</f>
        <v>0.33430781224111866</v>
      </c>
      <c r="BG21" s="91">
        <f>U21/(1/3*AS21*AM21)</f>
        <v>2591162.3528703139</v>
      </c>
      <c r="BH21" s="91">
        <f>U21/(1/3*AE21*AS21)</f>
        <v>2703.3487080569248</v>
      </c>
      <c r="BI21">
        <f t="shared" si="10"/>
        <v>4.3277809969485643</v>
      </c>
      <c r="BJ21">
        <f t="shared" si="11"/>
        <v>2.5911623528703136</v>
      </c>
      <c r="BK21">
        <f t="shared" si="12"/>
        <v>1</v>
      </c>
      <c r="BL21">
        <f t="shared" si="13"/>
        <v>2.7033487080569247</v>
      </c>
      <c r="CB21" s="91" t="s">
        <v>387</v>
      </c>
      <c r="CC21" s="91">
        <v>15</v>
      </c>
      <c r="CD21" s="91">
        <v>17</v>
      </c>
      <c r="CE21">
        <f t="shared" si="14"/>
        <v>7.96875</v>
      </c>
      <c r="CF21" s="91">
        <v>15</v>
      </c>
      <c r="CG21" s="91">
        <v>17</v>
      </c>
      <c r="CH21">
        <f t="shared" si="15"/>
        <v>7.96875</v>
      </c>
    </row>
    <row r="22" spans="1:86" x14ac:dyDescent="0.25">
      <c r="B22" t="s">
        <v>523</v>
      </c>
      <c r="C22" t="s">
        <v>387</v>
      </c>
      <c r="D22" t="s">
        <v>346</v>
      </c>
      <c r="E22">
        <v>927.15</v>
      </c>
      <c r="G22">
        <v>0.41485046880626703</v>
      </c>
      <c r="I22">
        <v>0.314054329772467</v>
      </c>
      <c r="K22" s="137">
        <v>0.30059172838690501</v>
      </c>
      <c r="M22">
        <v>0.45658874923387299</v>
      </c>
      <c r="N22" s="128"/>
      <c r="R22" s="129"/>
      <c r="U22" s="128"/>
      <c r="V22" s="129"/>
      <c r="AC22">
        <v>1736870.05256554</v>
      </c>
      <c r="AD22">
        <v>-609.91971926714302</v>
      </c>
      <c r="AG22">
        <f t="shared" si="5"/>
        <v>1.7368700525655401</v>
      </c>
      <c r="AH22">
        <f t="shared" si="19"/>
        <v>-6.0991971926714302E-4</v>
      </c>
      <c r="AK22">
        <v>1802.1553163621099</v>
      </c>
      <c r="AL22">
        <v>-0.89795213916470296</v>
      </c>
      <c r="AO22">
        <f t="shared" si="6"/>
        <v>1.80215531636211</v>
      </c>
      <c r="AP22">
        <f t="shared" si="20"/>
        <v>-8.9795213916470291E-4</v>
      </c>
      <c r="AS22">
        <f>K22/(1/3*AC22*AK22)</f>
        <v>2.8809700000000066E-10</v>
      </c>
      <c r="AT22">
        <f t="shared" si="7"/>
        <v>2.8809700000000067</v>
      </c>
      <c r="BK22" t="str">
        <f t="shared" si="12"/>
        <v/>
      </c>
      <c r="CB22" t="s">
        <v>514</v>
      </c>
      <c r="CC22">
        <v>15</v>
      </c>
      <c r="CD22">
        <v>17</v>
      </c>
      <c r="CE22">
        <f t="shared" si="14"/>
        <v>7.96875</v>
      </c>
      <c r="CF22">
        <v>15</v>
      </c>
      <c r="CG22">
        <v>17</v>
      </c>
      <c r="CH22">
        <f t="shared" si="15"/>
        <v>7.96875</v>
      </c>
    </row>
    <row r="23" spans="1:86" ht="18" x14ac:dyDescent="0.35">
      <c r="B23" t="s">
        <v>524</v>
      </c>
      <c r="C23" t="s">
        <v>382</v>
      </c>
      <c r="D23" t="s">
        <v>391</v>
      </c>
      <c r="E23">
        <v>771.15</v>
      </c>
      <c r="G23">
        <v>0.41872534571375503</v>
      </c>
      <c r="I23">
        <v>0.41213211347363599</v>
      </c>
      <c r="K23" s="137">
        <v>0.43162181304115899</v>
      </c>
      <c r="M23">
        <v>0.641026601296109</v>
      </c>
      <c r="N23" s="128"/>
      <c r="R23" s="129"/>
      <c r="U23" s="128"/>
      <c r="V23" s="129"/>
      <c r="AC23">
        <v>2227090.39103508</v>
      </c>
      <c r="AD23">
        <v>-539.59456212562395</v>
      </c>
      <c r="AG23">
        <f t="shared" si="5"/>
        <v>2.2270903910350799</v>
      </c>
      <c r="AH23">
        <f t="shared" si="19"/>
        <v>-5.3959456212562395E-4</v>
      </c>
      <c r="AK23">
        <v>2101.2951277836</v>
      </c>
      <c r="AL23">
        <v>-0.63247901942328699</v>
      </c>
      <c r="AO23">
        <f t="shared" si="6"/>
        <v>2.1012951277836001</v>
      </c>
      <c r="AP23">
        <f t="shared" si="20"/>
        <v>-6.3247901942328701E-4</v>
      </c>
      <c r="AS23">
        <f>K23/(1/3*AC23*AK23)</f>
        <v>2.7669400000000076E-10</v>
      </c>
      <c r="AT23">
        <f t="shared" si="7"/>
        <v>2.7669400000000075</v>
      </c>
      <c r="BK23" t="str">
        <f t="shared" si="12"/>
        <v/>
      </c>
      <c r="CB23" t="s">
        <v>382</v>
      </c>
      <c r="CC23">
        <v>14.1</v>
      </c>
      <c r="CD23">
        <v>17</v>
      </c>
      <c r="CE23">
        <f t="shared" si="14"/>
        <v>7.7073954983922821</v>
      </c>
      <c r="CF23">
        <v>14.1</v>
      </c>
      <c r="CG23">
        <v>17</v>
      </c>
      <c r="CH23">
        <f t="shared" si="15"/>
        <v>7.7073954983922821</v>
      </c>
    </row>
    <row r="24" spans="1:86" s="91" customFormat="1" x14ac:dyDescent="0.25">
      <c r="B24" s="91" t="s">
        <v>526</v>
      </c>
      <c r="C24" s="91" t="s">
        <v>383</v>
      </c>
      <c r="D24" s="91" t="s">
        <v>345</v>
      </c>
      <c r="E24" s="91">
        <v>779.15</v>
      </c>
      <c r="F24" s="91">
        <v>822.88235294117601</v>
      </c>
      <c r="G24" s="91">
        <v>0.40029287195910701</v>
      </c>
      <c r="I24" s="91">
        <v>0.56590842911801298</v>
      </c>
      <c r="K24" s="138">
        <v>0.56261389297886</v>
      </c>
      <c r="M24" s="91">
        <v>0.51314106671456505</v>
      </c>
      <c r="N24" s="133">
        <v>0.39611070162967998</v>
      </c>
      <c r="P24" s="91">
        <v>0.55515023707661604</v>
      </c>
      <c r="R24" s="134">
        <v>0.55191833165764403</v>
      </c>
      <c r="T24" s="91">
        <v>0.50610222207489097</v>
      </c>
      <c r="U24" s="133">
        <v>0.58073622386404899</v>
      </c>
      <c r="V24" s="134" t="s">
        <v>384</v>
      </c>
      <c r="Y24">
        <f t="shared" si="3"/>
        <v>0.31791631836899165</v>
      </c>
      <c r="Z24">
        <f>ABS((U24-R24)/U24)</f>
        <v>4.9623031975961705E-2</v>
      </c>
      <c r="AC24" s="91">
        <v>2037424.17418427</v>
      </c>
      <c r="AD24" s="91">
        <v>-497.80810969288501</v>
      </c>
      <c r="AE24" s="91">
        <v>2951363.9094209801</v>
      </c>
      <c r="AF24" s="91">
        <v>-645.15962581608096</v>
      </c>
      <c r="AG24">
        <v>2.95136390942098</v>
      </c>
      <c r="AH24">
        <f t="shared" si="19"/>
        <v>-4.9780810969288496E-4</v>
      </c>
      <c r="AI24">
        <f t="shared" si="19"/>
        <v>2.95136390942098</v>
      </c>
      <c r="AJ24">
        <f t="shared" si="19"/>
        <v>-6.45159625816081E-4</v>
      </c>
      <c r="AK24" s="91">
        <v>2039.9777232997301</v>
      </c>
      <c r="AL24" s="91">
        <v>-0.61519940741496804</v>
      </c>
      <c r="AM24" s="91">
        <v>2039.9777232997301</v>
      </c>
      <c r="AN24" s="91">
        <v>-0.61519940741496804</v>
      </c>
      <c r="AO24">
        <f t="shared" si="6"/>
        <v>2.0399777232997303</v>
      </c>
      <c r="AP24">
        <f t="shared" si="20"/>
        <v>-6.1519940741496806E-4</v>
      </c>
      <c r="AQ24">
        <f t="shared" si="20"/>
        <v>2.0399777232997303</v>
      </c>
      <c r="AR24">
        <f t="shared" si="20"/>
        <v>-6.1519940741496806E-4</v>
      </c>
      <c r="AS24" s="91">
        <f>K24/(1/3*AE24*AM24)</f>
        <v>2.8033900000000106E-10</v>
      </c>
      <c r="AT24">
        <f t="shared" si="7"/>
        <v>2.8033900000000105</v>
      </c>
      <c r="AZ24"/>
      <c r="BA24"/>
      <c r="BB24"/>
      <c r="BC24" s="91">
        <f>U24/(1/3*AE24*AM24)</f>
        <v>2.8936898696161688E-10</v>
      </c>
      <c r="BD24">
        <f>ABS(BC24-AS24)/BC24</f>
        <v>3.1205786965738624E-2</v>
      </c>
      <c r="BG24" s="91">
        <f>U24/(1/3*AS24*AM24)</f>
        <v>3046430.1599999391</v>
      </c>
      <c r="BH24" s="91">
        <f>U24/(1/3*AE24*AS24)</f>
        <v>2105.6873542942876</v>
      </c>
      <c r="BI24">
        <f t="shared" si="10"/>
        <v>2.8936898696161686</v>
      </c>
      <c r="BJ24">
        <f t="shared" si="11"/>
        <v>3.0464301599999395</v>
      </c>
      <c r="BK24">
        <f t="shared" si="12"/>
        <v>1</v>
      </c>
      <c r="BL24">
        <f t="shared" si="13"/>
        <v>2.1056873542942873</v>
      </c>
      <c r="CB24" s="91" t="s">
        <v>383</v>
      </c>
      <c r="CC24" s="91">
        <v>15.0046</v>
      </c>
      <c r="CD24" s="91">
        <v>17</v>
      </c>
      <c r="CE24">
        <f t="shared" si="14"/>
        <v>7.9700480555920095</v>
      </c>
      <c r="CF24" s="91">
        <v>15.0046</v>
      </c>
      <c r="CG24" s="91">
        <v>17</v>
      </c>
      <c r="CH24">
        <f t="shared" si="15"/>
        <v>7.9700480555920095</v>
      </c>
    </row>
    <row r="25" spans="1:86" s="91" customFormat="1" x14ac:dyDescent="0.25">
      <c r="B25" s="91" t="s">
        <v>526</v>
      </c>
      <c r="C25" s="91" t="s">
        <v>383</v>
      </c>
      <c r="D25" s="91" t="s">
        <v>345</v>
      </c>
      <c r="E25" s="91">
        <v>779.15</v>
      </c>
      <c r="F25" s="91">
        <v>792.88235294117601</v>
      </c>
      <c r="G25" s="91">
        <v>0.40029287195910701</v>
      </c>
      <c r="I25" s="91">
        <v>0.56590842911801298</v>
      </c>
      <c r="K25" s="138">
        <v>0.56261389297886</v>
      </c>
      <c r="M25" s="91">
        <v>0.51314106671456505</v>
      </c>
      <c r="N25" s="133">
        <v>0.39889881154713402</v>
      </c>
      <c r="P25" s="91">
        <v>0.56233632563562197</v>
      </c>
      <c r="R25" s="134">
        <v>0.55906258512948903</v>
      </c>
      <c r="T25" s="91">
        <v>0.51079478516800703</v>
      </c>
      <c r="U25" s="133"/>
      <c r="V25" s="140" t="s">
        <v>385</v>
      </c>
      <c r="W25" s="154"/>
      <c r="X25" s="154"/>
      <c r="Y25"/>
      <c r="Z25"/>
      <c r="AC25" s="91">
        <v>2037424.17418427</v>
      </c>
      <c r="AD25" s="91">
        <v>-497.80810969288501</v>
      </c>
      <c r="AE25" s="91">
        <v>2951363.9094209801</v>
      </c>
      <c r="AF25" s="91">
        <v>-645.15962581608096</v>
      </c>
      <c r="AG25">
        <v>2.95136390942098</v>
      </c>
      <c r="AH25">
        <f t="shared" si="19"/>
        <v>-4.9780810969288496E-4</v>
      </c>
      <c r="AI25">
        <f t="shared" si="19"/>
        <v>2.95136390942098</v>
      </c>
      <c r="AJ25">
        <f t="shared" si="19"/>
        <v>-6.45159625816081E-4</v>
      </c>
      <c r="AK25" s="91">
        <v>2039.9777232997301</v>
      </c>
      <c r="AL25" s="91">
        <v>-0.61519940741496804</v>
      </c>
      <c r="AM25" s="91">
        <v>2039.9777232997301</v>
      </c>
      <c r="AN25" s="91">
        <v>-0.61519940741496804</v>
      </c>
      <c r="AO25">
        <f t="shared" si="6"/>
        <v>2.0399777232997303</v>
      </c>
      <c r="AP25">
        <f t="shared" si="20"/>
        <v>-6.1519940741496806E-4</v>
      </c>
      <c r="AQ25">
        <f t="shared" si="20"/>
        <v>2.0399777232997303</v>
      </c>
      <c r="AR25">
        <f t="shared" si="20"/>
        <v>-6.1519940741496806E-4</v>
      </c>
      <c r="AS25" s="91">
        <f>K25/(1/3*AE25*AM25)</f>
        <v>2.8033900000000106E-10</v>
      </c>
      <c r="AT25">
        <f t="shared" si="7"/>
        <v>2.8033900000000105</v>
      </c>
      <c r="AZ25"/>
      <c r="BA25"/>
      <c r="BB25"/>
      <c r="BD25"/>
      <c r="BI25"/>
      <c r="BJ25"/>
      <c r="BK25" t="str">
        <f t="shared" si="12"/>
        <v/>
      </c>
      <c r="BL25"/>
      <c r="CB25" s="91" t="s">
        <v>515</v>
      </c>
      <c r="CC25" s="91">
        <v>15.0046</v>
      </c>
      <c r="CD25" s="91">
        <v>17</v>
      </c>
      <c r="CE25">
        <f t="shared" si="14"/>
        <v>7.9700480555920095</v>
      </c>
      <c r="CF25" s="91">
        <v>15.0046</v>
      </c>
      <c r="CG25" s="91">
        <v>17</v>
      </c>
      <c r="CH25">
        <f t="shared" si="15"/>
        <v>7.9700480555920095</v>
      </c>
    </row>
    <row r="26" spans="1:86" x14ac:dyDescent="0.25">
      <c r="B26" s="91" t="s">
        <v>527</v>
      </c>
      <c r="C26" t="s">
        <v>377</v>
      </c>
      <c r="D26" t="s">
        <v>345</v>
      </c>
      <c r="E26">
        <v>921.15</v>
      </c>
      <c r="G26">
        <v>0.334581271495481</v>
      </c>
      <c r="I26">
        <v>0.31245402733677802</v>
      </c>
      <c r="K26" s="137">
        <v>0.40601469273463398</v>
      </c>
      <c r="M26">
        <v>0.41564916186099998</v>
      </c>
      <c r="N26" s="128"/>
      <c r="R26" s="129"/>
      <c r="U26" s="128"/>
      <c r="V26" s="129"/>
      <c r="AC26">
        <v>1699665.49092353</v>
      </c>
      <c r="AD26">
        <v>-540.24442849968</v>
      </c>
      <c r="AG26">
        <f t="shared" si="5"/>
        <v>1.69966549092353</v>
      </c>
      <c r="AH26">
        <f t="shared" si="19"/>
        <v>-5.4024442849968002E-4</v>
      </c>
      <c r="AK26">
        <v>1788.9283202763399</v>
      </c>
      <c r="AL26">
        <v>-0.84577624249356798</v>
      </c>
      <c r="AO26">
        <f t="shared" si="6"/>
        <v>1.78892832027634</v>
      </c>
      <c r="AP26">
        <f t="shared" si="20"/>
        <v>-8.4577624249356799E-4</v>
      </c>
      <c r="AS26">
        <f>K26/(1/3*AC26*AK26)</f>
        <v>4.0059600000000218E-10</v>
      </c>
      <c r="AT26">
        <f t="shared" si="7"/>
        <v>4.0059600000000222</v>
      </c>
      <c r="BK26" t="str">
        <f t="shared" si="12"/>
        <v/>
      </c>
      <c r="CB26" t="s">
        <v>377</v>
      </c>
      <c r="CC26">
        <v>26.966000000000001</v>
      </c>
      <c r="CD26">
        <v>17</v>
      </c>
      <c r="CE26">
        <f t="shared" si="14"/>
        <v>10.426738843651913</v>
      </c>
      <c r="CF26">
        <v>26.966000000000001</v>
      </c>
      <c r="CG26">
        <v>17</v>
      </c>
      <c r="CH26">
        <f t="shared" si="15"/>
        <v>10.426738843651913</v>
      </c>
    </row>
    <row r="27" spans="1:86" x14ac:dyDescent="0.25">
      <c r="B27" t="s">
        <v>527</v>
      </c>
      <c r="C27" t="s">
        <v>377</v>
      </c>
      <c r="D27" t="s">
        <v>345</v>
      </c>
      <c r="E27">
        <v>921.15</v>
      </c>
      <c r="G27">
        <v>0.334581271495481</v>
      </c>
      <c r="I27">
        <v>0.31245402733677802</v>
      </c>
      <c r="K27" s="137">
        <v>0.40601469273463398</v>
      </c>
      <c r="M27">
        <v>0.41564916186099998</v>
      </c>
      <c r="N27" s="128"/>
      <c r="R27" s="129"/>
      <c r="U27" s="128"/>
      <c r="V27" s="129"/>
      <c r="AC27">
        <v>1699665.49092353</v>
      </c>
      <c r="AD27">
        <v>-540.24442849968</v>
      </c>
      <c r="AG27">
        <f t="shared" si="5"/>
        <v>1.69966549092353</v>
      </c>
      <c r="AH27">
        <f t="shared" si="19"/>
        <v>-5.4024442849968002E-4</v>
      </c>
      <c r="AK27">
        <v>1788.9283202763399</v>
      </c>
      <c r="AL27">
        <v>-0.84577624249356798</v>
      </c>
      <c r="AO27">
        <f t="shared" si="6"/>
        <v>1.78892832027634</v>
      </c>
      <c r="AP27">
        <f t="shared" si="20"/>
        <v>-8.4577624249356799E-4</v>
      </c>
      <c r="AS27">
        <f>K27/(1/3*AC27*AK27)</f>
        <v>4.0059600000000218E-10</v>
      </c>
      <c r="AT27">
        <f t="shared" si="7"/>
        <v>4.0059600000000222</v>
      </c>
      <c r="BK27" t="str">
        <f t="shared" si="12"/>
        <v/>
      </c>
      <c r="CB27" t="s">
        <v>516</v>
      </c>
      <c r="CC27">
        <v>26.966000000000001</v>
      </c>
      <c r="CD27">
        <v>17</v>
      </c>
      <c r="CE27">
        <f t="shared" si="14"/>
        <v>10.426738843651913</v>
      </c>
      <c r="CF27">
        <v>26.966000000000001</v>
      </c>
      <c r="CG27">
        <v>17</v>
      </c>
      <c r="CH27">
        <f t="shared" si="15"/>
        <v>10.426738843651913</v>
      </c>
    </row>
    <row r="28" spans="1:86" s="91" customFormat="1" x14ac:dyDescent="0.25">
      <c r="B28" s="91" t="s">
        <v>528</v>
      </c>
      <c r="C28" s="91" t="s">
        <v>386</v>
      </c>
      <c r="D28" s="91" t="s">
        <v>345</v>
      </c>
      <c r="E28" s="91">
        <v>769.45</v>
      </c>
      <c r="G28" s="91">
        <v>0.419530868485185</v>
      </c>
      <c r="I28" s="91">
        <v>0.388028966963262</v>
      </c>
      <c r="K28" s="138">
        <v>0.38099483367513198</v>
      </c>
      <c r="M28" s="91">
        <v>0.50641835214741004</v>
      </c>
      <c r="N28" s="133"/>
      <c r="R28" s="134"/>
      <c r="U28" s="133"/>
      <c r="V28" s="134"/>
      <c r="Y28"/>
      <c r="Z28"/>
      <c r="AC28" s="91">
        <v>2019238.0687336901</v>
      </c>
      <c r="AD28" s="91">
        <v>-494.82500439169701</v>
      </c>
      <c r="AE28" s="91">
        <v>2019238.0687336901</v>
      </c>
      <c r="AF28" s="91">
        <v>-494.82500439169701</v>
      </c>
      <c r="AG28">
        <v>2.0192380687336899</v>
      </c>
      <c r="AH28">
        <f t="shared" si="19"/>
        <v>-4.9482500439169703E-4</v>
      </c>
      <c r="AI28">
        <f t="shared" si="19"/>
        <v>2.0192380687336899</v>
      </c>
      <c r="AJ28">
        <f t="shared" si="19"/>
        <v>-4.9482500439169703E-4</v>
      </c>
      <c r="AK28" s="91">
        <v>2029.6512982499301</v>
      </c>
      <c r="AL28" s="91">
        <v>-0.62364496121841595</v>
      </c>
      <c r="AM28" s="91">
        <v>2029.6512982499301</v>
      </c>
      <c r="AN28" s="91">
        <v>-0.62364496121841595</v>
      </c>
      <c r="AO28">
        <v>2.02965129824993</v>
      </c>
      <c r="AP28">
        <f t="shared" si="20"/>
        <v>-6.2364496121841597E-4</v>
      </c>
      <c r="AQ28">
        <f t="shared" si="20"/>
        <v>2.02965129824993</v>
      </c>
      <c r="AR28">
        <f t="shared" si="20"/>
        <v>-6.2364496121841597E-4</v>
      </c>
      <c r="AS28" s="91">
        <f t="shared" ref="AS28:AS39" si="21">K28/(1/3*AE28*AM28)</f>
        <v>2.7888900000000124E-10</v>
      </c>
      <c r="AT28">
        <f t="shared" si="7"/>
        <v>2.7888900000000123</v>
      </c>
      <c r="AZ28"/>
      <c r="BA28"/>
      <c r="BB28"/>
      <c r="BD28"/>
      <c r="BI28"/>
      <c r="BJ28"/>
      <c r="BK28" t="str">
        <f t="shared" si="12"/>
        <v/>
      </c>
      <c r="BL28"/>
      <c r="CB28" s="91" t="s">
        <v>386</v>
      </c>
      <c r="CC28" s="91">
        <v>23.835000000000001</v>
      </c>
      <c r="CD28" s="91">
        <v>17</v>
      </c>
      <c r="CE28">
        <f t="shared" si="14"/>
        <v>9.9227378474347976</v>
      </c>
      <c r="CF28" s="91">
        <v>23.835000000000001</v>
      </c>
      <c r="CG28" s="91">
        <v>17</v>
      </c>
      <c r="CH28">
        <f t="shared" si="15"/>
        <v>9.9227378474347976</v>
      </c>
    </row>
    <row r="29" spans="1:86" s="91" customFormat="1" x14ac:dyDescent="0.25">
      <c r="A29" s="91" t="s">
        <v>482</v>
      </c>
      <c r="B29" s="91" t="s">
        <v>529</v>
      </c>
      <c r="C29" s="91" t="s">
        <v>370</v>
      </c>
      <c r="D29" s="91" t="s">
        <v>339</v>
      </c>
      <c r="E29" s="91">
        <v>648.15</v>
      </c>
      <c r="F29" s="91">
        <v>746.27899337756105</v>
      </c>
      <c r="G29" s="91">
        <v>1.04356765706592</v>
      </c>
      <c r="I29" s="91">
        <v>0.73364102077875804</v>
      </c>
      <c r="K29" s="138">
        <v>0.76459052575639797</v>
      </c>
      <c r="M29" s="91">
        <v>1.2385705963704701</v>
      </c>
      <c r="N29" s="133">
        <v>1.03679363601092</v>
      </c>
      <c r="P29" s="91">
        <v>0.71395421697577099</v>
      </c>
      <c r="R29" s="134">
        <v>0.74407321109723301</v>
      </c>
      <c r="T29" s="91">
        <v>1.22060286816174</v>
      </c>
      <c r="U29" s="133"/>
      <c r="V29" s="134" t="s">
        <v>371</v>
      </c>
      <c r="Y29"/>
      <c r="Z29"/>
      <c r="AC29" s="91">
        <v>4148286.1105358899</v>
      </c>
      <c r="AD29" s="91">
        <v>-415.03701536744802</v>
      </c>
      <c r="AE29" s="91">
        <v>4326797.4508218002</v>
      </c>
      <c r="AF29" s="91">
        <v>-884.04775939355295</v>
      </c>
      <c r="AG29">
        <v>4.3267974508218003</v>
      </c>
      <c r="AH29">
        <f t="shared" si="19"/>
        <v>-4.1503701536744803E-4</v>
      </c>
      <c r="AI29">
        <f t="shared" si="19"/>
        <v>4.3267974508218003</v>
      </c>
      <c r="AJ29">
        <f t="shared" si="19"/>
        <v>-8.8404775939355292E-4</v>
      </c>
      <c r="AK29" s="91">
        <v>2705.7050159338801</v>
      </c>
      <c r="AL29" s="91">
        <v>-0.44122371300667401</v>
      </c>
      <c r="AM29" s="91">
        <v>2705.7050159338801</v>
      </c>
      <c r="AN29" s="91">
        <v>-0.44122371300667401</v>
      </c>
      <c r="AO29">
        <v>2.70570501593388</v>
      </c>
      <c r="AP29">
        <f t="shared" si="20"/>
        <v>-4.4122371300667402E-4</v>
      </c>
      <c r="AQ29">
        <f t="shared" si="20"/>
        <v>2.70570501593388</v>
      </c>
      <c r="AR29">
        <f t="shared" si="20"/>
        <v>-4.4122371300667402E-4</v>
      </c>
      <c r="AS29" s="91">
        <f t="shared" si="21"/>
        <v>1.9593100000000013E-10</v>
      </c>
      <c r="AT29">
        <f t="shared" si="7"/>
        <v>1.9593100000000012</v>
      </c>
      <c r="AZ29"/>
      <c r="BA29"/>
      <c r="BB29"/>
      <c r="BD29"/>
      <c r="BE29" s="91">
        <f>AVERAGE(BD29:BD36)</f>
        <v>0.33974179381620984</v>
      </c>
      <c r="BI29"/>
      <c r="BJ29"/>
      <c r="BK29" t="str">
        <f t="shared" si="12"/>
        <v/>
      </c>
      <c r="BL29"/>
      <c r="CB29" s="91" t="s">
        <v>370</v>
      </c>
      <c r="CC29" s="91">
        <v>3.5</v>
      </c>
      <c r="CD29" s="91">
        <v>9</v>
      </c>
      <c r="CE29">
        <f t="shared" si="14"/>
        <v>2.52</v>
      </c>
      <c r="CF29" s="91">
        <v>3.5</v>
      </c>
      <c r="CG29" s="91">
        <v>9</v>
      </c>
      <c r="CH29">
        <f t="shared" si="15"/>
        <v>2.52</v>
      </c>
    </row>
    <row r="30" spans="1:86" s="91" customFormat="1" x14ac:dyDescent="0.25">
      <c r="B30" s="91" t="s">
        <v>529</v>
      </c>
      <c r="C30" s="91" t="s">
        <v>372</v>
      </c>
      <c r="D30" s="91" t="s">
        <v>340</v>
      </c>
      <c r="E30" s="91">
        <v>713.15</v>
      </c>
      <c r="F30" s="91">
        <v>742</v>
      </c>
      <c r="G30" s="91">
        <v>1.46040795739805</v>
      </c>
      <c r="I30" s="91">
        <v>1.126257406443</v>
      </c>
      <c r="K30" s="138">
        <v>1.20369338712017</v>
      </c>
      <c r="M30" s="91">
        <v>1.3173179153819901</v>
      </c>
      <c r="N30" s="133">
        <v>1.4528070400656901</v>
      </c>
      <c r="P30" s="91">
        <v>1.1065517662209801</v>
      </c>
      <c r="R30" s="134">
        <v>1.1826328829330099</v>
      </c>
      <c r="T30" s="91">
        <v>1.30937699392243</v>
      </c>
      <c r="U30" s="133">
        <v>1.10003584410532</v>
      </c>
      <c r="V30" s="134" t="s">
        <v>374</v>
      </c>
      <c r="Y30">
        <f t="shared" si="3"/>
        <v>0.32069063735580872</v>
      </c>
      <c r="Z30">
        <f>ABS((U30-R30)/U30)</f>
        <v>7.5085770404934138E-2</v>
      </c>
      <c r="AC30" s="91">
        <v>4334227.3380131098</v>
      </c>
      <c r="AD30" s="91">
        <v>-608.78486324211701</v>
      </c>
      <c r="AE30" s="91">
        <v>4976942.5414024098</v>
      </c>
      <c r="AF30" s="91">
        <v>-1177.8701355823</v>
      </c>
      <c r="AG30">
        <v>4.9769425414024102</v>
      </c>
      <c r="AH30">
        <f t="shared" si="19"/>
        <v>-6.0878486324211702E-4</v>
      </c>
      <c r="AI30">
        <f t="shared" si="19"/>
        <v>4.9769425414024102</v>
      </c>
      <c r="AJ30">
        <f t="shared" si="19"/>
        <v>-1.1778701355823001E-3</v>
      </c>
      <c r="AK30" s="91">
        <v>2768.0079108828199</v>
      </c>
      <c r="AL30" s="91">
        <v>-0.64739265266713597</v>
      </c>
      <c r="AM30" s="91">
        <v>3486.4683492253998</v>
      </c>
      <c r="AN30" s="91">
        <v>-1.101929884</v>
      </c>
      <c r="AO30">
        <v>3.4864683492254001</v>
      </c>
      <c r="AP30">
        <f t="shared" si="20"/>
        <v>-6.4739265266713594E-4</v>
      </c>
      <c r="AQ30">
        <f t="shared" si="20"/>
        <v>3.4864683492254001</v>
      </c>
      <c r="AR30">
        <f t="shared" si="20"/>
        <v>-1.1019298840000001E-3</v>
      </c>
      <c r="AS30" s="91">
        <f t="shared" si="21"/>
        <v>2.081079999999999E-10</v>
      </c>
      <c r="AT30">
        <f t="shared" si="7"/>
        <v>2.0810799999999992</v>
      </c>
      <c r="AU30" s="91">
        <v>910333.15799311514</v>
      </c>
      <c r="AV30" s="91">
        <v>3.0276895150914673E-10</v>
      </c>
      <c r="AW30" s="91">
        <v>1.9472000000000003E-10</v>
      </c>
      <c r="AX30" s="91">
        <f>U30/(1/3*AV30*AM30)</f>
        <v>3126302.7132812724</v>
      </c>
      <c r="AY30" s="91">
        <f>U30/(1/3*AV30*AU30)</f>
        <v>11973.369710032115</v>
      </c>
      <c r="AZ30">
        <f>U30/(1/3*AM30*AU30)</f>
        <v>1.0397813001638793E-9</v>
      </c>
      <c r="BA30">
        <f>U30/(1/3*AM30*AW30)</f>
        <v>4861069.1998786535</v>
      </c>
      <c r="BB30">
        <f>U30/(1/3*AE30*AW30)</f>
        <v>3405.2962773397303</v>
      </c>
      <c r="BC30" s="91">
        <f>U30/(1/3*AE30*AM30)</f>
        <v>1.9018652249371799E-10</v>
      </c>
      <c r="BD30">
        <f>ABS(BC30-AS30)/BC30</f>
        <v>9.423105944257365E-2</v>
      </c>
      <c r="BG30" s="91">
        <f>U30/(1/3*AS30*AM30)</f>
        <v>4548346.9861820387</v>
      </c>
      <c r="BH30" s="91">
        <f>U30/(1/3*AE30*AS30)</f>
        <v>3186.2268203221051</v>
      </c>
      <c r="BI30">
        <f t="shared" si="10"/>
        <v>1.9018652249371795</v>
      </c>
      <c r="BJ30">
        <f t="shared" si="11"/>
        <v>4.5483469861820378</v>
      </c>
      <c r="BK30" t="str">
        <f t="shared" si="12"/>
        <v/>
      </c>
      <c r="BL30">
        <f t="shared" si="13"/>
        <v>3.1862268203221045</v>
      </c>
      <c r="CB30" s="91" t="s">
        <v>372</v>
      </c>
      <c r="CC30" s="91">
        <v>3.02</v>
      </c>
      <c r="CD30" s="91">
        <v>9</v>
      </c>
      <c r="CE30">
        <f t="shared" si="14"/>
        <v>2.2612312811980035</v>
      </c>
      <c r="CF30" s="91">
        <v>3.02</v>
      </c>
      <c r="CG30" s="91">
        <v>9</v>
      </c>
      <c r="CH30">
        <f t="shared" si="15"/>
        <v>2.2612312811980035</v>
      </c>
    </row>
    <row r="31" spans="1:86" s="91" customFormat="1" x14ac:dyDescent="0.25">
      <c r="B31" s="91" t="s">
        <v>529</v>
      </c>
      <c r="C31" s="91" t="s">
        <v>372</v>
      </c>
      <c r="D31" s="91" t="s">
        <v>340</v>
      </c>
      <c r="E31" s="91">
        <v>713.15</v>
      </c>
      <c r="F31" s="91">
        <v>733</v>
      </c>
      <c r="G31" s="91">
        <v>1.46040795739805</v>
      </c>
      <c r="I31" s="91">
        <v>1.126257406443</v>
      </c>
      <c r="K31" s="138">
        <v>1.20369338712017</v>
      </c>
      <c r="M31" s="91">
        <v>1.3173179153819901</v>
      </c>
      <c r="N31" s="133">
        <v>1.45660757560207</v>
      </c>
      <c r="P31" s="91">
        <v>1.1163832993458001</v>
      </c>
      <c r="R31" s="134">
        <v>1.19314038445078</v>
      </c>
      <c r="T31" s="91">
        <v>1.3133474546522099</v>
      </c>
      <c r="U31" s="133"/>
      <c r="V31" s="134" t="s">
        <v>373</v>
      </c>
      <c r="Y31"/>
      <c r="Z31"/>
      <c r="AC31" s="91">
        <v>4334227.3380131098</v>
      </c>
      <c r="AD31" s="91">
        <v>-608.78486324211701</v>
      </c>
      <c r="AE31" s="91">
        <v>4976942.5414024098</v>
      </c>
      <c r="AF31" s="91">
        <v>-1177.8701355823</v>
      </c>
      <c r="AG31">
        <v>4.9769425414024102</v>
      </c>
      <c r="AH31">
        <f t="shared" si="19"/>
        <v>-6.0878486324211702E-4</v>
      </c>
      <c r="AI31">
        <f t="shared" si="19"/>
        <v>4.9769425414024102</v>
      </c>
      <c r="AJ31">
        <f t="shared" si="19"/>
        <v>-1.1778701355823001E-3</v>
      </c>
      <c r="AK31" s="91">
        <v>2768.0079108828199</v>
      </c>
      <c r="AL31" s="91">
        <v>-0.64739265266713597</v>
      </c>
      <c r="AM31" s="91">
        <v>3486.4683492253998</v>
      </c>
      <c r="AN31" s="91">
        <v>-1.101929884</v>
      </c>
      <c r="AO31">
        <v>3.4864683492254001</v>
      </c>
      <c r="AP31">
        <f t="shared" si="20"/>
        <v>-6.4739265266713594E-4</v>
      </c>
      <c r="AQ31">
        <f t="shared" si="20"/>
        <v>3.4864683492254001</v>
      </c>
      <c r="AR31">
        <f t="shared" si="20"/>
        <v>-1.1019298840000001E-3</v>
      </c>
      <c r="AS31" s="91">
        <f t="shared" si="21"/>
        <v>2.081079999999999E-10</v>
      </c>
      <c r="AT31">
        <f t="shared" si="7"/>
        <v>2.0810799999999992</v>
      </c>
      <c r="AU31" s="91">
        <v>910333.15799311514</v>
      </c>
      <c r="AV31" s="91">
        <v>3.0276895150914673E-10</v>
      </c>
      <c r="AW31" s="91">
        <v>1.9472000000000003E-10</v>
      </c>
      <c r="AZ31"/>
      <c r="BA31"/>
      <c r="BB31"/>
      <c r="BD31"/>
      <c r="BI31"/>
      <c r="BJ31"/>
      <c r="BK31" t="str">
        <f t="shared" si="12"/>
        <v/>
      </c>
      <c r="BL31"/>
      <c r="CB31" s="91" t="s">
        <v>517</v>
      </c>
      <c r="CC31" s="91">
        <v>3.02</v>
      </c>
      <c r="CD31" s="91">
        <v>9</v>
      </c>
      <c r="CE31">
        <f t="shared" si="14"/>
        <v>2.2612312811980035</v>
      </c>
      <c r="CF31" s="91">
        <v>3.02</v>
      </c>
      <c r="CG31" s="91">
        <v>9</v>
      </c>
      <c r="CH31">
        <f t="shared" si="15"/>
        <v>2.2612312811980035</v>
      </c>
    </row>
    <row r="32" spans="1:86" s="91" customFormat="1" x14ac:dyDescent="0.25">
      <c r="B32" s="91" t="s">
        <v>535</v>
      </c>
      <c r="C32" s="91" t="s">
        <v>376</v>
      </c>
      <c r="D32" s="91" t="s">
        <v>390</v>
      </c>
      <c r="E32" s="91">
        <v>958</v>
      </c>
      <c r="F32" s="91">
        <v>993.01377726750798</v>
      </c>
      <c r="G32" s="91">
        <v>0.60018577841634102</v>
      </c>
      <c r="I32" s="91">
        <v>0.51540812272055303</v>
      </c>
      <c r="K32" s="138">
        <v>0.52313042775639895</v>
      </c>
      <c r="M32" s="91">
        <v>0.74453172698894998</v>
      </c>
      <c r="N32" s="133">
        <v>0.59295335350247902</v>
      </c>
      <c r="P32" s="91">
        <v>0.50323823467055595</v>
      </c>
      <c r="R32" s="134">
        <v>0.51077819956927295</v>
      </c>
      <c r="T32" s="91">
        <v>0.73615746608404198</v>
      </c>
      <c r="U32" s="133">
        <v>0.76602038472580902</v>
      </c>
      <c r="V32" s="134" t="s">
        <v>46</v>
      </c>
      <c r="Y32">
        <f t="shared" si="3"/>
        <v>0.22593005966189528</v>
      </c>
      <c r="Z32">
        <f>ABS((U32-R32)/U32)</f>
        <v>0.33320547370015224</v>
      </c>
      <c r="AC32" s="91">
        <v>2774359.2612307202</v>
      </c>
      <c r="AD32" s="91">
        <v>-854.95473881241003</v>
      </c>
      <c r="AE32" s="91">
        <v>2941963.6452265098</v>
      </c>
      <c r="AF32" s="91">
        <v>-921.97508451895999</v>
      </c>
      <c r="AG32">
        <v>2.9419636452265099</v>
      </c>
      <c r="AH32">
        <f t="shared" si="19"/>
        <v>-8.5495473881241001E-4</v>
      </c>
      <c r="AI32">
        <f t="shared" si="19"/>
        <v>2.9419636452265099</v>
      </c>
      <c r="AJ32">
        <f t="shared" si="19"/>
        <v>-9.2197508451895998E-4</v>
      </c>
      <c r="AK32" s="91">
        <v>2066.8355831662002</v>
      </c>
      <c r="AL32" s="91">
        <v>-0.86025993397355605</v>
      </c>
      <c r="AM32" s="91">
        <v>2066.8355831662002</v>
      </c>
      <c r="AN32" s="91">
        <v>-0.86025993397355605</v>
      </c>
      <c r="AO32">
        <v>2.0668355831662</v>
      </c>
      <c r="AP32">
        <f t="shared" si="20"/>
        <v>-8.6025993397355609E-4</v>
      </c>
      <c r="AQ32">
        <f t="shared" si="20"/>
        <v>2.0668355831662</v>
      </c>
      <c r="AR32">
        <f t="shared" si="20"/>
        <v>-8.6025993397355609E-4</v>
      </c>
      <c r="AS32" s="91">
        <f t="shared" si="21"/>
        <v>2.58100000000001E-10</v>
      </c>
      <c r="AT32">
        <f t="shared" si="7"/>
        <v>2.5810000000000102</v>
      </c>
      <c r="AU32" s="91">
        <v>649269.68818906823</v>
      </c>
      <c r="AV32" s="91">
        <v>3.4715569857535809E-10</v>
      </c>
      <c r="AW32" s="91">
        <v>2.5429000000000001E-10</v>
      </c>
      <c r="AX32" s="91">
        <f>U32/(1/3*AV32*AM32)</f>
        <v>3202811.3076426964</v>
      </c>
      <c r="AY32" s="91">
        <f>U32/(1/3*AV32*AU32)</f>
        <v>10195.585127755621</v>
      </c>
      <c r="AZ32">
        <f>U32/(1/3*AM32*AU32)</f>
        <v>1.7124997780367303E-9</v>
      </c>
      <c r="BA32">
        <f>U32/(1/3*AM32*AW32)</f>
        <v>4372465.2833762886</v>
      </c>
      <c r="BB32">
        <f>U32/(1/3*AE32*AW32)</f>
        <v>3071.8145849641187</v>
      </c>
      <c r="BC32" s="91">
        <f>U32/(1/3*AE32*AM32)</f>
        <v>3.779360763732858E-10</v>
      </c>
      <c r="BD32">
        <f>ABS(BC32-AS32)/BC32</f>
        <v>0.31708027855727444</v>
      </c>
      <c r="BG32" s="91">
        <f>U32/(1/3*AS32*AM32)</f>
        <v>4307920.174001365</v>
      </c>
      <c r="BH32" s="91">
        <f>U32/(1/3*AE32*AS32)</f>
        <v>3026.4693173596384</v>
      </c>
      <c r="BI32">
        <f t="shared" si="10"/>
        <v>3.7793607637328588</v>
      </c>
      <c r="BJ32">
        <f t="shared" si="11"/>
        <v>4.3079201740013646</v>
      </c>
      <c r="BK32">
        <f t="shared" si="12"/>
        <v>1</v>
      </c>
      <c r="BL32">
        <f t="shared" si="13"/>
        <v>3.0264693173596386</v>
      </c>
      <c r="CB32" s="91" t="s">
        <v>376</v>
      </c>
      <c r="CC32" s="91">
        <v>15.345000000000001</v>
      </c>
      <c r="CD32" s="91">
        <v>9</v>
      </c>
      <c r="CE32">
        <f t="shared" si="14"/>
        <v>5.6728280961183009</v>
      </c>
      <c r="CF32" s="91">
        <v>15.345000000000001</v>
      </c>
      <c r="CG32" s="91">
        <v>9</v>
      </c>
      <c r="CH32">
        <f t="shared" si="15"/>
        <v>5.6728280961183009</v>
      </c>
    </row>
    <row r="33" spans="1:86" x14ac:dyDescent="0.25">
      <c r="B33" t="s">
        <v>530</v>
      </c>
      <c r="C33" t="s">
        <v>477</v>
      </c>
      <c r="D33" t="s">
        <v>478</v>
      </c>
      <c r="E33">
        <v>553</v>
      </c>
      <c r="F33">
        <v>522.63401720714705</v>
      </c>
      <c r="G33">
        <v>0.267115463094169</v>
      </c>
      <c r="I33">
        <v>0.24308734573446</v>
      </c>
      <c r="K33" s="137">
        <v>0.23966293429430399</v>
      </c>
      <c r="M33">
        <v>0.39939403611832502</v>
      </c>
      <c r="N33" s="128">
        <v>0.267115463094169</v>
      </c>
      <c r="P33">
        <v>0.24308734573446</v>
      </c>
      <c r="R33" s="129">
        <v>0.23966293429430399</v>
      </c>
      <c r="T33">
        <v>0.39939403611832502</v>
      </c>
      <c r="U33" s="128"/>
      <c r="V33" s="129" t="s">
        <v>479</v>
      </c>
      <c r="AC33">
        <v>1890474.7983853901</v>
      </c>
      <c r="AD33">
        <v>-481.82317642118699</v>
      </c>
      <c r="AE33">
        <v>1890474.7983853901</v>
      </c>
      <c r="AF33">
        <v>-481.82317642118699</v>
      </c>
      <c r="AG33">
        <v>1.89047479838539</v>
      </c>
      <c r="AH33">
        <f t="shared" si="19"/>
        <v>-4.81823176421187E-4</v>
      </c>
      <c r="AI33">
        <f t="shared" si="19"/>
        <v>1.89047479838539</v>
      </c>
      <c r="AJ33">
        <f t="shared" si="19"/>
        <v>-4.81823176421187E-4</v>
      </c>
      <c r="AK33">
        <v>1373.3152777305099</v>
      </c>
      <c r="AL33">
        <v>-0.53944247537908696</v>
      </c>
      <c r="AM33">
        <v>1373.3152777305099</v>
      </c>
      <c r="AN33">
        <v>-0.53944247537908696</v>
      </c>
      <c r="AO33">
        <v>1.37331527773051</v>
      </c>
      <c r="AP33">
        <f t="shared" si="20"/>
        <v>-5.3944247537908701E-4</v>
      </c>
      <c r="AQ33">
        <f t="shared" si="20"/>
        <v>1.37331527773051</v>
      </c>
      <c r="AR33">
        <f t="shared" si="20"/>
        <v>-5.3944247537908701E-4</v>
      </c>
      <c r="AS33">
        <f t="shared" si="21"/>
        <v>2.769370000000015E-10</v>
      </c>
      <c r="AT33">
        <f t="shared" si="7"/>
        <v>2.769370000000015</v>
      </c>
      <c r="BK33" t="str">
        <f t="shared" si="12"/>
        <v/>
      </c>
      <c r="CB33" t="s">
        <v>477</v>
      </c>
      <c r="CC33">
        <v>21.497</v>
      </c>
      <c r="CD33">
        <v>17</v>
      </c>
      <c r="CE33">
        <f t="shared" si="14"/>
        <v>9.4929215263527027</v>
      </c>
      <c r="CF33">
        <v>21.497</v>
      </c>
      <c r="CG33">
        <v>17</v>
      </c>
      <c r="CH33">
        <f t="shared" si="15"/>
        <v>9.4929215263527027</v>
      </c>
    </row>
    <row r="34" spans="1:86" s="91" customFormat="1" x14ac:dyDescent="0.25">
      <c r="B34" s="91" t="s">
        <v>531</v>
      </c>
      <c r="C34" s="91" t="s">
        <v>378</v>
      </c>
      <c r="D34" s="91" t="s">
        <v>392</v>
      </c>
      <c r="E34" s="91">
        <v>658.15</v>
      </c>
      <c r="F34" s="91">
        <v>722.73280584297004</v>
      </c>
      <c r="G34" s="91">
        <v>0.436058077448646</v>
      </c>
      <c r="I34" s="91">
        <v>0.37430634188386802</v>
      </c>
      <c r="K34" s="138">
        <v>0.35429710300369499</v>
      </c>
      <c r="M34" s="91">
        <v>0.49816349735321303</v>
      </c>
      <c r="N34" s="133">
        <v>0.42687406849214199</v>
      </c>
      <c r="P34" s="91">
        <v>0.36074225472354399</v>
      </c>
      <c r="R34" s="134">
        <v>0.341458109248992</v>
      </c>
      <c r="T34" s="91">
        <v>0.48787648901700098</v>
      </c>
      <c r="U34" s="133"/>
      <c r="V34" s="134" t="s">
        <v>379</v>
      </c>
      <c r="Y34"/>
      <c r="Z34"/>
      <c r="AC34" s="91">
        <v>1820781.03589645</v>
      </c>
      <c r="AD34" s="91">
        <v>-435.70589570729101</v>
      </c>
      <c r="AE34" s="91">
        <v>1943428.1923857999</v>
      </c>
      <c r="AF34" s="91">
        <v>-630.009977279959</v>
      </c>
      <c r="AG34">
        <v>1.9434281923857999</v>
      </c>
      <c r="AH34">
        <f t="shared" si="19"/>
        <v>-4.3570589570729099E-4</v>
      </c>
      <c r="AI34">
        <f t="shared" si="19"/>
        <v>1.9434281923857999</v>
      </c>
      <c r="AJ34">
        <f t="shared" si="19"/>
        <v>-6.3000997727995895E-4</v>
      </c>
      <c r="AK34" s="91">
        <v>2082.7741277432401</v>
      </c>
      <c r="AL34" s="91">
        <v>-0.65095038189634702</v>
      </c>
      <c r="AM34" s="91">
        <v>2082.7741277432401</v>
      </c>
      <c r="AN34" s="91">
        <v>-0.65095038189634702</v>
      </c>
      <c r="AO34">
        <v>2.0827741277432401</v>
      </c>
      <c r="AP34">
        <f t="shared" si="20"/>
        <v>-6.5095038189634698E-4</v>
      </c>
      <c r="AQ34">
        <f t="shared" si="20"/>
        <v>2.0827741277432401</v>
      </c>
      <c r="AR34">
        <f t="shared" si="20"/>
        <v>-6.5095038189634698E-4</v>
      </c>
      <c r="AS34" s="91">
        <f t="shared" si="21"/>
        <v>2.6259000000000147E-10</v>
      </c>
      <c r="AT34">
        <f t="shared" si="7"/>
        <v>2.6259000000000148</v>
      </c>
      <c r="AZ34"/>
      <c r="BA34"/>
      <c r="BB34"/>
      <c r="BD34"/>
      <c r="BI34"/>
      <c r="BJ34"/>
      <c r="BK34" t="str">
        <f t="shared" si="12"/>
        <v/>
      </c>
      <c r="BL34"/>
      <c r="CB34" s="91" t="s">
        <v>378</v>
      </c>
      <c r="CC34" s="91">
        <v>13.21</v>
      </c>
      <c r="CD34" s="91">
        <v>17</v>
      </c>
      <c r="CE34">
        <f t="shared" si="14"/>
        <v>7.4336312479311495</v>
      </c>
      <c r="CF34" s="91">
        <v>13.21</v>
      </c>
      <c r="CG34" s="91">
        <v>17</v>
      </c>
      <c r="CH34">
        <f t="shared" si="15"/>
        <v>7.4336312479311495</v>
      </c>
    </row>
    <row r="35" spans="1:86" s="91" customFormat="1" x14ac:dyDescent="0.25">
      <c r="B35" s="91" t="s">
        <v>531</v>
      </c>
      <c r="C35" s="91" t="s">
        <v>381</v>
      </c>
      <c r="D35" s="91" t="s">
        <v>392</v>
      </c>
      <c r="E35" s="91">
        <v>660.15</v>
      </c>
      <c r="F35" s="91">
        <v>722.73280584297004</v>
      </c>
      <c r="G35" s="91">
        <v>0.41576528214401798</v>
      </c>
      <c r="I35" s="91">
        <v>0.37783822811135698</v>
      </c>
      <c r="K35" s="138">
        <v>0.36688545841044801</v>
      </c>
      <c r="M35" s="91">
        <v>0.48112820506210002</v>
      </c>
      <c r="N35" s="133">
        <v>0.40743516827539</v>
      </c>
      <c r="P35" s="91">
        <v>0.36480392098391401</v>
      </c>
      <c r="R35" s="134">
        <v>0.35422898961051202</v>
      </c>
      <c r="T35" s="91">
        <v>0.47188523764433599</v>
      </c>
      <c r="U35" s="133">
        <v>0.481544580427339</v>
      </c>
      <c r="V35" s="134" t="s">
        <v>379</v>
      </c>
      <c r="Y35">
        <f t="shared" si="3"/>
        <v>0.15389937954691918</v>
      </c>
      <c r="Z35">
        <f>ABS((U35-R35)/U35)</f>
        <v>0.26439003986680276</v>
      </c>
      <c r="AC35" s="91">
        <v>1785221.7495239601</v>
      </c>
      <c r="AD35" s="91">
        <v>-459.98134985092798</v>
      </c>
      <c r="AE35" s="91">
        <v>1928495.5320309999</v>
      </c>
      <c r="AF35" s="91">
        <v>-625.57477955084903</v>
      </c>
      <c r="AG35">
        <v>1.928495532031</v>
      </c>
      <c r="AH35">
        <f t="shared" si="19"/>
        <v>-4.59981349850928E-4</v>
      </c>
      <c r="AI35">
        <f t="shared" si="19"/>
        <v>1.928495532031</v>
      </c>
      <c r="AJ35">
        <f t="shared" si="19"/>
        <v>-6.2557477955084905E-4</v>
      </c>
      <c r="AK35" s="91">
        <v>2052.5614117156001</v>
      </c>
      <c r="AL35" s="91">
        <v>-0.727276990259907</v>
      </c>
      <c r="AM35" s="91">
        <v>2052.5614117156001</v>
      </c>
      <c r="AN35" s="91">
        <v>-0.727276990259907</v>
      </c>
      <c r="AO35">
        <v>2.0525614117156001</v>
      </c>
      <c r="AP35">
        <f t="shared" si="20"/>
        <v>-7.2727699025990696E-4</v>
      </c>
      <c r="AQ35">
        <f t="shared" si="20"/>
        <v>2.0525614117156001</v>
      </c>
      <c r="AR35">
        <f t="shared" si="20"/>
        <v>-7.2727699025990696E-4</v>
      </c>
      <c r="AS35" s="91">
        <f t="shared" si="21"/>
        <v>2.7805900000000027E-10</v>
      </c>
      <c r="AT35">
        <f t="shared" si="7"/>
        <v>2.7805900000000028</v>
      </c>
      <c r="AZ35"/>
      <c r="BA35"/>
      <c r="BB35"/>
      <c r="BC35" s="91">
        <f>U35/(1/3*AE35*AM35)</f>
        <v>3.649580582156769E-10</v>
      </c>
      <c r="BD35">
        <f>ABS(BC35-AS35)/BC35</f>
        <v>0.23810697218342405</v>
      </c>
      <c r="BG35" s="91">
        <f>U35/(1/3*AS35*AM35)</f>
        <v>2531189.3686147248</v>
      </c>
      <c r="BH35" s="91">
        <f>U35/(1/3*AE35*AS35)</f>
        <v>2694.0283435823089</v>
      </c>
      <c r="BI35">
        <f t="shared" si="10"/>
        <v>3.6495805821567684</v>
      </c>
      <c r="BJ35">
        <f t="shared" si="11"/>
        <v>2.5311893686147249</v>
      </c>
      <c r="BK35">
        <f t="shared" si="12"/>
        <v>1</v>
      </c>
      <c r="BL35">
        <f t="shared" si="13"/>
        <v>2.6940283435823087</v>
      </c>
      <c r="CB35" s="91" t="s">
        <v>381</v>
      </c>
      <c r="CC35" s="91">
        <v>14.66</v>
      </c>
      <c r="CD35" s="91">
        <v>17</v>
      </c>
      <c r="CE35">
        <f t="shared" si="14"/>
        <v>7.8717624763108018</v>
      </c>
      <c r="CF35" s="91">
        <v>14.66</v>
      </c>
      <c r="CG35" s="91">
        <v>17</v>
      </c>
      <c r="CH35">
        <f t="shared" si="15"/>
        <v>7.8717624763108018</v>
      </c>
    </row>
    <row r="36" spans="1:86" s="91" customFormat="1" x14ac:dyDescent="0.25">
      <c r="B36" s="91" t="s">
        <v>532</v>
      </c>
      <c r="C36" s="91" t="s">
        <v>388</v>
      </c>
      <c r="D36" s="91" t="s">
        <v>345</v>
      </c>
      <c r="E36" s="91">
        <v>693.98</v>
      </c>
      <c r="F36" s="91">
        <v>749.18962722852496</v>
      </c>
      <c r="G36" s="91">
        <v>0.40184248626508101</v>
      </c>
      <c r="I36" s="91">
        <v>0.170014072073397</v>
      </c>
      <c r="K36" s="138">
        <v>0.15553752160704201</v>
      </c>
      <c r="M36" s="91">
        <v>0.522609724140501</v>
      </c>
      <c r="N36" s="133">
        <v>0.38902202752425402</v>
      </c>
      <c r="P36" s="91">
        <v>0.166976607121015</v>
      </c>
      <c r="R36" s="134">
        <v>0.152758694155289</v>
      </c>
      <c r="T36" s="91">
        <v>0.51363294130780701</v>
      </c>
      <c r="U36" s="133">
        <v>0.53550323241367803</v>
      </c>
      <c r="V36" s="134" t="s">
        <v>536</v>
      </c>
      <c r="Y36">
        <f t="shared" si="3"/>
        <v>0.27353934770699345</v>
      </c>
      <c r="Z36">
        <f t="shared" ref="Z36" si="22">ABS((U36-R36)/U36)</f>
        <v>0.7147380540230196</v>
      </c>
      <c r="AC36" s="91">
        <v>1937107.5416000001</v>
      </c>
      <c r="AD36" s="91">
        <v>-451.75998936516697</v>
      </c>
      <c r="AE36" s="91">
        <v>890614.844229209</v>
      </c>
      <c r="AF36" s="91">
        <v>-108.8590895869</v>
      </c>
      <c r="AG36">
        <v>0.890614844229209</v>
      </c>
      <c r="AH36">
        <f t="shared" si="19"/>
        <v>-4.5175998936516698E-4</v>
      </c>
      <c r="AI36">
        <f t="shared" si="19"/>
        <v>0.890614844229209</v>
      </c>
      <c r="AJ36">
        <f t="shared" si="19"/>
        <v>-1.088590895869E-4</v>
      </c>
      <c r="AK36" s="91">
        <v>2095.8298625132702</v>
      </c>
      <c r="AL36" s="91">
        <v>-0.59471590881809799</v>
      </c>
      <c r="AM36" s="91">
        <v>2095.8298625132702</v>
      </c>
      <c r="AN36" s="91">
        <v>-0.59471590881809799</v>
      </c>
      <c r="AO36">
        <v>2.0958298625132703</v>
      </c>
      <c r="AP36">
        <f t="shared" si="20"/>
        <v>-5.9471590881809804E-4</v>
      </c>
      <c r="AQ36">
        <f t="shared" si="20"/>
        <v>2.0958298625132703</v>
      </c>
      <c r="AR36">
        <f t="shared" si="20"/>
        <v>-5.9471590881809804E-4</v>
      </c>
      <c r="AS36" s="91">
        <f t="shared" si="21"/>
        <v>2.4998300000000106E-10</v>
      </c>
      <c r="AT36">
        <f t="shared" si="7"/>
        <v>2.4998300000000104</v>
      </c>
      <c r="AZ36"/>
      <c r="BA36"/>
      <c r="BB36"/>
      <c r="BC36" s="91">
        <f>U36/(1/3*AE36*AM36)</f>
        <v>8.6067145191291383E-10</v>
      </c>
      <c r="BD36">
        <f>ABS(BC36-AS36)/BC36</f>
        <v>0.70954886508156734</v>
      </c>
      <c r="BG36" s="91">
        <f>U36/(1/3*AS36*AM36)</f>
        <v>3066315.593772151</v>
      </c>
      <c r="BH36" s="91">
        <f>U36/(1/3*AE36*AS36)</f>
        <v>7215.7743955858241</v>
      </c>
      <c r="BI36">
        <f t="shared" si="10"/>
        <v>8.6067145191291381</v>
      </c>
      <c r="BJ36">
        <f t="shared" si="11"/>
        <v>3.0663155937721509</v>
      </c>
      <c r="BK36">
        <f t="shared" si="12"/>
        <v>1</v>
      </c>
      <c r="BL36">
        <f t="shared" si="13"/>
        <v>7.2157743955858242</v>
      </c>
      <c r="CB36" s="91" t="s">
        <v>388</v>
      </c>
      <c r="CC36" s="91">
        <v>12.664999999999999</v>
      </c>
      <c r="CD36" s="91">
        <v>17</v>
      </c>
      <c r="CE36">
        <f t="shared" si="14"/>
        <v>7.2578796561604575</v>
      </c>
      <c r="CF36" s="91">
        <v>12.664999999999999</v>
      </c>
      <c r="CG36" s="91">
        <v>17</v>
      </c>
      <c r="CH36">
        <f t="shared" si="15"/>
        <v>7.2578796561604575</v>
      </c>
    </row>
    <row r="37" spans="1:86" s="91" customFormat="1" x14ac:dyDescent="0.25">
      <c r="A37" s="91" t="s">
        <v>195</v>
      </c>
      <c r="B37" s="91" t="s">
        <v>533</v>
      </c>
      <c r="C37" s="91" t="s">
        <v>337</v>
      </c>
      <c r="D37" s="91" t="s">
        <v>369</v>
      </c>
      <c r="E37" s="91">
        <v>796.15</v>
      </c>
      <c r="F37" s="91">
        <v>802</v>
      </c>
      <c r="G37" s="91">
        <v>0.114295834989714</v>
      </c>
      <c r="I37" s="91">
        <v>0.21082089339573501</v>
      </c>
      <c r="K37" s="138">
        <v>0.211693336476306</v>
      </c>
      <c r="M37" s="91">
        <v>0.445407809416629</v>
      </c>
      <c r="N37" s="133">
        <v>0.11385329116887501</v>
      </c>
      <c r="P37" s="91">
        <v>0.21008442460496399</v>
      </c>
      <c r="R37" s="134">
        <v>0.210953819946337</v>
      </c>
      <c r="T37" s="91">
        <v>0.44415895135617101</v>
      </c>
      <c r="U37" s="91">
        <v>0.23702504143771699</v>
      </c>
      <c r="V37" s="134" t="s">
        <v>338</v>
      </c>
      <c r="Y37"/>
      <c r="Z37"/>
      <c r="AC37" s="91">
        <v>2145991.5464689899</v>
      </c>
      <c r="AD37" s="91">
        <v>-656.79670831622605</v>
      </c>
      <c r="AE37" s="91">
        <v>1501144.535803</v>
      </c>
      <c r="AF37" s="91">
        <v>-389.951635985493</v>
      </c>
      <c r="AG37">
        <v>1.501144535803</v>
      </c>
      <c r="AH37">
        <f t="shared" si="19"/>
        <v>-6.5679670831622606E-4</v>
      </c>
      <c r="AI37">
        <f t="shared" si="19"/>
        <v>1.501144535803</v>
      </c>
      <c r="AJ37">
        <f t="shared" si="19"/>
        <v>-3.8995163598549298E-4</v>
      </c>
      <c r="AK37" s="91">
        <v>1462.7145859571201</v>
      </c>
      <c r="AL37" s="91">
        <v>-0.43450483225000303</v>
      </c>
      <c r="AM37" s="91">
        <v>1462.7145859571201</v>
      </c>
      <c r="AN37" s="91">
        <v>-0.43450483225000303</v>
      </c>
      <c r="AO37">
        <v>1.46271458595712</v>
      </c>
      <c r="AP37">
        <f t="shared" si="20"/>
        <v>-4.3450483225000302E-4</v>
      </c>
      <c r="AQ37">
        <f t="shared" si="20"/>
        <v>1.46271458595712</v>
      </c>
      <c r="AR37">
        <f t="shared" si="20"/>
        <v>-4.3450483225000302E-4</v>
      </c>
      <c r="AS37" s="91">
        <f t="shared" si="21"/>
        <v>2.8923200000000073E-10</v>
      </c>
      <c r="AT37">
        <f t="shared" si="7"/>
        <v>2.8923200000000073</v>
      </c>
      <c r="AU37" s="91">
        <v>312163.84733330249</v>
      </c>
      <c r="AV37" s="91">
        <v>4.2453704603250409E-10</v>
      </c>
      <c r="AW37" s="91">
        <v>2.4405E-10</v>
      </c>
      <c r="AX37" s="91">
        <f>U37/(1/3*AV37*AM37)</f>
        <v>1145091.7877254128</v>
      </c>
      <c r="AY37" s="91">
        <f>U37/(1/3*AV37*AU37)</f>
        <v>5365.587573558164</v>
      </c>
      <c r="AZ37">
        <f>U37/(1/3*AM37*AU37)</f>
        <v>1.557303605622123E-9</v>
      </c>
      <c r="BA37">
        <f>U37/(1/3*AM37*AW37)</f>
        <v>1991943.8024873014</v>
      </c>
      <c r="BB37">
        <f>U37/(1/3*AE37*AW37)</f>
        <v>1940.949178985275</v>
      </c>
      <c r="BC37" s="91">
        <f>U37/(1/3*AE37*AM37)</f>
        <v>3.2384215736893094E-10</v>
      </c>
      <c r="BD37">
        <f>ABS(BC37-AS37)/BC37</f>
        <v>0.10687353879470748</v>
      </c>
      <c r="BE37" s="91">
        <f>AVERAGE(BD38:BD39)</f>
        <v>0.10869625074205704</v>
      </c>
      <c r="BG37" s="91">
        <f>U37/(1/3*AS37*AM37)</f>
        <v>1680774.8969582366</v>
      </c>
      <c r="BH37" s="91">
        <f>U37/(1/3*AE37*AS37)</f>
        <v>1637.7463321186976</v>
      </c>
      <c r="BI37">
        <f t="shared" si="10"/>
        <v>3.2384215736893096</v>
      </c>
      <c r="BJ37">
        <f t="shared" si="11"/>
        <v>1.6807748969582368</v>
      </c>
      <c r="BK37"/>
      <c r="BL37">
        <f t="shared" si="13"/>
        <v>1.6377463321186978</v>
      </c>
      <c r="CB37" s="91" t="s">
        <v>337</v>
      </c>
      <c r="CC37" s="91">
        <v>40.159999999999997</v>
      </c>
      <c r="CD37" s="91">
        <v>17</v>
      </c>
      <c r="CE37">
        <f t="shared" si="14"/>
        <v>11.944016794961511</v>
      </c>
      <c r="CF37" s="91">
        <v>40.159999999999997</v>
      </c>
      <c r="CG37" s="91">
        <v>17</v>
      </c>
      <c r="CH37">
        <f t="shared" si="15"/>
        <v>11.944016794961511</v>
      </c>
    </row>
    <row r="38" spans="1:86" s="142" customFormat="1" x14ac:dyDescent="0.25">
      <c r="A38" s="141"/>
      <c r="B38" s="91" t="s">
        <v>533</v>
      </c>
      <c r="C38" s="142" t="s">
        <v>27</v>
      </c>
      <c r="D38" s="142" t="s">
        <v>369</v>
      </c>
      <c r="E38" s="142">
        <v>796.15</v>
      </c>
      <c r="F38" s="142">
        <v>802</v>
      </c>
      <c r="G38" s="142">
        <v>0.114834648683927</v>
      </c>
      <c r="I38" s="142">
        <v>0.20997085697777301</v>
      </c>
      <c r="K38" s="143">
        <v>0.20997085697777301</v>
      </c>
      <c r="M38" s="142">
        <v>0.442653255003361</v>
      </c>
      <c r="N38" s="144">
        <v>0.114391028757222</v>
      </c>
      <c r="P38" s="142">
        <v>0.20924461005564499</v>
      </c>
      <c r="R38" s="145">
        <v>0.20924461005564499</v>
      </c>
      <c r="T38" s="142">
        <v>0.44141084520617702</v>
      </c>
      <c r="U38" s="144">
        <v>0.24048477370781501</v>
      </c>
      <c r="V38" s="145" t="s">
        <v>28</v>
      </c>
      <c r="W38" s="91"/>
      <c r="X38" s="91"/>
      <c r="Y38">
        <f t="shared" si="3"/>
        <v>0.52433151174799453</v>
      </c>
      <c r="Z38" s="146">
        <f t="shared" ref="Z38:Z39" si="23">ABS((U38-R38)/U38)</f>
        <v>0.12990495477325439</v>
      </c>
      <c r="AC38" s="142">
        <v>2148305.7910511601</v>
      </c>
      <c r="AD38" s="142">
        <v>-656.96707598400803</v>
      </c>
      <c r="AE38" s="142">
        <v>1501144.535803</v>
      </c>
      <c r="AF38" s="142">
        <v>-389.95163598549402</v>
      </c>
      <c r="AG38">
        <v>1.501144535803</v>
      </c>
      <c r="AH38">
        <f t="shared" si="19"/>
        <v>-6.5696707598400799E-4</v>
      </c>
      <c r="AI38">
        <f t="shared" si="19"/>
        <v>1.501144535803</v>
      </c>
      <c r="AJ38">
        <f t="shared" si="19"/>
        <v>-3.8995163598549401E-4</v>
      </c>
      <c r="AK38" s="142">
        <v>1456.1091425854599</v>
      </c>
      <c r="AL38" s="142">
        <v>-0.42609876894856802</v>
      </c>
      <c r="AM38" s="142">
        <v>1456.1091425854599</v>
      </c>
      <c r="AN38" s="142">
        <v>-0.42609876894856802</v>
      </c>
      <c r="AO38">
        <v>1.45610914258546</v>
      </c>
      <c r="AP38">
        <f t="shared" si="20"/>
        <v>-4.2609876894856804E-4</v>
      </c>
      <c r="AQ38">
        <f t="shared" si="20"/>
        <v>1.45610914258546</v>
      </c>
      <c r="AR38">
        <f t="shared" si="20"/>
        <v>-4.2609876894856804E-4</v>
      </c>
      <c r="AS38" s="142">
        <f t="shared" si="21"/>
        <v>2.8818000000000262E-10</v>
      </c>
      <c r="AT38">
        <f t="shared" si="7"/>
        <v>2.8818000000000263</v>
      </c>
      <c r="AU38" s="142">
        <v>316374.14970581332</v>
      </c>
      <c r="AV38" s="142">
        <v>4.2453704603250409E-10</v>
      </c>
      <c r="AW38" s="142">
        <v>2.8818000000000003E-10</v>
      </c>
      <c r="AX38" s="142">
        <f>U38/(1/3*AV38*AM38)</f>
        <v>1167076.479094177</v>
      </c>
      <c r="AY38" s="142">
        <f>U38/(1/3*AV38*AU38)</f>
        <v>5371.4588656680426</v>
      </c>
      <c r="AZ38" s="146">
        <f>U38/(1/3*AM38*AU38)</f>
        <v>1.5660799132589601E-9</v>
      </c>
      <c r="BA38" s="146">
        <f>U38/(1/3*AM38*AW38)</f>
        <v>1719297.6644064728</v>
      </c>
      <c r="BB38" s="146">
        <f>U38/(1/3*AE38*AW38)</f>
        <v>1667.7175237019505</v>
      </c>
      <c r="BC38" s="142">
        <f>U38/(1/3*AE38*AM38)</f>
        <v>3.3005962391464156E-10</v>
      </c>
      <c r="BD38" s="146">
        <f>ABS(BC38-AS38)/BC38</f>
        <v>0.12688502585663022</v>
      </c>
      <c r="BG38" s="142">
        <f>U38/(1/3*AS38*AM38)</f>
        <v>1719297.6644064572</v>
      </c>
      <c r="BH38" s="142">
        <f>U38/(1/3*AE38*AS38)</f>
        <v>1667.7175237019353</v>
      </c>
      <c r="BI38">
        <f t="shared" si="10"/>
        <v>3.3005962391464152</v>
      </c>
      <c r="BJ38">
        <f t="shared" si="11"/>
        <v>1.719297664406457</v>
      </c>
      <c r="BK38">
        <f t="shared" si="12"/>
        <v>1</v>
      </c>
      <c r="BL38">
        <f t="shared" si="13"/>
        <v>1.6677175237019353</v>
      </c>
      <c r="CB38" s="142" t="s">
        <v>27</v>
      </c>
      <c r="CC38" s="142">
        <v>40.97</v>
      </c>
      <c r="CD38" s="142">
        <v>17</v>
      </c>
      <c r="CE38">
        <f t="shared" si="14"/>
        <v>12.014662756598241</v>
      </c>
      <c r="CF38" s="142">
        <v>40.97</v>
      </c>
      <c r="CG38" s="142">
        <v>17</v>
      </c>
      <c r="CH38">
        <f t="shared" si="15"/>
        <v>12.014662756598241</v>
      </c>
    </row>
    <row r="39" spans="1:86" s="148" customFormat="1" x14ac:dyDescent="0.25">
      <c r="A39" s="147"/>
      <c r="B39" s="91" t="s">
        <v>533</v>
      </c>
      <c r="C39" s="148" t="s">
        <v>29</v>
      </c>
      <c r="D39" s="148" t="s">
        <v>369</v>
      </c>
      <c r="E39" s="148">
        <v>796.15</v>
      </c>
      <c r="F39" s="148">
        <v>869.15</v>
      </c>
      <c r="G39" s="148">
        <v>0.113492327282653</v>
      </c>
      <c r="I39" s="148">
        <v>0.21242590264070499</v>
      </c>
      <c r="K39" s="149">
        <v>0.21242590264070499</v>
      </c>
      <c r="M39" s="148">
        <v>0.45036600736051102</v>
      </c>
      <c r="N39" s="150">
        <v>0.10907665190557</v>
      </c>
      <c r="P39" s="148">
        <v>0.20485303942835201</v>
      </c>
      <c r="R39" s="151">
        <v>0.20485303942835201</v>
      </c>
      <c r="T39" s="148">
        <v>0.437761358016998</v>
      </c>
      <c r="U39" s="150">
        <v>0.233565309167619</v>
      </c>
      <c r="V39" s="151" t="s">
        <v>30</v>
      </c>
      <c r="W39" s="91"/>
      <c r="X39" s="91"/>
      <c r="Y39">
        <f t="shared" si="3"/>
        <v>0.53299292478708493</v>
      </c>
      <c r="Z39" s="152">
        <f t="shared" si="23"/>
        <v>0.12293036941826634</v>
      </c>
      <c r="AC39" s="148">
        <v>2141742.38413548</v>
      </c>
      <c r="AD39" s="148">
        <v>-656.48027010748694</v>
      </c>
      <c r="AE39" s="148">
        <v>1501144.535803</v>
      </c>
      <c r="AF39" s="148">
        <v>-389.95163598549402</v>
      </c>
      <c r="AG39">
        <v>1.501144535803</v>
      </c>
      <c r="AH39">
        <f t="shared" si="19"/>
        <v>-6.5648027010748692E-4</v>
      </c>
      <c r="AI39">
        <f t="shared" si="19"/>
        <v>1.501144535803</v>
      </c>
      <c r="AJ39">
        <f t="shared" si="19"/>
        <v>-3.8995163598549401E-4</v>
      </c>
      <c r="AK39" s="148">
        <v>1475.14100787999</v>
      </c>
      <c r="AL39" s="148">
        <v>-0.44992060431097602</v>
      </c>
      <c r="AM39" s="148">
        <v>1475.14100787999</v>
      </c>
      <c r="AN39" s="148">
        <v>-0.44992060431097602</v>
      </c>
      <c r="AO39">
        <v>1.47514100787999</v>
      </c>
      <c r="AP39">
        <f t="shared" si="20"/>
        <v>-4.4992060431097602E-4</v>
      </c>
      <c r="AQ39">
        <f t="shared" si="20"/>
        <v>1.47514100787999</v>
      </c>
      <c r="AR39">
        <f t="shared" si="20"/>
        <v>-4.4992060431097602E-4</v>
      </c>
      <c r="AS39" s="148">
        <f t="shared" si="21"/>
        <v>2.8778800000000153E-10</v>
      </c>
      <c r="AT39">
        <f t="shared" si="7"/>
        <v>2.8778800000000153</v>
      </c>
      <c r="AU39" s="148">
        <v>326156.61446675583</v>
      </c>
      <c r="AV39" s="148">
        <v>4.2173560701990562E-10</v>
      </c>
      <c r="AW39" s="148">
        <v>2.8778800000000003E-10</v>
      </c>
      <c r="AX39" s="148">
        <f>U39/(1/3*AV39*AM39)</f>
        <v>1126304.4167077062</v>
      </c>
      <c r="AY39" s="148">
        <f>U39/(1/3*AV39*AU39)</f>
        <v>5094.0491737635366</v>
      </c>
      <c r="AZ39" s="152">
        <f>U39/(1/3*AM39*AU39)</f>
        <v>1.456363770656691E-9</v>
      </c>
      <c r="BA39" s="152">
        <f>U39/(1/3*AM39*AW39)</f>
        <v>1650529.8235834194</v>
      </c>
      <c r="BB39" s="152">
        <f>U39/(1/3*AE39*AW39)</f>
        <v>1621.9385738192161</v>
      </c>
      <c r="BC39" s="148">
        <f>U39/(1/3*AE39*AM39)</f>
        <v>3.1642700988505031E-10</v>
      </c>
      <c r="BD39" s="152">
        <f>ABS(BC39-AS39)/BC39</f>
        <v>9.0507475627483847E-2</v>
      </c>
      <c r="BG39" s="148">
        <f>U39/(1/3*AS39*AM39)</f>
        <v>1650529.8235834108</v>
      </c>
      <c r="BH39" s="148">
        <f>U39/(1/3*AE39*AS39)</f>
        <v>1621.9385738192079</v>
      </c>
      <c r="BI39">
        <f t="shared" si="10"/>
        <v>3.164270098850503</v>
      </c>
      <c r="BJ39">
        <f t="shared" si="11"/>
        <v>1.6505298235834107</v>
      </c>
      <c r="BK39">
        <f t="shared" si="12"/>
        <v>1</v>
      </c>
      <c r="BL39">
        <f t="shared" si="13"/>
        <v>1.6219385738192078</v>
      </c>
      <c r="CB39" s="148" t="s">
        <v>29</v>
      </c>
      <c r="CC39" s="148">
        <v>38.701999999999998</v>
      </c>
      <c r="CD39" s="148">
        <v>17</v>
      </c>
      <c r="CE39">
        <f t="shared" si="14"/>
        <v>11.811676420954365</v>
      </c>
      <c r="CF39" s="148">
        <v>38.701999999999998</v>
      </c>
      <c r="CG39" s="148">
        <v>17</v>
      </c>
      <c r="CH39">
        <f t="shared" si="15"/>
        <v>11.811676420954365</v>
      </c>
    </row>
    <row r="40" spans="1:86" x14ac:dyDescent="0.25">
      <c r="B40" t="s">
        <v>344</v>
      </c>
      <c r="C40" t="s">
        <v>344</v>
      </c>
      <c r="D40" t="s">
        <v>341</v>
      </c>
      <c r="E40">
        <v>923</v>
      </c>
      <c r="G40">
        <v>0.18974506002305899</v>
      </c>
      <c r="I40">
        <v>0.58214846026056399</v>
      </c>
      <c r="K40" s="139">
        <v>0.58041078752957698</v>
      </c>
      <c r="M40">
        <v>1.14645451374439</v>
      </c>
      <c r="N40" s="128"/>
      <c r="R40" s="129"/>
      <c r="U40" s="128"/>
      <c r="V40" s="129"/>
      <c r="AC40">
        <v>4101032.9018011298</v>
      </c>
      <c r="AD40">
        <v>-992.89950627491305</v>
      </c>
      <c r="AG40">
        <f t="shared" si="5"/>
        <v>4.1010329018011298</v>
      </c>
      <c r="AH40">
        <f t="shared" si="19"/>
        <v>-9.9289950627491305E-4</v>
      </c>
      <c r="AK40">
        <v>1938.9072837026899</v>
      </c>
      <c r="AL40">
        <v>-0.59294030321854596</v>
      </c>
      <c r="AO40">
        <f t="shared" si="6"/>
        <v>1.9389072837026899</v>
      </c>
      <c r="AP40">
        <f t="shared" si="20"/>
        <v>-5.92940303218546E-4</v>
      </c>
      <c r="AS40">
        <f>K40/(1/3*AC40*AK40)</f>
        <v>2.1898100000000053E-10</v>
      </c>
      <c r="AT40">
        <f t="shared" si="7"/>
        <v>2.1898100000000054</v>
      </c>
      <c r="BD40">
        <f>MIN(BD4:BD39)</f>
        <v>1.2698797524980421E-2</v>
      </c>
      <c r="BK40">
        <f>COUNT(BK4:BK39)</f>
        <v>13</v>
      </c>
      <c r="CB40" t="s">
        <v>344</v>
      </c>
      <c r="CC40">
        <v>14.0078</v>
      </c>
      <c r="CD40">
        <v>9</v>
      </c>
      <c r="CE40">
        <f t="shared" si="14"/>
        <v>5.4794547935917386</v>
      </c>
      <c r="CF40">
        <v>14.0078</v>
      </c>
      <c r="CG40">
        <v>9</v>
      </c>
      <c r="CH40">
        <f t="shared" si="15"/>
        <v>5.4794547935917386</v>
      </c>
    </row>
    <row r="41" spans="1:86" x14ac:dyDescent="0.25">
      <c r="B41" t="s">
        <v>442</v>
      </c>
      <c r="C41" t="s">
        <v>442</v>
      </c>
      <c r="D41" t="s">
        <v>443</v>
      </c>
      <c r="E41">
        <v>723</v>
      </c>
      <c r="F41">
        <v>882</v>
      </c>
      <c r="G41">
        <v>0.695358716399609</v>
      </c>
      <c r="I41">
        <v>0.78147754931424596</v>
      </c>
      <c r="M41">
        <v>1.3452379426836001</v>
      </c>
      <c r="N41" s="128">
        <v>0.67764177426521899</v>
      </c>
      <c r="P41">
        <v>0.74150709044081797</v>
      </c>
      <c r="R41" s="129"/>
      <c r="T41">
        <v>1.3021689313167299</v>
      </c>
      <c r="U41" s="128">
        <v>0.76966314939120895</v>
      </c>
      <c r="V41" s="129" t="s">
        <v>24</v>
      </c>
      <c r="AT41">
        <f t="shared" si="7"/>
        <v>0</v>
      </c>
      <c r="BD41">
        <f>MAX(BD4:BD40)</f>
        <v>0.70954886508156734</v>
      </c>
      <c r="CB41" t="s">
        <v>442</v>
      </c>
      <c r="CC41">
        <v>4.1550000000000002</v>
      </c>
      <c r="CD41">
        <v>9</v>
      </c>
      <c r="CE41">
        <f t="shared" si="14"/>
        <v>2.8426453819840365</v>
      </c>
      <c r="CF41">
        <v>4.1550000000000002</v>
      </c>
      <c r="CG41">
        <v>9</v>
      </c>
      <c r="CH41">
        <f t="shared" si="15"/>
        <v>2.8426453819840365</v>
      </c>
    </row>
    <row r="42" spans="1:86" x14ac:dyDescent="0.25">
      <c r="B42" t="s">
        <v>444</v>
      </c>
      <c r="C42" t="s">
        <v>444</v>
      </c>
      <c r="D42" t="s">
        <v>443</v>
      </c>
      <c r="E42">
        <v>723</v>
      </c>
      <c r="F42">
        <v>832</v>
      </c>
      <c r="G42">
        <v>0.566700784352692</v>
      </c>
      <c r="I42">
        <v>0.748207688416204</v>
      </c>
      <c r="M42">
        <v>1.33602626850166</v>
      </c>
      <c r="N42" s="128">
        <v>0.55560101641856996</v>
      </c>
      <c r="P42">
        <v>0.72251360981790103</v>
      </c>
      <c r="R42" s="129"/>
      <c r="T42">
        <v>1.3060566103917901</v>
      </c>
      <c r="U42" s="128">
        <v>0.71518307597979902</v>
      </c>
      <c r="V42" s="129" t="s">
        <v>26</v>
      </c>
      <c r="AC42">
        <f>AE36/AC36</f>
        <v>0.45976530734766768</v>
      </c>
      <c r="AT42">
        <f t="shared" si="7"/>
        <v>0</v>
      </c>
      <c r="CB42" t="s">
        <v>444</v>
      </c>
      <c r="CC42">
        <v>5.04</v>
      </c>
      <c r="CD42">
        <v>9</v>
      </c>
      <c r="CE42">
        <f t="shared" si="14"/>
        <v>3.2307692307692308</v>
      </c>
      <c r="CF42">
        <v>5.04</v>
      </c>
      <c r="CG42">
        <v>9</v>
      </c>
      <c r="CH42">
        <f t="shared" si="15"/>
        <v>3.2307692307692308</v>
      </c>
    </row>
    <row r="43" spans="1:86" x14ac:dyDescent="0.25">
      <c r="B43" t="s">
        <v>445</v>
      </c>
      <c r="C43" t="s">
        <v>445</v>
      </c>
      <c r="D43" t="s">
        <v>443</v>
      </c>
      <c r="E43">
        <v>723</v>
      </c>
      <c r="F43">
        <v>785.88122136744698</v>
      </c>
      <c r="G43">
        <v>0.464697572626251</v>
      </c>
      <c r="I43">
        <v>0.72737521160356799</v>
      </c>
      <c r="M43">
        <v>1.3226159988600099</v>
      </c>
      <c r="N43" s="128">
        <v>0.46140984801615698</v>
      </c>
      <c r="P43">
        <v>0.71237518718387705</v>
      </c>
      <c r="R43" s="129"/>
      <c r="T43">
        <v>1.30495618875041</v>
      </c>
      <c r="U43" s="128">
        <v>1.2506480602355801</v>
      </c>
      <c r="V43" s="129" t="s">
        <v>31</v>
      </c>
      <c r="AT43">
        <f t="shared" si="7"/>
        <v>0</v>
      </c>
      <c r="CB43" t="s">
        <v>445</v>
      </c>
      <c r="CC43">
        <v>5.7919999999999998</v>
      </c>
      <c r="CD43">
        <v>9</v>
      </c>
      <c r="CE43">
        <f t="shared" si="14"/>
        <v>3.5240670632774473</v>
      </c>
      <c r="CF43">
        <v>5.7919999999999998</v>
      </c>
      <c r="CG43">
        <v>9</v>
      </c>
      <c r="CH43">
        <f t="shared" si="15"/>
        <v>3.5240670632774473</v>
      </c>
    </row>
    <row r="44" spans="1:86" x14ac:dyDescent="0.25">
      <c r="B44" t="s">
        <v>446</v>
      </c>
      <c r="C44" t="s">
        <v>446</v>
      </c>
      <c r="D44" t="s">
        <v>443</v>
      </c>
      <c r="E44">
        <v>723</v>
      </c>
      <c r="F44">
        <v>811.82663583714998</v>
      </c>
      <c r="G44">
        <v>0.11179705525042199</v>
      </c>
      <c r="I44">
        <v>0.59758237722471097</v>
      </c>
      <c r="M44">
        <v>1.2528784410843901</v>
      </c>
      <c r="N44" s="128">
        <v>0.107557085794087</v>
      </c>
      <c r="P44">
        <v>0.58324254230984196</v>
      </c>
      <c r="R44" s="129"/>
      <c r="T44">
        <v>1.23050865630788</v>
      </c>
      <c r="U44" s="128">
        <v>1.26490788750189</v>
      </c>
      <c r="V44" s="129" t="s">
        <v>33</v>
      </c>
      <c r="AT44">
        <f t="shared" si="7"/>
        <v>0</v>
      </c>
      <c r="CB44" t="s">
        <v>446</v>
      </c>
      <c r="CC44">
        <v>14.085000000000001</v>
      </c>
      <c r="CD44">
        <v>9</v>
      </c>
      <c r="CE44">
        <f t="shared" si="14"/>
        <v>5.4912280701754392</v>
      </c>
      <c r="CF44">
        <v>14.085000000000001</v>
      </c>
      <c r="CG44">
        <v>9</v>
      </c>
      <c r="CH44">
        <f t="shared" si="15"/>
        <v>5.4912280701754392</v>
      </c>
    </row>
    <row r="45" spans="1:86" x14ac:dyDescent="0.25">
      <c r="B45" t="s">
        <v>447</v>
      </c>
      <c r="C45" t="s">
        <v>447</v>
      </c>
      <c r="D45" t="s">
        <v>443</v>
      </c>
      <c r="E45">
        <v>878</v>
      </c>
      <c r="F45">
        <v>1023</v>
      </c>
      <c r="G45">
        <v>0.151086488956231</v>
      </c>
      <c r="I45">
        <v>0.38363120159952102</v>
      </c>
      <c r="M45">
        <v>0.62595318277345302</v>
      </c>
      <c r="N45" s="128">
        <v>0.14310812891259</v>
      </c>
      <c r="P45">
        <v>0.35998156657347402</v>
      </c>
      <c r="R45" s="129"/>
      <c r="T45">
        <v>0.59836146728362005</v>
      </c>
      <c r="U45" s="128">
        <v>0.519012345679012</v>
      </c>
      <c r="V45" s="129" t="s">
        <v>35</v>
      </c>
      <c r="AT45">
        <f t="shared" si="7"/>
        <v>0</v>
      </c>
      <c r="BH45" t="s">
        <v>468</v>
      </c>
      <c r="BM45" t="s">
        <v>470</v>
      </c>
      <c r="CB45" t="s">
        <v>447</v>
      </c>
      <c r="CC45">
        <v>38.659999999999997</v>
      </c>
      <c r="CD45">
        <v>9</v>
      </c>
      <c r="CE45">
        <f t="shared" si="14"/>
        <v>7.3004616030214011</v>
      </c>
      <c r="CF45">
        <v>38.659999999999997</v>
      </c>
      <c r="CG45">
        <v>9</v>
      </c>
      <c r="CH45">
        <f t="shared" si="15"/>
        <v>7.3004616030214011</v>
      </c>
    </row>
    <row r="46" spans="1:86" x14ac:dyDescent="0.25">
      <c r="B46" t="s">
        <v>448</v>
      </c>
      <c r="C46" t="s">
        <v>448</v>
      </c>
      <c r="D46" t="s">
        <v>443</v>
      </c>
      <c r="E46">
        <v>878</v>
      </c>
      <c r="F46">
        <v>1073</v>
      </c>
      <c r="G46">
        <v>0.15917342728042</v>
      </c>
      <c r="I46">
        <v>0.36475139172742499</v>
      </c>
      <c r="M46">
        <v>0.57924146182158398</v>
      </c>
      <c r="N46" s="128">
        <v>0.151197065348431</v>
      </c>
      <c r="P46">
        <v>0.33869468845162098</v>
      </c>
      <c r="R46" s="129"/>
      <c r="T46">
        <v>0.54660724774289104</v>
      </c>
      <c r="U46" s="128">
        <v>0.50823423423423297</v>
      </c>
      <c r="V46" s="129" t="s">
        <v>37</v>
      </c>
      <c r="AT46">
        <f t="shared" si="7"/>
        <v>0</v>
      </c>
      <c r="BH46" t="s">
        <v>469</v>
      </c>
      <c r="BM46" t="s">
        <v>471</v>
      </c>
      <c r="CB46" t="s">
        <v>448</v>
      </c>
      <c r="CC46">
        <v>46.28</v>
      </c>
      <c r="CD46">
        <v>9</v>
      </c>
      <c r="CE46">
        <f t="shared" si="14"/>
        <v>7.5347322720694638</v>
      </c>
      <c r="CF46">
        <v>46.28</v>
      </c>
      <c r="CG46">
        <v>9</v>
      </c>
      <c r="CH46">
        <f t="shared" si="15"/>
        <v>7.5347322720694638</v>
      </c>
    </row>
    <row r="47" spans="1:86" x14ac:dyDescent="0.25">
      <c r="B47" t="s">
        <v>449</v>
      </c>
      <c r="C47" t="s">
        <v>449</v>
      </c>
      <c r="D47" t="s">
        <v>443</v>
      </c>
      <c r="E47">
        <v>878</v>
      </c>
      <c r="F47">
        <v>1073</v>
      </c>
      <c r="G47">
        <v>0.17464563703389399</v>
      </c>
      <c r="I47">
        <v>0.34979073769636099</v>
      </c>
      <c r="M47">
        <v>0.53252974086971405</v>
      </c>
      <c r="N47" s="128">
        <v>0.16871446712277999</v>
      </c>
      <c r="P47">
        <v>0.32857551304444099</v>
      </c>
      <c r="R47" s="129"/>
      <c r="T47">
        <v>0.50445014663340804</v>
      </c>
      <c r="U47" s="128">
        <v>0.40028571428571402</v>
      </c>
      <c r="V47" s="129" t="s">
        <v>39</v>
      </c>
      <c r="AT47">
        <f t="shared" si="7"/>
        <v>0</v>
      </c>
      <c r="CB47" t="s">
        <v>449</v>
      </c>
      <c r="CC47">
        <v>53.9</v>
      </c>
      <c r="CD47">
        <v>9</v>
      </c>
      <c r="CE47">
        <f t="shared" si="14"/>
        <v>7.7122416534181237</v>
      </c>
      <c r="CF47">
        <v>53.9</v>
      </c>
      <c r="CG47">
        <v>9</v>
      </c>
      <c r="CH47">
        <f t="shared" si="15"/>
        <v>7.7122416534181237</v>
      </c>
    </row>
    <row r="48" spans="1:86" ht="15.75" thickBot="1" x14ac:dyDescent="0.3">
      <c r="B48" t="s">
        <v>450</v>
      </c>
      <c r="C48" t="s">
        <v>450</v>
      </c>
      <c r="D48" t="s">
        <v>443</v>
      </c>
      <c r="E48">
        <v>723</v>
      </c>
      <c r="F48">
        <v>884</v>
      </c>
      <c r="G48">
        <v>1.0169507557437001</v>
      </c>
      <c r="I48">
        <v>0.81942428879552098</v>
      </c>
      <c r="M48">
        <v>1.35444961686554</v>
      </c>
      <c r="N48" s="130">
        <v>0.99246903690083699</v>
      </c>
      <c r="O48" s="135"/>
      <c r="P48" s="135">
        <v>0.77402744414289404</v>
      </c>
      <c r="Q48" s="135"/>
      <c r="R48" s="131"/>
      <c r="T48">
        <v>1.3089591801599301</v>
      </c>
      <c r="U48" s="130">
        <v>0.90656933088322</v>
      </c>
      <c r="V48" s="131" t="s">
        <v>22</v>
      </c>
      <c r="AT48">
        <f t="shared" si="7"/>
        <v>0</v>
      </c>
      <c r="AU48">
        <v>972652.07507139305</v>
      </c>
      <c r="CB48" t="s">
        <v>450</v>
      </c>
      <c r="CC48">
        <v>3.27</v>
      </c>
      <c r="CD48">
        <v>9</v>
      </c>
      <c r="CE48">
        <f t="shared" si="14"/>
        <v>2.3985330073349633</v>
      </c>
      <c r="CF48">
        <v>3.27</v>
      </c>
      <c r="CG48">
        <v>9</v>
      </c>
      <c r="CH48">
        <f t="shared" si="15"/>
        <v>2.3985330073349633</v>
      </c>
    </row>
    <row r="49" spans="3:46" x14ac:dyDescent="0.25">
      <c r="V49" s="129" t="s">
        <v>487</v>
      </c>
      <c r="Y49">
        <f>AVERAGE(Y4:Y39)</f>
        <v>0.2262524602389929</v>
      </c>
      <c r="Z49">
        <f>AVERAGE(Z4:Z39)</f>
        <v>0.18942011841201772</v>
      </c>
      <c r="AT49">
        <f t="shared" si="7"/>
        <v>0</v>
      </c>
    </row>
    <row r="50" spans="3:46" x14ac:dyDescent="0.25">
      <c r="Y50">
        <f>COUNT(Y4:Y39)</f>
        <v>19</v>
      </c>
      <c r="Z50">
        <f>COUNT(Z4:Z39)</f>
        <v>19</v>
      </c>
    </row>
    <row r="57" spans="3:46" x14ac:dyDescent="0.25">
      <c r="C57" t="s">
        <v>477</v>
      </c>
      <c r="D57" t="s">
        <v>478</v>
      </c>
      <c r="E57">
        <v>553</v>
      </c>
      <c r="F57">
        <v>522.63401720714705</v>
      </c>
      <c r="G57">
        <v>0.267115463094169</v>
      </c>
      <c r="I57">
        <v>0.24308734573446</v>
      </c>
      <c r="K57" s="137">
        <v>0.23966293429430399</v>
      </c>
      <c r="M57">
        <v>0.39939403611832502</v>
      </c>
      <c r="N57" s="128">
        <v>0.267115463094169</v>
      </c>
      <c r="P57">
        <v>0.24308734573446</v>
      </c>
      <c r="R57" s="129">
        <v>0.23966293429430399</v>
      </c>
      <c r="T57">
        <v>0.39939403611832502</v>
      </c>
      <c r="U57" s="128">
        <v>0.48332605023314901</v>
      </c>
      <c r="V57" s="129" t="s">
        <v>479</v>
      </c>
      <c r="AC57">
        <v>1890474.7983853901</v>
      </c>
      <c r="AD57">
        <v>-481.82317642118699</v>
      </c>
      <c r="AE57">
        <v>1890474.7983853901</v>
      </c>
      <c r="AF57">
        <v>-481.82317642118699</v>
      </c>
      <c r="AK57">
        <v>1373.3152777305099</v>
      </c>
      <c r="AL57">
        <v>-0.53944247537908696</v>
      </c>
      <c r="AM57">
        <v>1373.3152777305099</v>
      </c>
      <c r="AN57">
        <v>-0.53944247537908696</v>
      </c>
      <c r="AS57">
        <f>K57/(1/3*AE57*AM57)</f>
        <v>2.769370000000015E-10</v>
      </c>
    </row>
    <row r="58" spans="3:46" x14ac:dyDescent="0.25">
      <c r="C58" t="s">
        <v>477</v>
      </c>
      <c r="D58" t="s">
        <v>480</v>
      </c>
      <c r="E58">
        <v>553</v>
      </c>
      <c r="F58">
        <v>522.63401720714705</v>
      </c>
      <c r="G58">
        <v>0.267115463094169</v>
      </c>
      <c r="I58">
        <v>0.24308734573446</v>
      </c>
      <c r="K58" s="137">
        <v>0.23371413362722401</v>
      </c>
      <c r="M58">
        <v>0.39939403611832502</v>
      </c>
      <c r="N58" s="128">
        <v>0.267115463094169</v>
      </c>
      <c r="P58">
        <v>0.24308734573446</v>
      </c>
      <c r="R58" s="129">
        <v>0.23371413362722401</v>
      </c>
      <c r="T58">
        <v>0.39939403611832502</v>
      </c>
      <c r="U58" s="128">
        <v>0.48332605023314901</v>
      </c>
      <c r="V58" s="129" t="s">
        <v>479</v>
      </c>
      <c r="AC58">
        <v>1890474.7983853901</v>
      </c>
      <c r="AD58">
        <v>-481.82317642118699</v>
      </c>
      <c r="AE58">
        <v>1890474.7983853901</v>
      </c>
      <c r="AF58">
        <v>-481.82317642118699</v>
      </c>
      <c r="AK58">
        <v>1373.3152777305099</v>
      </c>
      <c r="AL58">
        <v>-0.53944247537908696</v>
      </c>
      <c r="AM58">
        <v>1373.3152777305099</v>
      </c>
      <c r="AN58">
        <v>-0.53944247537908696</v>
      </c>
      <c r="AS58">
        <f>K58/(1/3*AE58*AM58)</f>
        <v>2.7006300000000111E-10</v>
      </c>
    </row>
    <row r="62" spans="3:46" x14ac:dyDescent="0.25">
      <c r="I62" t="s">
        <v>484</v>
      </c>
    </row>
    <row r="63" spans="3:46" x14ac:dyDescent="0.25">
      <c r="K63">
        <v>749.595744680851</v>
      </c>
      <c r="M63">
        <v>0.51921458625525896</v>
      </c>
    </row>
    <row r="64" spans="3:46" x14ac:dyDescent="0.25">
      <c r="K64">
        <v>774.063829787234</v>
      </c>
      <c r="M64">
        <v>0.48828892005609997</v>
      </c>
    </row>
    <row r="65" spans="11:13" x14ac:dyDescent="0.25">
      <c r="K65">
        <v>799.063829787234</v>
      </c>
      <c r="M65">
        <v>0.46136044880785398</v>
      </c>
    </row>
    <row r="66" spans="11:13" x14ac:dyDescent="0.25">
      <c r="K66">
        <v>824.32978723404199</v>
      </c>
      <c r="M66">
        <v>0.46619915848527299</v>
      </c>
    </row>
    <row r="67" spans="11:13" x14ac:dyDescent="0.25">
      <c r="K67">
        <v>848.531914893617</v>
      </c>
      <c r="M67">
        <v>0.45589060308555401</v>
      </c>
    </row>
    <row r="68" spans="11:13" x14ac:dyDescent="0.25">
      <c r="K68">
        <v>874.063829787234</v>
      </c>
      <c r="M68">
        <v>0.440322580645161</v>
      </c>
    </row>
    <row r="69" spans="11:13" x14ac:dyDescent="0.25">
      <c r="K69">
        <v>899.063829787234</v>
      </c>
      <c r="M69">
        <v>0.42769985974754499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D833-40D7-4C24-9620-12A08A60C7E9}">
  <dimension ref="A1:AL34"/>
  <sheetViews>
    <sheetView zoomScale="87" zoomScaleNormal="90" workbookViewId="0">
      <pane xSplit="3" ySplit="3" topLeftCell="N4" activePane="bottomRight" state="frozen"/>
      <selection pane="topRight" activeCell="D1" sqref="D1"/>
      <selection pane="bottomLeft" activeCell="A4" sqref="A4"/>
      <selection pane="bottomRight" activeCell="AH5" sqref="AH5"/>
    </sheetView>
  </sheetViews>
  <sheetFormatPr defaultRowHeight="15" x14ac:dyDescent="0.25"/>
  <cols>
    <col min="1" max="2" width="5" customWidth="1"/>
    <col min="3" max="3" width="28.28515625" customWidth="1"/>
    <col min="4" max="4" width="17.7109375" customWidth="1"/>
    <col min="5" max="12" width="9.140625" customWidth="1"/>
    <col min="13" max="14" width="9" customWidth="1"/>
    <col min="15" max="18" width="4.42578125" customWidth="1"/>
    <col min="19" max="21" width="7.42578125" customWidth="1"/>
    <col min="22" max="22" width="4.42578125" customWidth="1"/>
    <col min="23" max="23" width="7.42578125" customWidth="1"/>
    <col min="24" max="26" width="4.42578125" customWidth="1"/>
    <col min="27" max="27" width="12.7109375" customWidth="1"/>
    <col min="28" max="35" width="10.5703125" customWidth="1"/>
    <col min="36" max="36" width="12.7109375" bestFit="1" customWidth="1"/>
    <col min="37" max="37" width="13.28515625" bestFit="1" customWidth="1"/>
    <col min="38" max="38" width="12" bestFit="1" customWidth="1"/>
  </cols>
  <sheetData>
    <row r="1" spans="1:38" x14ac:dyDescent="0.25">
      <c r="C1" t="s">
        <v>0</v>
      </c>
      <c r="D1" t="s">
        <v>323</v>
      </c>
      <c r="E1" t="s">
        <v>1</v>
      </c>
      <c r="F1" t="s">
        <v>2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16</v>
      </c>
      <c r="N1" t="s">
        <v>363</v>
      </c>
      <c r="O1" t="s">
        <v>364</v>
      </c>
      <c r="P1" t="s">
        <v>365</v>
      </c>
      <c r="Q1" t="s">
        <v>366</v>
      </c>
      <c r="R1" t="s">
        <v>324</v>
      </c>
      <c r="S1" t="s">
        <v>325</v>
      </c>
      <c r="T1" t="s">
        <v>325</v>
      </c>
      <c r="U1" t="s">
        <v>325</v>
      </c>
      <c r="V1" t="s">
        <v>326</v>
      </c>
      <c r="W1" t="s">
        <v>17</v>
      </c>
      <c r="X1" t="s">
        <v>18</v>
      </c>
      <c r="Y1" t="s">
        <v>19</v>
      </c>
      <c r="Z1" t="s">
        <v>20</v>
      </c>
      <c r="AA1" s="45">
        <v>1.3806490000000001E-23</v>
      </c>
      <c r="AB1" t="s">
        <v>327</v>
      </c>
      <c r="AC1" t="s">
        <v>328</v>
      </c>
      <c r="AD1" t="s">
        <v>329</v>
      </c>
      <c r="AE1" t="s">
        <v>330</v>
      </c>
      <c r="AF1" t="s">
        <v>331</v>
      </c>
      <c r="AG1" t="s">
        <v>332</v>
      </c>
      <c r="AH1" t="s">
        <v>333</v>
      </c>
      <c r="AI1" t="s">
        <v>334</v>
      </c>
      <c r="AJ1" t="s">
        <v>393</v>
      </c>
    </row>
    <row r="2" spans="1:38" x14ac:dyDescent="0.25">
      <c r="C2" t="s">
        <v>0</v>
      </c>
      <c r="D2" t="s">
        <v>323</v>
      </c>
      <c r="E2" t="s">
        <v>1</v>
      </c>
      <c r="F2" t="s">
        <v>2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16</v>
      </c>
      <c r="N2" t="s">
        <v>363</v>
      </c>
      <c r="O2" t="s">
        <v>82</v>
      </c>
      <c r="P2" t="s">
        <v>365</v>
      </c>
      <c r="Q2" t="s">
        <v>366</v>
      </c>
      <c r="R2" t="s">
        <v>324</v>
      </c>
      <c r="S2" t="s">
        <v>396</v>
      </c>
      <c r="T2" t="s">
        <v>408</v>
      </c>
      <c r="U2" t="s">
        <v>409</v>
      </c>
      <c r="V2" t="s">
        <v>326</v>
      </c>
      <c r="W2" t="s">
        <v>17</v>
      </c>
      <c r="X2" t="s">
        <v>18</v>
      </c>
      <c r="Y2" t="s">
        <v>19</v>
      </c>
      <c r="Z2" t="s">
        <v>20</v>
      </c>
      <c r="AA2" t="s">
        <v>411</v>
      </c>
      <c r="AB2" t="s">
        <v>327</v>
      </c>
      <c r="AC2" t="s">
        <v>328</v>
      </c>
      <c r="AD2" t="s">
        <v>329</v>
      </c>
      <c r="AE2" t="s">
        <v>330</v>
      </c>
      <c r="AF2" t="s">
        <v>331</v>
      </c>
      <c r="AG2" t="s">
        <v>332</v>
      </c>
      <c r="AH2" t="s">
        <v>333</v>
      </c>
      <c r="AI2" t="s">
        <v>334</v>
      </c>
      <c r="AJ2" t="s">
        <v>393</v>
      </c>
      <c r="AK2" t="s">
        <v>407</v>
      </c>
      <c r="AL2" s="122">
        <f>AVERAGE(AL3:AL12)</f>
        <v>-3.9993265181267029E-2</v>
      </c>
    </row>
    <row r="3" spans="1:38" x14ac:dyDescent="0.25">
      <c r="A3" t="s">
        <v>403</v>
      </c>
      <c r="B3" t="s">
        <v>404</v>
      </c>
      <c r="C3" t="s">
        <v>53</v>
      </c>
      <c r="D3" t="s">
        <v>272</v>
      </c>
      <c r="E3">
        <v>1121.2</v>
      </c>
      <c r="F3">
        <v>1121.2</v>
      </c>
      <c r="G3">
        <v>1.3498414940000001</v>
      </c>
      <c r="I3">
        <v>0.80194502999999995</v>
      </c>
      <c r="K3">
        <v>1.3243220469999999</v>
      </c>
      <c r="N3">
        <v>1.3498414940000001</v>
      </c>
      <c r="O3" s="91">
        <v>1.3498414940000001</v>
      </c>
      <c r="P3">
        <v>0.80194502999999995</v>
      </c>
      <c r="R3">
        <v>1.3243220469999999</v>
      </c>
      <c r="S3" s="91">
        <v>1.3243220469999999</v>
      </c>
      <c r="T3" s="91">
        <f>1/3*AB3*AF3*AJ3</f>
        <v>1.3243220469999999</v>
      </c>
      <c r="U3" s="94">
        <f>1/3*AB3*AF3*AJ3</f>
        <v>1.3243220469999999</v>
      </c>
      <c r="W3">
        <v>1.354220022</v>
      </c>
      <c r="X3" t="s">
        <v>367</v>
      </c>
      <c r="AB3">
        <v>4476075.1840000004</v>
      </c>
      <c r="AC3">
        <v>-1213.263426</v>
      </c>
      <c r="AF3">
        <v>2571.7112000000002</v>
      </c>
      <c r="AG3">
        <v>-1.1739999999999999</v>
      </c>
      <c r="AJ3" s="92">
        <f>K3/(1/3*AB3*AF3)</f>
        <v>3.4514000011127359E-10</v>
      </c>
      <c r="AK3">
        <f>W3/(1/3*AB3*AF3)</f>
        <v>3.5293190172478415E-10</v>
      </c>
      <c r="AL3" s="121">
        <f>(AJ3-AK3)/AJ3</f>
        <v>-2.2576060760846169E-2</v>
      </c>
    </row>
    <row r="4" spans="1:38" x14ac:dyDescent="0.25">
      <c r="C4" t="s">
        <v>55</v>
      </c>
      <c r="D4" t="s">
        <v>272</v>
      </c>
      <c r="E4">
        <v>1268</v>
      </c>
      <c r="F4">
        <v>1276.210826</v>
      </c>
      <c r="G4">
        <v>0.84226810100000005</v>
      </c>
      <c r="I4">
        <v>0.53047696</v>
      </c>
      <c r="K4">
        <v>0.87920122599999995</v>
      </c>
      <c r="N4">
        <v>0.84016734199999998</v>
      </c>
      <c r="O4" s="91">
        <v>0.84016734199999998</v>
      </c>
      <c r="P4">
        <v>0.52713702200000001</v>
      </c>
      <c r="R4">
        <v>0.873665684</v>
      </c>
      <c r="S4" s="91">
        <v>0.873665684</v>
      </c>
      <c r="T4" s="120">
        <f>1/3*AB4*AF4*AJ4</f>
        <v>0.87920122599999995</v>
      </c>
      <c r="U4" s="94">
        <f t="shared" ref="U4:U14" si="0">1/3*AB4*AF4*AJ4</f>
        <v>0.87920122599999995</v>
      </c>
      <c r="W4">
        <v>1.179152046</v>
      </c>
      <c r="X4" t="s">
        <v>282</v>
      </c>
      <c r="AB4">
        <v>3257796.2850000001</v>
      </c>
      <c r="AC4">
        <v>-1063.3323809999999</v>
      </c>
      <c r="AF4">
        <v>2078.7199999999998</v>
      </c>
      <c r="AG4">
        <v>-0.96</v>
      </c>
      <c r="AJ4" s="92">
        <f t="shared" ref="AJ4:AJ9" si="1">K4/(1/3*AB4*AF4)</f>
        <v>3.8948399991154029E-10</v>
      </c>
      <c r="AK4">
        <f t="shared" ref="AK4:AK13" si="2">W4/(1/3*AB4*AF4)</f>
        <v>5.2236148198905786E-10</v>
      </c>
      <c r="AL4" s="121">
        <f t="shared" ref="AL4:AL14" si="3">(AJ4-AK4)/AJ4</f>
        <v>-0.34116287731382222</v>
      </c>
    </row>
    <row r="5" spans="1:38" x14ac:dyDescent="0.25">
      <c r="C5" t="s">
        <v>56</v>
      </c>
      <c r="D5" t="s">
        <v>272</v>
      </c>
      <c r="E5">
        <v>1131.2</v>
      </c>
      <c r="F5">
        <v>1130.5970150000001</v>
      </c>
      <c r="G5">
        <v>0.58268227900000003</v>
      </c>
      <c r="I5">
        <v>0.36409719099999999</v>
      </c>
      <c r="K5">
        <v>0.58083041000000002</v>
      </c>
      <c r="N5">
        <v>0.58268227900000003</v>
      </c>
      <c r="O5" s="91">
        <v>0.58268227900000003</v>
      </c>
      <c r="P5">
        <v>0.36409719099999999</v>
      </c>
      <c r="R5">
        <v>0.58083041000000002</v>
      </c>
      <c r="S5" s="91">
        <v>0.58083041000000002</v>
      </c>
      <c r="T5" s="91">
        <f t="shared" ref="T5:T14" si="4">1/3*AB5*AF5*AJ5</f>
        <v>0.58083041000000002</v>
      </c>
      <c r="U5" s="94">
        <f t="shared" si="0"/>
        <v>0.58083041000000002</v>
      </c>
      <c r="W5">
        <v>0.62277172300000005</v>
      </c>
      <c r="X5" t="s">
        <v>57</v>
      </c>
      <c r="AB5">
        <v>2198743.6889999998</v>
      </c>
      <c r="AC5">
        <v>-750.21687870000005</v>
      </c>
      <c r="AF5">
        <v>1833.136</v>
      </c>
      <c r="AG5">
        <v>-0.84499999999999997</v>
      </c>
      <c r="AJ5" s="92">
        <f t="shared" si="1"/>
        <v>4.3231599960583983E-10</v>
      </c>
      <c r="AK5">
        <f t="shared" si="2"/>
        <v>4.6353320232491993E-10</v>
      </c>
      <c r="AL5" s="121">
        <f t="shared" si="3"/>
        <v>-7.2209223687168866E-2</v>
      </c>
    </row>
    <row r="6" spans="1:38" x14ac:dyDescent="0.25">
      <c r="C6" t="s">
        <v>47</v>
      </c>
      <c r="D6" t="s">
        <v>272</v>
      </c>
      <c r="E6">
        <v>883</v>
      </c>
      <c r="F6">
        <v>965.57734200000004</v>
      </c>
      <c r="G6">
        <v>0.68631947400000004</v>
      </c>
      <c r="I6">
        <v>0.41038418599999998</v>
      </c>
      <c r="K6">
        <v>0.67489675400000004</v>
      </c>
      <c r="N6">
        <v>0.66799848799999995</v>
      </c>
      <c r="O6" s="91">
        <v>0.66799848799999995</v>
      </c>
      <c r="P6">
        <v>0.38692536900000002</v>
      </c>
      <c r="R6">
        <v>0.63631758900000002</v>
      </c>
      <c r="S6" s="91">
        <v>0.63631758900000002</v>
      </c>
      <c r="T6" s="91">
        <f t="shared" si="4"/>
        <v>0.67489675400000004</v>
      </c>
      <c r="U6" s="94">
        <f t="shared" si="0"/>
        <v>0.67489675400000004</v>
      </c>
      <c r="W6">
        <v>0.65551426099999999</v>
      </c>
      <c r="X6" t="s">
        <v>48</v>
      </c>
      <c r="AB6">
        <v>2303686.483</v>
      </c>
      <c r="AC6">
        <v>-663.78864929999997</v>
      </c>
      <c r="AF6">
        <v>2079.4830000000002</v>
      </c>
      <c r="AG6">
        <v>-0.84899999999999998</v>
      </c>
      <c r="AJ6" s="92">
        <f t="shared" si="1"/>
        <v>4.2264899993369499E-10</v>
      </c>
      <c r="AK6">
        <f t="shared" si="2"/>
        <v>4.1051085993803002E-10</v>
      </c>
      <c r="AL6" s="121">
        <f t="shared" si="3"/>
        <v>2.8719197247761591E-2</v>
      </c>
    </row>
    <row r="7" spans="1:38" x14ac:dyDescent="0.25">
      <c r="C7" t="s">
        <v>49</v>
      </c>
      <c r="D7" t="s">
        <v>272</v>
      </c>
      <c r="E7">
        <v>1073.8</v>
      </c>
      <c r="F7">
        <v>1087.3180870000001</v>
      </c>
      <c r="G7">
        <v>0.48681288099999998</v>
      </c>
      <c r="I7">
        <v>0.31017075300000002</v>
      </c>
      <c r="K7">
        <v>0.50445163000000004</v>
      </c>
      <c r="N7">
        <v>0.484113611</v>
      </c>
      <c r="O7" s="91">
        <v>0.484113611</v>
      </c>
      <c r="P7">
        <v>0.30671570599999998</v>
      </c>
      <c r="R7">
        <v>0.49883245300000001</v>
      </c>
      <c r="S7" s="91">
        <v>0.49883245300000001</v>
      </c>
      <c r="T7" s="91">
        <f t="shared" si="4"/>
        <v>0.50445163000000004</v>
      </c>
      <c r="U7" s="94">
        <f t="shared" si="0"/>
        <v>0.50445163000000004</v>
      </c>
      <c r="W7">
        <v>0.491042596</v>
      </c>
      <c r="X7" t="s">
        <v>368</v>
      </c>
      <c r="AB7">
        <v>1853848.9790000001</v>
      </c>
      <c r="AC7">
        <v>-646.84667109999998</v>
      </c>
      <c r="AF7">
        <v>1773.623</v>
      </c>
      <c r="AG7">
        <v>-0.91500000000000004</v>
      </c>
      <c r="AJ7" s="92">
        <f t="shared" si="1"/>
        <v>4.6026200000596282E-10</v>
      </c>
      <c r="AK7">
        <f t="shared" si="2"/>
        <v>4.4802758853823105E-10</v>
      </c>
      <c r="AL7" s="121">
        <f t="shared" si="3"/>
        <v>2.6581406823881337E-2</v>
      </c>
    </row>
    <row r="8" spans="1:38" x14ac:dyDescent="0.25">
      <c r="C8" t="s">
        <v>49</v>
      </c>
      <c r="D8" t="s">
        <v>347</v>
      </c>
      <c r="E8">
        <v>1073.8</v>
      </c>
      <c r="F8">
        <v>1087.3180870000001</v>
      </c>
      <c r="G8">
        <v>0.48681288099999998</v>
      </c>
      <c r="I8">
        <v>0.31017075300000002</v>
      </c>
      <c r="K8">
        <v>0.50445163000000004</v>
      </c>
      <c r="N8">
        <v>0.484113611</v>
      </c>
      <c r="O8" s="91">
        <v>0.484113611</v>
      </c>
      <c r="P8">
        <v>0.30671570599999998</v>
      </c>
      <c r="R8">
        <v>0.49883245300000001</v>
      </c>
      <c r="S8" s="91">
        <v>0.49883245300000001</v>
      </c>
      <c r="T8" s="91">
        <f t="shared" si="4"/>
        <v>0.49727824631567419</v>
      </c>
      <c r="U8" s="94">
        <f t="shared" si="0"/>
        <v>0.49727824631567419</v>
      </c>
      <c r="W8">
        <v>0.491042596</v>
      </c>
      <c r="X8" t="s">
        <v>368</v>
      </c>
      <c r="AB8">
        <v>1853848.9790000001</v>
      </c>
      <c r="AC8">
        <v>-646.84667109999998</v>
      </c>
      <c r="AF8">
        <v>1773.623</v>
      </c>
      <c r="AG8">
        <v>-0.91500000000000004</v>
      </c>
      <c r="AJ8" s="45">
        <v>4.5371699999999999E-10</v>
      </c>
      <c r="AK8">
        <f t="shared" si="2"/>
        <v>4.4802758853823105E-10</v>
      </c>
      <c r="AL8" s="121">
        <f t="shared" si="3"/>
        <v>1.2539559817615243E-2</v>
      </c>
    </row>
    <row r="9" spans="1:38" x14ac:dyDescent="0.25">
      <c r="C9" t="s">
        <v>51</v>
      </c>
      <c r="D9" t="s">
        <v>272</v>
      </c>
      <c r="E9">
        <v>1042.7</v>
      </c>
      <c r="F9">
        <v>1052.1638780000001</v>
      </c>
      <c r="G9">
        <v>0.37423569899999998</v>
      </c>
      <c r="I9">
        <v>0.26186834799999997</v>
      </c>
      <c r="K9">
        <v>0.41546111200000002</v>
      </c>
      <c r="N9">
        <v>0.37219191699999998</v>
      </c>
      <c r="O9" s="91">
        <v>0.37219191699999998</v>
      </c>
      <c r="P9">
        <v>0.25926783399999997</v>
      </c>
      <c r="R9">
        <v>0.411335328</v>
      </c>
      <c r="S9" s="91">
        <v>0.411335328</v>
      </c>
      <c r="T9" s="91">
        <f t="shared" si="4"/>
        <v>0.41546111200000002</v>
      </c>
      <c r="U9" s="94">
        <f t="shared" si="0"/>
        <v>0.41546111200000002</v>
      </c>
      <c r="W9">
        <v>0.36749821500000002</v>
      </c>
      <c r="X9" t="s">
        <v>52</v>
      </c>
      <c r="AB9">
        <v>1508405.084</v>
      </c>
      <c r="AC9">
        <v>-575.65944520000005</v>
      </c>
      <c r="AF9">
        <v>1632.6594</v>
      </c>
      <c r="AG9">
        <v>-0.878</v>
      </c>
      <c r="AJ9" s="92">
        <f t="shared" si="1"/>
        <v>5.0610199970194807E-10</v>
      </c>
      <c r="AK9">
        <f t="shared" si="2"/>
        <v>4.4767506783738748E-10</v>
      </c>
      <c r="AL9" s="121">
        <f t="shared" si="3"/>
        <v>0.11544497334325725</v>
      </c>
    </row>
    <row r="10" spans="1:38" x14ac:dyDescent="0.25">
      <c r="A10" t="s">
        <v>405</v>
      </c>
      <c r="B10" t="s">
        <v>406</v>
      </c>
      <c r="C10" t="s">
        <v>58</v>
      </c>
      <c r="D10" t="s">
        <v>349</v>
      </c>
      <c r="E10">
        <v>987</v>
      </c>
      <c r="F10">
        <v>986.86210640607999</v>
      </c>
      <c r="G10">
        <v>0.43829220310135403</v>
      </c>
      <c r="I10">
        <v>0.28861057804145501</v>
      </c>
      <c r="K10">
        <v>0.50882615285345101</v>
      </c>
      <c r="N10">
        <v>0.43829220310135403</v>
      </c>
      <c r="O10" s="91">
        <v>0.43829220310135403</v>
      </c>
      <c r="P10">
        <v>0.28861057804145501</v>
      </c>
      <c r="R10">
        <v>0.50882615285345101</v>
      </c>
      <c r="S10" s="91">
        <v>0.50882615285345101</v>
      </c>
      <c r="T10" s="91">
        <f t="shared" si="4"/>
        <v>0.51755063388452016</v>
      </c>
      <c r="U10" s="94">
        <f t="shared" si="0"/>
        <v>0.51755063388452016</v>
      </c>
      <c r="W10">
        <v>0.54390685781354797</v>
      </c>
      <c r="X10" t="s">
        <v>283</v>
      </c>
      <c r="AB10">
        <v>1628871.87942569</v>
      </c>
      <c r="AC10">
        <v>-278.43236600812799</v>
      </c>
      <c r="AF10">
        <v>2101</v>
      </c>
      <c r="AG10" s="45">
        <v>4.8008563169245504E-15</v>
      </c>
      <c r="AJ10" s="92">
        <v>4.5369199999999998E-10</v>
      </c>
      <c r="AK10">
        <f t="shared" si="2"/>
        <v>4.7679622819321007E-10</v>
      </c>
      <c r="AL10" s="121">
        <f t="shared" si="3"/>
        <v>-5.0924918652323813E-2</v>
      </c>
    </row>
    <row r="11" spans="1:38" x14ac:dyDescent="0.25">
      <c r="C11" t="s">
        <v>58</v>
      </c>
      <c r="D11" t="s">
        <v>271</v>
      </c>
      <c r="E11">
        <v>987</v>
      </c>
      <c r="F11">
        <v>986.86210640607999</v>
      </c>
      <c r="G11">
        <v>0.43829220310135403</v>
      </c>
      <c r="I11">
        <v>0.28861057804145501</v>
      </c>
      <c r="K11">
        <v>0.50882615285345101</v>
      </c>
      <c r="N11">
        <v>0.43829220310135403</v>
      </c>
      <c r="O11" s="91">
        <v>0.43829220310135403</v>
      </c>
      <c r="P11">
        <v>0.28861057804145501</v>
      </c>
      <c r="R11">
        <v>0.50882615285345101</v>
      </c>
      <c r="S11" s="91">
        <v>0.50882615285345101</v>
      </c>
      <c r="T11" s="91">
        <f t="shared" si="4"/>
        <v>0.53380750877649152</v>
      </c>
      <c r="U11" s="94">
        <f t="shared" si="0"/>
        <v>0.53380750877649152</v>
      </c>
      <c r="W11">
        <v>0.54390685781354797</v>
      </c>
      <c r="X11" t="s">
        <v>283</v>
      </c>
      <c r="AB11">
        <v>1628871.87942569</v>
      </c>
      <c r="AC11">
        <v>-278.43236600812799</v>
      </c>
      <c r="AF11">
        <v>2101</v>
      </c>
      <c r="AG11" s="45">
        <v>4.8008563169245504E-15</v>
      </c>
      <c r="AJ11" s="92">
        <v>4.6794299999999996E-10</v>
      </c>
      <c r="AK11">
        <f t="shared" si="2"/>
        <v>4.7679622819321007E-10</v>
      </c>
      <c r="AL11" s="121">
        <f t="shared" si="3"/>
        <v>-1.8919458552024735E-2</v>
      </c>
    </row>
    <row r="12" spans="1:38" x14ac:dyDescent="0.25">
      <c r="C12" t="s">
        <v>58</v>
      </c>
      <c r="D12" t="s">
        <v>347</v>
      </c>
      <c r="E12">
        <v>987</v>
      </c>
      <c r="F12">
        <v>986.86210640607999</v>
      </c>
      <c r="G12">
        <v>0.43829220310135403</v>
      </c>
      <c r="I12">
        <v>0.28861057804145501</v>
      </c>
      <c r="K12">
        <v>0.50882615285345101</v>
      </c>
      <c r="N12">
        <v>0.43829220310135403</v>
      </c>
      <c r="O12" s="91">
        <v>0.43829220310135403</v>
      </c>
      <c r="P12">
        <v>0.28861057804145501</v>
      </c>
      <c r="R12">
        <v>0.50882615285345101</v>
      </c>
      <c r="S12" s="91">
        <v>0.50882615285345101</v>
      </c>
      <c r="T12" s="91">
        <f t="shared" si="4"/>
        <v>0.50482096811232813</v>
      </c>
      <c r="U12" s="94">
        <f t="shared" si="0"/>
        <v>0.50482096811232813</v>
      </c>
      <c r="W12">
        <v>0.54390685781354797</v>
      </c>
      <c r="X12" t="s">
        <v>283</v>
      </c>
      <c r="AB12">
        <v>1628871.87942569</v>
      </c>
      <c r="AC12">
        <v>-278.43236600812799</v>
      </c>
      <c r="AF12">
        <v>2101</v>
      </c>
      <c r="AG12" s="45">
        <v>4.8008563169245504E-15</v>
      </c>
      <c r="AJ12" s="92">
        <v>4.42533E-10</v>
      </c>
      <c r="AK12">
        <f t="shared" si="2"/>
        <v>4.7679622819321007E-10</v>
      </c>
      <c r="AL12" s="121">
        <f t="shared" si="3"/>
        <v>-7.7425250078999933E-2</v>
      </c>
    </row>
    <row r="13" spans="1:38" x14ac:dyDescent="0.25">
      <c r="C13" t="s">
        <v>335</v>
      </c>
      <c r="D13" t="s">
        <v>271</v>
      </c>
      <c r="E13">
        <v>1045</v>
      </c>
      <c r="F13">
        <v>1099.77997799779</v>
      </c>
      <c r="G13">
        <v>0.448735993317051</v>
      </c>
      <c r="I13">
        <v>0.37311089961278099</v>
      </c>
      <c r="K13">
        <v>0.62790713794123298</v>
      </c>
      <c r="N13">
        <v>0.44251165203382697</v>
      </c>
      <c r="O13" s="91">
        <v>0.44251165203382697</v>
      </c>
      <c r="P13">
        <v>0.36904516051010999</v>
      </c>
      <c r="R13">
        <v>0.62106491862728797</v>
      </c>
      <c r="S13" s="91">
        <v>0.62106491862728797</v>
      </c>
      <c r="T13" s="91">
        <f t="shared" si="4"/>
        <v>0.73070914926052133</v>
      </c>
      <c r="U13" s="94">
        <f t="shared" si="0"/>
        <v>0.73070914926052133</v>
      </c>
      <c r="W13">
        <v>1.0258529508908301</v>
      </c>
      <c r="X13" t="s">
        <v>395</v>
      </c>
      <c r="AB13">
        <v>1928974.58503027</v>
      </c>
      <c r="AC13">
        <v>-390.79019498306099</v>
      </c>
      <c r="AF13">
        <v>2065.0300000000002</v>
      </c>
      <c r="AG13" s="45">
        <v>2.2410472797632E-16</v>
      </c>
      <c r="AJ13" s="45">
        <v>5.5031699999999999E-10</v>
      </c>
      <c r="AK13">
        <f t="shared" si="2"/>
        <v>7.7259785093249284E-10</v>
      </c>
      <c r="AL13" s="121">
        <f t="shared" si="3"/>
        <v>-0.40391420023821334</v>
      </c>
    </row>
    <row r="14" spans="1:38" x14ac:dyDescent="0.25">
      <c r="C14" t="s">
        <v>335</v>
      </c>
      <c r="D14" t="s">
        <v>394</v>
      </c>
      <c r="E14">
        <v>1045</v>
      </c>
      <c r="F14">
        <v>1099.77997799779</v>
      </c>
      <c r="G14">
        <v>0.448735993317051</v>
      </c>
      <c r="I14">
        <v>0.37311089961278099</v>
      </c>
      <c r="K14">
        <v>0.62790713794123298</v>
      </c>
      <c r="N14">
        <v>0.44251165203382697</v>
      </c>
      <c r="O14" s="91">
        <v>0.44251165203382697</v>
      </c>
      <c r="P14">
        <v>0.36904516051010999</v>
      </c>
      <c r="R14">
        <v>0.62106491862728797</v>
      </c>
      <c r="S14" s="91">
        <v>0.62106491862728797</v>
      </c>
      <c r="T14" s="91">
        <f t="shared" si="4"/>
        <v>0.63127481120498741</v>
      </c>
      <c r="U14" s="94">
        <f t="shared" si="0"/>
        <v>0.63127481120498741</v>
      </c>
      <c r="W14">
        <v>1.0258529508908301</v>
      </c>
      <c r="X14" t="s">
        <v>395</v>
      </c>
      <c r="AB14">
        <v>1928974.58503027</v>
      </c>
      <c r="AC14">
        <v>-390.79019498306099</v>
      </c>
      <c r="AF14">
        <v>2065.0300000000002</v>
      </c>
      <c r="AG14" s="45">
        <v>2.2410472797632E-16</v>
      </c>
      <c r="AJ14" s="92">
        <v>4.7543028663246597E-10</v>
      </c>
      <c r="AK14">
        <f>W14/(1/3*AB14*AF14)</f>
        <v>7.7259785093249284E-10</v>
      </c>
      <c r="AL14" s="121">
        <f t="shared" si="3"/>
        <v>-0.62504971318698066</v>
      </c>
    </row>
    <row r="15" spans="1:38" x14ac:dyDescent="0.25">
      <c r="C15" t="s">
        <v>336</v>
      </c>
      <c r="D15" t="s">
        <v>271</v>
      </c>
      <c r="E15">
        <v>1146</v>
      </c>
      <c r="G15">
        <v>0.38351170800000001</v>
      </c>
      <c r="I15">
        <v>0.33599408200000003</v>
      </c>
      <c r="K15">
        <v>0.546883746</v>
      </c>
      <c r="AB15">
        <v>1799756.6029999999</v>
      </c>
      <c r="AC15">
        <v>-381.38097219999997</v>
      </c>
      <c r="AF15">
        <v>1873.13</v>
      </c>
      <c r="AG15" s="45">
        <v>-3.2000000000000002E-16</v>
      </c>
      <c r="AJ15" s="45">
        <v>5.0506200000000003E-10</v>
      </c>
      <c r="AK15">
        <f>W15/(1/3*AB15*AF15)</f>
        <v>0</v>
      </c>
    </row>
    <row r="16" spans="1:38" x14ac:dyDescent="0.25">
      <c r="A16" t="s">
        <v>397</v>
      </c>
      <c r="B16" t="s">
        <v>400</v>
      </c>
      <c r="C16" t="s">
        <v>178</v>
      </c>
      <c r="D16" t="s">
        <v>341</v>
      </c>
      <c r="E16">
        <v>927.15</v>
      </c>
      <c r="F16">
        <v>933.1</v>
      </c>
      <c r="G16">
        <v>1.014055878</v>
      </c>
      <c r="H16">
        <v>1.067383376</v>
      </c>
      <c r="I16">
        <v>0.792669662</v>
      </c>
      <c r="J16">
        <v>0.73580819600000003</v>
      </c>
      <c r="K16">
        <v>0.81987116500000001</v>
      </c>
      <c r="L16">
        <v>0.76105842300000004</v>
      </c>
      <c r="M16">
        <v>1.2300446970000001</v>
      </c>
      <c r="N16">
        <v>1.0124409320000001</v>
      </c>
      <c r="O16">
        <v>1.065558754</v>
      </c>
      <c r="P16">
        <v>0.78967818400000001</v>
      </c>
      <c r="Q16">
        <v>0.73351782499999996</v>
      </c>
      <c r="R16">
        <v>0.81677703099999999</v>
      </c>
      <c r="S16">
        <v>0.75868945499999996</v>
      </c>
      <c r="T16" s="93">
        <f>1/3*AB16*AF16*AJ16</f>
        <v>0.82444870625291233</v>
      </c>
      <c r="U16" s="93">
        <f>1/3*AD16*AH16*AJ16</f>
        <v>0.76530759833171536</v>
      </c>
      <c r="V16">
        <v>1.228219553</v>
      </c>
      <c r="W16">
        <v>0.86868920999999999</v>
      </c>
      <c r="X16" t="s">
        <v>342</v>
      </c>
      <c r="AB16">
        <v>4180231.6949999998</v>
      </c>
      <c r="AC16">
        <v>-1150.5433379999999</v>
      </c>
      <c r="AD16">
        <v>4180231.6949999998</v>
      </c>
      <c r="AE16">
        <v>-1150.5433379999999</v>
      </c>
      <c r="AF16">
        <v>2592.8447540000002</v>
      </c>
      <c r="AG16">
        <v>-1.0632393819999999</v>
      </c>
      <c r="AH16">
        <v>2406.8492999999999</v>
      </c>
      <c r="AI16">
        <v>-0.69799999999999995</v>
      </c>
      <c r="AJ16" s="45">
        <v>2.2819599999999999E-10</v>
      </c>
      <c r="AK16">
        <f t="shared" ref="AK16:AK21" si="5">W16/(1/3*AD16*AH16)</f>
        <v>2.5902186702089745E-10</v>
      </c>
    </row>
    <row r="17" spans="1:37" x14ac:dyDescent="0.25">
      <c r="C17" t="s">
        <v>370</v>
      </c>
      <c r="D17" t="s">
        <v>339</v>
      </c>
      <c r="E17">
        <v>648.15</v>
      </c>
      <c r="F17">
        <v>746.27899339999999</v>
      </c>
      <c r="G17">
        <v>0.98532243799999997</v>
      </c>
      <c r="H17">
        <v>1.535953012</v>
      </c>
      <c r="I17">
        <v>0.70337308200000004</v>
      </c>
      <c r="J17">
        <v>1.0927876480000001</v>
      </c>
      <c r="K17">
        <v>0.75008004699999997</v>
      </c>
      <c r="L17">
        <v>1.1653533979999999</v>
      </c>
      <c r="M17">
        <v>1.238570596</v>
      </c>
      <c r="N17">
        <v>0.97854224499999998</v>
      </c>
      <c r="O17">
        <v>1.520883459</v>
      </c>
      <c r="P17">
        <v>0.691384216</v>
      </c>
      <c r="Q17">
        <v>1.0387508649999999</v>
      </c>
      <c r="R17">
        <v>0.73729507000000005</v>
      </c>
      <c r="S17">
        <v>1.107728343</v>
      </c>
      <c r="T17" s="93">
        <f t="shared" ref="T17:T32" si="6">1/3*AB17*AF17*AJ17</f>
        <v>0.75493631478082701</v>
      </c>
      <c r="U17" s="93">
        <f t="shared" ref="U17:U32" si="7">1/3*AD17*AH17*AJ17</f>
        <v>1.1728982824634968</v>
      </c>
      <c r="V17">
        <v>1.2195234070000001</v>
      </c>
      <c r="W17">
        <v>1.23948167</v>
      </c>
      <c r="X17" t="s">
        <v>371</v>
      </c>
      <c r="AB17">
        <v>4148286.111</v>
      </c>
      <c r="AC17">
        <v>-396.11656770000002</v>
      </c>
      <c r="AD17">
        <v>4900967.1409999998</v>
      </c>
      <c r="AE17">
        <v>-926.30419610000001</v>
      </c>
      <c r="AF17">
        <v>2705.7050159999999</v>
      </c>
      <c r="AG17">
        <v>-0.33945409300000001</v>
      </c>
      <c r="AH17">
        <v>3558.0937920000001</v>
      </c>
      <c r="AI17">
        <v>-1.101929884</v>
      </c>
      <c r="AJ17" s="45">
        <v>2.0178199999999999E-10</v>
      </c>
      <c r="AK17">
        <f t="shared" si="5"/>
        <v>2.1323681181511477E-10</v>
      </c>
    </row>
    <row r="18" spans="1:37" x14ac:dyDescent="0.25">
      <c r="C18" t="s">
        <v>372</v>
      </c>
      <c r="D18" t="s">
        <v>340</v>
      </c>
      <c r="E18">
        <v>713.15</v>
      </c>
      <c r="F18">
        <v>742</v>
      </c>
      <c r="G18">
        <v>1.0026613717161601</v>
      </c>
      <c r="H18">
        <v>1.4587346760481199</v>
      </c>
      <c r="I18">
        <v>0.77869667496149497</v>
      </c>
      <c r="J18">
        <v>1.12129833412361</v>
      </c>
      <c r="K18">
        <v>0.83996625054225205</v>
      </c>
      <c r="L18">
        <v>1.2095245655179601</v>
      </c>
      <c r="M18">
        <v>1.3173179153819901</v>
      </c>
      <c r="N18">
        <v>1.00030953329204</v>
      </c>
      <c r="O18">
        <v>1.45402881126182</v>
      </c>
      <c r="P18">
        <v>0.77459168631564501</v>
      </c>
      <c r="Q18">
        <v>1.10981207803473</v>
      </c>
      <c r="R18">
        <v>0.83553827231627098</v>
      </c>
      <c r="S18">
        <v>1.28254880691883</v>
      </c>
      <c r="T18" s="93">
        <f>1/3*AB18*AF18*AJ18</f>
        <v>0.85830993197224359</v>
      </c>
      <c r="U18" s="93">
        <f t="shared" si="7"/>
        <v>1.2359388807327589</v>
      </c>
      <c r="V18">
        <v>1.3099479510700101</v>
      </c>
      <c r="W18">
        <v>1.10003584410532</v>
      </c>
      <c r="X18" t="s">
        <v>374</v>
      </c>
      <c r="Y18">
        <v>1.1000000000000001</v>
      </c>
      <c r="Z18" t="s">
        <v>81</v>
      </c>
      <c r="AB18">
        <v>4334227.3380131098</v>
      </c>
      <c r="AC18">
        <v>-587.70577569964496</v>
      </c>
      <c r="AD18">
        <v>4955028.3521140199</v>
      </c>
      <c r="AE18">
        <v>-1020.64282723632</v>
      </c>
      <c r="AF18">
        <v>2768.0079108828199</v>
      </c>
      <c r="AG18">
        <v>-0.538406484156978</v>
      </c>
      <c r="AH18">
        <v>3486.4683492253998</v>
      </c>
      <c r="AI18">
        <v>-1.10192988399999</v>
      </c>
      <c r="AJ18" s="45">
        <v>2.14628E-10</v>
      </c>
      <c r="AK18">
        <f t="shared" si="5"/>
        <v>1.9102764451318127E-10</v>
      </c>
    </row>
    <row r="19" spans="1:37" x14ac:dyDescent="0.25">
      <c r="C19" t="s">
        <v>372</v>
      </c>
      <c r="D19" t="s">
        <v>340</v>
      </c>
      <c r="E19">
        <v>713.15</v>
      </c>
      <c r="F19">
        <v>733</v>
      </c>
      <c r="G19">
        <v>1.0026613717161601</v>
      </c>
      <c r="H19">
        <v>1.4587346760481199</v>
      </c>
      <c r="I19">
        <v>0.77869667496149497</v>
      </c>
      <c r="J19">
        <v>1.12129833412361</v>
      </c>
      <c r="K19">
        <v>0.83996625054225205</v>
      </c>
      <c r="L19">
        <v>1.2095245655179601</v>
      </c>
      <c r="M19">
        <v>1.3173179153819901</v>
      </c>
      <c r="N19">
        <v>1.00030953329204</v>
      </c>
      <c r="O19">
        <v>1.45402881126182</v>
      </c>
      <c r="P19">
        <v>0.77459168631564501</v>
      </c>
      <c r="Q19">
        <v>1.10981207803473</v>
      </c>
      <c r="R19">
        <v>0.83553827231627098</v>
      </c>
      <c r="S19">
        <v>1.28900834684299</v>
      </c>
      <c r="T19" s="93">
        <f t="shared" si="6"/>
        <v>0.85830993197224359</v>
      </c>
      <c r="U19" s="93">
        <f t="shared" si="7"/>
        <v>1.2359388807327589</v>
      </c>
      <c r="V19">
        <v>1.31240460584067</v>
      </c>
      <c r="W19">
        <v>1.1867124999999901</v>
      </c>
      <c r="X19" t="s">
        <v>373</v>
      </c>
      <c r="Y19">
        <v>1.1000000000000001</v>
      </c>
      <c r="Z19" t="s">
        <v>81</v>
      </c>
      <c r="AB19">
        <v>4334227.3380131098</v>
      </c>
      <c r="AC19">
        <v>-587.70577569964496</v>
      </c>
      <c r="AD19">
        <v>4955028.3521140199</v>
      </c>
      <c r="AE19">
        <v>-1020.64282723632</v>
      </c>
      <c r="AF19">
        <v>2768.0079108828199</v>
      </c>
      <c r="AG19">
        <v>-0.538406484156978</v>
      </c>
      <c r="AH19">
        <v>3486.4683492253998</v>
      </c>
      <c r="AI19">
        <v>-1.10192988399999</v>
      </c>
      <c r="AJ19" s="45">
        <v>2.14628E-10</v>
      </c>
      <c r="AK19">
        <f t="shared" si="5"/>
        <v>2.0607955168381081E-10</v>
      </c>
    </row>
    <row r="20" spans="1:37" x14ac:dyDescent="0.25">
      <c r="C20" t="s">
        <v>375</v>
      </c>
      <c r="D20" t="s">
        <v>343</v>
      </c>
      <c r="E20">
        <v>735</v>
      </c>
      <c r="F20">
        <v>742.4</v>
      </c>
      <c r="G20">
        <v>0.69546259799999999</v>
      </c>
      <c r="H20">
        <v>0.905096868</v>
      </c>
      <c r="I20">
        <v>0.65005468700000002</v>
      </c>
      <c r="J20">
        <v>0.77295464199999997</v>
      </c>
      <c r="K20">
        <v>0.68950912499999994</v>
      </c>
      <c r="L20">
        <v>0.81986837400000001</v>
      </c>
      <c r="M20">
        <v>1.0993871340000001</v>
      </c>
      <c r="N20">
        <v>0.69317885499999998</v>
      </c>
      <c r="O20">
        <v>0.90175870999999996</v>
      </c>
      <c r="P20">
        <v>0.64594060200000003</v>
      </c>
      <c r="Q20">
        <v>0.76685545600000005</v>
      </c>
      <c r="R20">
        <v>0.68514534000000005</v>
      </c>
      <c r="S20">
        <v>0.81339900399999998</v>
      </c>
      <c r="T20" s="93">
        <f t="shared" si="6"/>
        <v>0.69709851325975669</v>
      </c>
      <c r="U20" s="93">
        <f t="shared" si="7"/>
        <v>0.82889261897459166</v>
      </c>
      <c r="V20">
        <v>1.0964289089999999</v>
      </c>
      <c r="W20">
        <v>0.79004699</v>
      </c>
      <c r="X20" t="s">
        <v>43</v>
      </c>
      <c r="AB20">
        <v>3402318.9029999999</v>
      </c>
      <c r="AC20">
        <v>-956.9619434</v>
      </c>
      <c r="AD20">
        <v>4129410.071</v>
      </c>
      <c r="AE20">
        <v>-1374.743747</v>
      </c>
      <c r="AF20">
        <v>2408.0440870000002</v>
      </c>
      <c r="AG20">
        <v>-0.94777014900000001</v>
      </c>
      <c r="AH20">
        <v>2359.15</v>
      </c>
      <c r="AI20">
        <v>-1.2</v>
      </c>
      <c r="AJ20" s="45">
        <v>2.5525600000000002E-10</v>
      </c>
      <c r="AK20">
        <f t="shared" si="5"/>
        <v>2.4329355801106695E-10</v>
      </c>
    </row>
    <row r="21" spans="1:37" x14ac:dyDescent="0.25">
      <c r="C21" t="s">
        <v>376</v>
      </c>
      <c r="D21" t="s">
        <v>390</v>
      </c>
      <c r="E21">
        <v>958</v>
      </c>
      <c r="F21">
        <v>993.01377730000002</v>
      </c>
      <c r="G21">
        <v>0.57197134999999999</v>
      </c>
      <c r="H21">
        <v>0.59758620600000001</v>
      </c>
      <c r="I21">
        <v>0.48604519699999998</v>
      </c>
      <c r="J21">
        <v>0.49336010899999999</v>
      </c>
      <c r="K21">
        <v>0.48768133899999999</v>
      </c>
      <c r="L21">
        <v>0.49502087500000003</v>
      </c>
      <c r="M21">
        <v>0.74453172700000003</v>
      </c>
      <c r="N21">
        <v>0.56448951300000005</v>
      </c>
      <c r="O21">
        <v>0.58988275099999998</v>
      </c>
      <c r="P21">
        <v>0.47418605600000002</v>
      </c>
      <c r="Q21">
        <v>0.48283678699999999</v>
      </c>
      <c r="R21">
        <v>0.475782278</v>
      </c>
      <c r="S21">
        <v>0.48446212999999999</v>
      </c>
      <c r="T21" s="93">
        <f t="shared" si="6"/>
        <v>0.49332756004481509</v>
      </c>
      <c r="U21" s="93">
        <f t="shared" si="7"/>
        <v>0.50075207103009023</v>
      </c>
      <c r="V21">
        <v>0.735807251</v>
      </c>
      <c r="W21">
        <v>0.76602038500000003</v>
      </c>
      <c r="X21" t="s">
        <v>46</v>
      </c>
      <c r="AB21">
        <v>2774359.2609999999</v>
      </c>
      <c r="AC21">
        <v>-854.0082443</v>
      </c>
      <c r="AD21">
        <v>2816112.9810000001</v>
      </c>
      <c r="AE21">
        <v>-610.09615399999996</v>
      </c>
      <c r="AF21">
        <v>2066.835583</v>
      </c>
      <c r="AG21">
        <v>-0.85263324900000004</v>
      </c>
      <c r="AH21">
        <v>2066.835583</v>
      </c>
      <c r="AI21">
        <v>-0.85263324900000004</v>
      </c>
      <c r="AJ21" s="45">
        <v>2.5810000000000002E-10</v>
      </c>
      <c r="AK21">
        <f t="shared" si="5"/>
        <v>3.9482584857171684E-10</v>
      </c>
    </row>
    <row r="22" spans="1:37" x14ac:dyDescent="0.25">
      <c r="T22" s="93"/>
      <c r="U22" s="93"/>
      <c r="AJ22" s="92"/>
    </row>
    <row r="23" spans="1:37" x14ac:dyDescent="0.25">
      <c r="A23" t="s">
        <v>398</v>
      </c>
      <c r="B23" t="s">
        <v>401</v>
      </c>
      <c r="C23" t="s">
        <v>387</v>
      </c>
      <c r="D23" t="s">
        <v>346</v>
      </c>
      <c r="E23">
        <v>927.15</v>
      </c>
      <c r="G23">
        <v>0.41485046880626703</v>
      </c>
      <c r="I23">
        <v>0.314054329772467</v>
      </c>
      <c r="K23">
        <v>0.29741153703425899</v>
      </c>
      <c r="M23">
        <v>0.45658874923387299</v>
      </c>
      <c r="T23" s="93"/>
      <c r="U23" s="93"/>
      <c r="AB23">
        <v>1736870.05256554</v>
      </c>
      <c r="AC23">
        <v>-609.72765824218902</v>
      </c>
      <c r="AF23">
        <v>1802.1553163621099</v>
      </c>
      <c r="AG23">
        <v>-0.89755401367129894</v>
      </c>
      <c r="AJ23" s="45">
        <v>3.0525299999999998E-10</v>
      </c>
    </row>
    <row r="24" spans="1:37" x14ac:dyDescent="0.25">
      <c r="C24" t="s">
        <v>382</v>
      </c>
      <c r="D24" t="s">
        <v>391</v>
      </c>
      <c r="E24">
        <v>771.15</v>
      </c>
      <c r="G24">
        <v>0.41872534571375503</v>
      </c>
      <c r="I24">
        <v>0.41213211347363599</v>
      </c>
      <c r="K24">
        <v>0.37096881971760898</v>
      </c>
      <c r="M24">
        <v>0.641026601296109</v>
      </c>
      <c r="T24" s="93"/>
      <c r="U24" s="93"/>
      <c r="AB24">
        <v>2227090.39103508</v>
      </c>
      <c r="AC24">
        <v>-537.97423144434299</v>
      </c>
      <c r="AF24">
        <v>2101.2951277836</v>
      </c>
      <c r="AG24">
        <v>-0.58476860713520495</v>
      </c>
      <c r="AJ24" s="45">
        <v>2.8376199999999998E-10</v>
      </c>
    </row>
    <row r="25" spans="1:37" x14ac:dyDescent="0.25">
      <c r="C25" t="s">
        <v>383</v>
      </c>
      <c r="D25" t="s">
        <v>345</v>
      </c>
      <c r="E25">
        <v>779.15</v>
      </c>
      <c r="F25">
        <v>822.88235294117601</v>
      </c>
      <c r="G25">
        <v>0.40278115588343499</v>
      </c>
      <c r="H25">
        <v>0.40544836849627802</v>
      </c>
      <c r="I25">
        <v>0.390665315849135</v>
      </c>
      <c r="J25">
        <v>0.381247522638679</v>
      </c>
      <c r="K25">
        <v>0.39864458045138601</v>
      </c>
      <c r="L25">
        <v>0.38903443060995502</v>
      </c>
      <c r="M25">
        <v>0.51314106671456505</v>
      </c>
      <c r="N25">
        <v>0.39721038333759101</v>
      </c>
      <c r="O25">
        <v>0.39998305221610098</v>
      </c>
      <c r="P25">
        <v>0.383066739278836</v>
      </c>
      <c r="Q25">
        <v>0.37476826072071401</v>
      </c>
      <c r="R25">
        <v>0.39089080440318302</v>
      </c>
      <c r="S25">
        <v>0.38242283100248098</v>
      </c>
      <c r="T25" s="93">
        <f t="shared" si="6"/>
        <v>0.40383856992838557</v>
      </c>
      <c r="U25" s="93">
        <f t="shared" si="7"/>
        <v>0.39410320825768014</v>
      </c>
      <c r="V25">
        <v>0.50629198168391398</v>
      </c>
      <c r="W25">
        <v>0.58073622386404899</v>
      </c>
      <c r="X25" t="s">
        <v>384</v>
      </c>
      <c r="AB25">
        <v>2037424.17418427</v>
      </c>
      <c r="AC25">
        <v>-494.77865418926399</v>
      </c>
      <c r="AD25">
        <v>1988307.8621493899</v>
      </c>
      <c r="AE25">
        <v>-363.81379873041402</v>
      </c>
      <c r="AF25">
        <v>2039.9777232997301</v>
      </c>
      <c r="AG25">
        <v>-0.53529196719592897</v>
      </c>
      <c r="AH25">
        <v>2039.9777232997301</v>
      </c>
      <c r="AI25">
        <v>-0.53529196719592897</v>
      </c>
      <c r="AJ25" s="45">
        <v>2.9148899999999998E-10</v>
      </c>
      <c r="AK25">
        <f>W25/(1/3*AD25*AH25)</f>
        <v>4.2952764050382206E-10</v>
      </c>
    </row>
    <row r="26" spans="1:37" x14ac:dyDescent="0.25">
      <c r="C26" t="s">
        <v>383</v>
      </c>
      <c r="D26" t="s">
        <v>345</v>
      </c>
      <c r="E26">
        <v>779.15</v>
      </c>
      <c r="F26">
        <v>792.88235294117601</v>
      </c>
      <c r="G26">
        <v>0.40278115588343499</v>
      </c>
      <c r="H26">
        <v>0.40544836849627802</v>
      </c>
      <c r="I26">
        <v>0.390665315849135</v>
      </c>
      <c r="J26">
        <v>0.381247522638679</v>
      </c>
      <c r="K26">
        <v>0.39864458045138601</v>
      </c>
      <c r="L26">
        <v>0.38903443060995502</v>
      </c>
      <c r="M26">
        <v>0.51314106671456505</v>
      </c>
      <c r="N26">
        <v>0.40110992463079898</v>
      </c>
      <c r="O26">
        <v>0.40380877376209401</v>
      </c>
      <c r="P26">
        <v>0.38839417673531501</v>
      </c>
      <c r="Q26">
        <v>0.37931329036105699</v>
      </c>
      <c r="R26">
        <v>0.39632705375412203</v>
      </c>
      <c r="S26">
        <v>0.387060692006792</v>
      </c>
      <c r="T26" s="93">
        <f t="shared" si="6"/>
        <v>0.40383856992838557</v>
      </c>
      <c r="U26" s="93">
        <f t="shared" si="7"/>
        <v>0.39410320825768014</v>
      </c>
      <c r="V26">
        <v>0.51108634120537</v>
      </c>
      <c r="W26">
        <v>0.61309196768942897</v>
      </c>
      <c r="X26" t="s">
        <v>385</v>
      </c>
      <c r="AB26">
        <v>2037424.17418427</v>
      </c>
      <c r="AC26">
        <v>-494.77865418926399</v>
      </c>
      <c r="AD26">
        <v>1988307.8621493899</v>
      </c>
      <c r="AE26">
        <v>-363.81379873041402</v>
      </c>
      <c r="AF26">
        <v>2039.9777232997301</v>
      </c>
      <c r="AG26">
        <v>-0.53529196719592897</v>
      </c>
      <c r="AH26">
        <v>2039.9777232997301</v>
      </c>
      <c r="AI26">
        <v>-0.53529196719592897</v>
      </c>
      <c r="AJ26" s="45">
        <v>2.9148899999999998E-10</v>
      </c>
      <c r="AK26">
        <f>W26/(1/3*AD26*AH26)</f>
        <v>4.5345879156856956E-10</v>
      </c>
    </row>
    <row r="27" spans="1:37" x14ac:dyDescent="0.25">
      <c r="C27" t="s">
        <v>377</v>
      </c>
      <c r="D27" t="s">
        <v>345</v>
      </c>
      <c r="E27">
        <v>921.15</v>
      </c>
      <c r="G27">
        <v>0.33458127100000001</v>
      </c>
      <c r="I27">
        <v>0.31245402700000002</v>
      </c>
      <c r="K27">
        <v>0.40005312900000001</v>
      </c>
      <c r="M27">
        <v>0.41564916200000002</v>
      </c>
      <c r="T27" s="93"/>
      <c r="U27" s="93"/>
      <c r="AB27">
        <v>1699665.4909999999</v>
      </c>
      <c r="AC27">
        <v>-536.55342389999998</v>
      </c>
      <c r="AF27">
        <v>1788.92832</v>
      </c>
      <c r="AG27">
        <v>-0.807659138</v>
      </c>
      <c r="AJ27" s="45">
        <v>4.0100299999999999E-10</v>
      </c>
    </row>
    <row r="28" spans="1:37" x14ac:dyDescent="0.25">
      <c r="C28" t="s">
        <v>377</v>
      </c>
      <c r="D28" t="s">
        <v>345</v>
      </c>
      <c r="E28">
        <v>921.15</v>
      </c>
      <c r="G28">
        <v>0.334581271495481</v>
      </c>
      <c r="I28">
        <v>0.31245402733677802</v>
      </c>
      <c r="K28">
        <v>0.40005312940732901</v>
      </c>
      <c r="M28">
        <v>0.41564916186099998</v>
      </c>
      <c r="T28" s="93"/>
      <c r="U28" s="93"/>
      <c r="AB28">
        <v>1699665.49092353</v>
      </c>
      <c r="AC28">
        <v>-536.55342388549798</v>
      </c>
      <c r="AF28">
        <v>1788.9283202763399</v>
      </c>
      <c r="AG28">
        <v>-0.80765913810327095</v>
      </c>
      <c r="AJ28" s="45">
        <v>4.0100299999999999E-10</v>
      </c>
    </row>
    <row r="29" spans="1:37" x14ac:dyDescent="0.25">
      <c r="C29" t="s">
        <v>378</v>
      </c>
      <c r="D29" t="s">
        <v>392</v>
      </c>
      <c r="E29">
        <v>658.15</v>
      </c>
      <c r="F29">
        <v>722.73280584297004</v>
      </c>
      <c r="G29">
        <v>0.415599756638869</v>
      </c>
      <c r="H29">
        <v>0.41029940953758698</v>
      </c>
      <c r="I29">
        <v>0.35068436878095199</v>
      </c>
      <c r="J29">
        <v>0.26195244520996502</v>
      </c>
      <c r="K29">
        <v>0.34371290207405603</v>
      </c>
      <c r="L29">
        <v>0.25674493408844101</v>
      </c>
      <c r="M29">
        <v>0.49816349735321303</v>
      </c>
      <c r="N29">
        <v>0.40661804145337699</v>
      </c>
      <c r="O29">
        <v>0.40015577375356698</v>
      </c>
      <c r="P29">
        <v>0.34048017882007398</v>
      </c>
      <c r="Q29">
        <v>0.25226821129067301</v>
      </c>
      <c r="R29">
        <v>0.33371156737824298</v>
      </c>
      <c r="S29">
        <v>0.247253218913526</v>
      </c>
      <c r="T29" s="93">
        <f t="shared" si="6"/>
        <v>0.34683268082883584</v>
      </c>
      <c r="U29" s="93">
        <f t="shared" si="7"/>
        <v>0.25907533072450972</v>
      </c>
      <c r="V29">
        <v>0.48823177174833698</v>
      </c>
      <c r="W29">
        <v>0.48206143203948898</v>
      </c>
      <c r="X29" t="s">
        <v>379</v>
      </c>
      <c r="Y29">
        <v>0.481881</v>
      </c>
      <c r="Z29" t="s">
        <v>380</v>
      </c>
      <c r="AB29">
        <v>1820781.03589645</v>
      </c>
      <c r="AC29">
        <v>-431.00377355244501</v>
      </c>
      <c r="AD29">
        <v>1360077.8563441799</v>
      </c>
      <c r="AE29">
        <v>-482.68212307184803</v>
      </c>
      <c r="AF29">
        <v>2082.7741277432401</v>
      </c>
      <c r="AG29">
        <v>-0.56546558834648497</v>
      </c>
      <c r="AH29">
        <v>2082.7741277432401</v>
      </c>
      <c r="AI29">
        <v>-0.56546558834648497</v>
      </c>
      <c r="AJ29" s="45">
        <v>2.7437299999999998E-10</v>
      </c>
      <c r="AK29">
        <f>W29/(1/3*AD29*AH29)</f>
        <v>5.1052580314416583E-10</v>
      </c>
    </row>
    <row r="30" spans="1:37" x14ac:dyDescent="0.25">
      <c r="C30" t="s">
        <v>381</v>
      </c>
      <c r="D30" t="s">
        <v>392</v>
      </c>
      <c r="E30">
        <v>660.15</v>
      </c>
      <c r="F30">
        <v>722.73280584297004</v>
      </c>
      <c r="G30">
        <v>0.393714521475093</v>
      </c>
      <c r="H30">
        <v>0.39118930950951902</v>
      </c>
      <c r="I30">
        <v>0.34976748010176301</v>
      </c>
      <c r="J30">
        <v>0.26709170835509199</v>
      </c>
      <c r="K30">
        <v>0.338372799204049</v>
      </c>
      <c r="L30">
        <v>0.25839042833258602</v>
      </c>
      <c r="M30">
        <v>0.48112820506210002</v>
      </c>
      <c r="N30">
        <v>0.38518774592563298</v>
      </c>
      <c r="O30">
        <v>0.38163468391340599</v>
      </c>
      <c r="P30">
        <v>0.33909051274901397</v>
      </c>
      <c r="Q30">
        <v>0.25729941208292401</v>
      </c>
      <c r="R30">
        <v>0.32804366474847102</v>
      </c>
      <c r="S30">
        <v>0.24891714425459099</v>
      </c>
      <c r="T30" s="93">
        <f t="shared" si="6"/>
        <v>0.35325953634429208</v>
      </c>
      <c r="U30" s="93">
        <f t="shared" si="7"/>
        <v>0.26975833495862195</v>
      </c>
      <c r="V30">
        <v>0.47179184813351899</v>
      </c>
      <c r="W30">
        <v>0.481544580427339</v>
      </c>
      <c r="X30" t="s">
        <v>379</v>
      </c>
      <c r="Y30">
        <v>0.48136099999999998</v>
      </c>
      <c r="Z30" t="s">
        <v>380</v>
      </c>
      <c r="AB30">
        <v>1785221.7495239601</v>
      </c>
      <c r="AC30">
        <v>-455.02882324819899</v>
      </c>
      <c r="AD30">
        <v>1363242.5940064299</v>
      </c>
      <c r="AE30">
        <v>-484.14890846985099</v>
      </c>
      <c r="AF30">
        <v>2052.5614117156001</v>
      </c>
      <c r="AG30">
        <v>-0.65308249636897897</v>
      </c>
      <c r="AH30">
        <v>2052.5614117156001</v>
      </c>
      <c r="AI30">
        <v>-0.65308249636897897</v>
      </c>
      <c r="AJ30" s="45">
        <v>2.89219E-10</v>
      </c>
      <c r="AK30">
        <f>W30/(1/3*AD30*AH30)</f>
        <v>5.1628373977018122E-10</v>
      </c>
    </row>
    <row r="31" spans="1:37" x14ac:dyDescent="0.25">
      <c r="C31" t="s">
        <v>386</v>
      </c>
      <c r="D31" t="s">
        <v>345</v>
      </c>
      <c r="E31">
        <v>769.45</v>
      </c>
      <c r="G31">
        <v>0.419530868485185</v>
      </c>
      <c r="H31">
        <v>0.419530868485185</v>
      </c>
      <c r="I31">
        <v>0.388028966963262</v>
      </c>
      <c r="J31">
        <v>0.388028966963262</v>
      </c>
      <c r="K31">
        <v>0.38903579474212202</v>
      </c>
      <c r="L31">
        <v>0.38903579474212202</v>
      </c>
      <c r="M31">
        <v>0.50641835214741004</v>
      </c>
      <c r="T31" s="93"/>
      <c r="U31" s="93"/>
      <c r="AB31">
        <v>2019238.0687336901</v>
      </c>
      <c r="AC31">
        <v>-491.56569451511302</v>
      </c>
      <c r="AD31">
        <v>2019238.0687336901</v>
      </c>
      <c r="AE31">
        <v>-491.56569451511302</v>
      </c>
      <c r="AF31">
        <v>2029.6512982499301</v>
      </c>
      <c r="AG31">
        <v>-0.54189987165813402</v>
      </c>
      <c r="AH31">
        <v>2029.6512982499301</v>
      </c>
      <c r="AI31">
        <v>-0.54189987165813402</v>
      </c>
      <c r="AJ31" s="45">
        <v>2.8761700000000001E-10</v>
      </c>
    </row>
    <row r="32" spans="1:37" x14ac:dyDescent="0.25">
      <c r="C32" t="s">
        <v>388</v>
      </c>
      <c r="D32" t="s">
        <v>345</v>
      </c>
      <c r="E32">
        <v>693.98</v>
      </c>
      <c r="F32">
        <v>749.18962722852496</v>
      </c>
      <c r="G32">
        <v>0.39286591394850101</v>
      </c>
      <c r="H32">
        <v>0.40084534235158698</v>
      </c>
      <c r="I32">
        <v>0.36978447341794801</v>
      </c>
      <c r="J32">
        <v>0.349107649067602</v>
      </c>
      <c r="K32">
        <v>0.34304766887515398</v>
      </c>
      <c r="L32">
        <v>0.323865856487077</v>
      </c>
      <c r="M32">
        <v>0.522609724140501</v>
      </c>
      <c r="N32">
        <v>0.385897697082353</v>
      </c>
      <c r="O32">
        <v>0.39371521148919802</v>
      </c>
      <c r="P32">
        <v>0.36107462040670901</v>
      </c>
      <c r="Q32">
        <v>0.34240071201634398</v>
      </c>
      <c r="R32">
        <v>0.33496757090853801</v>
      </c>
      <c r="S32">
        <v>0.31764385614330798</v>
      </c>
      <c r="T32" s="93">
        <f t="shared" si="6"/>
        <v>0.34658785618516608</v>
      </c>
      <c r="U32" s="93">
        <f t="shared" si="7"/>
        <v>0.32720809110724236</v>
      </c>
      <c r="V32">
        <v>0.51375373188596696</v>
      </c>
      <c r="W32">
        <v>0.53550323241367803</v>
      </c>
      <c r="X32" t="s">
        <v>389</v>
      </c>
      <c r="AB32">
        <v>1937107.5416000001</v>
      </c>
      <c r="AC32">
        <v>-448.02543559863301</v>
      </c>
      <c r="AD32">
        <v>1828792.4681866199</v>
      </c>
      <c r="AE32">
        <v>-275.79915850202298</v>
      </c>
      <c r="AF32">
        <v>2095.8298625132702</v>
      </c>
      <c r="AG32">
        <v>-0.51172527966872094</v>
      </c>
      <c r="AH32">
        <v>2095.8298625132702</v>
      </c>
      <c r="AI32">
        <v>-0.51172527966872094</v>
      </c>
      <c r="AJ32" s="45">
        <v>2.56109E-10</v>
      </c>
      <c r="AK32">
        <f>W32/(1/3*AD32*AH32)</f>
        <v>4.1914366141173662E-10</v>
      </c>
    </row>
    <row r="33" spans="1:37" x14ac:dyDescent="0.25">
      <c r="A33" t="s">
        <v>399</v>
      </c>
      <c r="B33" t="s">
        <v>402</v>
      </c>
      <c r="C33" t="s">
        <v>337</v>
      </c>
      <c r="D33" t="s">
        <v>369</v>
      </c>
      <c r="E33">
        <v>796.15</v>
      </c>
      <c r="F33">
        <v>802</v>
      </c>
      <c r="G33">
        <v>0.113477225</v>
      </c>
      <c r="I33">
        <v>0.30138327399999998</v>
      </c>
      <c r="K33">
        <v>0.308801714</v>
      </c>
      <c r="M33">
        <v>0.44540780899999999</v>
      </c>
      <c r="N33">
        <v>0.113273346</v>
      </c>
      <c r="O33" s="91">
        <v>0.113273346</v>
      </c>
      <c r="P33">
        <v>0.300722557</v>
      </c>
      <c r="R33">
        <v>0.30812473400000001</v>
      </c>
      <c r="S33" s="91">
        <v>0.30812473400000001</v>
      </c>
      <c r="T33" s="91">
        <v>0.30812473400000001</v>
      </c>
      <c r="U33" s="94">
        <f>1/3*AB33*AF33*AJ33</f>
        <v>0.31197207672008526</v>
      </c>
      <c r="V33">
        <v>0.44469124900000001</v>
      </c>
      <c r="W33">
        <v>0.23702504099999999</v>
      </c>
      <c r="X33" t="s">
        <v>338</v>
      </c>
      <c r="AB33">
        <v>2145991.5460000001</v>
      </c>
      <c r="AC33">
        <v>-656.67519870000001</v>
      </c>
      <c r="AF33">
        <v>1462.7145860000001</v>
      </c>
      <c r="AG33">
        <v>-0.390721394</v>
      </c>
      <c r="AJ33" s="45">
        <v>2.9815999999999998E-10</v>
      </c>
      <c r="AK33">
        <f>W33/(1/3*AB33*AF33)</f>
        <v>2.2653112729691315E-10</v>
      </c>
    </row>
    <row r="34" spans="1:37" x14ac:dyDescent="0.25">
      <c r="C34" t="s">
        <v>344</v>
      </c>
      <c r="D34" t="s">
        <v>341</v>
      </c>
      <c r="E34">
        <v>923</v>
      </c>
      <c r="G34">
        <v>0.18974505999999999</v>
      </c>
      <c r="I34">
        <v>0.58214845999999998</v>
      </c>
      <c r="K34">
        <v>0.57584661400000003</v>
      </c>
      <c r="M34">
        <v>1.146454514</v>
      </c>
      <c r="AB34">
        <v>4101032.9019999998</v>
      </c>
      <c r="AC34">
        <v>-986.34718090000001</v>
      </c>
      <c r="AF34">
        <v>1938.9072839999999</v>
      </c>
      <c r="AG34">
        <v>-0.53988028300000002</v>
      </c>
      <c r="AJ34" s="45">
        <v>2.1898100000000001E-10</v>
      </c>
      <c r="AK34">
        <f>W34/(1/3*AB34*AF34)</f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1EFE-C2E4-40BF-B69D-827973F85C12}">
  <sheetPr>
    <outlinePr summaryBelow="0"/>
  </sheetPr>
  <dimension ref="A1:BD56"/>
  <sheetViews>
    <sheetView zoomScale="48" zoomScaleNormal="48" workbookViewId="0">
      <selection activeCell="U2" sqref="U2"/>
    </sheetView>
  </sheetViews>
  <sheetFormatPr defaultColWidth="9.140625" defaultRowHeight="15" x14ac:dyDescent="0.25"/>
  <cols>
    <col min="1" max="1" width="40.140625" style="73" customWidth="1"/>
    <col min="2" max="2" width="7.85546875" style="73" hidden="1" customWidth="1"/>
    <col min="3" max="3" width="6.42578125" style="73" hidden="1" customWidth="1"/>
    <col min="4" max="4" width="8.42578125" style="73" customWidth="1"/>
    <col min="5" max="5" width="9" style="73" customWidth="1"/>
    <col min="6" max="6" width="10.42578125" style="73" customWidth="1"/>
    <col min="7" max="7" width="11.140625" style="73" customWidth="1"/>
    <col min="8" max="8" width="12.7109375" style="73" customWidth="1"/>
    <col min="9" max="9" width="13" style="73" customWidth="1"/>
    <col min="10" max="10" width="10.5703125" style="73" customWidth="1"/>
    <col min="11" max="11" width="12.140625" style="58" customWidth="1"/>
    <col min="12" max="12" width="13.85546875" style="58" customWidth="1"/>
    <col min="13" max="13" width="2.42578125" style="62" customWidth="1"/>
    <col min="14" max="14" width="14.5703125" style="62" customWidth="1"/>
    <col min="15" max="15" width="13.140625" style="62" customWidth="1"/>
    <col min="16" max="16" width="8.85546875" style="28" customWidth="1"/>
    <col min="17" max="17" width="9.42578125" style="62" customWidth="1"/>
    <col min="18" max="18" width="2.28515625" customWidth="1"/>
    <col min="19" max="20" width="5.5703125" style="62" customWidth="1"/>
    <col min="21" max="22" width="12" style="62" customWidth="1"/>
    <col min="23" max="23" width="12.140625" style="24" customWidth="1"/>
    <col min="24" max="24" width="10.140625" style="28" customWidth="1"/>
    <col min="25" max="25" width="7.5703125" style="28" customWidth="1"/>
    <col min="26" max="26" width="6.28515625" style="28" customWidth="1"/>
    <col min="27" max="27" width="8.42578125" style="28" customWidth="1"/>
    <col min="28" max="28" width="7.85546875" style="28" customWidth="1"/>
    <col min="29" max="29" width="6.140625" style="28" customWidth="1"/>
    <col min="30" max="33" width="8.85546875" style="28" customWidth="1"/>
    <col min="34" max="34" width="13.5703125" style="28" customWidth="1"/>
    <col min="35" max="37" width="11.7109375" style="28" customWidth="1"/>
    <col min="38" max="38" width="4.28515625" style="28" customWidth="1"/>
    <col min="39" max="39" width="15.140625" customWidth="1"/>
    <col min="40" max="42" width="15.140625" hidden="1" customWidth="1"/>
    <col min="43" max="43" width="11.85546875" style="28" customWidth="1"/>
    <col min="44" max="44" width="9.140625" style="28"/>
    <col min="45" max="45" width="14.7109375" style="28" bestFit="1" customWidth="1"/>
    <col min="46" max="46" width="11" style="28" customWidth="1"/>
    <col min="47" max="49" width="10.85546875" style="28" customWidth="1"/>
    <col min="50" max="50" width="11" style="28" customWidth="1"/>
    <col min="51" max="52" width="10.85546875" style="28" customWidth="1"/>
    <col min="53" max="16384" width="9.140625" style="28"/>
  </cols>
  <sheetData>
    <row r="1" spans="1:56" x14ac:dyDescent="0.25">
      <c r="AI1" s="160" t="s">
        <v>264</v>
      </c>
      <c r="AJ1" s="160"/>
      <c r="AK1" s="87"/>
      <c r="AL1" s="87"/>
      <c r="AT1" s="160" t="s">
        <v>261</v>
      </c>
      <c r="AU1" s="160"/>
      <c r="AV1" s="160"/>
      <c r="AW1" s="87"/>
      <c r="AX1" s="160" t="s">
        <v>260</v>
      </c>
      <c r="AY1" s="160"/>
      <c r="AZ1" s="160"/>
    </row>
    <row r="2" spans="1:56" s="10" customFormat="1" ht="20.25" customHeight="1" thickBot="1" x14ac:dyDescent="0.3">
      <c r="A2" s="3" t="s">
        <v>96</v>
      </c>
      <c r="B2" s="4" t="s">
        <v>97</v>
      </c>
      <c r="C2" s="3" t="s">
        <v>98</v>
      </c>
      <c r="D2" s="3" t="s">
        <v>99</v>
      </c>
      <c r="E2" s="3" t="s">
        <v>100</v>
      </c>
      <c r="F2" s="5" t="s">
        <v>101</v>
      </c>
      <c r="G2" s="5" t="s">
        <v>102</v>
      </c>
      <c r="H2" s="3" t="s">
        <v>103</v>
      </c>
      <c r="I2" s="3" t="s">
        <v>104</v>
      </c>
      <c r="J2" s="3" t="s">
        <v>105</v>
      </c>
      <c r="K2" s="6" t="s">
        <v>106</v>
      </c>
      <c r="L2" s="6" t="s">
        <v>107</v>
      </c>
      <c r="M2" s="7" t="s">
        <v>108</v>
      </c>
      <c r="N2" s="7" t="s">
        <v>109</v>
      </c>
      <c r="O2" s="7" t="s">
        <v>110</v>
      </c>
      <c r="P2" s="10" t="s">
        <v>230</v>
      </c>
      <c r="Q2" s="8" t="s">
        <v>111</v>
      </c>
      <c r="R2" s="4"/>
      <c r="S2" s="7" t="s">
        <v>112</v>
      </c>
      <c r="T2" s="7" t="s">
        <v>113</v>
      </c>
      <c r="U2" s="7" t="s">
        <v>114</v>
      </c>
      <c r="V2" s="83" t="s">
        <v>197</v>
      </c>
      <c r="W2" s="9" t="s">
        <v>115</v>
      </c>
      <c r="X2" s="10" t="s">
        <v>116</v>
      </c>
      <c r="Y2" s="10" t="s">
        <v>117</v>
      </c>
      <c r="Z2" s="10" t="s">
        <v>118</v>
      </c>
      <c r="AA2" s="10" t="s">
        <v>119</v>
      </c>
      <c r="AB2" s="10" t="s">
        <v>120</v>
      </c>
      <c r="AC2" s="10" t="s">
        <v>121</v>
      </c>
      <c r="AD2" s="10" t="s">
        <v>122</v>
      </c>
      <c r="AE2" s="10" t="s">
        <v>231</v>
      </c>
      <c r="AF2" s="10" t="s">
        <v>234</v>
      </c>
      <c r="AG2" s="10" t="s">
        <v>17</v>
      </c>
      <c r="AH2" s="10" t="s">
        <v>18</v>
      </c>
      <c r="AI2" s="10" t="s">
        <v>263</v>
      </c>
      <c r="AJ2" s="10" t="s">
        <v>262</v>
      </c>
      <c r="AK2" s="10" t="s">
        <v>267</v>
      </c>
      <c r="AM2" s="82" t="s">
        <v>224</v>
      </c>
      <c r="AN2" s="82" t="s">
        <v>225</v>
      </c>
      <c r="AO2" s="82"/>
      <c r="AP2" s="82" t="s">
        <v>226</v>
      </c>
      <c r="AQ2" s="4" t="s">
        <v>232</v>
      </c>
      <c r="AR2" s="4" t="s">
        <v>233</v>
      </c>
      <c r="AS2" s="84" t="s">
        <v>227</v>
      </c>
      <c r="AT2" s="4" t="s">
        <v>235</v>
      </c>
      <c r="AU2" s="4" t="s">
        <v>236</v>
      </c>
      <c r="AV2" s="4" t="s">
        <v>237</v>
      </c>
      <c r="AW2" s="4" t="s">
        <v>270</v>
      </c>
      <c r="AX2" s="4" t="s">
        <v>235</v>
      </c>
      <c r="AY2" s="4" t="s">
        <v>236</v>
      </c>
      <c r="AZ2" s="4" t="s">
        <v>237</v>
      </c>
      <c r="BA2" s="4"/>
      <c r="BB2" s="4"/>
      <c r="BC2" s="10" t="s">
        <v>151</v>
      </c>
    </row>
    <row r="3" spans="1:56" ht="20.25" customHeight="1" x14ac:dyDescent="0.25">
      <c r="A3" s="22" t="s">
        <v>152</v>
      </c>
      <c r="B3" s="23">
        <v>9.9499999999999993</v>
      </c>
      <c r="C3" s="22">
        <v>1</v>
      </c>
      <c r="D3" s="22">
        <v>12</v>
      </c>
      <c r="E3" s="22">
        <v>12</v>
      </c>
      <c r="F3" s="24">
        <f t="shared" ref="F3:F38" si="0">D3*1.6726219E-27</f>
        <v>2.0071462799999999E-26</v>
      </c>
      <c r="G3" s="24">
        <f t="shared" ref="G3:G42" si="1">E3*9.1093856E-31</f>
        <v>1.0931262719999999E-29</v>
      </c>
      <c r="H3" s="25">
        <f>((F3*D3)/(G3*E3))</f>
        <v>1836.1522647586683</v>
      </c>
      <c r="I3" s="25">
        <f>D3/E3</f>
        <v>1</v>
      </c>
      <c r="J3" s="26">
        <f>(F3)-(G3)</f>
        <v>2.0060531537279999E-26</v>
      </c>
      <c r="K3" s="27">
        <v>25.939</v>
      </c>
      <c r="L3" s="28">
        <f>0.115*EXP(27000/(8.3144598*N3))/1000</f>
        <v>2.0988673196732184E-3</v>
      </c>
      <c r="M3" s="29">
        <f>N3^-1</f>
        <v>8.9433439162902998E-4</v>
      </c>
      <c r="N3" s="27">
        <v>1118.1500000000001</v>
      </c>
      <c r="O3" s="30">
        <v>1.42E-5</v>
      </c>
      <c r="P3" s="28">
        <f>6.0223E+23/O3</f>
        <v>4.2410563380281691E+28</v>
      </c>
      <c r="Q3" s="30">
        <v>2.6800000000000001E-4</v>
      </c>
      <c r="S3" s="31">
        <v>7.5999999999999996E-11</v>
      </c>
      <c r="T3" s="31">
        <v>1.3300000000000001E-10</v>
      </c>
      <c r="U3" s="31">
        <f>T3+S3</f>
        <v>2.09E-10</v>
      </c>
      <c r="V3" s="31">
        <f>U3*10000000000</f>
        <v>2.09</v>
      </c>
      <c r="W3" s="31">
        <v>1810000</v>
      </c>
      <c r="X3" s="32">
        <v>2547.8000000000002</v>
      </c>
      <c r="Y3" s="28">
        <v>0</v>
      </c>
      <c r="Z3" s="24">
        <v>2.3580999999999999</v>
      </c>
      <c r="AA3" s="24">
        <v>-4.9019999999999999E-4</v>
      </c>
      <c r="AB3" s="28">
        <v>1</v>
      </c>
      <c r="AC3" s="28">
        <v>1</v>
      </c>
      <c r="AD3" s="28">
        <f>AB3+AC3</f>
        <v>2</v>
      </c>
      <c r="AE3" s="28">
        <f t="shared" ref="AE3:AE14" si="2">6.0223E+23/O3*ABS(AQ3)/(ABS(AQ3)+ABS(AR3))</f>
        <v>2.1205281690140846E+28</v>
      </c>
      <c r="AF3" s="28">
        <f t="shared" ref="AF3:AF14" si="3">6.0223E+23/O3*ABS(AR3)/(ABS(AQ3)+ABS(AR3))</f>
        <v>2.1205281690140846E+28</v>
      </c>
      <c r="AG3" s="28">
        <v>1.2596773073498</v>
      </c>
      <c r="AH3" s="28" t="s">
        <v>54</v>
      </c>
      <c r="AI3" s="88">
        <f>WalzPDFpeaks!D3*0.000000000001</f>
        <v>1.8399999999999998E-10</v>
      </c>
      <c r="AJ3" s="88">
        <f>WalzPDFpeaks!F3*0.000000000001</f>
        <v>2.8200000000000001E-10</v>
      </c>
      <c r="AK3" s="88">
        <f>WalzPDFpeaks!H3*0.000000000001</f>
        <v>2.84E-10</v>
      </c>
      <c r="AL3" s="28" t="s">
        <v>272</v>
      </c>
      <c r="AM3">
        <v>5.9</v>
      </c>
      <c r="AN3" t="s">
        <v>210</v>
      </c>
      <c r="AO3" t="s">
        <v>203</v>
      </c>
      <c r="AP3" t="s">
        <v>204</v>
      </c>
      <c r="AQ3">
        <v>1</v>
      </c>
      <c r="AR3">
        <f>AQ3*-1</f>
        <v>-1</v>
      </c>
      <c r="AS3">
        <f t="shared" ref="AS3:AS23" si="4">SQRT(($AM$46*AM3*$AM$48*N3)/(AE3*(AQ3*$AM$50)^2+AF3*(AR3*$AM$50)^2))</f>
        <v>2.7220278683722049E-11</v>
      </c>
      <c r="AT3" s="45">
        <f t="shared" ref="AT3:AT10" si="5">(AQ3*AR3*$AM$50)/(4*PI()*$AM$46*AM3*AI3)*EXP(-AI3/AS3)</f>
        <v>-1.5379712256758634E-3</v>
      </c>
      <c r="AU3" s="45">
        <f t="shared" ref="AU3:AU10" si="6">(AQ3*AQ3*$AM$50)/(4*PI()*$AM$46*AM3*AJ3)*EXP(-AJ3/AS3)</f>
        <v>2.7412279946817221E-5</v>
      </c>
      <c r="AV3" s="45">
        <f t="shared" ref="AV3:AV10" si="7">(AR3*AR3*$AM$50)/(4*PI()*$AM$46*AM3*AK3)*EXP(-AK3/AS3)</f>
        <v>2.5291017306485122E-5</v>
      </c>
      <c r="AW3" s="45"/>
      <c r="AX3" s="45">
        <f t="shared" ref="AX3:AX13" si="8">(AQ3*AR3*$AM$50)/(4*PI()*$AM$46*AM3*$AM$52)*EXP(-$AM$52/AS3)</f>
        <v>-6.5464268762555351E-5</v>
      </c>
      <c r="AY3" s="45">
        <f t="shared" ref="AY3:AY13" si="9">(AQ3*AQ3*$AM$50)/(4*PI()*$AM$46*AM3*$AM$52)*EXP(-$AM$52/AS3)</f>
        <v>6.5464268762555351E-5</v>
      </c>
      <c r="AZ3" s="45">
        <f t="shared" ref="AZ3:AZ13" si="10">(AR3*AR3*$AM$50)/(4*PI()*$AM$46*AM3*$AM$52)*EXP(-$AM$52/AS3)</f>
        <v>6.5464268762555351E-5</v>
      </c>
      <c r="BA3"/>
      <c r="BB3"/>
      <c r="BC3" s="24">
        <f t="shared" ref="BC3:BC10" si="11">L3/(W3/1000*(X3+Y3*N3))</f>
        <v>4.5513588360128237E-10</v>
      </c>
      <c r="BD3" s="24"/>
    </row>
    <row r="4" spans="1:56" ht="20.25" customHeight="1" x14ac:dyDescent="0.25">
      <c r="A4" s="22" t="s">
        <v>153</v>
      </c>
      <c r="B4" s="23">
        <v>6.9</v>
      </c>
      <c r="C4" s="22">
        <v>1</v>
      </c>
      <c r="D4" s="22">
        <v>20</v>
      </c>
      <c r="E4" s="22">
        <v>20</v>
      </c>
      <c r="F4" s="24">
        <f t="shared" si="0"/>
        <v>3.3452438000000001E-26</v>
      </c>
      <c r="G4" s="24">
        <f t="shared" si="1"/>
        <v>1.82187712E-29</v>
      </c>
      <c r="H4" s="25">
        <f t="shared" ref="H4:H42" si="12">((F4*D4)/(G4*E4))</f>
        <v>1836.1522647586683</v>
      </c>
      <c r="I4" s="25">
        <f t="shared" ref="I4:I42" si="13">D4/E4</f>
        <v>1</v>
      </c>
      <c r="J4" s="26">
        <f t="shared" ref="J4:J42" si="14">(F4)-(G4)</f>
        <v>3.3434219228800004E-26</v>
      </c>
      <c r="K4" s="27">
        <v>41.988</v>
      </c>
      <c r="L4" s="28">
        <f>0.12*EXP(26500/(8.3144598*N4))/1000</f>
        <v>1.4814456494713717E-3</v>
      </c>
      <c r="M4" s="29">
        <f t="shared" ref="M4:M42" si="15">N4^-1</f>
        <v>7.885502503647044E-4</v>
      </c>
      <c r="N4" s="27">
        <v>1268.1500000000001</v>
      </c>
      <c r="O4" s="30">
        <v>2.16E-5</v>
      </c>
      <c r="P4" s="28">
        <f t="shared" ref="P4:P42" si="16">6.0223E+23/O4</f>
        <v>2.7881018518518517E+28</v>
      </c>
      <c r="Q4" s="30">
        <v>2.8800000000000001E-4</v>
      </c>
      <c r="S4" s="31">
        <v>1.02E-10</v>
      </c>
      <c r="T4" s="31">
        <v>1.3300000000000001E-10</v>
      </c>
      <c r="U4" s="31">
        <f t="shared" ref="U4:U23" si="17">T4+S4</f>
        <v>2.3500000000000002E-10</v>
      </c>
      <c r="V4" s="31">
        <f t="shared" ref="V4:V42" si="18">U4*10000000000</f>
        <v>2.35</v>
      </c>
      <c r="W4" s="31">
        <v>1950000</v>
      </c>
      <c r="X4" s="32">
        <v>2085.5</v>
      </c>
      <c r="Y4" s="28">
        <v>0</v>
      </c>
      <c r="Z4" s="24">
        <v>2.7549999999999999</v>
      </c>
      <c r="AA4" s="28">
        <v>-6.3599999999999996E-4</v>
      </c>
      <c r="AB4" s="28">
        <v>1</v>
      </c>
      <c r="AC4" s="28">
        <v>1</v>
      </c>
      <c r="AD4" s="28">
        <f t="shared" ref="AD4:AD41" si="19">AB4+AC4</f>
        <v>2</v>
      </c>
      <c r="AE4" s="28">
        <f t="shared" si="2"/>
        <v>1.3940509259259258E+28</v>
      </c>
      <c r="AF4" s="28">
        <f t="shared" si="3"/>
        <v>1.3940509259259258E+28</v>
      </c>
      <c r="AG4" s="28">
        <v>1.17915204552163</v>
      </c>
      <c r="AH4" s="28" t="s">
        <v>282</v>
      </c>
      <c r="AI4" s="88">
        <f>WalzPDFpeaks!D4*0.000000000001</f>
        <v>2.1399999999999998E-10</v>
      </c>
      <c r="AJ4" s="88">
        <f>WalzPDFpeaks!F4*0.000000000001</f>
        <v>3.2600000000000001E-10</v>
      </c>
      <c r="AK4" s="88">
        <f>WalzPDFpeaks!H4*0.000000000001</f>
        <v>3.3399999999999998E-10</v>
      </c>
      <c r="AL4" s="28" t="s">
        <v>273</v>
      </c>
      <c r="AM4">
        <v>5.9</v>
      </c>
      <c r="AN4" t="s">
        <v>211</v>
      </c>
      <c r="AO4" t="s">
        <v>203</v>
      </c>
      <c r="AP4" t="s">
        <v>204</v>
      </c>
      <c r="AQ4">
        <v>1</v>
      </c>
      <c r="AR4">
        <f t="shared" ref="AR4:AR19" si="20">AQ4*-1</f>
        <v>-1</v>
      </c>
      <c r="AS4">
        <f t="shared" si="4"/>
        <v>3.5752840346591388E-11</v>
      </c>
      <c r="AT4" s="45">
        <f t="shared" si="5"/>
        <v>-2.867818834700974E-3</v>
      </c>
      <c r="AU4" s="45">
        <f t="shared" si="6"/>
        <v>8.2085995226339041E-5</v>
      </c>
      <c r="AV4" s="45">
        <f t="shared" si="7"/>
        <v>6.4056490768239833E-5</v>
      </c>
      <c r="AW4" s="45"/>
      <c r="AX4" s="45">
        <f t="shared" si="8"/>
        <v>-6.4235936444315676E-4</v>
      </c>
      <c r="AY4" s="45">
        <f t="shared" si="9"/>
        <v>6.4235936444315676E-4</v>
      </c>
      <c r="AZ4" s="45">
        <f t="shared" si="10"/>
        <v>6.4235936444315676E-4</v>
      </c>
      <c r="BA4"/>
      <c r="BB4"/>
      <c r="BC4" s="24">
        <f t="shared" si="11"/>
        <v>3.6428468840931505E-10</v>
      </c>
      <c r="BD4" s="24"/>
    </row>
    <row r="5" spans="1:56" ht="20.25" customHeight="1" x14ac:dyDescent="0.25">
      <c r="A5" s="22" t="s">
        <v>154</v>
      </c>
      <c r="B5" s="57">
        <v>5.0999999999999996</v>
      </c>
      <c r="C5" s="22">
        <v>1</v>
      </c>
      <c r="D5" s="22">
        <v>28</v>
      </c>
      <c r="E5" s="22">
        <v>28</v>
      </c>
      <c r="F5" s="24">
        <f t="shared" si="0"/>
        <v>4.6833413199999998E-26</v>
      </c>
      <c r="G5" s="24">
        <f t="shared" si="1"/>
        <v>2.5506279679999997E-29</v>
      </c>
      <c r="H5" s="25">
        <f t="shared" si="12"/>
        <v>1836.1522647586683</v>
      </c>
      <c r="I5" s="25">
        <f t="shared" si="13"/>
        <v>1</v>
      </c>
      <c r="J5" s="26">
        <f t="shared" si="14"/>
        <v>4.680790692032E-26</v>
      </c>
      <c r="K5" s="27">
        <v>58.097000000000001</v>
      </c>
      <c r="L5" s="28">
        <f>0.107*EXP(23800/(8.3144598*N5))/1000</f>
        <v>1.3500630387524655E-3</v>
      </c>
      <c r="M5" s="29">
        <f t="shared" si="15"/>
        <v>8.856219279989372E-4</v>
      </c>
      <c r="N5" s="27">
        <v>1129.1500000000001</v>
      </c>
      <c r="O5" s="30">
        <v>3.04E-5</v>
      </c>
      <c r="P5" s="28">
        <f t="shared" si="16"/>
        <v>1.9810197368421051E+28</v>
      </c>
      <c r="Q5" s="30">
        <v>3.4099999999999999E-4</v>
      </c>
      <c r="S5" s="31">
        <v>1.3799999999999999E-10</v>
      </c>
      <c r="T5" s="31">
        <v>1.3300000000000001E-10</v>
      </c>
      <c r="U5" s="31">
        <f t="shared" si="17"/>
        <v>2.7099999999999999E-10</v>
      </c>
      <c r="V5" s="31">
        <f t="shared" si="18"/>
        <v>2.71</v>
      </c>
      <c r="W5" s="31">
        <v>1910000</v>
      </c>
      <c r="X5" s="32">
        <v>1816.4</v>
      </c>
      <c r="Y5" s="28">
        <v>0</v>
      </c>
      <c r="Z5" s="28">
        <v>2.6463999999999999</v>
      </c>
      <c r="AA5" s="28">
        <v>-6.5149999999999995E-4</v>
      </c>
      <c r="AB5" s="28">
        <v>1</v>
      </c>
      <c r="AC5" s="28">
        <v>1</v>
      </c>
      <c r="AD5" s="28">
        <f t="shared" si="19"/>
        <v>2</v>
      </c>
      <c r="AE5" s="28">
        <f t="shared" si="2"/>
        <v>9.9050986842105257E+27</v>
      </c>
      <c r="AF5" s="28">
        <f t="shared" si="3"/>
        <v>9.9050986842105257E+27</v>
      </c>
      <c r="AG5" s="28">
        <v>0.62277172330456099</v>
      </c>
      <c r="AH5" s="28" t="s">
        <v>57</v>
      </c>
      <c r="AI5" s="88">
        <f>WalzPDFpeaks!D5*0.000000000001</f>
        <v>2.4399999999999998E-10</v>
      </c>
      <c r="AJ5" s="88">
        <f>WalzPDFpeaks!F5*0.000000000001</f>
        <v>3.7999999999999998E-10</v>
      </c>
      <c r="AK5" s="88">
        <f>WalzPDFpeaks!H5*0.000000000001</f>
        <v>3.8400000000000002E-10</v>
      </c>
      <c r="AL5" s="28" t="s">
        <v>274</v>
      </c>
      <c r="AM5">
        <v>5.9</v>
      </c>
      <c r="AN5" t="s">
        <v>212</v>
      </c>
      <c r="AO5" t="s">
        <v>203</v>
      </c>
      <c r="AP5" t="s">
        <v>204</v>
      </c>
      <c r="AQ5">
        <v>1</v>
      </c>
      <c r="AR5">
        <f t="shared" si="20"/>
        <v>-1</v>
      </c>
      <c r="AS5">
        <f t="shared" si="4"/>
        <v>4.0023122874836718E-11</v>
      </c>
      <c r="AT5" s="45">
        <f t="shared" si="5"/>
        <v>-2.2511071847353434E-3</v>
      </c>
      <c r="AU5" s="45">
        <f t="shared" si="6"/>
        <v>4.8334168730991109E-5</v>
      </c>
      <c r="AV5" s="45">
        <f t="shared" si="7"/>
        <v>4.3281496521753598E-5</v>
      </c>
      <c r="AW5" s="45"/>
      <c r="AX5" s="45">
        <f t="shared" si="8"/>
        <v>-1.3975067443463746E-3</v>
      </c>
      <c r="AY5" s="45">
        <f t="shared" si="9"/>
        <v>1.3975067443463746E-3</v>
      </c>
      <c r="AZ5" s="45">
        <f t="shared" si="10"/>
        <v>1.3975067443463746E-3</v>
      </c>
      <c r="BA5"/>
      <c r="BB5"/>
      <c r="BC5" s="24">
        <f t="shared" si="11"/>
        <v>3.8914296812648964E-10</v>
      </c>
      <c r="BD5" s="24"/>
    </row>
    <row r="6" spans="1:56" ht="20.25" customHeight="1" x14ac:dyDescent="0.25">
      <c r="A6" s="22" t="s">
        <v>155</v>
      </c>
      <c r="B6" s="57"/>
      <c r="C6" s="22">
        <v>1</v>
      </c>
      <c r="D6" s="22">
        <v>46</v>
      </c>
      <c r="E6" s="22">
        <v>46</v>
      </c>
      <c r="F6" s="24">
        <f t="shared" si="0"/>
        <v>7.6940607399999996E-26</v>
      </c>
      <c r="G6" s="24">
        <f t="shared" si="1"/>
        <v>4.1903173759999999E-29</v>
      </c>
      <c r="H6" s="25">
        <f t="shared" si="12"/>
        <v>1836.1522647586683</v>
      </c>
      <c r="I6" s="25">
        <f t="shared" si="13"/>
        <v>1</v>
      </c>
      <c r="J6" s="26">
        <f t="shared" si="14"/>
        <v>7.689870422624E-26</v>
      </c>
      <c r="K6" s="58">
        <v>104.4662</v>
      </c>
      <c r="L6" s="28">
        <f>0.115*EXP(27000/(8.3144598*N6))/1000</f>
        <v>2.5481160758264749E-3</v>
      </c>
      <c r="M6" s="29">
        <f t="shared" si="15"/>
        <v>9.5406191861851825E-4</v>
      </c>
      <c r="N6" s="28">
        <v>1048.1500000000001</v>
      </c>
      <c r="O6" s="30">
        <v>3.57E-5</v>
      </c>
      <c r="P6" s="28">
        <f t="shared" si="16"/>
        <v>1.6869187675070028E+28</v>
      </c>
      <c r="Q6" s="30">
        <v>3.4900000000000003E-4</v>
      </c>
      <c r="S6" s="31">
        <v>1.5199999999999999E-10</v>
      </c>
      <c r="T6" s="31">
        <v>1.3300000000000001E-10</v>
      </c>
      <c r="U6" s="31">
        <f t="shared" si="17"/>
        <v>2.85E-10</v>
      </c>
      <c r="V6" s="31">
        <f t="shared" si="18"/>
        <v>2.85</v>
      </c>
      <c r="W6" s="31">
        <f>K6/O6</f>
        <v>2926224.0896358541</v>
      </c>
      <c r="X6" s="32">
        <v>1760.4</v>
      </c>
      <c r="Y6" s="28">
        <v>0</v>
      </c>
      <c r="Z6" s="31">
        <f>W6*100^3/1000</f>
        <v>2926224089.6358538</v>
      </c>
      <c r="AA6" s="28">
        <v>0</v>
      </c>
      <c r="AE6" s="28">
        <f t="shared" si="2"/>
        <v>8.4345938375350141E+27</v>
      </c>
      <c r="AF6" s="28">
        <f t="shared" si="3"/>
        <v>8.4345938375350141E+27</v>
      </c>
      <c r="AI6" s="88">
        <f>WalzPDFpeaks!D6*0.000000000001</f>
        <v>2.5599999999999999E-10</v>
      </c>
      <c r="AJ6" s="88">
        <f>WalzPDFpeaks!F6*0.000000000001</f>
        <v>4.0000000000000001E-10</v>
      </c>
      <c r="AK6" s="88">
        <f>WalzPDFpeaks!H6*0.000000000001</f>
        <v>4.0599999999999999E-10</v>
      </c>
      <c r="AL6" s="28" t="s">
        <v>275</v>
      </c>
      <c r="AM6">
        <v>5.9</v>
      </c>
      <c r="AN6" t="s">
        <v>213</v>
      </c>
      <c r="AO6" t="s">
        <v>203</v>
      </c>
      <c r="AP6" t="s">
        <v>204</v>
      </c>
      <c r="AQ6">
        <v>1</v>
      </c>
      <c r="AR6">
        <f t="shared" si="20"/>
        <v>-1</v>
      </c>
      <c r="AS6">
        <f t="shared" si="4"/>
        <v>4.1787288199734446E-11</v>
      </c>
      <c r="AT6" s="45">
        <f t="shared" si="5"/>
        <v>-2.0826138934222842E-3</v>
      </c>
      <c r="AU6" s="45">
        <f t="shared" si="6"/>
        <v>4.2481467139577348E-5</v>
      </c>
      <c r="AV6" s="45">
        <f t="shared" si="7"/>
        <v>3.6255640374368967E-5</v>
      </c>
      <c r="AW6" s="45"/>
      <c r="AX6" s="45">
        <f t="shared" si="8"/>
        <v>-1.8393987211277479E-3</v>
      </c>
      <c r="AY6" s="45">
        <f t="shared" si="9"/>
        <v>1.8393987211277479E-3</v>
      </c>
      <c r="AZ6" s="45">
        <f t="shared" si="10"/>
        <v>1.8393987211277479E-3</v>
      </c>
      <c r="BA6"/>
      <c r="BB6"/>
      <c r="BC6" s="24">
        <f t="shared" si="11"/>
        <v>4.94652566383765E-10</v>
      </c>
      <c r="BD6" s="24"/>
    </row>
    <row r="7" spans="1:56" ht="20.25" customHeight="1" x14ac:dyDescent="0.25">
      <c r="A7" s="22" t="s">
        <v>156</v>
      </c>
      <c r="B7" s="57"/>
      <c r="C7" s="22">
        <v>1</v>
      </c>
      <c r="D7" s="22">
        <v>64</v>
      </c>
      <c r="E7" s="22">
        <v>64</v>
      </c>
      <c r="F7" s="24">
        <f t="shared" si="0"/>
        <v>1.070478016E-25</v>
      </c>
      <c r="G7" s="24">
        <f t="shared" si="1"/>
        <v>5.8300067839999996E-29</v>
      </c>
      <c r="H7" s="25">
        <f t="shared" si="12"/>
        <v>1836.1522647586685</v>
      </c>
      <c r="I7" s="25">
        <f t="shared" si="13"/>
        <v>1</v>
      </c>
      <c r="J7" s="26">
        <f t="shared" si="14"/>
        <v>1.0698950153215999E-25</v>
      </c>
      <c r="K7" s="27">
        <v>58.44</v>
      </c>
      <c r="L7" s="28">
        <f>0.115*EXP(27000/(8.3144598*N7))/1000</f>
        <v>3.4453112314492135E-3</v>
      </c>
      <c r="M7" s="29">
        <f t="shared" si="15"/>
        <v>1.0469559755012302E-3</v>
      </c>
      <c r="N7" s="27">
        <v>955.15</v>
      </c>
      <c r="O7" s="30">
        <v>4.57E-5</v>
      </c>
      <c r="P7" s="28">
        <f t="shared" si="16"/>
        <v>1.3177899343544859E+28</v>
      </c>
      <c r="Q7" s="30">
        <v>3.8499999999999998E-4</v>
      </c>
      <c r="S7" s="31">
        <v>1.6699999999999999E-10</v>
      </c>
      <c r="T7" s="31">
        <v>1.3300000000000001E-10</v>
      </c>
      <c r="U7" s="31">
        <f t="shared" si="17"/>
        <v>3E-10</v>
      </c>
      <c r="V7" s="31">
        <f t="shared" si="18"/>
        <v>3</v>
      </c>
      <c r="W7" s="31">
        <v>2196977.25</v>
      </c>
      <c r="X7" s="28">
        <v>2732.9322499999998</v>
      </c>
      <c r="Y7" s="28">
        <v>-0.91500000000000004</v>
      </c>
      <c r="Z7" s="28">
        <v>4.8985000000000003</v>
      </c>
      <c r="AA7" s="28">
        <v>-5.4299999999999997E-4</v>
      </c>
      <c r="AE7" s="28">
        <f t="shared" si="2"/>
        <v>6.5889496717724293E+27</v>
      </c>
      <c r="AF7" s="28">
        <f t="shared" si="3"/>
        <v>6.5889496717724293E+27</v>
      </c>
      <c r="AI7" s="88">
        <f>WalzPDFpeaks!D7*0.000000000001</f>
        <v>2.7599999999999998E-10</v>
      </c>
      <c r="AJ7" s="88">
        <f>WalzPDFpeaks!F7*0.000000000001</f>
        <v>4.2399999999999998E-10</v>
      </c>
      <c r="AK7" s="88">
        <f>WalzPDFpeaks!H7*0.000000000001</f>
        <v>4.2799999999999997E-10</v>
      </c>
      <c r="AL7" s="28" t="s">
        <v>276</v>
      </c>
      <c r="AM7">
        <v>5.9</v>
      </c>
      <c r="AN7" t="s">
        <v>214</v>
      </c>
      <c r="AO7" t="s">
        <v>203</v>
      </c>
      <c r="AP7" t="s">
        <v>204</v>
      </c>
      <c r="AQ7">
        <v>1</v>
      </c>
      <c r="AR7">
        <f t="shared" si="20"/>
        <v>-1</v>
      </c>
      <c r="AS7">
        <f t="shared" si="4"/>
        <v>4.5132797237041764E-11</v>
      </c>
      <c r="AT7" s="45">
        <f t="shared" si="5"/>
        <v>-1.9530231741785981E-3</v>
      </c>
      <c r="AU7" s="45">
        <f t="shared" si="6"/>
        <v>4.7874807916114803E-5</v>
      </c>
      <c r="AV7" s="45">
        <f t="shared" si="7"/>
        <v>4.3404900512195838E-5</v>
      </c>
      <c r="AW7" s="45"/>
      <c r="AX7" s="45">
        <f t="shared" si="8"/>
        <v>-2.9196880729902793E-3</v>
      </c>
      <c r="AY7" s="45">
        <f t="shared" si="9"/>
        <v>2.9196880729902793E-3</v>
      </c>
      <c r="AZ7" s="45">
        <f t="shared" si="10"/>
        <v>2.9196880729902793E-3</v>
      </c>
      <c r="BA7"/>
      <c r="BB7"/>
      <c r="BC7" s="24">
        <f t="shared" si="11"/>
        <v>8.4358824408450485E-10</v>
      </c>
      <c r="BD7" s="24"/>
    </row>
    <row r="8" spans="1:56" ht="20.25" customHeight="1" x14ac:dyDescent="0.25">
      <c r="A8" s="22" t="s">
        <v>157</v>
      </c>
      <c r="B8" s="57">
        <v>3.67</v>
      </c>
      <c r="C8" s="22">
        <v>1</v>
      </c>
      <c r="D8" s="22">
        <v>20</v>
      </c>
      <c r="E8" s="22">
        <v>20</v>
      </c>
      <c r="F8" s="24">
        <f t="shared" si="0"/>
        <v>3.3452438000000001E-26</v>
      </c>
      <c r="G8" s="24">
        <f t="shared" si="1"/>
        <v>1.82187712E-29</v>
      </c>
      <c r="H8" s="25">
        <f t="shared" si="12"/>
        <v>1836.1522647586683</v>
      </c>
      <c r="I8" s="25">
        <f t="shared" si="13"/>
        <v>1</v>
      </c>
      <c r="J8" s="26">
        <f t="shared" si="14"/>
        <v>3.3434219228800004E-26</v>
      </c>
      <c r="K8" s="27">
        <v>42.393999999999998</v>
      </c>
      <c r="L8" s="28">
        <f>0.0726*EXP(22400/(8.3144598*N8))/1000</f>
        <v>1.5609788980515524E-3</v>
      </c>
      <c r="M8" s="29">
        <f t="shared" si="15"/>
        <v>1.1388224575788635E-3</v>
      </c>
      <c r="N8" s="27">
        <v>878.1</v>
      </c>
      <c r="O8" s="30">
        <f>K8/W8</f>
        <v>2.828152101400934E-5</v>
      </c>
      <c r="P8" s="28">
        <f t="shared" si="16"/>
        <v>2.129411638439402E+28</v>
      </c>
      <c r="Q8" s="30">
        <v>2.8800000000000001E-4</v>
      </c>
      <c r="S8" s="31">
        <v>7.5999999999999996E-11</v>
      </c>
      <c r="T8" s="31">
        <v>1.81E-10</v>
      </c>
      <c r="U8" s="31">
        <f t="shared" si="17"/>
        <v>2.5699999999999999E-10</v>
      </c>
      <c r="V8" s="31">
        <f t="shared" si="18"/>
        <v>2.57</v>
      </c>
      <c r="W8" s="31">
        <v>1499000</v>
      </c>
      <c r="X8" s="28">
        <v>2787.9043499999998</v>
      </c>
      <c r="Y8" s="28">
        <v>-0.84899999999999998</v>
      </c>
      <c r="Z8" s="28">
        <v>1.8842000000000001</v>
      </c>
      <c r="AA8" s="28">
        <v>-4.328E-4</v>
      </c>
      <c r="AB8" s="28">
        <v>1</v>
      </c>
      <c r="AC8" s="28">
        <v>1</v>
      </c>
      <c r="AD8" s="28">
        <f t="shared" si="19"/>
        <v>2</v>
      </c>
      <c r="AE8" s="28">
        <f t="shared" si="2"/>
        <v>1.064705819219701E+28</v>
      </c>
      <c r="AF8" s="28">
        <f t="shared" si="3"/>
        <v>1.064705819219701E+28</v>
      </c>
      <c r="AG8" s="28">
        <v>0.65551426087602205</v>
      </c>
      <c r="AH8" s="28" t="s">
        <v>48</v>
      </c>
      <c r="AI8" s="88">
        <f>WalzPDFpeaks!D8*0.000000000001</f>
        <v>2.3600000000000001E-10</v>
      </c>
      <c r="AJ8" s="88">
        <f>WalzPDFpeaks!F8*0.000000000001</f>
        <v>3.5199999999999997E-10</v>
      </c>
      <c r="AK8" s="88">
        <f>WalzPDFpeaks!H8*0.000000000001</f>
        <v>3.6199999999999999E-10</v>
      </c>
      <c r="AL8" s="28" t="s">
        <v>277</v>
      </c>
      <c r="AM8">
        <v>5.9</v>
      </c>
      <c r="AN8" t="s">
        <v>215</v>
      </c>
      <c r="AO8" t="s">
        <v>203</v>
      </c>
      <c r="AP8" t="s">
        <v>204</v>
      </c>
      <c r="AQ8">
        <v>1</v>
      </c>
      <c r="AR8">
        <f t="shared" si="20"/>
        <v>-1</v>
      </c>
      <c r="AS8">
        <f t="shared" si="4"/>
        <v>3.4042522319269552E-11</v>
      </c>
      <c r="AT8" s="45">
        <f t="shared" si="5"/>
        <v>-1.0087663105003439E-3</v>
      </c>
      <c r="AU8" s="45">
        <f t="shared" si="6"/>
        <v>2.2402687463982093E-5</v>
      </c>
      <c r="AV8" s="45">
        <f t="shared" si="7"/>
        <v>1.6239030344722491E-5</v>
      </c>
      <c r="AW8" s="45"/>
      <c r="AX8" s="45">
        <f t="shared" si="8"/>
        <v>-4.4547220629326256E-4</v>
      </c>
      <c r="AY8" s="45">
        <f t="shared" si="9"/>
        <v>4.4547220629326256E-4</v>
      </c>
      <c r="AZ8" s="45">
        <f t="shared" si="10"/>
        <v>4.4547220629326256E-4</v>
      </c>
      <c r="BA8"/>
      <c r="BB8"/>
      <c r="BC8" s="24">
        <f t="shared" si="11"/>
        <v>5.0986492855295244E-10</v>
      </c>
      <c r="BD8" s="24"/>
    </row>
    <row r="9" spans="1:56" ht="20.25" customHeight="1" x14ac:dyDescent="0.25">
      <c r="A9" s="22" t="s">
        <v>158</v>
      </c>
      <c r="B9" s="57">
        <v>3.94</v>
      </c>
      <c r="C9" s="22">
        <v>1</v>
      </c>
      <c r="D9" s="22">
        <v>28</v>
      </c>
      <c r="E9" s="22">
        <v>28</v>
      </c>
      <c r="F9" s="24">
        <f t="shared" si="0"/>
        <v>4.6833413199999998E-26</v>
      </c>
      <c r="G9" s="24">
        <f t="shared" si="1"/>
        <v>2.5506279679999997E-29</v>
      </c>
      <c r="H9" s="25">
        <f t="shared" si="12"/>
        <v>1836.1522647586683</v>
      </c>
      <c r="I9" s="25">
        <f t="shared" si="13"/>
        <v>1</v>
      </c>
      <c r="J9" s="26">
        <f t="shared" si="14"/>
        <v>4.680790692032E-26</v>
      </c>
      <c r="K9" s="27">
        <v>58.44</v>
      </c>
      <c r="L9" s="28">
        <f>0.0893*EXP(22000/(8.3144598*N9))/1000</f>
        <v>1.0321390978018604E-3</v>
      </c>
      <c r="M9" s="29">
        <f t="shared" si="15"/>
        <v>9.2494103500901812E-4</v>
      </c>
      <c r="N9" s="27">
        <v>1081.1500000000001</v>
      </c>
      <c r="O9" s="30">
        <v>3.765E-5</v>
      </c>
      <c r="P9" s="28">
        <f t="shared" si="16"/>
        <v>1.5995484727755644E+28</v>
      </c>
      <c r="Q9" s="30">
        <v>3.5E-4</v>
      </c>
      <c r="S9" s="31">
        <v>1.02E-10</v>
      </c>
      <c r="T9" s="31">
        <v>1.81E-10</v>
      </c>
      <c r="U9" s="31">
        <f t="shared" si="17"/>
        <v>2.8300000000000001E-10</v>
      </c>
      <c r="V9" s="31">
        <f t="shared" si="18"/>
        <v>2.83</v>
      </c>
      <c r="W9" s="31">
        <v>1560000</v>
      </c>
      <c r="X9" s="28">
        <v>2732.9322499999998</v>
      </c>
      <c r="Y9" s="28">
        <v>-0.91500000000000004</v>
      </c>
      <c r="Z9" s="28">
        <v>2.1393</v>
      </c>
      <c r="AA9" s="28">
        <v>-5.4299999999999997E-4</v>
      </c>
      <c r="AB9" s="28">
        <v>1</v>
      </c>
      <c r="AC9" s="28">
        <v>1</v>
      </c>
      <c r="AD9" s="28">
        <f t="shared" si="19"/>
        <v>2</v>
      </c>
      <c r="AE9" s="28">
        <f t="shared" si="2"/>
        <v>7.9977423638778222E+27</v>
      </c>
      <c r="AF9" s="28">
        <f t="shared" si="3"/>
        <v>7.9977423638778222E+27</v>
      </c>
      <c r="AG9" s="28">
        <v>0.52636070227842102</v>
      </c>
      <c r="AH9" s="28" t="s">
        <v>50</v>
      </c>
      <c r="AI9" s="88">
        <f>WalzPDFpeaks!D9*0.000000000001</f>
        <v>2.6400000000000002E-10</v>
      </c>
      <c r="AJ9" s="88">
        <f>WalzPDFpeaks!F9*0.000000000001</f>
        <v>3.9599999999999998E-10</v>
      </c>
      <c r="AK9" s="88">
        <f>WalzPDFpeaks!H9*0.000000000001</f>
        <v>4.04E-10</v>
      </c>
      <c r="AL9" s="28" t="s">
        <v>278</v>
      </c>
      <c r="AM9">
        <v>5.9</v>
      </c>
      <c r="AN9" t="s">
        <v>202</v>
      </c>
      <c r="AO9" t="s">
        <v>203</v>
      </c>
      <c r="AP9" t="s">
        <v>204</v>
      </c>
      <c r="AQ9">
        <v>1</v>
      </c>
      <c r="AR9">
        <f t="shared" si="20"/>
        <v>-1</v>
      </c>
      <c r="AS9">
        <f t="shared" si="4"/>
        <v>4.3583673009380713E-11</v>
      </c>
      <c r="AT9" s="45">
        <f t="shared" si="5"/>
        <v>-2.1636636747153024E-3</v>
      </c>
      <c r="AU9" s="45">
        <f t="shared" si="6"/>
        <v>6.9786181514140577E-5</v>
      </c>
      <c r="AV9" s="45">
        <f t="shared" si="7"/>
        <v>5.6933298229426857E-5</v>
      </c>
      <c r="AW9" s="45"/>
      <c r="AX9" s="45">
        <f t="shared" si="8"/>
        <v>-2.378214772284633E-3</v>
      </c>
      <c r="AY9" s="45">
        <f t="shared" si="9"/>
        <v>2.378214772284633E-3</v>
      </c>
      <c r="AZ9" s="45">
        <f t="shared" si="10"/>
        <v>2.378214772284633E-3</v>
      </c>
      <c r="BA9"/>
      <c r="BB9"/>
      <c r="BC9" s="24">
        <f t="shared" si="11"/>
        <v>3.7944326183477726E-10</v>
      </c>
      <c r="BD9" s="24"/>
    </row>
    <row r="10" spans="1:56" ht="20.25" customHeight="1" x14ac:dyDescent="0.25">
      <c r="A10" s="22" t="s">
        <v>159</v>
      </c>
      <c r="B10" s="57">
        <v>3.34</v>
      </c>
      <c r="C10" s="22">
        <v>1</v>
      </c>
      <c r="D10" s="22">
        <v>36</v>
      </c>
      <c r="E10" s="22">
        <v>36</v>
      </c>
      <c r="F10" s="24">
        <f t="shared" si="0"/>
        <v>6.0214388399999996E-26</v>
      </c>
      <c r="G10" s="24">
        <f t="shared" si="1"/>
        <v>3.2793788159999999E-29</v>
      </c>
      <c r="H10" s="25">
        <f t="shared" si="12"/>
        <v>1836.1522647586683</v>
      </c>
      <c r="I10" s="25">
        <f t="shared" si="13"/>
        <v>1</v>
      </c>
      <c r="J10" s="26">
        <f t="shared" si="14"/>
        <v>6.0181594611840001E-26</v>
      </c>
      <c r="K10" s="27">
        <v>74.551299999999998</v>
      </c>
      <c r="L10" s="28">
        <f>0.0708*EXP(23900/(8.3144598*N10))/1000</f>
        <v>1.1078669041234444E-3</v>
      </c>
      <c r="M10" s="29">
        <f t="shared" si="15"/>
        <v>9.5680045926422035E-4</v>
      </c>
      <c r="N10" s="27">
        <v>1045.1500000000001</v>
      </c>
      <c r="O10" s="30">
        <v>4.884E-5</v>
      </c>
      <c r="P10" s="28">
        <f t="shared" si="16"/>
        <v>1.233067158067158E+28</v>
      </c>
      <c r="Q10" s="30">
        <v>3.8200000000000002E-4</v>
      </c>
      <c r="S10" s="31">
        <v>1.3799999999999999E-10</v>
      </c>
      <c r="T10" s="31">
        <v>1.81E-10</v>
      </c>
      <c r="U10" s="31">
        <f>T10+S10</f>
        <v>3.1899999999999998E-10</v>
      </c>
      <c r="V10" s="31">
        <f t="shared" si="18"/>
        <v>3.19</v>
      </c>
      <c r="W10" s="31">
        <v>1530000</v>
      </c>
      <c r="X10" s="28">
        <v>2514.8256999999999</v>
      </c>
      <c r="Y10" s="28">
        <v>-0.878</v>
      </c>
      <c r="Z10" s="28">
        <v>2.1358999999999999</v>
      </c>
      <c r="AA10" s="28">
        <v>-5.8310000000000002E-4</v>
      </c>
      <c r="AB10" s="28">
        <v>1</v>
      </c>
      <c r="AC10" s="28">
        <v>1</v>
      </c>
      <c r="AD10" s="28">
        <f t="shared" si="19"/>
        <v>2</v>
      </c>
      <c r="AE10" s="28">
        <f t="shared" si="2"/>
        <v>6.1653357903357898E+27</v>
      </c>
      <c r="AF10" s="28">
        <f t="shared" si="3"/>
        <v>6.1653357903357898E+27</v>
      </c>
      <c r="AG10" s="28">
        <v>0.36749821512915098</v>
      </c>
      <c r="AH10" s="28" t="s">
        <v>52</v>
      </c>
      <c r="AI10" s="88">
        <f>WalzPDFpeaks!D10*0.000000000001</f>
        <v>2.9600000000000001E-10</v>
      </c>
      <c r="AJ10" s="88">
        <f>WalzPDFpeaks!F10*0.000000000001</f>
        <v>4.3799999999999999E-10</v>
      </c>
      <c r="AK10" s="88">
        <f>WalzPDFpeaks!H10*0.000000000001</f>
        <v>4.5199999999999999E-10</v>
      </c>
      <c r="AL10" s="28" t="s">
        <v>279</v>
      </c>
      <c r="AM10">
        <v>5.2</v>
      </c>
      <c r="AN10" t="s">
        <v>205</v>
      </c>
      <c r="AO10" t="s">
        <v>203</v>
      </c>
      <c r="AP10" t="s">
        <v>204</v>
      </c>
      <c r="AQ10">
        <v>1</v>
      </c>
      <c r="AR10">
        <f t="shared" si="20"/>
        <v>-1</v>
      </c>
      <c r="AS10">
        <f t="shared" si="4"/>
        <v>4.581958665715092E-11</v>
      </c>
      <c r="AT10" s="45">
        <f t="shared" si="5"/>
        <v>-1.4635735569911118E-3</v>
      </c>
      <c r="AU10" s="45">
        <f t="shared" si="6"/>
        <v>4.4596954992975695E-5</v>
      </c>
      <c r="AV10" s="45">
        <f t="shared" si="7"/>
        <v>3.1837859322638512E-5</v>
      </c>
      <c r="AW10" s="45"/>
      <c r="AX10" s="45">
        <f t="shared" si="8"/>
        <v>-3.6120436037413097E-3</v>
      </c>
      <c r="AY10" s="45">
        <f t="shared" si="9"/>
        <v>3.6120436037413097E-3</v>
      </c>
      <c r="AZ10" s="45">
        <f t="shared" si="10"/>
        <v>3.6120436037413097E-3</v>
      </c>
      <c r="BA10"/>
      <c r="BB10"/>
      <c r="BC10" s="24">
        <f t="shared" si="11"/>
        <v>4.5335791979318428E-10</v>
      </c>
      <c r="BD10" s="24"/>
    </row>
    <row r="11" spans="1:56" ht="20.25" customHeight="1" x14ac:dyDescent="0.25">
      <c r="A11" s="22" t="s">
        <v>160</v>
      </c>
      <c r="B11" s="57">
        <v>0.52</v>
      </c>
      <c r="C11" s="22">
        <v>1</v>
      </c>
      <c r="D11" s="22">
        <v>13</v>
      </c>
      <c r="E11" s="22">
        <v>12</v>
      </c>
      <c r="F11" s="24">
        <f t="shared" si="0"/>
        <v>2.17440847E-26</v>
      </c>
      <c r="G11" s="24">
        <f t="shared" si="1"/>
        <v>1.0931262719999999E-29</v>
      </c>
      <c r="H11" s="25">
        <f t="shared" si="12"/>
        <v>2154.9286996126039</v>
      </c>
      <c r="I11" s="25">
        <f t="shared" si="13"/>
        <v>1.0833333333333333</v>
      </c>
      <c r="J11" s="26">
        <f t="shared" si="14"/>
        <v>2.1733153437280001E-26</v>
      </c>
      <c r="K11" s="27">
        <v>47.01</v>
      </c>
      <c r="L11" s="58">
        <f>10^(-8.12+11500/N11+639000/N11^2)/1000</f>
        <v>1.5280162636820758</v>
      </c>
      <c r="M11" s="29">
        <f t="shared" si="15"/>
        <v>9.3444844180722323E-4</v>
      </c>
      <c r="N11" s="27">
        <v>1070.1500000000001</v>
      </c>
      <c r="O11" s="30">
        <v>2.4000000000000001E-5</v>
      </c>
      <c r="P11" s="28">
        <f t="shared" si="16"/>
        <v>2.5092916666666666E+28</v>
      </c>
      <c r="Q11" s="30">
        <v>7.4200000000000001E-6</v>
      </c>
      <c r="S11" s="60">
        <v>3.3999999999999999E-11</v>
      </c>
      <c r="T11" s="31">
        <v>1.3300000000000001E-10</v>
      </c>
      <c r="U11" s="31">
        <f t="shared" si="17"/>
        <v>1.6699999999999999E-10</v>
      </c>
      <c r="V11" s="31">
        <f t="shared" si="18"/>
        <v>1.67</v>
      </c>
      <c r="W11" s="31">
        <v>1960000</v>
      </c>
      <c r="X11" s="32">
        <v>2547.8000000000002</v>
      </c>
      <c r="Y11" s="28">
        <v>0</v>
      </c>
      <c r="Z11" s="28">
        <v>1.972</v>
      </c>
      <c r="AA11" s="24">
        <v>-1.45E-5</v>
      </c>
      <c r="AB11" s="28">
        <v>1</v>
      </c>
      <c r="AC11" s="28">
        <v>2</v>
      </c>
      <c r="AD11" s="28">
        <f t="shared" si="19"/>
        <v>3</v>
      </c>
      <c r="AE11" s="28">
        <f t="shared" si="2"/>
        <v>1.6728611111111111E+28</v>
      </c>
      <c r="AF11" s="28">
        <f t="shared" si="3"/>
        <v>8.3643055555555557E+27</v>
      </c>
      <c r="AI11" s="88"/>
      <c r="AJ11" s="88"/>
      <c r="AK11" s="88"/>
      <c r="AM11">
        <v>5.9</v>
      </c>
      <c r="AN11" t="s">
        <v>216</v>
      </c>
      <c r="AO11" t="s">
        <v>203</v>
      </c>
      <c r="AP11" t="s">
        <v>204</v>
      </c>
      <c r="AQ11">
        <v>2</v>
      </c>
      <c r="AR11">
        <v>-1</v>
      </c>
      <c r="AS11">
        <f t="shared" si="4"/>
        <v>1.9987831626977541E-11</v>
      </c>
      <c r="AT11" s="45"/>
      <c r="AU11" s="45"/>
      <c r="AV11" s="45"/>
      <c r="AW11" s="45"/>
      <c r="AX11" s="45">
        <f t="shared" si="8"/>
        <v>-4.1051312559396724E-6</v>
      </c>
      <c r="AY11" s="45">
        <f t="shared" si="9"/>
        <v>8.2102625118793448E-6</v>
      </c>
      <c r="AZ11" s="45">
        <f t="shared" si="10"/>
        <v>2.0525656279698362E-6</v>
      </c>
      <c r="BA11"/>
      <c r="BB11"/>
      <c r="BC11" s="24"/>
      <c r="BD11" s="24"/>
    </row>
    <row r="12" spans="1:56" ht="20.25" customHeight="1" x14ac:dyDescent="0.25">
      <c r="A12" s="22" t="s">
        <v>161</v>
      </c>
      <c r="B12" s="57">
        <v>0.02</v>
      </c>
      <c r="C12" s="22">
        <v>1</v>
      </c>
      <c r="D12" s="22">
        <v>21</v>
      </c>
      <c r="E12" s="22">
        <v>20</v>
      </c>
      <c r="F12" s="24">
        <f t="shared" si="0"/>
        <v>3.51250599E-26</v>
      </c>
      <c r="G12" s="24">
        <f t="shared" si="1"/>
        <v>1.82187712E-29</v>
      </c>
      <c r="H12" s="25">
        <f t="shared" si="12"/>
        <v>2024.3578718964318</v>
      </c>
      <c r="I12" s="25">
        <f t="shared" si="13"/>
        <v>1.05</v>
      </c>
      <c r="J12" s="26">
        <f t="shared" si="14"/>
        <v>3.5106841128800003E-26</v>
      </c>
      <c r="K12" s="28">
        <v>62.3018</v>
      </c>
      <c r="L12" s="28">
        <f>0.187*EXP(32100/(8.3144598*N12))/1000</f>
        <v>2.3159210132636244E-3</v>
      </c>
      <c r="M12" s="29">
        <f t="shared" si="15"/>
        <v>6.5180550123843041E-4</v>
      </c>
      <c r="N12" s="28">
        <v>1534.2</v>
      </c>
      <c r="O12" s="30">
        <f t="shared" ref="O12:O17" si="21">K12/W12</f>
        <v>2.5574620069823672E-5</v>
      </c>
      <c r="P12" s="28">
        <f t="shared" si="16"/>
        <v>2.3547954900436264E+28</v>
      </c>
      <c r="Q12" s="30">
        <v>2.1599999999999999E-4</v>
      </c>
      <c r="S12" s="31">
        <v>7.1999999999999997E-11</v>
      </c>
      <c r="T12" s="31">
        <v>1.3300000000000001E-10</v>
      </c>
      <c r="U12" s="31">
        <f t="shared" si="17"/>
        <v>2.0500000000000002E-10</v>
      </c>
      <c r="V12" s="31">
        <f t="shared" si="18"/>
        <v>2.0500000000000003</v>
      </c>
      <c r="W12" s="31">
        <f t="shared" ref="W12:W19" si="22">(Z12+N12*AA12)*1000000</f>
        <v>2436079.2000000002</v>
      </c>
      <c r="X12" s="32">
        <v>2175.6</v>
      </c>
      <c r="Y12" s="28">
        <v>0</v>
      </c>
      <c r="Z12" s="24">
        <v>3.24</v>
      </c>
      <c r="AA12" s="24">
        <v>-5.2400000000000005E-4</v>
      </c>
      <c r="AB12" s="28">
        <v>1</v>
      </c>
      <c r="AC12" s="28">
        <v>2</v>
      </c>
      <c r="AD12" s="28">
        <f t="shared" si="19"/>
        <v>3</v>
      </c>
      <c r="AE12" s="28">
        <f t="shared" si="2"/>
        <v>1.5698636600290843E+28</v>
      </c>
      <c r="AF12" s="28">
        <f t="shared" si="3"/>
        <v>7.8493183001454213E+27</v>
      </c>
      <c r="AG12" s="28">
        <v>0.70228664735933899</v>
      </c>
      <c r="AH12" s="28" t="s">
        <v>60</v>
      </c>
      <c r="AI12" s="88"/>
      <c r="AJ12" s="88"/>
      <c r="AK12" s="88"/>
      <c r="AM12">
        <v>5.9</v>
      </c>
      <c r="AN12" t="s">
        <v>217</v>
      </c>
      <c r="AO12" t="s">
        <v>203</v>
      </c>
      <c r="AP12" t="s">
        <v>204</v>
      </c>
      <c r="AQ12">
        <v>2</v>
      </c>
      <c r="AR12">
        <v>-1</v>
      </c>
      <c r="AS12">
        <f t="shared" si="4"/>
        <v>2.4704912392704827E-11</v>
      </c>
      <c r="AT12" s="45"/>
      <c r="AU12" s="45"/>
      <c r="AV12" s="45"/>
      <c r="AW12" s="45"/>
      <c r="AX12" s="45">
        <f t="shared" si="8"/>
        <v>-4.9421529829090682E-5</v>
      </c>
      <c r="AY12" s="45">
        <f t="shared" si="9"/>
        <v>9.8843059658181365E-5</v>
      </c>
      <c r="AZ12" s="45">
        <f t="shared" si="10"/>
        <v>2.4710764914545341E-5</v>
      </c>
      <c r="BA12"/>
      <c r="BB12"/>
      <c r="BC12" s="24">
        <f t="shared" ref="BC12:BC17" si="23">L12/(W12/1000*(X12+Y12*N12))</f>
        <v>4.369716780765129E-10</v>
      </c>
      <c r="BD12" s="24"/>
    </row>
    <row r="13" spans="1:56" ht="20.25" customHeight="1" x14ac:dyDescent="0.25">
      <c r="A13" s="22" t="s">
        <v>162</v>
      </c>
      <c r="B13" s="57">
        <v>0.12</v>
      </c>
      <c r="C13" s="22">
        <v>1</v>
      </c>
      <c r="D13" s="22">
        <v>29</v>
      </c>
      <c r="E13" s="22">
        <v>28</v>
      </c>
      <c r="F13" s="24">
        <f t="shared" si="0"/>
        <v>4.8506035099999997E-26</v>
      </c>
      <c r="G13" s="24">
        <f t="shared" si="1"/>
        <v>2.5506279679999997E-29</v>
      </c>
      <c r="H13" s="25">
        <f t="shared" si="12"/>
        <v>1969.6480289056633</v>
      </c>
      <c r="I13" s="25">
        <f t="shared" si="13"/>
        <v>1.0357142857142858</v>
      </c>
      <c r="J13" s="26">
        <f t="shared" si="14"/>
        <v>4.8480528820319999E-26</v>
      </c>
      <c r="K13" s="28">
        <v>78.074799999999996</v>
      </c>
      <c r="L13" s="28">
        <f>0.1*EXP(47600/(8.3144598*N13))/1000</f>
        <v>2.9475212895614506E-3</v>
      </c>
      <c r="M13" s="29">
        <f t="shared" si="15"/>
        <v>5.9101654846335696E-4</v>
      </c>
      <c r="N13" s="28">
        <v>1692</v>
      </c>
      <c r="O13" s="30">
        <f t="shared" si="21"/>
        <v>3.1001402462170846E-5</v>
      </c>
      <c r="P13" s="28">
        <f t="shared" si="16"/>
        <v>1.9425895352149478E+28</v>
      </c>
      <c r="Q13" s="30">
        <v>1.55E-4</v>
      </c>
      <c r="S13" s="31">
        <v>1E-10</v>
      </c>
      <c r="T13" s="31">
        <v>1.3300000000000001E-10</v>
      </c>
      <c r="U13" s="31">
        <f t="shared" si="17"/>
        <v>2.3300000000000002E-10</v>
      </c>
      <c r="V13" s="31">
        <f t="shared" si="18"/>
        <v>2.33</v>
      </c>
      <c r="W13" s="31">
        <f t="shared" si="22"/>
        <v>2518428</v>
      </c>
      <c r="X13" s="32">
        <v>1710.3</v>
      </c>
      <c r="Y13" s="28">
        <v>0</v>
      </c>
      <c r="Z13" s="24">
        <v>3.18</v>
      </c>
      <c r="AA13" s="24">
        <v>-3.9100000000000002E-4</v>
      </c>
      <c r="AB13" s="28">
        <v>1</v>
      </c>
      <c r="AC13" s="28">
        <v>2</v>
      </c>
      <c r="AD13" s="28">
        <f t="shared" si="19"/>
        <v>3</v>
      </c>
      <c r="AE13" s="28">
        <f t="shared" si="2"/>
        <v>1.2950596901432986E+28</v>
      </c>
      <c r="AF13" s="28">
        <f t="shared" si="3"/>
        <v>6.4752984507164929E+27</v>
      </c>
      <c r="AG13" s="28">
        <v>0.59290478268263602</v>
      </c>
      <c r="AH13" s="28" t="s">
        <v>62</v>
      </c>
      <c r="AI13" s="88"/>
      <c r="AJ13" s="88"/>
      <c r="AK13" s="88"/>
      <c r="AM13">
        <v>5.9</v>
      </c>
      <c r="AN13" t="s">
        <v>199</v>
      </c>
      <c r="AO13" t="s">
        <v>203</v>
      </c>
      <c r="AP13" t="s">
        <v>204</v>
      </c>
      <c r="AQ13">
        <v>2</v>
      </c>
      <c r="AR13">
        <v>-1</v>
      </c>
      <c r="AS13">
        <f t="shared" si="4"/>
        <v>2.8564628722799152E-11</v>
      </c>
      <c r="AT13" s="45"/>
      <c r="AU13" s="45"/>
      <c r="AV13" s="45"/>
      <c r="AW13" s="45"/>
      <c r="AX13" s="45">
        <f t="shared" si="8"/>
        <v>-2.0540721467734608E-4</v>
      </c>
      <c r="AY13" s="45">
        <f t="shared" si="9"/>
        <v>4.1081442935469217E-4</v>
      </c>
      <c r="AZ13" s="45">
        <f t="shared" si="10"/>
        <v>1.0270360733867304E-4</v>
      </c>
      <c r="BA13"/>
      <c r="BB13"/>
      <c r="BC13" s="24">
        <f t="shared" si="23"/>
        <v>6.843135125098611E-10</v>
      </c>
      <c r="BD13" s="24"/>
    </row>
    <row r="14" spans="1:56" ht="20.25" customHeight="1" x14ac:dyDescent="0.25">
      <c r="A14" s="22" t="s">
        <v>163</v>
      </c>
      <c r="B14" s="57"/>
      <c r="C14" s="22">
        <v>1</v>
      </c>
      <c r="D14" s="22">
        <v>47</v>
      </c>
      <c r="E14" s="22">
        <v>46</v>
      </c>
      <c r="F14" s="24">
        <f>D14*1.6726219E-27</f>
        <v>7.8613229299999995E-26</v>
      </c>
      <c r="G14" s="24">
        <f>E14*9.1093856E-31</f>
        <v>4.1903173759999999E-29</v>
      </c>
      <c r="H14" s="25">
        <f>((F14*D14)/(G14*E14))</f>
        <v>1916.8527187390821</v>
      </c>
      <c r="I14" s="25">
        <f>D14/E14</f>
        <v>1.0217391304347827</v>
      </c>
      <c r="J14" s="26">
        <f>(F14)-(G14)</f>
        <v>7.8571326126239999E-26</v>
      </c>
      <c r="K14" s="28">
        <v>125.6168</v>
      </c>
      <c r="L14" s="28">
        <f>0.0703*EXP(54500/(8.3144598*N14))/1000</f>
        <v>3.0018345111633513E-3</v>
      </c>
      <c r="M14" s="29">
        <f>N14^-1</f>
        <v>5.7273768613974802E-4</v>
      </c>
      <c r="N14" s="28">
        <v>1746</v>
      </c>
      <c r="O14" s="30">
        <f>K14/W14</f>
        <v>3.6213810492182497E-5</v>
      </c>
      <c r="P14" s="28">
        <f t="shared" si="16"/>
        <v>1.6629843471733079E+28</v>
      </c>
      <c r="Q14" s="30">
        <v>2.13E-4</v>
      </c>
      <c r="S14" s="31">
        <v>1.1800000000000001E-10</v>
      </c>
      <c r="T14" s="31">
        <v>1.3300000000000001E-10</v>
      </c>
      <c r="U14" s="31">
        <f>T14+S14</f>
        <v>2.5100000000000001E-10</v>
      </c>
      <c r="V14" s="31">
        <f>U14*10000000000</f>
        <v>2.5100000000000002</v>
      </c>
      <c r="W14" s="31">
        <f>(Z14+N14*AA14)*1000000</f>
        <v>3468754</v>
      </c>
      <c r="X14" s="32">
        <v>1398.6</v>
      </c>
      <c r="Y14" s="28">
        <v>0</v>
      </c>
      <c r="Z14" s="24">
        <v>4.78</v>
      </c>
      <c r="AA14" s="24">
        <v>-7.5100000000000004E-4</v>
      </c>
      <c r="AB14" s="28">
        <v>1</v>
      </c>
      <c r="AC14" s="28">
        <v>2</v>
      </c>
      <c r="AD14" s="28">
        <f>AB14+AC14</f>
        <v>3</v>
      </c>
      <c r="AE14" s="28">
        <f t="shared" si="2"/>
        <v>1.1086562314488718E+28</v>
      </c>
      <c r="AF14" s="28">
        <f t="shared" si="3"/>
        <v>5.5432811572443592E+27</v>
      </c>
      <c r="AI14" s="88"/>
      <c r="AJ14" s="88"/>
      <c r="AK14" s="88"/>
      <c r="AM14">
        <v>5.9</v>
      </c>
      <c r="AN14" t="s">
        <v>201</v>
      </c>
      <c r="AO14" t="s">
        <v>203</v>
      </c>
      <c r="AP14" t="s">
        <v>204</v>
      </c>
      <c r="AQ14">
        <v>2</v>
      </c>
      <c r="AR14">
        <v>-1</v>
      </c>
      <c r="AS14">
        <f t="shared" si="4"/>
        <v>3.1361510042445566E-11</v>
      </c>
      <c r="AT14" s="45"/>
      <c r="AU14" s="45"/>
      <c r="AV14" s="45"/>
      <c r="AW14" s="45"/>
      <c r="AX14" s="45">
        <f>(AQ14*AR14*$AM$50)/(4*PI()*$AM$46*AM14*$AM$52)*EXP(-$AM$52/AS14)</f>
        <v>-4.6321912504000408E-4</v>
      </c>
      <c r="AY14" s="45">
        <f>(AQ14*AQ14*$AM$50)/(4*PI()*$AM$46*AM14*$AM$52)*EXP(-$AM$52/AS14)</f>
        <v>9.2643825008000816E-4</v>
      </c>
      <c r="AZ14" s="45">
        <f>(AR14*AR14*$AM$50)/(4*PI()*$AM$46*AM14*$AM$52)*EXP(-$AM$52/AS14)</f>
        <v>2.3160956252000204E-4</v>
      </c>
      <c r="BA14"/>
      <c r="BB14"/>
      <c r="BC14" s="24">
        <f t="shared" si="23"/>
        <v>6.1875642429403127E-10</v>
      </c>
      <c r="BD14" s="24"/>
    </row>
    <row r="15" spans="1:56" ht="20.25" customHeight="1" x14ac:dyDescent="0.25">
      <c r="A15" s="22" t="s">
        <v>164</v>
      </c>
      <c r="B15" s="57">
        <v>0.8</v>
      </c>
      <c r="C15" s="22">
        <v>1</v>
      </c>
      <c r="D15" s="22">
        <v>29</v>
      </c>
      <c r="E15" s="22">
        <v>28</v>
      </c>
      <c r="F15" s="24">
        <f>D15*1.6726219E-27</f>
        <v>4.8506035099999997E-26</v>
      </c>
      <c r="G15" s="24">
        <f>E15*9.1093856E-31</f>
        <v>2.5506279679999997E-29</v>
      </c>
      <c r="H15" s="25">
        <f>((F15*D15)/(G15*E15))</f>
        <v>1969.6480289056633</v>
      </c>
      <c r="I15" s="25">
        <f>D15/E15</f>
        <v>1.0357142857142858</v>
      </c>
      <c r="J15" s="26">
        <f>(F15)-(G15)</f>
        <v>4.8480528820319999E-26</v>
      </c>
      <c r="K15" s="28">
        <v>95.210999999999999</v>
      </c>
      <c r="L15" s="28">
        <f>0.18*EXP(20500/(8.3144598*N15))/1000</f>
        <v>2.1885964575678765E-3</v>
      </c>
      <c r="M15" s="29">
        <f>N15^-1</f>
        <v>1.0131712259371835E-3</v>
      </c>
      <c r="N15" s="28">
        <v>987</v>
      </c>
      <c r="O15" s="30">
        <f>K15/W15</f>
        <v>5.651027632231827E-5</v>
      </c>
      <c r="P15" s="30"/>
      <c r="Q15" s="30">
        <v>1.8000000000000001E-4</v>
      </c>
      <c r="S15" s="31">
        <v>7.1999999999999997E-11</v>
      </c>
      <c r="T15" s="31">
        <v>1.81E-10</v>
      </c>
      <c r="U15" s="31">
        <f>T15+S15</f>
        <v>2.5300000000000001E-10</v>
      </c>
      <c r="V15" s="31">
        <f>U15*10000000000</f>
        <v>2.5300000000000002</v>
      </c>
      <c r="W15" s="31">
        <f>(Z15+N15*AA15)*1000000</f>
        <v>1684844</v>
      </c>
      <c r="X15" s="32">
        <v>2101</v>
      </c>
      <c r="Y15" s="28">
        <v>0</v>
      </c>
      <c r="Z15" s="24">
        <v>1.9691000000000001</v>
      </c>
      <c r="AA15" s="24">
        <v>-2.8800000000000001E-4</v>
      </c>
      <c r="AB15" s="28">
        <v>1</v>
      </c>
      <c r="AC15" s="28">
        <v>2</v>
      </c>
      <c r="AD15" s="28">
        <f>AB15+AC15</f>
        <v>3</v>
      </c>
      <c r="AE15" s="28">
        <f>6.0223E+23/O15*ABS(AQ15)/(ABS(AQ15)+ABS(AR15))</f>
        <v>7.104666492457103E+27</v>
      </c>
      <c r="AF15" s="28">
        <f>6.0223E+23/O15*ABS(AR15)/(ABS(AQ15)+ABS(AR15))</f>
        <v>3.5523332462285515E+27</v>
      </c>
      <c r="AG15" s="28">
        <v>0.54390685781354797</v>
      </c>
      <c r="AH15" s="28" t="s">
        <v>283</v>
      </c>
      <c r="AI15" s="88">
        <v>2.3600000000000001E-10</v>
      </c>
      <c r="AJ15" s="88">
        <v>3.4999999999999998E-10</v>
      </c>
      <c r="AK15" s="88">
        <v>3.5099999999999998E-10</v>
      </c>
      <c r="AL15" s="24" t="s">
        <v>271</v>
      </c>
      <c r="AM15">
        <v>5.2</v>
      </c>
      <c r="AN15" t="s">
        <v>218</v>
      </c>
      <c r="AO15" t="s">
        <v>203</v>
      </c>
      <c r="AP15" t="s">
        <v>269</v>
      </c>
      <c r="AQ15">
        <v>2</v>
      </c>
      <c r="AR15">
        <v>-1</v>
      </c>
      <c r="AS15">
        <f t="shared" si="4"/>
        <v>2.7652582163072267E-11</v>
      </c>
      <c r="AT15" s="45">
        <f>(AQ15*AR15*$AM$50)/(4*PI()*$AM$46*AM15*AI15)*EXP(-AI15/AS15)</f>
        <v>-4.6126161982461018E-4</v>
      </c>
      <c r="AU15" s="45">
        <f>(AQ15*AQ15*$AM$50)/(4*PI()*$AM$46*AM15*AJ15)*EXP(-AJ15/AS15)</f>
        <v>1.0078763369539612E-5</v>
      </c>
      <c r="AV15" s="45">
        <f>(AR15*AR15*$AM$50)/(4*PI()*$AM$46*AM15*AK15)*EXP(-AK15/AS15)</f>
        <v>2.4232755434192793E-6</v>
      </c>
      <c r="AW15" s="45"/>
      <c r="AX15" s="45">
        <f t="shared" ref="AX15:AX23" si="24">(AQ15*AR15*$AM$50)/(4*PI()*$AM$46*AM15*$AM$52)*EXP(-$AM$52/AS15)</f>
        <v>-1.7252441958564505E-4</v>
      </c>
      <c r="AY15" s="45">
        <f t="shared" ref="AY15:AY23" si="25">(AQ15*AQ15*$AM$50)/(4*PI()*$AM$46*AM15*$AM$52)*EXP(-$AM$52/AS15)</f>
        <v>3.4504883917129011E-4</v>
      </c>
      <c r="AZ15" s="45">
        <f t="shared" ref="AZ15:AZ23" si="26">(AR15*AR15*$AM$50)/(4*PI()*$AM$46*AM15*$AM$52)*EXP(-$AM$52/AS15)</f>
        <v>8.6262209792822527E-5</v>
      </c>
      <c r="BA15"/>
      <c r="BB15"/>
      <c r="BC15" s="24">
        <f t="shared" si="23"/>
        <v>6.1827251968353004E-10</v>
      </c>
      <c r="BD15" s="24"/>
    </row>
    <row r="16" spans="1:56" ht="20.25" customHeight="1" x14ac:dyDescent="0.25">
      <c r="A16" s="22" t="s">
        <v>165</v>
      </c>
      <c r="B16" s="57">
        <v>2.5</v>
      </c>
      <c r="C16" s="22">
        <v>1</v>
      </c>
      <c r="D16" s="22">
        <v>37</v>
      </c>
      <c r="E16" s="22">
        <v>36</v>
      </c>
      <c r="F16" s="24">
        <f t="shared" si="0"/>
        <v>6.1887010299999994E-26</v>
      </c>
      <c r="G16" s="24">
        <f t="shared" si="1"/>
        <v>3.2793788159999999E-29</v>
      </c>
      <c r="H16" s="25">
        <f t="shared" si="12"/>
        <v>1939.5775080668341</v>
      </c>
      <c r="I16" s="25">
        <f t="shared" si="13"/>
        <v>1.0277777777777777</v>
      </c>
      <c r="J16" s="26">
        <f t="shared" si="14"/>
        <v>6.185421651184E-26</v>
      </c>
      <c r="K16" s="28">
        <v>110.98399999999999</v>
      </c>
      <c r="L16" s="28">
        <f>10^(-0.545+597/N16+546000/N16^2)/1000</f>
        <v>3.3595446651079881E-3</v>
      </c>
      <c r="M16" s="29">
        <f t="shared" si="15"/>
        <v>9.5693779904306223E-4</v>
      </c>
      <c r="N16" s="28">
        <v>1045</v>
      </c>
      <c r="O16" s="30">
        <f t="shared" si="21"/>
        <v>5.3154147698835956E-5</v>
      </c>
      <c r="P16" s="28">
        <f t="shared" si="16"/>
        <v>1.1329877837796438E+28</v>
      </c>
      <c r="Q16" s="30">
        <v>2.03E-4</v>
      </c>
      <c r="S16" s="31">
        <v>1E-10</v>
      </c>
      <c r="T16" s="31">
        <v>1.81E-10</v>
      </c>
      <c r="U16" s="31">
        <f t="shared" si="17"/>
        <v>2.8100000000000001E-10</v>
      </c>
      <c r="V16" s="31">
        <f t="shared" si="18"/>
        <v>2.81</v>
      </c>
      <c r="W16" s="31">
        <f t="shared" si="22"/>
        <v>2087964.9999999995</v>
      </c>
      <c r="X16" s="32">
        <v>2065.0300000000002</v>
      </c>
      <c r="Y16" s="28">
        <v>0</v>
      </c>
      <c r="Z16" s="24">
        <v>2.5299999999999998</v>
      </c>
      <c r="AA16" s="24">
        <v>-4.2299999999999998E-4</v>
      </c>
      <c r="AB16" s="28">
        <v>1</v>
      </c>
      <c r="AC16" s="28">
        <v>2</v>
      </c>
      <c r="AD16" s="28">
        <f>AB16+AC16</f>
        <v>3</v>
      </c>
      <c r="AE16" s="28">
        <f t="shared" ref="AE16:AE23" si="27">6.0223E+23/O16*ABS(AQ16)/(ABS(AQ16)+ABS(AR16))</f>
        <v>7.5532518918642917E+27</v>
      </c>
      <c r="AF16" s="28">
        <f t="shared" ref="AF16:AF23" si="28">6.0223E+23/O16*ABS(AR16)/(ABS(AQ16)+ABS(AR16))</f>
        <v>3.7766259459321459E+27</v>
      </c>
      <c r="AI16" s="88">
        <v>2.7800000000000002E-10</v>
      </c>
      <c r="AJ16" s="88">
        <v>3.5500000000000001E-10</v>
      </c>
      <c r="AK16" s="88">
        <v>3.6499999999999998E-10</v>
      </c>
      <c r="AL16" s="24" t="s">
        <v>280</v>
      </c>
      <c r="AM16">
        <v>5.2</v>
      </c>
      <c r="AN16" t="s">
        <v>218</v>
      </c>
      <c r="AO16" t="s">
        <v>203</v>
      </c>
      <c r="AP16" t="s">
        <v>204</v>
      </c>
      <c r="AQ16">
        <v>2</v>
      </c>
      <c r="AR16">
        <v>-1</v>
      </c>
      <c r="AS16">
        <f t="shared" si="4"/>
        <v>2.7595617986321629E-11</v>
      </c>
      <c r="AT16" s="45">
        <f>(AQ16*AR16*$AM$50)/(4*PI()*$AM$46*AM16*AI16)*EXP(-AI16/AS16)</f>
        <v>-8.3979948283895422E-5</v>
      </c>
      <c r="AU16" s="45">
        <f>(AQ16*AQ16*$AM$50)/(4*PI()*$AM$46*AM16*AJ16)*EXP(-AJ16/AS16)</f>
        <v>8.0762728082496508E-6</v>
      </c>
      <c r="AV16" s="45">
        <f>(AR16*AR16*$AM$50)/(4*PI()*$AM$46*AM16*AK16)*EXP(-AK16/AS16)</f>
        <v>1.3668108509870894E-6</v>
      </c>
      <c r="AW16" s="45"/>
      <c r="AX16" s="45">
        <f t="shared" si="24"/>
        <v>-1.6920231528582099E-4</v>
      </c>
      <c r="AY16" s="45">
        <f t="shared" si="25"/>
        <v>3.3840463057164199E-4</v>
      </c>
      <c r="AZ16" s="45">
        <f t="shared" si="26"/>
        <v>8.4601157642910497E-5</v>
      </c>
      <c r="BA16"/>
      <c r="BB16"/>
      <c r="BC16" s="24">
        <f t="shared" si="23"/>
        <v>7.7916751857846874E-10</v>
      </c>
      <c r="BD16" s="24"/>
    </row>
    <row r="17" spans="1:56" ht="20.25" customHeight="1" x14ac:dyDescent="0.25">
      <c r="A17" s="22" t="s">
        <v>166</v>
      </c>
      <c r="B17" s="57"/>
      <c r="C17" s="22">
        <v>1</v>
      </c>
      <c r="D17" s="22">
        <v>55</v>
      </c>
      <c r="E17" s="22">
        <v>54</v>
      </c>
      <c r="F17" s="24">
        <f t="shared" si="0"/>
        <v>9.1994204499999998E-26</v>
      </c>
      <c r="G17" s="24">
        <f t="shared" si="1"/>
        <v>4.9190682239999996E-29</v>
      </c>
      <c r="H17" s="25">
        <f t="shared" si="12"/>
        <v>1904.7875860407996</v>
      </c>
      <c r="I17" s="25">
        <f t="shared" si="13"/>
        <v>1.0185185185185186</v>
      </c>
      <c r="J17" s="26">
        <f t="shared" si="14"/>
        <v>9.1945013817760001E-26</v>
      </c>
      <c r="K17" s="28">
        <v>158.52600000000001</v>
      </c>
      <c r="L17" s="28">
        <f>10^(-0.439+398/N17+879000/N17^2)/1000</f>
        <v>3.78088190424221E-3</v>
      </c>
      <c r="M17" s="29">
        <f t="shared" si="15"/>
        <v>8.7260034904013963E-4</v>
      </c>
      <c r="N17" s="28">
        <v>1146</v>
      </c>
      <c r="O17" s="30">
        <f t="shared" si="21"/>
        <v>5.811897000013199E-5</v>
      </c>
      <c r="P17" s="28">
        <f t="shared" si="16"/>
        <v>1.0362021212671737E+28</v>
      </c>
      <c r="Q17" s="30">
        <v>2.12E-4</v>
      </c>
      <c r="S17" s="31">
        <v>1.1800000000000001E-10</v>
      </c>
      <c r="T17" s="31">
        <v>1.81E-10</v>
      </c>
      <c r="U17" s="31">
        <f t="shared" si="17"/>
        <v>2.99E-10</v>
      </c>
      <c r="V17" s="31">
        <f t="shared" si="18"/>
        <v>2.99</v>
      </c>
      <c r="W17" s="31">
        <f t="shared" si="22"/>
        <v>2727612</v>
      </c>
      <c r="X17" s="32">
        <v>1873.13</v>
      </c>
      <c r="Y17" s="28">
        <v>0</v>
      </c>
      <c r="Z17" s="24">
        <v>3.39</v>
      </c>
      <c r="AA17" s="24">
        <v>-5.7799999999999995E-4</v>
      </c>
      <c r="AB17" s="28">
        <v>1</v>
      </c>
      <c r="AC17" s="28">
        <v>2</v>
      </c>
      <c r="AD17" s="28">
        <f t="shared" si="19"/>
        <v>3</v>
      </c>
      <c r="AE17" s="28">
        <f t="shared" si="27"/>
        <v>6.9080141417811579E+27</v>
      </c>
      <c r="AF17" s="28">
        <f t="shared" si="28"/>
        <v>3.4540070708905789E+27</v>
      </c>
      <c r="AI17" s="88">
        <v>2.8999999999999998E-10</v>
      </c>
      <c r="AJ17" s="88">
        <v>4.8999999999999996E-10</v>
      </c>
      <c r="AK17" s="88">
        <v>3.7999999999999998E-10</v>
      </c>
      <c r="AL17" s="24" t="s">
        <v>281</v>
      </c>
      <c r="AM17">
        <v>5.2</v>
      </c>
      <c r="AN17" t="s">
        <v>200</v>
      </c>
      <c r="AO17" t="s">
        <v>203</v>
      </c>
      <c r="AP17" t="s">
        <v>204</v>
      </c>
      <c r="AQ17">
        <v>2</v>
      </c>
      <c r="AR17">
        <v>-1</v>
      </c>
      <c r="AS17">
        <f t="shared" si="4"/>
        <v>3.0217926668490741E-11</v>
      </c>
      <c r="AT17" s="45">
        <f>(AQ17*AR17*$AM$50)/(4*PI()*$AM$46*AM17*AI17)*EXP(-AI17/AS17)</f>
        <v>-1.2972660417889811E-4</v>
      </c>
      <c r="AU17" s="45">
        <f>(AQ17*AQ17*$AM$50)/(4*PI()*$AM$46*AM17*AJ17)*EXP(-AJ17/AS17)</f>
        <v>2.0504293755909421E-7</v>
      </c>
      <c r="AV17" s="45">
        <f>(AR17*AR17*$AM$50)/(4*PI()*$AM$46*AM17*AK17)*EXP(-AK17/AS17)</f>
        <v>2.5184085711073739E-6</v>
      </c>
      <c r="AW17" s="45"/>
      <c r="AX17" s="45">
        <f t="shared" si="24"/>
        <v>-3.8382393861047752E-4</v>
      </c>
      <c r="AY17" s="45">
        <f t="shared" si="25"/>
        <v>7.6764787722095505E-4</v>
      </c>
      <c r="AZ17" s="45">
        <f t="shared" si="26"/>
        <v>1.9191196930523876E-4</v>
      </c>
      <c r="BA17"/>
      <c r="BB17"/>
      <c r="BC17" s="24">
        <f t="shared" si="23"/>
        <v>7.4001853993764589E-10</v>
      </c>
      <c r="BD17" s="24"/>
    </row>
    <row r="18" spans="1:56" ht="20.25" customHeight="1" x14ac:dyDescent="0.25">
      <c r="A18" s="22" t="s">
        <v>167</v>
      </c>
      <c r="B18" s="57">
        <v>0.3</v>
      </c>
      <c r="C18" s="22">
        <v>1</v>
      </c>
      <c r="D18" s="22">
        <v>26</v>
      </c>
      <c r="E18" s="22">
        <v>25</v>
      </c>
      <c r="F18" s="24">
        <f t="shared" si="0"/>
        <v>4.3488169400000001E-26</v>
      </c>
      <c r="G18" s="24">
        <f t="shared" si="1"/>
        <v>2.2773463999999997E-29</v>
      </c>
      <c r="H18" s="25">
        <f t="shared" si="12"/>
        <v>1985.9822895629759</v>
      </c>
      <c r="I18" s="25">
        <f t="shared" si="13"/>
        <v>1.04</v>
      </c>
      <c r="J18" s="26">
        <f t="shared" si="14"/>
        <v>4.3465395936000002E-26</v>
      </c>
      <c r="K18" s="28">
        <v>84.99</v>
      </c>
      <c r="L18" s="28"/>
      <c r="M18" s="29">
        <f t="shared" si="15"/>
        <v>1.7148246591785991E-3</v>
      </c>
      <c r="N18" s="61">
        <v>583.15</v>
      </c>
      <c r="O18" s="28">
        <v>4.4669999999999998E-5</v>
      </c>
      <c r="P18" s="28">
        <f t="shared" si="16"/>
        <v>1.3481755092903516E+28</v>
      </c>
      <c r="Q18" s="62">
        <v>3.7599999999999998E-4</v>
      </c>
      <c r="S18" s="31">
        <v>1.02E-10</v>
      </c>
      <c r="T18" s="31">
        <v>2.31E-10</v>
      </c>
      <c r="U18" s="31">
        <f t="shared" si="17"/>
        <v>3.3299999999999999E-10</v>
      </c>
      <c r="V18" s="31">
        <f t="shared" si="18"/>
        <v>3.33</v>
      </c>
      <c r="W18" s="31">
        <f t="shared" si="22"/>
        <v>1886915.5249999999</v>
      </c>
      <c r="X18" s="28">
        <v>2490.4882499999999</v>
      </c>
      <c r="Y18" s="28">
        <v>-1.155</v>
      </c>
      <c r="Z18" s="31">
        <v>2.3338999999999999</v>
      </c>
      <c r="AA18" s="24">
        <v>-7.6650000000000004E-4</v>
      </c>
      <c r="AB18" s="28">
        <v>2</v>
      </c>
      <c r="AC18" s="28">
        <v>3</v>
      </c>
      <c r="AD18" s="28">
        <f t="shared" si="19"/>
        <v>5</v>
      </c>
      <c r="AE18" s="28">
        <f t="shared" si="27"/>
        <v>6.7408775464517582E+27</v>
      </c>
      <c r="AF18" s="28">
        <f t="shared" si="28"/>
        <v>6.7408775464517582E+27</v>
      </c>
      <c r="AI18" s="88"/>
      <c r="AJ18" s="88"/>
      <c r="AK18" s="88"/>
      <c r="AM18">
        <v>27</v>
      </c>
      <c r="AN18" t="s">
        <v>206</v>
      </c>
      <c r="AP18" t="s">
        <v>207</v>
      </c>
      <c r="AQ18">
        <v>1</v>
      </c>
      <c r="AR18">
        <f t="shared" si="20"/>
        <v>-1</v>
      </c>
      <c r="AS18">
        <f t="shared" si="4"/>
        <v>7.4585147590354106E-11</v>
      </c>
      <c r="AT18" s="45"/>
      <c r="AU18" s="45"/>
      <c r="AV18" s="45"/>
      <c r="AW18" s="45"/>
      <c r="AX18" s="45">
        <f t="shared" si="24"/>
        <v>-6.2307896722837803E-3</v>
      </c>
      <c r="AY18" s="45">
        <f t="shared" si="25"/>
        <v>6.2307896722837803E-3</v>
      </c>
      <c r="AZ18" s="45">
        <f t="shared" si="26"/>
        <v>6.2307896722837803E-3</v>
      </c>
      <c r="BA18"/>
      <c r="BB18"/>
      <c r="BC18" s="24"/>
      <c r="BD18" s="24"/>
    </row>
    <row r="19" spans="1:56" ht="20.25" customHeight="1" x14ac:dyDescent="0.25">
      <c r="A19" s="22" t="s">
        <v>168</v>
      </c>
      <c r="B19" s="57">
        <v>0.2</v>
      </c>
      <c r="C19" s="22">
        <v>1</v>
      </c>
      <c r="D19" s="22">
        <v>34</v>
      </c>
      <c r="E19" s="22">
        <v>33</v>
      </c>
      <c r="F19" s="24">
        <f t="shared" si="0"/>
        <v>5.6869144599999998E-26</v>
      </c>
      <c r="G19" s="24">
        <f t="shared" si="1"/>
        <v>3.0060972479999997E-29</v>
      </c>
      <c r="H19" s="25">
        <f t="shared" si="12"/>
        <v>1949.1203104325261</v>
      </c>
      <c r="I19" s="25">
        <f t="shared" si="13"/>
        <v>1.0303030303030303</v>
      </c>
      <c r="J19" s="26">
        <f t="shared" si="14"/>
        <v>5.6839083627519992E-26</v>
      </c>
      <c r="K19" s="28">
        <v>101.1</v>
      </c>
      <c r="L19" s="28"/>
      <c r="M19" s="29">
        <f t="shared" si="15"/>
        <v>1.6389412439564042E-3</v>
      </c>
      <c r="N19" s="28">
        <v>610.15</v>
      </c>
      <c r="O19" s="28">
        <v>5.4060000000000001E-5</v>
      </c>
      <c r="P19" s="28">
        <f t="shared" si="16"/>
        <v>1.1140029596744358E+28</v>
      </c>
      <c r="Q19" s="62">
        <v>3.8999999999999999E-4</v>
      </c>
      <c r="S19" s="31">
        <v>1.3799999999999999E-10</v>
      </c>
      <c r="T19" s="31">
        <v>2.31E-10</v>
      </c>
      <c r="U19" s="31">
        <f t="shared" si="17"/>
        <v>3.6899999999999997E-10</v>
      </c>
      <c r="V19" s="31">
        <f t="shared" si="18"/>
        <v>3.6899999999999995</v>
      </c>
      <c r="W19" s="31">
        <f t="shared" si="22"/>
        <v>1870200.65</v>
      </c>
      <c r="X19" s="28">
        <v>2449.9279999999999</v>
      </c>
      <c r="Y19" s="28">
        <v>-1.1200000000000001</v>
      </c>
      <c r="Z19" s="31">
        <v>2.3149999999999999</v>
      </c>
      <c r="AA19" s="24">
        <v>-7.2900000000000005E-4</v>
      </c>
      <c r="AB19" s="28">
        <v>2</v>
      </c>
      <c r="AC19" s="28">
        <v>3</v>
      </c>
      <c r="AD19" s="28">
        <f t="shared" si="19"/>
        <v>5</v>
      </c>
      <c r="AE19" s="28">
        <f t="shared" si="27"/>
        <v>5.5700147983721791E+27</v>
      </c>
      <c r="AF19" s="28">
        <f t="shared" si="28"/>
        <v>5.5700147983721791E+27</v>
      </c>
      <c r="AI19" s="88"/>
      <c r="AJ19" s="88"/>
      <c r="AK19" s="88"/>
      <c r="AM19">
        <v>35</v>
      </c>
      <c r="AN19" t="s">
        <v>208</v>
      </c>
      <c r="AP19" t="s">
        <v>209</v>
      </c>
      <c r="AQ19">
        <v>1</v>
      </c>
      <c r="AR19">
        <f t="shared" si="20"/>
        <v>-1</v>
      </c>
      <c r="AS19">
        <f t="shared" si="4"/>
        <v>9.555704381802783E-11</v>
      </c>
      <c r="AT19" s="45"/>
      <c r="AU19" s="45"/>
      <c r="AV19" s="45"/>
      <c r="AW19" s="45"/>
      <c r="AX19" s="45">
        <f t="shared" si="24"/>
        <v>-1.0344196342977509E-2</v>
      </c>
      <c r="AY19" s="45">
        <f t="shared" si="25"/>
        <v>1.0344196342977509E-2</v>
      </c>
      <c r="AZ19" s="45">
        <f t="shared" si="26"/>
        <v>1.0344196342977509E-2</v>
      </c>
      <c r="BA19"/>
      <c r="BB19"/>
      <c r="BC19" s="24"/>
      <c r="BD19" s="24"/>
    </row>
    <row r="20" spans="1:56" ht="20.25" customHeight="1" x14ac:dyDescent="0.25">
      <c r="A20" s="22" t="s">
        <v>169</v>
      </c>
      <c r="B20" s="57">
        <v>0.05</v>
      </c>
      <c r="C20" s="22">
        <v>1</v>
      </c>
      <c r="D20" s="22">
        <v>49</v>
      </c>
      <c r="E20" s="22">
        <v>46</v>
      </c>
      <c r="F20" s="24">
        <f t="shared" si="0"/>
        <v>8.1958473100000004E-26</v>
      </c>
      <c r="G20" s="24">
        <f t="shared" si="1"/>
        <v>4.1903173759999999E-29</v>
      </c>
      <c r="H20" s="25">
        <f t="shared" si="12"/>
        <v>2083.4601076018726</v>
      </c>
      <c r="I20" s="25">
        <f t="shared" si="13"/>
        <v>1.0652173913043479</v>
      </c>
      <c r="J20" s="26">
        <f t="shared" si="14"/>
        <v>8.1916569926240009E-26</v>
      </c>
      <c r="K20" s="27">
        <v>167.21</v>
      </c>
      <c r="L20" s="28"/>
      <c r="M20" s="29">
        <f t="shared" si="15"/>
        <v>8.3963056255247689E-4</v>
      </c>
      <c r="N20" s="63">
        <v>1191</v>
      </c>
      <c r="O20" s="30">
        <f>K20/W20</f>
        <v>4.292862515949649E-5</v>
      </c>
      <c r="P20" s="28">
        <f t="shared" si="16"/>
        <v>1.4028634687518691E+28</v>
      </c>
      <c r="Q20" s="30">
        <v>3.0899999999999998E-4</v>
      </c>
      <c r="S20" s="31">
        <v>7.1999999999999997E-11</v>
      </c>
      <c r="T20" s="31">
        <v>1.3300000000000001E-10</v>
      </c>
      <c r="U20" s="31">
        <f t="shared" si="17"/>
        <v>2.0500000000000002E-10</v>
      </c>
      <c r="V20" s="31">
        <f t="shared" si="18"/>
        <v>2.0500000000000003</v>
      </c>
      <c r="W20" s="31">
        <f>(5.36-0.00123*N20)*1000000</f>
        <v>3895070.0000000005</v>
      </c>
      <c r="X20" s="32">
        <v>1700</v>
      </c>
      <c r="Y20" s="28">
        <v>0</v>
      </c>
      <c r="Z20" s="28">
        <v>5.36</v>
      </c>
      <c r="AA20" s="28">
        <v>-1.23E-3</v>
      </c>
      <c r="AE20" s="28">
        <f t="shared" si="27"/>
        <v>1.1222907750014952E+28</v>
      </c>
      <c r="AF20" s="28">
        <f t="shared" si="28"/>
        <v>2.805726937503738E+27</v>
      </c>
      <c r="AI20" s="88"/>
      <c r="AJ20" s="88"/>
      <c r="AK20" s="88"/>
      <c r="AM20">
        <v>5.9</v>
      </c>
      <c r="AN20" t="s">
        <v>199</v>
      </c>
      <c r="AO20" t="s">
        <v>203</v>
      </c>
      <c r="AP20" t="s">
        <v>204</v>
      </c>
      <c r="AQ20">
        <v>4</v>
      </c>
      <c r="AR20">
        <v>-1</v>
      </c>
      <c r="AS20">
        <f t="shared" si="4"/>
        <v>1.3547403168154094E-11</v>
      </c>
      <c r="AT20" s="45"/>
      <c r="AU20" s="45"/>
      <c r="AV20" s="45"/>
      <c r="AW20" s="45"/>
      <c r="AX20" s="45">
        <f t="shared" si="24"/>
        <v>-1.674479721671473E-8</v>
      </c>
      <c r="AY20" s="45">
        <f t="shared" si="25"/>
        <v>6.6979188866858919E-8</v>
      </c>
      <c r="AZ20" s="45">
        <f t="shared" si="26"/>
        <v>4.1861993041786824E-9</v>
      </c>
      <c r="BA20"/>
      <c r="BB20"/>
      <c r="BC20" s="24"/>
      <c r="BD20" s="24"/>
    </row>
    <row r="21" spans="1:56" ht="20.25" customHeight="1" x14ac:dyDescent="0.25">
      <c r="A21" s="22" t="s">
        <v>170</v>
      </c>
      <c r="B21" s="57">
        <v>0.08</v>
      </c>
      <c r="C21" s="22">
        <v>1</v>
      </c>
      <c r="D21" s="22">
        <v>99</v>
      </c>
      <c r="E21" s="22">
        <v>96</v>
      </c>
      <c r="F21" s="24">
        <f t="shared" si="0"/>
        <v>1.6558956810000001E-25</v>
      </c>
      <c r="G21" s="24">
        <f t="shared" si="1"/>
        <v>8.7450101759999993E-29</v>
      </c>
      <c r="H21" s="25">
        <f t="shared" si="12"/>
        <v>1952.7048987521384</v>
      </c>
      <c r="I21" s="25">
        <f t="shared" si="13"/>
        <v>1.03125</v>
      </c>
      <c r="J21" s="26">
        <f t="shared" si="14"/>
        <v>1.6550211799824002E-25</v>
      </c>
      <c r="K21" s="27">
        <v>308.0317</v>
      </c>
      <c r="L21" s="28"/>
      <c r="M21" s="29">
        <f t="shared" si="15"/>
        <v>7.2254335260115603E-4</v>
      </c>
      <c r="N21" s="63">
        <v>1384</v>
      </c>
      <c r="O21" s="30">
        <f>K21/W21</f>
        <v>5.0331977124183008E-5</v>
      </c>
      <c r="P21" s="28">
        <f t="shared" si="16"/>
        <v>1.1965156832884407E+28</v>
      </c>
      <c r="Q21" s="30">
        <v>1.21E-4</v>
      </c>
      <c r="S21" s="31">
        <v>9.3999999999999999E-11</v>
      </c>
      <c r="T21" s="31">
        <v>1.3300000000000001E-10</v>
      </c>
      <c r="U21" s="31">
        <f t="shared" si="17"/>
        <v>2.2699999999999999E-10</v>
      </c>
      <c r="V21" s="31">
        <f t="shared" si="18"/>
        <v>2.27</v>
      </c>
      <c r="W21" s="31">
        <v>6120000</v>
      </c>
      <c r="X21" s="32">
        <v>1362</v>
      </c>
      <c r="Y21" s="28">
        <v>0</v>
      </c>
      <c r="Z21" s="28">
        <v>7.34</v>
      </c>
      <c r="AA21" s="28">
        <v>-8.0800000000000002E-4</v>
      </c>
      <c r="AE21" s="28">
        <f t="shared" si="27"/>
        <v>9.5721254663075249E+27</v>
      </c>
      <c r="AF21" s="28">
        <f t="shared" si="28"/>
        <v>2.3930313665768812E+27</v>
      </c>
      <c r="AI21" s="88"/>
      <c r="AJ21" s="88"/>
      <c r="AK21" s="88"/>
      <c r="AM21">
        <v>5.9</v>
      </c>
      <c r="AN21" t="s">
        <v>199</v>
      </c>
      <c r="AO21" t="s">
        <v>203</v>
      </c>
      <c r="AP21" t="s">
        <v>204</v>
      </c>
      <c r="AQ21">
        <v>4</v>
      </c>
      <c r="AR21">
        <v>-1</v>
      </c>
      <c r="AS21">
        <f t="shared" si="4"/>
        <v>1.5813089360469999E-11</v>
      </c>
      <c r="AT21" s="45"/>
      <c r="AU21" s="45"/>
      <c r="AV21" s="45"/>
      <c r="AW21" s="45"/>
      <c r="AX21" s="45">
        <f t="shared" si="24"/>
        <v>-2.631744298839491E-7</v>
      </c>
      <c r="AY21" s="45">
        <f t="shared" si="25"/>
        <v>1.0526977195357964E-6</v>
      </c>
      <c r="AZ21" s="45">
        <f t="shared" si="26"/>
        <v>6.5793607470987274E-8</v>
      </c>
      <c r="BA21"/>
      <c r="BB21"/>
      <c r="BC21" s="24"/>
      <c r="BD21" s="24"/>
    </row>
    <row r="22" spans="1:56" x14ac:dyDescent="0.25">
      <c r="A22" s="22" t="s">
        <v>171</v>
      </c>
      <c r="B22" s="57">
        <v>0.09</v>
      </c>
      <c r="C22" s="22">
        <v>1</v>
      </c>
      <c r="D22" s="22">
        <v>101</v>
      </c>
      <c r="E22" s="22">
        <v>98</v>
      </c>
      <c r="F22" s="24">
        <f t="shared" si="0"/>
        <v>1.6893481190000001E-25</v>
      </c>
      <c r="G22" s="24">
        <f t="shared" si="1"/>
        <v>8.9271978879999991E-29</v>
      </c>
      <c r="H22" s="25">
        <f t="shared" si="12"/>
        <v>1950.2904261560993</v>
      </c>
      <c r="I22" s="25">
        <f t="shared" si="13"/>
        <v>1.0306122448979591</v>
      </c>
      <c r="J22" s="26">
        <f t="shared" si="14"/>
        <v>1.6884553992112001E-25</v>
      </c>
      <c r="K22" s="27">
        <v>314.02249999999998</v>
      </c>
      <c r="L22" s="28">
        <f>10^(11.4-35400/N22+27700000/N22^2)/1000</f>
        <v>3.3294860215237095E-3</v>
      </c>
      <c r="M22" s="29">
        <f t="shared" si="15"/>
        <v>7.6394194041252863E-4</v>
      </c>
      <c r="N22" s="63">
        <v>1309</v>
      </c>
      <c r="O22" s="30">
        <f>K22/W22</f>
        <v>4.8535162287480677E-5</v>
      </c>
      <c r="P22" s="28">
        <f t="shared" si="16"/>
        <v>1.2408117571193147E+28</v>
      </c>
      <c r="Q22" s="30">
        <v>1.4899999999999999E-4</v>
      </c>
      <c r="S22" s="31">
        <v>8.9000000000000003E-11</v>
      </c>
      <c r="T22" s="31">
        <v>1.3300000000000001E-10</v>
      </c>
      <c r="U22" s="31">
        <f t="shared" si="17"/>
        <v>2.2200000000000001E-10</v>
      </c>
      <c r="V22" s="31">
        <f t="shared" si="18"/>
        <v>2.2200000000000002</v>
      </c>
      <c r="W22" s="31">
        <v>6470000</v>
      </c>
      <c r="X22" s="32">
        <v>1062</v>
      </c>
      <c r="Y22" s="28">
        <v>0</v>
      </c>
      <c r="Z22" s="28">
        <v>7.6040000000000001</v>
      </c>
      <c r="AA22" s="28">
        <v>-7.9100000000000004E-4</v>
      </c>
      <c r="AE22" s="28">
        <f t="shared" si="27"/>
        <v>9.9264940569545181E+27</v>
      </c>
      <c r="AF22" s="28">
        <f t="shared" si="28"/>
        <v>2.4816235142386295E+27</v>
      </c>
      <c r="AI22" s="88"/>
      <c r="AJ22" s="88"/>
      <c r="AK22" s="88"/>
      <c r="AM22">
        <v>5.9</v>
      </c>
      <c r="AN22" t="s">
        <v>219</v>
      </c>
      <c r="AO22" t="s">
        <v>220</v>
      </c>
      <c r="AP22" t="s">
        <v>221</v>
      </c>
      <c r="AQ22">
        <v>4</v>
      </c>
      <c r="AR22">
        <v>-1</v>
      </c>
      <c r="AS22">
        <f t="shared" si="4"/>
        <v>1.5101662185788534E-11</v>
      </c>
      <c r="AT22" s="45"/>
      <c r="AU22" s="45"/>
      <c r="AV22" s="45"/>
      <c r="AW22" s="45"/>
      <c r="AX22" s="45">
        <f t="shared" si="24"/>
        <v>-1.2112876587777396E-7</v>
      </c>
      <c r="AY22" s="45">
        <f t="shared" si="25"/>
        <v>4.8451506351109585E-7</v>
      </c>
      <c r="AZ22" s="45">
        <f t="shared" si="26"/>
        <v>3.0282191469443491E-8</v>
      </c>
      <c r="BA22"/>
      <c r="BB22"/>
      <c r="BC22" s="24">
        <f t="shared" ref="BC22:BC27" si="29">L22/(W22/1000*(X22+Y22*N22))</f>
        <v>4.8456093479738579E-10</v>
      </c>
      <c r="BD22" s="24"/>
    </row>
    <row r="23" spans="1:56" x14ac:dyDescent="0.25">
      <c r="A23" s="22" t="s">
        <v>172</v>
      </c>
      <c r="B23" s="57"/>
      <c r="C23" s="22">
        <v>1</v>
      </c>
      <c r="D23" s="22">
        <v>109</v>
      </c>
      <c r="E23" s="22">
        <v>107</v>
      </c>
      <c r="F23" s="24">
        <f t="shared" si="0"/>
        <v>1.823157871E-25</v>
      </c>
      <c r="G23" s="24">
        <f t="shared" si="1"/>
        <v>9.7470425919999998E-29</v>
      </c>
      <c r="H23" s="25">
        <f t="shared" si="12"/>
        <v>1905.4349775174894</v>
      </c>
      <c r="I23" s="25">
        <f t="shared" si="13"/>
        <v>1.0186915887850467</v>
      </c>
      <c r="J23" s="26">
        <f t="shared" si="14"/>
        <v>1.8221831667407999E-25</v>
      </c>
      <c r="K23" s="27">
        <v>344.3879</v>
      </c>
      <c r="L23" s="28">
        <f>0.478*EXP(10900/(8.3144598*N23))/1000</f>
        <v>1.5506403023444345E-3</v>
      </c>
      <c r="M23" s="29">
        <f t="shared" si="15"/>
        <v>8.9766606822262122E-4</v>
      </c>
      <c r="N23" s="63">
        <v>1114</v>
      </c>
      <c r="O23" s="30">
        <f>K23/W23</f>
        <v>7.5193864628820956E-5</v>
      </c>
      <c r="P23" s="28">
        <f t="shared" si="16"/>
        <v>8.0090310954595102E+27</v>
      </c>
      <c r="Q23" s="30">
        <v>3.3300000000000002E-4</v>
      </c>
      <c r="S23" s="31">
        <v>1.16E-10</v>
      </c>
      <c r="T23" s="31">
        <v>1.81E-10</v>
      </c>
      <c r="U23" s="31">
        <f t="shared" si="17"/>
        <v>2.9700000000000001E-10</v>
      </c>
      <c r="V23" s="31">
        <f t="shared" si="18"/>
        <v>2.97</v>
      </c>
      <c r="W23" s="31">
        <v>4580000</v>
      </c>
      <c r="X23" s="32">
        <v>1248</v>
      </c>
      <c r="Y23" s="28">
        <v>0</v>
      </c>
      <c r="Z23" s="28">
        <v>6.3746999999999998</v>
      </c>
      <c r="AA23" s="28">
        <v>-1.5222E-3</v>
      </c>
      <c r="AE23" s="28">
        <f t="shared" si="27"/>
        <v>6.0067733215946327E+27</v>
      </c>
      <c r="AF23" s="28">
        <f t="shared" si="28"/>
        <v>2.0022577738648776E+27</v>
      </c>
      <c r="AI23" s="88"/>
      <c r="AJ23" s="88"/>
      <c r="AK23" s="88"/>
      <c r="AM23">
        <v>5.2</v>
      </c>
      <c r="AN23" t="s">
        <v>222</v>
      </c>
      <c r="AO23" t="s">
        <v>203</v>
      </c>
      <c r="AP23" t="s">
        <v>204</v>
      </c>
      <c r="AQ23">
        <v>3</v>
      </c>
      <c r="AR23">
        <v>-1</v>
      </c>
      <c r="AS23">
        <f t="shared" si="4"/>
        <v>2.2184967942103583E-11</v>
      </c>
      <c r="AT23" s="45"/>
      <c r="AU23" s="45"/>
      <c r="AV23" s="45"/>
      <c r="AW23" s="45"/>
      <c r="AX23" s="45">
        <f t="shared" si="24"/>
        <v>-2.5395582396995064E-5</v>
      </c>
      <c r="AY23" s="45">
        <f t="shared" si="25"/>
        <v>7.6186747190985183E-5</v>
      </c>
      <c r="AZ23" s="45">
        <f t="shared" si="26"/>
        <v>8.4651941323316881E-6</v>
      </c>
      <c r="BA23"/>
      <c r="BB23"/>
      <c r="BC23" s="24">
        <f t="shared" si="29"/>
        <v>2.7128826250287524E-10</v>
      </c>
      <c r="BD23" s="24"/>
    </row>
    <row r="24" spans="1:56" x14ac:dyDescent="0.25">
      <c r="A24" s="28" t="s">
        <v>173</v>
      </c>
      <c r="B24" s="66"/>
      <c r="C24" s="28">
        <v>2</v>
      </c>
      <c r="D24" s="67">
        <v>33.76</v>
      </c>
      <c r="E24" s="67">
        <v>33.44</v>
      </c>
      <c r="F24" s="24">
        <f t="shared" si="0"/>
        <v>5.6467715343999995E-26</v>
      </c>
      <c r="G24" s="24">
        <f t="shared" si="1"/>
        <v>3.0461785446399997E-29</v>
      </c>
      <c r="H24" s="25">
        <f t="shared" si="12"/>
        <v>1871.4620768599771</v>
      </c>
      <c r="I24" s="25">
        <f t="shared" si="13"/>
        <v>1.0095693779904307</v>
      </c>
      <c r="J24" s="26">
        <f t="shared" si="14"/>
        <v>5.6437253558553592E-26</v>
      </c>
      <c r="K24" s="28">
        <v>81.162404000000009</v>
      </c>
      <c r="L24" s="28">
        <f>0.141*EXP(18800/(8.3144598*N24))/1000</f>
        <v>3.6048872982003179E-3</v>
      </c>
      <c r="M24" s="29">
        <f t="shared" si="15"/>
        <v>1.43348623853211E-3</v>
      </c>
      <c r="N24" s="28">
        <v>697.6</v>
      </c>
      <c r="O24" s="28">
        <v>4.6549051207293618E-5</v>
      </c>
      <c r="P24" s="28">
        <f t="shared" si="16"/>
        <v>1.2937535446600865E+28</v>
      </c>
      <c r="Q24" s="28">
        <v>3.0722637834585992E-4</v>
      </c>
      <c r="U24" s="24">
        <f>0.68*U10+0.32*U14</f>
        <v>2.9724E-10</v>
      </c>
      <c r="V24" s="31">
        <f t="shared" si="18"/>
        <v>2.9723999999999999</v>
      </c>
      <c r="W24" s="24">
        <v>1741629.2032000001</v>
      </c>
      <c r="X24" s="28">
        <v>1968.0306331357569</v>
      </c>
      <c r="AB24" s="28">
        <v>2</v>
      </c>
      <c r="AC24" s="28">
        <v>3</v>
      </c>
      <c r="AD24" s="28">
        <f t="shared" si="19"/>
        <v>5</v>
      </c>
      <c r="AI24" s="88"/>
      <c r="AJ24" s="88"/>
      <c r="AK24" s="88"/>
      <c r="AM24">
        <v>5.2</v>
      </c>
      <c r="AN24" t="s">
        <v>222</v>
      </c>
      <c r="AO24" t="s">
        <v>203</v>
      </c>
      <c r="AP24" t="s">
        <v>204</v>
      </c>
      <c r="AQ24"/>
      <c r="AR24"/>
      <c r="AS24"/>
      <c r="AT24"/>
      <c r="AU24"/>
      <c r="AV24" s="45"/>
      <c r="AW24" s="45"/>
      <c r="AX24"/>
      <c r="AY24"/>
      <c r="AZ24" s="45"/>
      <c r="BA24"/>
      <c r="BB24"/>
      <c r="BC24" s="24">
        <f t="shared" si="29"/>
        <v>1.0517297026523455E-9</v>
      </c>
      <c r="BD24" s="24"/>
    </row>
    <row r="25" spans="1:56" x14ac:dyDescent="0.25">
      <c r="A25" s="28" t="s">
        <v>80</v>
      </c>
      <c r="B25" s="66"/>
      <c r="C25" s="28">
        <v>2</v>
      </c>
      <c r="D25" s="67">
        <v>12.34</v>
      </c>
      <c r="E25" s="67">
        <v>11.34</v>
      </c>
      <c r="F25" s="24">
        <f t="shared" si="0"/>
        <v>2.0640154245999999E-26</v>
      </c>
      <c r="G25" s="24">
        <f t="shared" si="1"/>
        <v>1.0330043270399999E-29</v>
      </c>
      <c r="H25" s="25">
        <f t="shared" si="12"/>
        <v>2174.2671429464549</v>
      </c>
      <c r="I25" s="25">
        <f t="shared" si="13"/>
        <v>1.088183421516755</v>
      </c>
      <c r="J25" s="26">
        <f t="shared" si="14"/>
        <v>2.06298242027296E-26</v>
      </c>
      <c r="K25" s="28">
        <v>33.103140000000003</v>
      </c>
      <c r="L25" s="28">
        <f>0.116*EXP(31200/(8.3144598*N25))/1000</f>
        <v>1.9398692129051695E-2</v>
      </c>
      <c r="M25" s="29">
        <f t="shared" si="15"/>
        <v>1.364256480218281E-3</v>
      </c>
      <c r="N25" s="28">
        <v>733</v>
      </c>
      <c r="O25" s="28">
        <v>1.6714173769923689E-5</v>
      </c>
      <c r="P25" s="28">
        <f t="shared" si="16"/>
        <v>3.6031096020054697E+28</v>
      </c>
      <c r="Q25" s="28">
        <v>1.409526898683356E-4</v>
      </c>
      <c r="U25" s="24">
        <f>0.66*U3+0.34*U11</f>
        <v>1.9472000000000003E-10</v>
      </c>
      <c r="V25" s="31">
        <f t="shared" si="18"/>
        <v>1.9472000000000003</v>
      </c>
      <c r="W25" s="24">
        <v>1986063.3540000001</v>
      </c>
      <c r="X25" s="28">
        <v>2547.6863757231322</v>
      </c>
      <c r="AB25" s="28">
        <v>2</v>
      </c>
      <c r="AC25" s="28">
        <v>3</v>
      </c>
      <c r="AD25" s="28">
        <f t="shared" si="19"/>
        <v>5</v>
      </c>
      <c r="AG25" s="28">
        <v>0.91150467825412496</v>
      </c>
      <c r="AH25" s="28" t="s">
        <v>22</v>
      </c>
      <c r="AI25" s="88"/>
      <c r="AJ25" s="88"/>
      <c r="AK25" s="88"/>
      <c r="AM25">
        <v>5.9</v>
      </c>
      <c r="AN25" t="s">
        <v>219</v>
      </c>
      <c r="AO25" t="s">
        <v>220</v>
      </c>
      <c r="AP25" t="s">
        <v>221</v>
      </c>
      <c r="AQ25"/>
      <c r="AR25"/>
      <c r="AS25"/>
      <c r="AT25"/>
      <c r="AU25"/>
      <c r="AV25" s="45"/>
      <c r="AW25" s="45"/>
      <c r="AX25"/>
      <c r="AY25"/>
      <c r="AZ25" s="45"/>
      <c r="BA25"/>
      <c r="BB25"/>
      <c r="BC25" s="24">
        <f t="shared" si="29"/>
        <v>3.8338347353322035E-9</v>
      </c>
      <c r="BD25" s="24"/>
    </row>
    <row r="26" spans="1:56" x14ac:dyDescent="0.25">
      <c r="A26" s="28" t="s">
        <v>42</v>
      </c>
      <c r="B26" s="66"/>
      <c r="C26" s="28">
        <v>3</v>
      </c>
      <c r="D26" s="67">
        <v>19.64</v>
      </c>
      <c r="E26" s="67">
        <v>19.64</v>
      </c>
      <c r="F26" s="24">
        <f t="shared" si="0"/>
        <v>3.2850294116000003E-26</v>
      </c>
      <c r="G26" s="24">
        <f t="shared" si="1"/>
        <v>1.78908333184E-29</v>
      </c>
      <c r="H26" s="25">
        <f t="shared" si="12"/>
        <v>1836.1522647586683</v>
      </c>
      <c r="I26" s="25">
        <f t="shared" si="13"/>
        <v>1</v>
      </c>
      <c r="J26" s="26">
        <f t="shared" si="14"/>
        <v>3.2832403282681602E-26</v>
      </c>
      <c r="K26" s="28">
        <v>41.290994999999988</v>
      </c>
      <c r="L26" s="28">
        <f>10^(0.213+-1200/N26+1350000/N26^2)/1000</f>
        <v>1.2003439447166342E-2</v>
      </c>
      <c r="M26" s="29">
        <f t="shared" si="15"/>
        <v>1.3605442176870747E-3</v>
      </c>
      <c r="N26" s="28">
        <v>735</v>
      </c>
      <c r="O26" s="28">
        <v>1.9405588331960499E-5</v>
      </c>
      <c r="P26" s="28">
        <f t="shared" si="16"/>
        <v>3.1033843947320209E+28</v>
      </c>
      <c r="Q26" s="28">
        <v>3.1252324985815613E-4</v>
      </c>
      <c r="U26" s="24">
        <f>0.465*U3+0.115*U4+0.42*U5</f>
        <v>2.3803E-10</v>
      </c>
      <c r="V26" s="31">
        <f t="shared" si="18"/>
        <v>2.3803000000000001</v>
      </c>
      <c r="W26" s="24">
        <v>2102415.4449999998</v>
      </c>
      <c r="X26" s="28">
        <v>2012.468707779205</v>
      </c>
      <c r="AB26" s="28">
        <v>3</v>
      </c>
      <c r="AC26" s="28">
        <v>3</v>
      </c>
      <c r="AD26" s="28">
        <f t="shared" si="19"/>
        <v>6</v>
      </c>
      <c r="AG26" s="28">
        <v>0.79004699038973603</v>
      </c>
      <c r="AH26" s="28" t="s">
        <v>43</v>
      </c>
      <c r="AI26" s="88"/>
      <c r="AJ26" s="88"/>
      <c r="AK26" s="88"/>
      <c r="AM26">
        <v>5.9</v>
      </c>
      <c r="AN26" t="s">
        <v>219</v>
      </c>
      <c r="AO26" t="s">
        <v>220</v>
      </c>
      <c r="AP26" t="s">
        <v>221</v>
      </c>
      <c r="AQ26"/>
      <c r="AR26"/>
      <c r="AS26"/>
      <c r="AT26"/>
      <c r="AU26"/>
      <c r="AV26" s="45"/>
      <c r="AW26" s="45"/>
      <c r="AX26"/>
      <c r="AY26"/>
      <c r="AZ26" s="45"/>
      <c r="BA26"/>
      <c r="BB26"/>
      <c r="BC26" s="24">
        <f t="shared" si="29"/>
        <v>2.8369914793196441E-9</v>
      </c>
      <c r="BD26" s="24"/>
    </row>
    <row r="27" spans="1:56" x14ac:dyDescent="0.25">
      <c r="A27" s="28" t="s">
        <v>174</v>
      </c>
      <c r="B27" s="66"/>
      <c r="C27" s="28">
        <v>4</v>
      </c>
      <c r="D27" s="67">
        <v>23.315000000000001</v>
      </c>
      <c r="E27" s="67">
        <v>22.74</v>
      </c>
      <c r="F27" s="24">
        <f t="shared" si="0"/>
        <v>3.8997179598500003E-26</v>
      </c>
      <c r="G27" s="24">
        <f t="shared" si="1"/>
        <v>2.0714742854399996E-29</v>
      </c>
      <c r="H27" s="25">
        <f t="shared" si="12"/>
        <v>1930.1835567339556</v>
      </c>
      <c r="I27" s="25">
        <f t="shared" si="13"/>
        <v>1.0252858399296396</v>
      </c>
      <c r="J27" s="26">
        <f t="shared" si="14"/>
        <v>3.8976464855645601E-26</v>
      </c>
      <c r="K27" s="28">
        <v>66.133683500000004</v>
      </c>
      <c r="L27" s="28">
        <f>0.062*EXP(38800/(8.3144598*N27))/1000</f>
        <v>3.0468148860508516E-2</v>
      </c>
      <c r="M27" s="29">
        <f t="shared" si="15"/>
        <v>1.3280212483399733E-3</v>
      </c>
      <c r="N27" s="28">
        <v>753</v>
      </c>
      <c r="O27" s="28">
        <v>1.9202817056926548E-5</v>
      </c>
      <c r="P27" s="28">
        <f t="shared" si="16"/>
        <v>3.1361544413754271E+28</v>
      </c>
      <c r="Q27" s="28">
        <v>1.6787041064891779E-4</v>
      </c>
      <c r="U27" s="24">
        <f>0.675*U3+0.2*U11+0.005*U21+0.12*U22</f>
        <v>2.0225E-10</v>
      </c>
      <c r="V27" s="31">
        <f t="shared" si="18"/>
        <v>2.0225</v>
      </c>
      <c r="W27" s="24">
        <v>2609440.5150000001</v>
      </c>
      <c r="X27" s="28">
        <v>1781.433208193873</v>
      </c>
      <c r="AB27" s="28">
        <v>4</v>
      </c>
      <c r="AC27" s="28">
        <v>11</v>
      </c>
      <c r="AD27" s="28">
        <f t="shared" si="19"/>
        <v>15</v>
      </c>
      <c r="AG27" s="28">
        <v>1.26490788750189</v>
      </c>
      <c r="AH27" s="28" t="s">
        <v>33</v>
      </c>
      <c r="AI27" s="88"/>
      <c r="AJ27" s="88"/>
      <c r="AK27" s="88"/>
      <c r="AM27">
        <v>5.9</v>
      </c>
      <c r="AN27" t="s">
        <v>219</v>
      </c>
      <c r="AO27" t="s">
        <v>220</v>
      </c>
      <c r="AP27" t="s">
        <v>221</v>
      </c>
      <c r="AQ27"/>
      <c r="AR27"/>
      <c r="AS27"/>
      <c r="AT27"/>
      <c r="AU27"/>
      <c r="AV27" s="45"/>
      <c r="AW27" s="45"/>
      <c r="AX27"/>
      <c r="AY27"/>
      <c r="AZ27" s="45"/>
      <c r="BA27"/>
      <c r="BB27"/>
      <c r="BC27" s="24">
        <f t="shared" si="29"/>
        <v>6.5543423785317211E-9</v>
      </c>
      <c r="BD27" s="24"/>
    </row>
    <row r="28" spans="1:56" x14ac:dyDescent="0.25">
      <c r="A28" s="28" t="s">
        <v>63</v>
      </c>
      <c r="B28" s="66"/>
      <c r="C28" s="28">
        <v>4</v>
      </c>
      <c r="D28" s="67">
        <v>14.792</v>
      </c>
      <c r="E28" s="67">
        <v>14.388</v>
      </c>
      <c r="F28" s="24">
        <f t="shared" si="0"/>
        <v>2.4741423144799998E-26</v>
      </c>
      <c r="G28" s="24">
        <f t="shared" si="1"/>
        <v>1.3106584001279998E-29</v>
      </c>
      <c r="H28" s="25">
        <f t="shared" si="12"/>
        <v>1940.7144105304449</v>
      </c>
      <c r="I28" s="25">
        <f t="shared" si="13"/>
        <v>1.0280789546844593</v>
      </c>
      <c r="J28" s="26">
        <f t="shared" si="14"/>
        <v>2.4728316560798717E-26</v>
      </c>
      <c r="K28" s="28">
        <v>40.153548000000008</v>
      </c>
      <c r="L28" s="28"/>
      <c r="M28" s="29">
        <f t="shared" si="15"/>
        <v>1.4084507042253522E-3</v>
      </c>
      <c r="N28" s="28">
        <v>710</v>
      </c>
      <c r="O28" s="28">
        <v>1.69198810550489E-5</v>
      </c>
      <c r="P28" s="28">
        <f t="shared" si="16"/>
        <v>3.5593039811606377E+28</v>
      </c>
      <c r="Q28" s="28">
        <v>1.8512201652073131E-4</v>
      </c>
      <c r="U28" s="24">
        <f>0.712*U3+0.23*U11+0.05*U20+0.008*U22</f>
        <v>1.9924399999999998E-10</v>
      </c>
      <c r="V28" s="31">
        <f t="shared" si="18"/>
        <v>1.9924399999999998</v>
      </c>
      <c r="W28" s="24">
        <v>2163027.5660000001</v>
      </c>
      <c r="X28" s="28">
        <v>2319.1206460873409</v>
      </c>
      <c r="AB28" s="28">
        <v>4</v>
      </c>
      <c r="AC28" s="28">
        <v>11</v>
      </c>
      <c r="AD28" s="28">
        <f t="shared" si="19"/>
        <v>15</v>
      </c>
      <c r="AG28" s="28">
        <v>1.2506480602355801</v>
      </c>
      <c r="AH28" s="28" t="s">
        <v>31</v>
      </c>
      <c r="AI28" s="88"/>
      <c r="AJ28" s="88"/>
      <c r="AK28" s="88"/>
      <c r="AM28">
        <v>5.9</v>
      </c>
      <c r="AN28" t="s">
        <v>219</v>
      </c>
      <c r="AO28" t="s">
        <v>220</v>
      </c>
      <c r="AP28" t="s">
        <v>221</v>
      </c>
      <c r="AQ28"/>
      <c r="AR28"/>
      <c r="AS28"/>
      <c r="AT28"/>
      <c r="AU28"/>
      <c r="AV28" s="45"/>
      <c r="AW28" s="45"/>
      <c r="AX28"/>
      <c r="AY28"/>
      <c r="AZ28" s="45"/>
      <c r="BA28"/>
      <c r="BB28"/>
      <c r="BC28" s="24"/>
      <c r="BD28" s="24"/>
    </row>
    <row r="29" spans="1:56" x14ac:dyDescent="0.25">
      <c r="A29" s="28" t="s">
        <v>21</v>
      </c>
      <c r="B29" s="66"/>
      <c r="C29" s="28">
        <v>2</v>
      </c>
      <c r="D29" s="67">
        <v>12.27</v>
      </c>
      <c r="E29" s="67">
        <v>11.73</v>
      </c>
      <c r="F29" s="24">
        <f t="shared" si="0"/>
        <v>2.0523070712999998E-26</v>
      </c>
      <c r="G29" s="24">
        <f t="shared" si="1"/>
        <v>1.0685309308799999E-29</v>
      </c>
      <c r="H29" s="25">
        <f t="shared" si="12"/>
        <v>2009.1011113290388</v>
      </c>
      <c r="I29" s="25">
        <f t="shared" si="13"/>
        <v>1.0460358056265984</v>
      </c>
      <c r="J29" s="26">
        <f t="shared" si="14"/>
        <v>2.0512385403691198E-26</v>
      </c>
      <c r="K29" s="28">
        <v>31.62816999999999</v>
      </c>
      <c r="L29" s="28">
        <f>0.118*EXP(30100/(8.3144598*N29))/1000</f>
        <v>1.6585959930776259E-2</v>
      </c>
      <c r="M29" s="29">
        <f t="shared" si="15"/>
        <v>1.366120218579235E-3</v>
      </c>
      <c r="N29" s="28">
        <v>732</v>
      </c>
      <c r="O29" s="28">
        <v>1.59424661503112E-5</v>
      </c>
      <c r="P29" s="28">
        <f t="shared" si="16"/>
        <v>3.7775209576859876E+28</v>
      </c>
      <c r="Q29" s="28">
        <v>1.6222658639521151E-4</v>
      </c>
      <c r="U29" s="24">
        <f>0.73*U3+0.27*U11</f>
        <v>1.9765999999999999E-10</v>
      </c>
      <c r="V29" s="31">
        <f t="shared" si="18"/>
        <v>1.9765999999999999</v>
      </c>
      <c r="W29" s="24">
        <v>1989043.9480000001</v>
      </c>
      <c r="X29" s="28">
        <v>2547.687552638462</v>
      </c>
      <c r="AB29" s="28">
        <v>2</v>
      </c>
      <c r="AC29" s="28">
        <v>3</v>
      </c>
      <c r="AD29" s="28">
        <f t="shared" si="19"/>
        <v>5</v>
      </c>
      <c r="AG29" s="28">
        <v>0.90656933088322</v>
      </c>
      <c r="AH29" s="28" t="s">
        <v>22</v>
      </c>
      <c r="AI29" s="88"/>
      <c r="AJ29" s="88"/>
      <c r="AK29" s="88"/>
      <c r="AM29">
        <v>5.9</v>
      </c>
      <c r="AN29" t="s">
        <v>219</v>
      </c>
      <c r="AO29" t="s">
        <v>220</v>
      </c>
      <c r="AP29" t="s">
        <v>221</v>
      </c>
      <c r="AQ29"/>
      <c r="AR29"/>
      <c r="AS29"/>
      <c r="AT29"/>
      <c r="AU29"/>
      <c r="AV29" s="45"/>
      <c r="AW29" s="45"/>
      <c r="AX29"/>
      <c r="AY29"/>
      <c r="AZ29" s="45"/>
      <c r="BA29"/>
      <c r="BB29"/>
      <c r="BC29" s="24">
        <f>L29/(W29/1000*(X29+Y29*N29))</f>
        <v>3.2730306153599925E-9</v>
      </c>
      <c r="BD29" s="24"/>
    </row>
    <row r="30" spans="1:56" x14ac:dyDescent="0.25">
      <c r="A30" s="28" t="s">
        <v>23</v>
      </c>
      <c r="B30" s="66"/>
      <c r="C30" s="28">
        <v>3</v>
      </c>
      <c r="D30" s="67">
        <v>13.154999999999999</v>
      </c>
      <c r="E30" s="67">
        <v>12.86</v>
      </c>
      <c r="F30" s="24">
        <f t="shared" si="0"/>
        <v>2.2003341094499998E-26</v>
      </c>
      <c r="G30" s="24">
        <f t="shared" si="1"/>
        <v>1.1714669881599998E-29</v>
      </c>
      <c r="H30" s="25">
        <f t="shared" si="12"/>
        <v>1921.3587403123072</v>
      </c>
      <c r="I30" s="25">
        <f t="shared" si="13"/>
        <v>1.0229393468118195</v>
      </c>
      <c r="J30" s="26">
        <f t="shared" si="14"/>
        <v>2.1991626424618399E-26</v>
      </c>
      <c r="K30" s="28">
        <v>34.403649999999985</v>
      </c>
      <c r="L30" s="28">
        <f>0.123*EXP(29800/(8.3144598*N30))/1000</f>
        <v>1.6457220475546555E-2</v>
      </c>
      <c r="M30" s="29">
        <f t="shared" si="15"/>
        <v>1.366120218579235E-3</v>
      </c>
      <c r="N30" s="28">
        <v>732</v>
      </c>
      <c r="O30" s="28">
        <v>1.6204764243863241E-5</v>
      </c>
      <c r="P30" s="28">
        <f t="shared" si="16"/>
        <v>3.7163761899718168E+28</v>
      </c>
      <c r="Q30" s="28">
        <v>1.625831359942148E-4</v>
      </c>
      <c r="U30" s="24">
        <f>0.725*U3+0.265*U11+0.01*U22</f>
        <v>1.9799999999999999E-10</v>
      </c>
      <c r="V30" s="31">
        <f t="shared" si="18"/>
        <v>1.98</v>
      </c>
      <c r="W30" s="24">
        <v>2039490.53</v>
      </c>
      <c r="X30" s="28">
        <v>2441.8705732183512</v>
      </c>
      <c r="AB30" s="28">
        <v>3</v>
      </c>
      <c r="AC30" s="28">
        <v>7</v>
      </c>
      <c r="AD30" s="28">
        <f t="shared" si="19"/>
        <v>10</v>
      </c>
      <c r="AG30" s="28">
        <v>0.76966314939120895</v>
      </c>
      <c r="AH30" s="28" t="s">
        <v>24</v>
      </c>
      <c r="AI30" s="88"/>
      <c r="AJ30" s="88"/>
      <c r="AK30" s="88"/>
      <c r="AM30">
        <v>5.9</v>
      </c>
      <c r="AN30" t="s">
        <v>219</v>
      </c>
      <c r="AO30" t="s">
        <v>220</v>
      </c>
      <c r="AP30" t="s">
        <v>221</v>
      </c>
      <c r="AQ30"/>
      <c r="AR30"/>
      <c r="AS30"/>
      <c r="AT30"/>
      <c r="AU30"/>
      <c r="AV30" s="45"/>
      <c r="AW30" s="45"/>
      <c r="AX30"/>
      <c r="AY30"/>
      <c r="AZ30" s="45"/>
      <c r="BA30"/>
      <c r="BB30"/>
      <c r="BC30" s="24">
        <f>L30/(W30/1000*(X30+Y30*N30))</f>
        <v>3.304548673097048E-9</v>
      </c>
      <c r="BD30" s="24"/>
    </row>
    <row r="31" spans="1:56" x14ac:dyDescent="0.25">
      <c r="A31" s="28" t="s">
        <v>25</v>
      </c>
      <c r="B31" s="66"/>
      <c r="C31" s="28">
        <v>3</v>
      </c>
      <c r="D31" s="67">
        <v>14.04</v>
      </c>
      <c r="E31" s="67">
        <v>13.72</v>
      </c>
      <c r="F31" s="24">
        <f t="shared" si="0"/>
        <v>2.3483611476E-26</v>
      </c>
      <c r="G31" s="24">
        <f t="shared" si="1"/>
        <v>1.2498077043199999E-29</v>
      </c>
      <c r="H31" s="25">
        <f t="shared" si="12"/>
        <v>1922.802532707738</v>
      </c>
      <c r="I31" s="25">
        <f t="shared" si="13"/>
        <v>1.0233236151603498</v>
      </c>
      <c r="J31" s="26">
        <f t="shared" si="14"/>
        <v>2.3471113398956799E-26</v>
      </c>
      <c r="K31" s="28">
        <v>37.179130000000008</v>
      </c>
      <c r="L31" s="28">
        <f>0.123*EXP(29800/(8.3144598*N31))/1000</f>
        <v>1.6457220475546555E-2</v>
      </c>
      <c r="M31" s="29">
        <f t="shared" si="15"/>
        <v>1.366120218579235E-3</v>
      </c>
      <c r="N31" s="28">
        <v>732</v>
      </c>
      <c r="O31" s="28">
        <v>1.6467062337415279E-5</v>
      </c>
      <c r="P31" s="28">
        <f t="shared" si="16"/>
        <v>3.6571793296224801E+28</v>
      </c>
      <c r="Q31" s="28">
        <v>1.629283268847662E-4</v>
      </c>
      <c r="U31" s="24">
        <f>0.72*U3+0.26*U11+0.02*U22</f>
        <v>1.9834000000000001E-10</v>
      </c>
      <c r="V31" s="31">
        <f t="shared" si="18"/>
        <v>1.9834000000000001</v>
      </c>
      <c r="W31" s="24">
        <v>2089937.112</v>
      </c>
      <c r="X31" s="28">
        <v>2348.7520215904742</v>
      </c>
      <c r="AB31" s="28">
        <v>3</v>
      </c>
      <c r="AC31" s="28">
        <v>7</v>
      </c>
      <c r="AD31" s="28">
        <f t="shared" si="19"/>
        <v>10</v>
      </c>
      <c r="AG31" s="28">
        <v>0.71518307597979902</v>
      </c>
      <c r="AH31" s="28" t="s">
        <v>26</v>
      </c>
      <c r="AI31" s="88"/>
      <c r="AJ31" s="88"/>
      <c r="AK31" s="88"/>
      <c r="AM31">
        <v>5.9</v>
      </c>
      <c r="AN31" t="s">
        <v>219</v>
      </c>
      <c r="AO31" t="s">
        <v>220</v>
      </c>
      <c r="AP31" t="s">
        <v>221</v>
      </c>
      <c r="AQ31"/>
      <c r="AR31"/>
      <c r="AS31"/>
      <c r="AT31"/>
      <c r="AU31"/>
      <c r="AV31" s="45"/>
      <c r="AW31" s="45"/>
      <c r="AX31"/>
      <c r="AY31"/>
      <c r="AZ31" s="45"/>
      <c r="BA31"/>
      <c r="BB31"/>
      <c r="BC31" s="24">
        <f>L31/(W31/1000*(X31+Y31*N31))</f>
        <v>3.352633671505172E-9</v>
      </c>
      <c r="BD31" s="24"/>
    </row>
    <row r="32" spans="1:56" x14ac:dyDescent="0.25">
      <c r="A32" s="28" t="s">
        <v>175</v>
      </c>
      <c r="B32" s="66"/>
      <c r="C32" s="28">
        <v>2</v>
      </c>
      <c r="D32" s="67">
        <v>31.24</v>
      </c>
      <c r="E32" s="67">
        <v>30.56</v>
      </c>
      <c r="F32" s="24">
        <f t="shared" si="0"/>
        <v>5.2252708155999992E-26</v>
      </c>
      <c r="G32" s="24">
        <f t="shared" si="1"/>
        <v>2.7838282393599999E-29</v>
      </c>
      <c r="H32" s="25">
        <f t="shared" si="12"/>
        <v>1918.7749643041277</v>
      </c>
      <c r="I32" s="25">
        <f t="shared" si="13"/>
        <v>1.0222513089005236</v>
      </c>
      <c r="J32" s="26">
        <f t="shared" si="14"/>
        <v>5.2224869873606396E-26</v>
      </c>
      <c r="K32" s="28">
        <v>88.599896000000015</v>
      </c>
      <c r="L32" s="28"/>
      <c r="M32" s="29">
        <f t="shared" si="15"/>
        <v>1.4335889900365566E-3</v>
      </c>
      <c r="N32" s="28">
        <v>697.55</v>
      </c>
      <c r="O32" s="28">
        <v>5.0411903343394867E-5</v>
      </c>
      <c r="P32" s="28">
        <f t="shared" si="16"/>
        <v>1.1946186516659385E+28</v>
      </c>
      <c r="Q32" s="28">
        <v>2.3528262366250769E-4</v>
      </c>
      <c r="U32" s="24">
        <f>0.32*U10+0.68*U14</f>
        <v>2.7276E-10</v>
      </c>
      <c r="V32" s="31">
        <f t="shared" si="18"/>
        <v>2.7275999999999998</v>
      </c>
      <c r="W32" s="24">
        <v>1755710.5584</v>
      </c>
      <c r="X32" s="28">
        <v>2039.5014589190009</v>
      </c>
      <c r="AB32" s="28">
        <v>2</v>
      </c>
      <c r="AC32" s="28">
        <v>3</v>
      </c>
      <c r="AD32" s="28">
        <f t="shared" si="19"/>
        <v>5</v>
      </c>
      <c r="AI32" s="88"/>
      <c r="AJ32" s="88"/>
      <c r="AK32" s="88"/>
      <c r="AM32">
        <v>5.2</v>
      </c>
      <c r="AN32" t="s">
        <v>222</v>
      </c>
      <c r="AO32" t="s">
        <v>203</v>
      </c>
      <c r="AP32" t="s">
        <v>204</v>
      </c>
      <c r="AQ32"/>
      <c r="AR32"/>
      <c r="AS32"/>
      <c r="AT32"/>
      <c r="AU32"/>
      <c r="AV32" s="45"/>
      <c r="AW32" s="45"/>
      <c r="AX32"/>
      <c r="AY32"/>
      <c r="AZ32" s="45"/>
      <c r="BA32"/>
      <c r="BB32"/>
      <c r="BC32" s="24"/>
      <c r="BD32" s="24"/>
    </row>
    <row r="33" spans="1:56" x14ac:dyDescent="0.25">
      <c r="A33" s="28" t="s">
        <v>176</v>
      </c>
      <c r="B33" s="66"/>
      <c r="C33" s="28">
        <v>3</v>
      </c>
      <c r="D33" s="67">
        <v>31.2639</v>
      </c>
      <c r="E33" s="67">
        <v>31.1128</v>
      </c>
      <c r="F33" s="24">
        <f t="shared" si="0"/>
        <v>5.2292683819409995E-26</v>
      </c>
      <c r="G33" s="24">
        <f t="shared" si="1"/>
        <v>2.8341849229567998E-29</v>
      </c>
      <c r="H33" s="25">
        <f t="shared" si="12"/>
        <v>1854.0301999029296</v>
      </c>
      <c r="I33" s="25">
        <f t="shared" si="13"/>
        <v>1.004856522074516</v>
      </c>
      <c r="J33" s="26">
        <f t="shared" si="14"/>
        <v>5.2264341970180427E-26</v>
      </c>
      <c r="K33" s="28">
        <v>70.265004930000003</v>
      </c>
      <c r="L33" s="28"/>
      <c r="M33" s="29">
        <f t="shared" si="15"/>
        <v>1.4824697946779336E-3</v>
      </c>
      <c r="N33" s="28">
        <v>674.55</v>
      </c>
      <c r="O33" s="28">
        <v>3.9907749542334093E-5</v>
      </c>
      <c r="P33" s="28">
        <f t="shared" si="16"/>
        <v>1.5090552759963453E+28</v>
      </c>
      <c r="Q33" s="28">
        <v>3.2881887812902358E-4</v>
      </c>
      <c r="U33" s="24">
        <f>0.4598*U9+0.3891*U10+0.1511*U14</f>
        <v>2.9217239999999997E-10</v>
      </c>
      <c r="V33" s="31">
        <f t="shared" si="18"/>
        <v>2.9217239999999998</v>
      </c>
      <c r="W33" s="24">
        <v>1761444.9958345001</v>
      </c>
      <c r="X33" s="28">
        <v>2024.776905844504</v>
      </c>
      <c r="AB33" s="28">
        <v>3</v>
      </c>
      <c r="AC33" s="28">
        <v>4</v>
      </c>
      <c r="AD33" s="28">
        <f t="shared" si="19"/>
        <v>7</v>
      </c>
      <c r="AG33" s="28">
        <v>0.47124631205523398</v>
      </c>
      <c r="AH33" s="28" t="s">
        <v>45</v>
      </c>
      <c r="AI33" s="88"/>
      <c r="AJ33" s="88"/>
      <c r="AK33" s="88"/>
      <c r="AM33">
        <v>5.2</v>
      </c>
      <c r="AN33" t="s">
        <v>222</v>
      </c>
      <c r="AO33" t="s">
        <v>203</v>
      </c>
      <c r="AP33" t="s">
        <v>204</v>
      </c>
      <c r="AQ33"/>
      <c r="AR33"/>
      <c r="AS33"/>
      <c r="AT33"/>
      <c r="AU33"/>
      <c r="AV33" s="45"/>
      <c r="AW33" s="45"/>
      <c r="AX33"/>
      <c r="AY33"/>
      <c r="AZ33" s="45"/>
      <c r="BA33"/>
      <c r="BB33"/>
      <c r="BC33" s="24"/>
      <c r="BD33" s="24"/>
    </row>
    <row r="34" spans="1:56" x14ac:dyDescent="0.25">
      <c r="A34" s="28" t="s">
        <v>64</v>
      </c>
      <c r="B34" s="66"/>
      <c r="C34" s="28">
        <v>3</v>
      </c>
      <c r="D34" s="67">
        <v>24.785</v>
      </c>
      <c r="E34" s="67">
        <v>24.72</v>
      </c>
      <c r="F34" s="24">
        <f t="shared" si="0"/>
        <v>4.1455933791499998E-26</v>
      </c>
      <c r="G34" s="24">
        <f t="shared" si="1"/>
        <v>2.2518401203199998E-29</v>
      </c>
      <c r="H34" s="25">
        <f t="shared" si="12"/>
        <v>1845.8211004781881</v>
      </c>
      <c r="I34" s="25">
        <f t="shared" si="13"/>
        <v>1.0026294498381878</v>
      </c>
      <c r="J34" s="26">
        <f t="shared" si="14"/>
        <v>4.1433415390296795E-26</v>
      </c>
      <c r="K34" s="28">
        <v>52.812707000000003</v>
      </c>
      <c r="L34" s="28"/>
      <c r="M34" s="29">
        <f t="shared" si="15"/>
        <v>1.0416666666666667E-3</v>
      </c>
      <c r="N34" s="28">
        <v>960</v>
      </c>
      <c r="O34" s="28">
        <v>2.5195547395480521E-5</v>
      </c>
      <c r="P34" s="28">
        <f t="shared" si="16"/>
        <v>2.3902239175324511E+28</v>
      </c>
      <c r="Q34" s="28">
        <v>3.1944977764052052E-4</v>
      </c>
      <c r="U34" s="24">
        <f>0.345*U4+0.59*U5+0.065*U12</f>
        <v>2.5429000000000001E-10</v>
      </c>
      <c r="V34" s="31">
        <f t="shared" si="18"/>
        <v>2.5428999999999999</v>
      </c>
      <c r="W34" s="24">
        <v>2110100.6</v>
      </c>
      <c r="X34" s="28">
        <v>1885.1934295243609</v>
      </c>
      <c r="AB34" s="28">
        <v>3</v>
      </c>
      <c r="AC34" s="28">
        <v>4</v>
      </c>
      <c r="AD34" s="28">
        <f t="shared" si="19"/>
        <v>7</v>
      </c>
      <c r="AG34" s="28">
        <v>0.76602038472580902</v>
      </c>
      <c r="AH34" s="28" t="s">
        <v>46</v>
      </c>
      <c r="AI34" s="88"/>
      <c r="AJ34" s="88"/>
      <c r="AK34" s="88"/>
      <c r="AM34">
        <v>5.9</v>
      </c>
      <c r="AN34" t="s">
        <v>219</v>
      </c>
      <c r="AO34" t="s">
        <v>220</v>
      </c>
      <c r="AP34" t="s">
        <v>221</v>
      </c>
      <c r="AQ34"/>
      <c r="AR34"/>
      <c r="AS34"/>
      <c r="AT34"/>
      <c r="AU34"/>
      <c r="AV34" s="45"/>
      <c r="AW34" s="45"/>
      <c r="AX34"/>
      <c r="AY34"/>
      <c r="AZ34" s="45"/>
      <c r="BA34"/>
      <c r="BB34"/>
      <c r="BC34" s="24"/>
      <c r="BD34" s="24"/>
    </row>
    <row r="35" spans="1:56" x14ac:dyDescent="0.25">
      <c r="A35" s="28" t="s">
        <v>177</v>
      </c>
      <c r="B35" s="66"/>
      <c r="C35" s="28">
        <v>2</v>
      </c>
      <c r="D35" s="67">
        <v>26.687999999999999</v>
      </c>
      <c r="E35" s="67">
        <v>26.687999999999999</v>
      </c>
      <c r="F35" s="24">
        <f t="shared" si="0"/>
        <v>4.46389332672E-26</v>
      </c>
      <c r="G35" s="24">
        <f t="shared" si="1"/>
        <v>2.4311128289279996E-29</v>
      </c>
      <c r="H35" s="25">
        <f t="shared" si="12"/>
        <v>1836.1522647586687</v>
      </c>
      <c r="I35" s="25">
        <f t="shared" si="13"/>
        <v>1</v>
      </c>
      <c r="J35" s="26">
        <f t="shared" si="14"/>
        <v>4.4614622138910719E-26</v>
      </c>
      <c r="K35" s="28">
        <v>55.835751400000007</v>
      </c>
      <c r="L35" s="28">
        <f>0.087*EXP(20900/(8.3144598*N35))/1000</f>
        <v>4.643717802745531E-3</v>
      </c>
      <c r="M35" s="29">
        <f t="shared" si="15"/>
        <v>1.5822784810126582E-3</v>
      </c>
      <c r="N35" s="28">
        <v>632</v>
      </c>
      <c r="O35" s="28">
        <v>3.2950648962882389E-5</v>
      </c>
      <c r="P35" s="28">
        <f t="shared" si="16"/>
        <v>1.827672652755302E+28</v>
      </c>
      <c r="Q35" s="28">
        <v>3.3829968336054601E-4</v>
      </c>
      <c r="U35" s="24">
        <f>0.582*U8+0.418*U10</f>
        <v>2.8291599999999996E-10</v>
      </c>
      <c r="V35" s="31">
        <f t="shared" si="18"/>
        <v>2.8291599999999995</v>
      </c>
      <c r="W35" s="24">
        <v>1676175.3472</v>
      </c>
      <c r="X35" s="28">
        <v>2084.8843456983841</v>
      </c>
      <c r="AB35" s="28">
        <v>2</v>
      </c>
      <c r="AC35" s="28">
        <v>2</v>
      </c>
      <c r="AD35" s="28">
        <f t="shared" si="19"/>
        <v>4</v>
      </c>
      <c r="AI35" s="88"/>
      <c r="AJ35" s="88"/>
      <c r="AK35" s="88"/>
      <c r="AM35">
        <v>5.2</v>
      </c>
      <c r="AN35" t="s">
        <v>222</v>
      </c>
      <c r="AO35" t="s">
        <v>203</v>
      </c>
      <c r="AP35" t="s">
        <v>204</v>
      </c>
      <c r="AQ35"/>
      <c r="AR35"/>
      <c r="AS35"/>
      <c r="AT35"/>
      <c r="AU35"/>
      <c r="AV35" s="45"/>
      <c r="AW35" s="45"/>
      <c r="AX35"/>
      <c r="AY35"/>
      <c r="AZ35" s="45"/>
      <c r="BA35"/>
      <c r="BB35"/>
      <c r="BC35" s="24">
        <f t="shared" ref="BC35:BC42" si="30">L35/(W35/1000*(X35+Y35*N35))</f>
        <v>1.3288146350028744E-9</v>
      </c>
      <c r="BD35" s="24"/>
    </row>
    <row r="36" spans="1:56" x14ac:dyDescent="0.25">
      <c r="A36" s="28" t="s">
        <v>178</v>
      </c>
      <c r="B36" s="66"/>
      <c r="C36" s="28">
        <v>2</v>
      </c>
      <c r="D36" s="67">
        <v>15.2</v>
      </c>
      <c r="E36" s="67">
        <v>15.2</v>
      </c>
      <c r="F36" s="24">
        <f t="shared" si="0"/>
        <v>2.5423852879999997E-26</v>
      </c>
      <c r="G36" s="24">
        <f t="shared" si="1"/>
        <v>1.3846266111999999E-29</v>
      </c>
      <c r="H36" s="25">
        <f t="shared" si="12"/>
        <v>1836.152264758668</v>
      </c>
      <c r="I36" s="25">
        <f t="shared" si="13"/>
        <v>1</v>
      </c>
      <c r="J36" s="26">
        <f t="shared" si="14"/>
        <v>2.5410006613887998E-26</v>
      </c>
      <c r="K36" s="28">
        <v>32.358600000000003</v>
      </c>
      <c r="L36" s="28">
        <f>0.116*EXP(26800/(8.3144598*N36))/1000</f>
        <v>3.9071251973790879E-3</v>
      </c>
      <c r="M36" s="29">
        <f t="shared" si="15"/>
        <v>1.0911074740861974E-3</v>
      </c>
      <c r="N36" s="28">
        <v>916.5</v>
      </c>
      <c r="O36" s="28">
        <v>1.5885583505580338E-5</v>
      </c>
      <c r="P36" s="28">
        <f t="shared" si="16"/>
        <v>3.7910473970845748E+28</v>
      </c>
      <c r="Q36" s="28">
        <v>2.7773488865206569E-4</v>
      </c>
      <c r="U36" s="24">
        <f>0.6*U3+0.4*U4</f>
        <v>2.1940000000000001E-10</v>
      </c>
      <c r="V36" s="31">
        <f t="shared" si="18"/>
        <v>2.194</v>
      </c>
      <c r="W36" s="24">
        <v>2014141.42</v>
      </c>
      <c r="X36" s="28">
        <v>2298.228366828082</v>
      </c>
      <c r="AB36" s="28">
        <v>2</v>
      </c>
      <c r="AC36" s="28">
        <v>2</v>
      </c>
      <c r="AD36" s="28">
        <f t="shared" si="19"/>
        <v>4</v>
      </c>
      <c r="AI36" s="88"/>
      <c r="AJ36" s="88"/>
      <c r="AK36" s="88"/>
      <c r="AM36">
        <v>5.9</v>
      </c>
      <c r="AN36" t="s">
        <v>219</v>
      </c>
      <c r="AO36" t="s">
        <v>220</v>
      </c>
      <c r="AP36" t="s">
        <v>221</v>
      </c>
      <c r="AQ36"/>
      <c r="AR36"/>
      <c r="AS36"/>
      <c r="AT36"/>
      <c r="AU36"/>
      <c r="AV36" s="45"/>
      <c r="AW36" s="45"/>
      <c r="AX36"/>
      <c r="AY36"/>
      <c r="AZ36" s="45"/>
      <c r="BA36"/>
      <c r="BB36"/>
      <c r="BC36" s="24">
        <f t="shared" si="30"/>
        <v>8.4406168446792717E-10</v>
      </c>
      <c r="BD36" s="24"/>
    </row>
    <row r="37" spans="1:56" x14ac:dyDescent="0.25">
      <c r="A37" s="28" t="s">
        <v>179</v>
      </c>
      <c r="B37" s="66"/>
      <c r="C37" s="28">
        <v>2</v>
      </c>
      <c r="D37" s="67">
        <v>57.97</v>
      </c>
      <c r="E37" s="67">
        <v>57.23</v>
      </c>
      <c r="F37" s="24">
        <f t="shared" si="0"/>
        <v>9.6961891543000003E-26</v>
      </c>
      <c r="G37" s="24">
        <f t="shared" si="1"/>
        <v>5.2133013788799995E-29</v>
      </c>
      <c r="H37" s="25">
        <f t="shared" si="12"/>
        <v>1883.9431857125064</v>
      </c>
      <c r="I37" s="25">
        <f t="shared" si="13"/>
        <v>1.0129302813209855</v>
      </c>
      <c r="J37" s="26">
        <f t="shared" si="14"/>
        <v>9.6909758529211207E-26</v>
      </c>
      <c r="K37" s="28">
        <v>164.240723</v>
      </c>
      <c r="L37" s="28">
        <f>10^(-1.2675+1704/N37+0/N37^2)/1000</f>
        <v>8.0532167424896099E-3</v>
      </c>
      <c r="M37" s="29">
        <f t="shared" si="15"/>
        <v>1.2755102040816326E-3</v>
      </c>
      <c r="N37" s="28">
        <v>784</v>
      </c>
      <c r="O37" s="28">
        <v>4.607843109406244E-5</v>
      </c>
      <c r="P37" s="28">
        <f t="shared" si="16"/>
        <v>1.3069672419415382E+28</v>
      </c>
      <c r="Q37" s="28">
        <v>3.4092675768507421E-4</v>
      </c>
      <c r="U37" s="24">
        <f>0.63*U9+0.37*U23</f>
        <v>2.8818000000000003E-10</v>
      </c>
      <c r="V37" s="31">
        <f t="shared" si="18"/>
        <v>2.8818000000000001</v>
      </c>
      <c r="W37" s="24">
        <v>2996639.6639999989</v>
      </c>
      <c r="X37" s="28">
        <v>1451.7494609289899</v>
      </c>
      <c r="AB37" s="28">
        <v>2</v>
      </c>
      <c r="AC37" s="28">
        <v>4</v>
      </c>
      <c r="AD37" s="28">
        <f t="shared" si="19"/>
        <v>6</v>
      </c>
      <c r="AG37" s="28">
        <v>0.25012654659262501</v>
      </c>
      <c r="AH37" s="28" t="s">
        <v>28</v>
      </c>
      <c r="AI37" s="88"/>
      <c r="AJ37" s="88"/>
      <c r="AK37" s="88"/>
      <c r="AM37">
        <v>5.2</v>
      </c>
      <c r="AN37" t="s">
        <v>222</v>
      </c>
      <c r="AO37" t="s">
        <v>203</v>
      </c>
      <c r="AP37" t="s">
        <v>204</v>
      </c>
      <c r="AQ37"/>
      <c r="AR37"/>
      <c r="AS37"/>
      <c r="AT37"/>
      <c r="AU37"/>
      <c r="AV37" s="45"/>
      <c r="AW37" s="45"/>
      <c r="AX37"/>
      <c r="AY37"/>
      <c r="AZ37" s="45"/>
      <c r="BA37"/>
      <c r="BB37"/>
      <c r="BC37" s="24">
        <f t="shared" si="30"/>
        <v>1.8511567318115176E-9</v>
      </c>
      <c r="BD37" s="24"/>
    </row>
    <row r="38" spans="1:56" x14ac:dyDescent="0.25">
      <c r="A38" s="28" t="s">
        <v>180</v>
      </c>
      <c r="B38" s="66"/>
      <c r="C38" s="28">
        <v>2</v>
      </c>
      <c r="D38" s="67">
        <v>55.701999999999998</v>
      </c>
      <c r="E38" s="67">
        <v>55.018000000000001</v>
      </c>
      <c r="F38" s="24">
        <f t="shared" si="0"/>
        <v>9.3168385073799999E-26</v>
      </c>
      <c r="G38" s="24">
        <f t="shared" si="1"/>
        <v>5.0118017694079994E-29</v>
      </c>
      <c r="H38" s="25">
        <f t="shared" si="12"/>
        <v>1882.0912368640552</v>
      </c>
      <c r="I38" s="25">
        <f t="shared" si="13"/>
        <v>1.0124322948853102</v>
      </c>
      <c r="J38" s="26">
        <f t="shared" si="14"/>
        <v>9.3118267056105916E-26</v>
      </c>
      <c r="K38" s="28">
        <v>156.23418179999999</v>
      </c>
      <c r="L38" s="28">
        <f>10^(-1.2179+1557/N38+0/N38^2)/1000</f>
        <v>5.8623181999963962E-3</v>
      </c>
      <c r="M38" s="29">
        <f>N38^-1</f>
        <v>1.2755102040816326E-3</v>
      </c>
      <c r="N38" s="28">
        <v>784</v>
      </c>
      <c r="O38" s="28">
        <v>4.5172248870240592E-5</v>
      </c>
      <c r="P38" s="28">
        <f t="shared" si="16"/>
        <v>1.333185783444021E+28</v>
      </c>
      <c r="Q38" s="28">
        <v>3.4144514086291769E-4</v>
      </c>
      <c r="U38" s="24">
        <f>0.658*U9+0.342*U23</f>
        <v>2.8778800000000003E-10</v>
      </c>
      <c r="V38" s="31">
        <f t="shared" si="18"/>
        <v>2.8778800000000002</v>
      </c>
      <c r="W38" s="24">
        <v>2899543.8624</v>
      </c>
      <c r="X38" s="28">
        <v>1470.4555590061771</v>
      </c>
      <c r="AB38" s="28">
        <v>2</v>
      </c>
      <c r="AC38" s="28">
        <v>4</v>
      </c>
      <c r="AD38" s="28">
        <f t="shared" si="19"/>
        <v>6</v>
      </c>
      <c r="AG38" s="28">
        <v>0.206944273557648</v>
      </c>
      <c r="AH38" s="28" t="s">
        <v>30</v>
      </c>
      <c r="AI38" s="88"/>
      <c r="AJ38" s="88"/>
      <c r="AK38" s="88"/>
      <c r="AM38">
        <v>5.2</v>
      </c>
      <c r="AN38" t="s">
        <v>222</v>
      </c>
      <c r="AO38" t="s">
        <v>203</v>
      </c>
      <c r="AP38" t="s">
        <v>204</v>
      </c>
      <c r="AQ38"/>
      <c r="AR38"/>
      <c r="AS38"/>
      <c r="AT38"/>
      <c r="AU38"/>
      <c r="AV38" s="45"/>
      <c r="AW38" s="45"/>
      <c r="AX38"/>
      <c r="AY38"/>
      <c r="AZ38" s="45"/>
      <c r="BA38"/>
      <c r="BB38"/>
      <c r="BC38" s="24">
        <f t="shared" si="30"/>
        <v>1.3749528367298905E-9</v>
      </c>
      <c r="BD38" s="24"/>
    </row>
    <row r="39" spans="1:56" customFormat="1" ht="18" x14ac:dyDescent="0.35">
      <c r="A39" t="s">
        <v>181</v>
      </c>
      <c r="K39">
        <v>128.10887</v>
      </c>
      <c r="L39" s="28">
        <f>0.0767*EXP(39300/(8.3144598*N39))/1000</f>
        <v>9.0410766995504526E-3</v>
      </c>
      <c r="N39">
        <v>991</v>
      </c>
      <c r="O39">
        <v>3.02434243367421E-5</v>
      </c>
      <c r="P39" s="28">
        <f t="shared" si="16"/>
        <v>1.9912758333664071E+28</v>
      </c>
      <c r="Q39">
        <v>2.3876282234647119E-4</v>
      </c>
      <c r="S39" s="68"/>
      <c r="T39" s="68"/>
      <c r="U39" s="45">
        <f>0.582*U4+0.388*U5+0.3*U22</f>
        <v>3.0851800000000002E-10</v>
      </c>
      <c r="V39" s="31">
        <f t="shared" si="18"/>
        <v>3.0851800000000003</v>
      </c>
      <c r="W39">
        <v>3498633.56</v>
      </c>
      <c r="X39" t="e">
        <f>#REF!</f>
        <v>#REF!</v>
      </c>
      <c r="AB39">
        <v>3</v>
      </c>
      <c r="AC39">
        <v>6</v>
      </c>
      <c r="AD39" s="28">
        <f t="shared" si="19"/>
        <v>9</v>
      </c>
      <c r="AE39" s="28"/>
      <c r="AF39" s="28"/>
      <c r="AG39" s="28">
        <v>0.519012345679012</v>
      </c>
      <c r="AH39" s="28" t="s">
        <v>35</v>
      </c>
      <c r="AI39" s="88"/>
      <c r="AJ39" s="88"/>
      <c r="AK39" s="88"/>
      <c r="AL39" s="28"/>
      <c r="AM39">
        <v>5.9</v>
      </c>
      <c r="AN39" t="s">
        <v>219</v>
      </c>
      <c r="AO39" t="s">
        <v>220</v>
      </c>
      <c r="AP39" t="s">
        <v>221</v>
      </c>
      <c r="AV39" s="45"/>
      <c r="AW39" s="45"/>
      <c r="AZ39" s="45"/>
      <c r="BC39" s="24" t="e">
        <f t="shared" si="30"/>
        <v>#REF!</v>
      </c>
      <c r="BD39" s="24"/>
    </row>
    <row r="40" spans="1:56" customFormat="1" ht="18" x14ac:dyDescent="0.35">
      <c r="A40" t="s">
        <v>182</v>
      </c>
      <c r="G40" s="68"/>
      <c r="H40" s="68"/>
      <c r="K40">
        <v>154.66795999999999</v>
      </c>
      <c r="L40" s="28">
        <f>0.0767*EXP(39300/(8.3144598*N40))/1000</f>
        <v>8.1514268008243823E-3</v>
      </c>
      <c r="N40">
        <v>1013</v>
      </c>
      <c r="O40">
        <v>3.2645143022437789E-5</v>
      </c>
      <c r="P40" s="28">
        <f t="shared" si="16"/>
        <v>1.8447767240170242E+28</v>
      </c>
      <c r="Q40">
        <v>2.2077562764566649E-4</v>
      </c>
      <c r="U40" s="45">
        <f>0.576*U4+0.384*U5+0.4*U22</f>
        <v>3.2822400000000001E-10</v>
      </c>
      <c r="V40" s="31">
        <f t="shared" si="18"/>
        <v>3.2822400000000003</v>
      </c>
      <c r="W40">
        <v>3957693.64</v>
      </c>
      <c r="X40" t="e">
        <f>#REF!</f>
        <v>#REF!</v>
      </c>
      <c r="AB40">
        <v>3</v>
      </c>
      <c r="AC40">
        <v>6</v>
      </c>
      <c r="AD40" s="28">
        <f t="shared" si="19"/>
        <v>9</v>
      </c>
      <c r="AE40" s="28"/>
      <c r="AF40" s="28"/>
      <c r="AG40" s="28">
        <v>0.50823423423423297</v>
      </c>
      <c r="AH40" s="28" t="s">
        <v>37</v>
      </c>
      <c r="AI40" s="88"/>
      <c r="AJ40" s="88"/>
      <c r="AK40" s="88"/>
      <c r="AL40" s="28"/>
      <c r="AM40">
        <v>5.9</v>
      </c>
      <c r="AN40" t="s">
        <v>219</v>
      </c>
      <c r="AO40" t="s">
        <v>220</v>
      </c>
      <c r="AP40" t="s">
        <v>221</v>
      </c>
      <c r="AV40" s="45"/>
      <c r="AW40" s="45"/>
      <c r="AZ40" s="45"/>
      <c r="BC40" s="24" t="e">
        <f t="shared" si="30"/>
        <v>#REF!</v>
      </c>
      <c r="BD40" s="24"/>
    </row>
    <row r="41" spans="1:56" customFormat="1" ht="18" x14ac:dyDescent="0.35">
      <c r="A41" t="s">
        <v>183</v>
      </c>
      <c r="G41" s="68"/>
      <c r="H41" s="68"/>
      <c r="K41">
        <v>181.22704999999999</v>
      </c>
      <c r="L41" s="28">
        <f>0.0767*EXP(39300/(8.3144598*N41))/1000</f>
        <v>7.8587878713746243E-3</v>
      </c>
      <c r="N41">
        <v>1021</v>
      </c>
      <c r="O41">
        <v>3.4949140082044292E-5</v>
      </c>
      <c r="P41" s="28">
        <f t="shared" si="16"/>
        <v>1.7231611381174034E+28</v>
      </c>
      <c r="Q41">
        <v>2.050117820240356E-4</v>
      </c>
      <c r="U41" s="45">
        <f>0.57*U4+0.38*U5+0.5*U22</f>
        <v>3.4792999999999996E-10</v>
      </c>
      <c r="V41" s="31">
        <f t="shared" si="18"/>
        <v>3.4792999999999994</v>
      </c>
      <c r="W41">
        <v>4426131.4000000004</v>
      </c>
      <c r="X41" t="e">
        <f>#REF!</f>
        <v>#REF!</v>
      </c>
      <c r="AB41">
        <v>3</v>
      </c>
      <c r="AC41">
        <v>6</v>
      </c>
      <c r="AD41" s="28">
        <f t="shared" si="19"/>
        <v>9</v>
      </c>
      <c r="AE41" s="28"/>
      <c r="AF41" s="28"/>
      <c r="AG41" s="28">
        <v>0.40028571428571402</v>
      </c>
      <c r="AH41" s="28" t="s">
        <v>39</v>
      </c>
      <c r="AI41" s="88"/>
      <c r="AJ41" s="88"/>
      <c r="AK41" s="88"/>
      <c r="AL41" s="28"/>
      <c r="AM41">
        <v>5.9</v>
      </c>
      <c r="AN41" t="s">
        <v>219</v>
      </c>
      <c r="AO41" t="s">
        <v>220</v>
      </c>
      <c r="AP41" t="s">
        <v>221</v>
      </c>
      <c r="AV41" s="45"/>
      <c r="AW41" s="45"/>
      <c r="AZ41" s="45"/>
      <c r="BC41" s="24" t="e">
        <f t="shared" si="30"/>
        <v>#REF!</v>
      </c>
      <c r="BD41" s="24"/>
    </row>
    <row r="42" spans="1:56" x14ac:dyDescent="0.25">
      <c r="A42" s="73" t="s">
        <v>184</v>
      </c>
      <c r="B42" s="66">
        <v>0.01</v>
      </c>
      <c r="C42" s="73">
        <v>1</v>
      </c>
      <c r="D42" s="73">
        <v>10</v>
      </c>
      <c r="E42" s="73">
        <v>10</v>
      </c>
      <c r="F42" s="24">
        <f>D42*1.6726219E-27</f>
        <v>1.6726219000000001E-26</v>
      </c>
      <c r="G42" s="24">
        <f t="shared" si="1"/>
        <v>9.1093856E-30</v>
      </c>
      <c r="H42" s="25">
        <f t="shared" si="12"/>
        <v>1836.1522647586683</v>
      </c>
      <c r="I42" s="25">
        <f t="shared" si="13"/>
        <v>1</v>
      </c>
      <c r="J42" s="26">
        <f t="shared" si="14"/>
        <v>1.6717109614400002E-26</v>
      </c>
      <c r="K42" s="58">
        <v>18.015000000000001</v>
      </c>
      <c r="L42" s="74">
        <v>1.7930000000000001E-3</v>
      </c>
      <c r="M42" s="29">
        <f t="shared" si="15"/>
        <v>3.6609921288669233E-3</v>
      </c>
      <c r="N42" s="28">
        <v>273.14999999999998</v>
      </c>
      <c r="O42" s="62">
        <v>1.802E-5</v>
      </c>
      <c r="P42" s="28">
        <f t="shared" si="16"/>
        <v>3.3420088790233074E+28</v>
      </c>
      <c r="Q42" s="62">
        <v>5.1E-5</v>
      </c>
      <c r="U42" s="24">
        <v>3.1000000000000002E-10</v>
      </c>
      <c r="V42" s="31">
        <f t="shared" si="18"/>
        <v>3.1</v>
      </c>
      <c r="W42" s="24">
        <v>999840</v>
      </c>
      <c r="X42" s="28">
        <v>1403</v>
      </c>
      <c r="Y42" s="28">
        <v>0</v>
      </c>
      <c r="Z42" s="62">
        <v>999840</v>
      </c>
      <c r="AA42" s="28">
        <v>0</v>
      </c>
      <c r="AI42" s="88"/>
      <c r="AJ42" s="88"/>
      <c r="AK42" s="88"/>
      <c r="AM42" s="45"/>
      <c r="AN42" s="45"/>
      <c r="AO42" s="45"/>
      <c r="AP42" s="45"/>
      <c r="AQ42"/>
      <c r="AR42"/>
      <c r="AS42"/>
      <c r="AT42"/>
      <c r="AU42"/>
      <c r="AV42" s="45"/>
      <c r="AW42" s="45"/>
      <c r="AX42"/>
      <c r="AY42"/>
      <c r="AZ42" s="45"/>
      <c r="BA42"/>
      <c r="BB42"/>
      <c r="BC42" s="24">
        <f t="shared" si="30"/>
        <v>1.2781802750592626E-9</v>
      </c>
      <c r="BD42" s="24"/>
    </row>
    <row r="43" spans="1:56" x14ac:dyDescent="0.25">
      <c r="M43" s="28"/>
      <c r="N43" s="28"/>
      <c r="AI43" s="88"/>
      <c r="AJ43" s="88"/>
      <c r="AK43" s="88"/>
    </row>
    <row r="44" spans="1:56" x14ac:dyDescent="0.25">
      <c r="M44" s="28"/>
      <c r="N44" s="28"/>
      <c r="AI44" s="88"/>
      <c r="AJ44" s="88"/>
      <c r="AK44" s="88"/>
    </row>
    <row r="45" spans="1:56" ht="15.75" thickBot="1" x14ac:dyDescent="0.3">
      <c r="M45" s="28"/>
      <c r="N45" s="28"/>
      <c r="AI45" s="88"/>
      <c r="AJ45" s="88"/>
      <c r="AK45" s="88"/>
      <c r="AM45" s="4" t="s">
        <v>223</v>
      </c>
    </row>
    <row r="46" spans="1:56" x14ac:dyDescent="0.25">
      <c r="M46" s="28"/>
      <c r="N46" s="28"/>
      <c r="AM46" s="45">
        <v>8.8541900000000007E-12</v>
      </c>
    </row>
    <row r="47" spans="1:56" x14ac:dyDescent="0.25">
      <c r="M47" s="28"/>
      <c r="N47" s="28"/>
      <c r="AM47" t="s">
        <v>228</v>
      </c>
    </row>
    <row r="48" spans="1:56" x14ac:dyDescent="0.25">
      <c r="M48" s="28"/>
      <c r="N48" s="28"/>
      <c r="AM48" s="85">
        <v>1.3806490000000001E-23</v>
      </c>
    </row>
    <row r="49" spans="7:39" x14ac:dyDescent="0.25">
      <c r="K49" s="28"/>
      <c r="M49" s="28"/>
      <c r="N49" s="28"/>
      <c r="AM49" s="86" t="s">
        <v>229</v>
      </c>
    </row>
    <row r="50" spans="7:39" x14ac:dyDescent="0.25">
      <c r="M50" s="28"/>
      <c r="N50" s="28"/>
      <c r="AM50" s="45">
        <v>1.602E-19</v>
      </c>
    </row>
    <row r="51" spans="7:39" x14ac:dyDescent="0.25">
      <c r="M51" s="28"/>
      <c r="N51" s="28"/>
      <c r="AM51" t="s">
        <v>238</v>
      </c>
    </row>
    <row r="52" spans="7:39" x14ac:dyDescent="0.25">
      <c r="G52" s="73" t="s">
        <v>157</v>
      </c>
      <c r="H52" s="73">
        <v>5.6672851556149997</v>
      </c>
      <c r="M52" s="28"/>
      <c r="N52" s="28"/>
      <c r="AM52" s="45">
        <f>AVERAGE(U3:U43)</f>
        <v>2.6046656000000006E-10</v>
      </c>
    </row>
    <row r="53" spans="7:39" x14ac:dyDescent="0.25">
      <c r="G53" s="73" t="s">
        <v>158</v>
      </c>
      <c r="H53" s="73">
        <v>3.6125286079999999</v>
      </c>
      <c r="M53" s="28"/>
      <c r="N53" s="28"/>
    </row>
    <row r="54" spans="7:39" x14ac:dyDescent="0.25">
      <c r="G54" s="73" t="s">
        <v>159</v>
      </c>
      <c r="H54" s="73">
        <v>2.1603079999999997</v>
      </c>
      <c r="M54" s="28"/>
      <c r="N54" s="28"/>
    </row>
    <row r="55" spans="7:39" x14ac:dyDescent="0.25">
      <c r="M55" s="28"/>
      <c r="N55" s="28"/>
    </row>
    <row r="56" spans="7:39" x14ac:dyDescent="0.25">
      <c r="M56" s="28"/>
      <c r="N56" s="28"/>
    </row>
  </sheetData>
  <mergeCells count="3">
    <mergeCell ref="AX1:AZ1"/>
    <mergeCell ref="AT1:AV1"/>
    <mergeCell ref="AI1:AJ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ECFA-D48B-45AB-9049-95EA29176B49}">
  <dimension ref="A1:AA23"/>
  <sheetViews>
    <sheetView topLeftCell="B1" workbookViewId="0">
      <selection activeCell="U13" sqref="U13"/>
    </sheetView>
  </sheetViews>
  <sheetFormatPr defaultRowHeight="15" x14ac:dyDescent="0.25"/>
  <cols>
    <col min="10" max="10" width="3.5703125" customWidth="1"/>
  </cols>
  <sheetData>
    <row r="1" spans="1:27" x14ac:dyDescent="0.25">
      <c r="B1" t="s">
        <v>265</v>
      </c>
      <c r="O1" t="s">
        <v>266</v>
      </c>
    </row>
    <row r="2" spans="1:27" x14ac:dyDescent="0.25">
      <c r="A2" t="s">
        <v>268</v>
      </c>
      <c r="B2" t="s">
        <v>198</v>
      </c>
      <c r="C2" t="s">
        <v>239</v>
      </c>
      <c r="D2" t="s">
        <v>240</v>
      </c>
      <c r="E2" t="s">
        <v>241</v>
      </c>
      <c r="F2" t="s">
        <v>242</v>
      </c>
      <c r="G2" t="s">
        <v>243</v>
      </c>
      <c r="H2" t="s">
        <v>244</v>
      </c>
      <c r="I2" t="s">
        <v>245</v>
      </c>
      <c r="K2" t="s">
        <v>259</v>
      </c>
      <c r="L2" t="s">
        <v>258</v>
      </c>
      <c r="M2">
        <f>AVERAGE(K3:K22)</f>
        <v>139.4</v>
      </c>
      <c r="O2" t="s">
        <v>198</v>
      </c>
      <c r="P2" t="s">
        <v>239</v>
      </c>
      <c r="Q2" t="s">
        <v>240</v>
      </c>
      <c r="R2" t="s">
        <v>361</v>
      </c>
      <c r="S2" t="s">
        <v>241</v>
      </c>
      <c r="T2" t="s">
        <v>242</v>
      </c>
      <c r="U2" t="s">
        <v>362</v>
      </c>
      <c r="V2" t="s">
        <v>243</v>
      </c>
      <c r="W2" t="s">
        <v>244</v>
      </c>
      <c r="X2" t="s">
        <v>245</v>
      </c>
      <c r="Z2" t="s">
        <v>259</v>
      </c>
      <c r="AA2" t="s">
        <v>258</v>
      </c>
    </row>
    <row r="3" spans="1:27" x14ac:dyDescent="0.25">
      <c r="B3" t="s">
        <v>152</v>
      </c>
      <c r="C3">
        <v>1218.1500000000001</v>
      </c>
      <c r="D3">
        <v>184</v>
      </c>
      <c r="E3">
        <v>5.2</v>
      </c>
      <c r="F3">
        <v>282</v>
      </c>
      <c r="G3">
        <v>14.6</v>
      </c>
      <c r="H3">
        <v>284</v>
      </c>
      <c r="I3">
        <v>14.9</v>
      </c>
      <c r="K3">
        <f t="shared" ref="K3:K22" si="0">F3-D3</f>
        <v>98</v>
      </c>
      <c r="M3">
        <f t="shared" ref="M3:M22" si="1">K3/D3</f>
        <v>0.53260869565217395</v>
      </c>
      <c r="O3" t="s">
        <v>152</v>
      </c>
      <c r="P3">
        <v>1118.1500000000001</v>
      </c>
      <c r="Q3">
        <v>186</v>
      </c>
      <c r="R3">
        <f>(D3-Q3)/D3</f>
        <v>-1.0869565217391304E-2</v>
      </c>
      <c r="S3">
        <v>5.3</v>
      </c>
      <c r="T3">
        <v>280</v>
      </c>
      <c r="U3">
        <f>(F3-T3)/F3</f>
        <v>7.0921985815602835E-3</v>
      </c>
      <c r="V3">
        <v>14.9</v>
      </c>
      <c r="W3">
        <v>284</v>
      </c>
      <c r="X3">
        <v>15</v>
      </c>
      <c r="AA3" t="e">
        <f>AVERAGE(Z3:Z23)</f>
        <v>#DIV/0!</v>
      </c>
    </row>
    <row r="4" spans="1:27" x14ac:dyDescent="0.25">
      <c r="B4" t="s">
        <v>153</v>
      </c>
      <c r="C4">
        <v>1366.15</v>
      </c>
      <c r="D4">
        <v>214</v>
      </c>
      <c r="E4">
        <v>5</v>
      </c>
      <c r="F4">
        <v>326</v>
      </c>
      <c r="G4">
        <v>14.2</v>
      </c>
      <c r="H4">
        <v>334</v>
      </c>
      <c r="I4">
        <v>14.5</v>
      </c>
      <c r="K4">
        <f t="shared" si="0"/>
        <v>112</v>
      </c>
      <c r="M4">
        <f t="shared" si="1"/>
        <v>0.52336448598130836</v>
      </c>
      <c r="O4" t="s">
        <v>153</v>
      </c>
      <c r="P4">
        <v>1266.1500000000001</v>
      </c>
      <c r="Q4">
        <v>216</v>
      </c>
      <c r="R4">
        <f t="shared" ref="R4:R22" si="2">(D4-Q4)/D4</f>
        <v>-9.3457943925233638E-3</v>
      </c>
      <c r="S4">
        <v>5.0999999999999996</v>
      </c>
      <c r="T4">
        <v>326</v>
      </c>
      <c r="U4">
        <f t="shared" ref="U4:U22" si="3">(F4-T4)/F4</f>
        <v>0</v>
      </c>
      <c r="V4">
        <v>14.6</v>
      </c>
      <c r="W4">
        <v>332</v>
      </c>
      <c r="X4">
        <v>14.8</v>
      </c>
    </row>
    <row r="5" spans="1:27" x14ac:dyDescent="0.25">
      <c r="B5" t="s">
        <v>154</v>
      </c>
      <c r="C5">
        <v>1231.1500000000001</v>
      </c>
      <c r="D5">
        <v>244</v>
      </c>
      <c r="E5">
        <v>4.8</v>
      </c>
      <c r="F5">
        <v>380</v>
      </c>
      <c r="G5">
        <v>13.3</v>
      </c>
      <c r="H5">
        <v>384</v>
      </c>
      <c r="I5">
        <v>13.7</v>
      </c>
      <c r="K5">
        <f t="shared" si="0"/>
        <v>136</v>
      </c>
      <c r="M5">
        <f t="shared" si="1"/>
        <v>0.55737704918032782</v>
      </c>
      <c r="O5" t="s">
        <v>154</v>
      </c>
      <c r="P5">
        <v>1131.1500000000001</v>
      </c>
      <c r="Q5">
        <v>246</v>
      </c>
      <c r="R5">
        <f t="shared" si="2"/>
        <v>-8.1967213114754103E-3</v>
      </c>
      <c r="S5">
        <v>4.8</v>
      </c>
      <c r="T5">
        <v>378</v>
      </c>
      <c r="U5">
        <f t="shared" si="3"/>
        <v>5.263157894736842E-3</v>
      </c>
      <c r="V5">
        <v>13.8</v>
      </c>
      <c r="W5">
        <v>382</v>
      </c>
      <c r="X5">
        <v>13.8</v>
      </c>
    </row>
    <row r="6" spans="1:27" x14ac:dyDescent="0.25">
      <c r="B6" t="s">
        <v>155</v>
      </c>
      <c r="C6">
        <v>1168.1500000000001</v>
      </c>
      <c r="D6">
        <v>256</v>
      </c>
      <c r="E6">
        <v>4.5999999999999996</v>
      </c>
      <c r="F6">
        <v>400</v>
      </c>
      <c r="G6">
        <v>12.9</v>
      </c>
      <c r="H6">
        <v>406</v>
      </c>
      <c r="I6">
        <v>13</v>
      </c>
      <c r="K6">
        <f t="shared" si="0"/>
        <v>144</v>
      </c>
      <c r="M6">
        <f t="shared" si="1"/>
        <v>0.5625</v>
      </c>
      <c r="O6" t="s">
        <v>155</v>
      </c>
      <c r="P6">
        <v>1068.1500000000001</v>
      </c>
      <c r="Q6">
        <v>258</v>
      </c>
      <c r="R6">
        <f t="shared" si="2"/>
        <v>-7.8125E-3</v>
      </c>
      <c r="S6">
        <v>4.7</v>
      </c>
      <c r="T6">
        <v>400</v>
      </c>
      <c r="U6">
        <f t="shared" si="3"/>
        <v>0</v>
      </c>
      <c r="V6">
        <v>13.5</v>
      </c>
      <c r="W6">
        <v>406</v>
      </c>
      <c r="X6">
        <v>13.4</v>
      </c>
    </row>
    <row r="7" spans="1:27" x14ac:dyDescent="0.25">
      <c r="B7" t="s">
        <v>156</v>
      </c>
      <c r="C7">
        <v>1055.1500000000001</v>
      </c>
      <c r="D7">
        <v>276</v>
      </c>
      <c r="E7">
        <v>4.7</v>
      </c>
      <c r="F7">
        <v>424</v>
      </c>
      <c r="G7">
        <v>13.3</v>
      </c>
      <c r="H7">
        <v>428</v>
      </c>
      <c r="I7">
        <v>13.3</v>
      </c>
      <c r="K7">
        <f t="shared" si="0"/>
        <v>148</v>
      </c>
      <c r="M7">
        <f t="shared" si="1"/>
        <v>0.53623188405797106</v>
      </c>
      <c r="O7" t="s">
        <v>156</v>
      </c>
      <c r="P7">
        <v>955.15</v>
      </c>
      <c r="Q7">
        <v>278</v>
      </c>
      <c r="R7">
        <f t="shared" si="2"/>
        <v>-7.246376811594203E-3</v>
      </c>
      <c r="S7">
        <v>4.8</v>
      </c>
      <c r="T7">
        <v>424</v>
      </c>
      <c r="U7">
        <f t="shared" si="3"/>
        <v>0</v>
      </c>
      <c r="V7">
        <v>13.7</v>
      </c>
      <c r="W7">
        <v>422</v>
      </c>
      <c r="X7">
        <v>13.8</v>
      </c>
    </row>
    <row r="8" spans="1:27" x14ac:dyDescent="0.25">
      <c r="B8" t="s">
        <v>157</v>
      </c>
      <c r="C8">
        <v>978.15</v>
      </c>
      <c r="D8">
        <v>236</v>
      </c>
      <c r="E8">
        <v>5</v>
      </c>
      <c r="F8">
        <v>352</v>
      </c>
      <c r="G8">
        <v>14.1</v>
      </c>
      <c r="H8">
        <v>362</v>
      </c>
      <c r="I8">
        <v>14.1</v>
      </c>
      <c r="K8">
        <f t="shared" si="0"/>
        <v>116</v>
      </c>
      <c r="M8">
        <f t="shared" si="1"/>
        <v>0.49152542372881358</v>
      </c>
      <c r="O8" t="s">
        <v>157</v>
      </c>
      <c r="P8">
        <v>878.15</v>
      </c>
      <c r="Q8">
        <v>238</v>
      </c>
      <c r="R8">
        <f t="shared" si="2"/>
        <v>-8.4745762711864406E-3</v>
      </c>
      <c r="S8">
        <v>5.2</v>
      </c>
      <c r="T8">
        <v>352</v>
      </c>
      <c r="U8">
        <f t="shared" si="3"/>
        <v>0</v>
      </c>
      <c r="V8">
        <v>14.7</v>
      </c>
      <c r="W8">
        <v>358</v>
      </c>
      <c r="X8">
        <v>14.8</v>
      </c>
    </row>
    <row r="9" spans="1:27" x14ac:dyDescent="0.25">
      <c r="B9" t="s">
        <v>158</v>
      </c>
      <c r="C9">
        <v>1174.1500000000001</v>
      </c>
      <c r="D9">
        <v>264</v>
      </c>
      <c r="E9">
        <v>5.0999999999999996</v>
      </c>
      <c r="F9">
        <v>396</v>
      </c>
      <c r="G9">
        <v>14.5</v>
      </c>
      <c r="H9">
        <v>404</v>
      </c>
      <c r="I9">
        <v>14.7</v>
      </c>
      <c r="K9">
        <f t="shared" si="0"/>
        <v>132</v>
      </c>
      <c r="M9">
        <f t="shared" si="1"/>
        <v>0.5</v>
      </c>
      <c r="O9" t="s">
        <v>158</v>
      </c>
      <c r="P9">
        <v>1074.1500000000001</v>
      </c>
      <c r="Q9">
        <v>264</v>
      </c>
      <c r="R9">
        <f t="shared" si="2"/>
        <v>0</v>
      </c>
      <c r="S9">
        <v>5.3</v>
      </c>
      <c r="T9">
        <v>392</v>
      </c>
      <c r="U9">
        <f t="shared" si="3"/>
        <v>1.0101010101010102E-2</v>
      </c>
      <c r="V9">
        <v>15.2</v>
      </c>
      <c r="W9">
        <v>398</v>
      </c>
      <c r="X9">
        <v>15.2</v>
      </c>
    </row>
    <row r="10" spans="1:27" x14ac:dyDescent="0.25">
      <c r="B10" t="s">
        <v>159</v>
      </c>
      <c r="C10">
        <v>1143.1500000000001</v>
      </c>
      <c r="D10">
        <v>296</v>
      </c>
      <c r="E10">
        <v>5.2</v>
      </c>
      <c r="F10">
        <v>438</v>
      </c>
      <c r="G10">
        <v>15.2</v>
      </c>
      <c r="H10">
        <v>452</v>
      </c>
      <c r="I10">
        <v>15.1</v>
      </c>
      <c r="K10">
        <f t="shared" si="0"/>
        <v>142</v>
      </c>
      <c r="M10">
        <f t="shared" si="1"/>
        <v>0.47972972972972971</v>
      </c>
      <c r="O10" t="s">
        <v>159</v>
      </c>
      <c r="P10">
        <v>1043.1500000000001</v>
      </c>
      <c r="Q10">
        <v>296</v>
      </c>
      <c r="R10">
        <f t="shared" si="2"/>
        <v>0</v>
      </c>
      <c r="S10">
        <v>5.4</v>
      </c>
      <c r="T10">
        <v>438</v>
      </c>
      <c r="U10">
        <f t="shared" si="3"/>
        <v>0</v>
      </c>
      <c r="V10">
        <v>15.4</v>
      </c>
      <c r="W10">
        <v>446</v>
      </c>
      <c r="X10">
        <v>15.7</v>
      </c>
    </row>
    <row r="11" spans="1:27" x14ac:dyDescent="0.25">
      <c r="B11" t="s">
        <v>252</v>
      </c>
      <c r="C11">
        <v>1091.1500000000001</v>
      </c>
      <c r="D11">
        <v>310</v>
      </c>
      <c r="E11">
        <v>5.3</v>
      </c>
      <c r="F11">
        <v>460</v>
      </c>
      <c r="G11">
        <v>14.9</v>
      </c>
      <c r="H11">
        <v>470</v>
      </c>
      <c r="I11">
        <v>15</v>
      </c>
      <c r="K11">
        <f t="shared" si="0"/>
        <v>150</v>
      </c>
      <c r="M11">
        <f t="shared" si="1"/>
        <v>0.4838709677419355</v>
      </c>
      <c r="O11" t="s">
        <v>252</v>
      </c>
      <c r="P11">
        <v>991.15</v>
      </c>
      <c r="Q11">
        <v>310</v>
      </c>
      <c r="R11">
        <f t="shared" si="2"/>
        <v>0</v>
      </c>
      <c r="S11">
        <v>5.4</v>
      </c>
      <c r="T11">
        <v>456</v>
      </c>
      <c r="U11">
        <f t="shared" si="3"/>
        <v>8.6956521739130436E-3</v>
      </c>
      <c r="V11">
        <v>15.8</v>
      </c>
      <c r="W11">
        <v>464</v>
      </c>
      <c r="X11">
        <v>15.9</v>
      </c>
    </row>
    <row r="12" spans="1:27" x14ac:dyDescent="0.25">
      <c r="B12" t="s">
        <v>255</v>
      </c>
      <c r="C12">
        <v>1018.15</v>
      </c>
      <c r="D12">
        <v>326</v>
      </c>
      <c r="E12">
        <v>5.3</v>
      </c>
      <c r="F12">
        <v>482</v>
      </c>
      <c r="G12">
        <v>15.3</v>
      </c>
      <c r="H12">
        <v>488</v>
      </c>
      <c r="I12">
        <v>15.6</v>
      </c>
      <c r="K12">
        <f t="shared" si="0"/>
        <v>156</v>
      </c>
      <c r="M12">
        <f t="shared" si="1"/>
        <v>0.4785276073619632</v>
      </c>
      <c r="O12" t="s">
        <v>255</v>
      </c>
      <c r="P12">
        <v>918.15</v>
      </c>
      <c r="Q12">
        <v>328</v>
      </c>
      <c r="R12">
        <f t="shared" si="2"/>
        <v>-6.1349693251533744E-3</v>
      </c>
      <c r="S12">
        <v>5.5</v>
      </c>
      <c r="T12">
        <v>478</v>
      </c>
      <c r="U12">
        <f t="shared" si="3"/>
        <v>8.2987551867219917E-3</v>
      </c>
      <c r="V12">
        <v>16</v>
      </c>
      <c r="W12">
        <v>488</v>
      </c>
      <c r="X12">
        <v>16</v>
      </c>
    </row>
    <row r="13" spans="1:27" x14ac:dyDescent="0.25">
      <c r="B13" t="s">
        <v>246</v>
      </c>
      <c r="C13">
        <v>923.15</v>
      </c>
      <c r="D13">
        <v>252</v>
      </c>
      <c r="E13">
        <v>4.9000000000000004</v>
      </c>
      <c r="F13">
        <v>372</v>
      </c>
      <c r="G13">
        <v>13.9</v>
      </c>
      <c r="H13">
        <v>388</v>
      </c>
      <c r="I13">
        <v>14</v>
      </c>
      <c r="K13">
        <f t="shared" si="0"/>
        <v>120</v>
      </c>
      <c r="M13">
        <f t="shared" si="1"/>
        <v>0.47619047619047616</v>
      </c>
      <c r="O13" t="s">
        <v>246</v>
      </c>
      <c r="P13">
        <v>823.15</v>
      </c>
      <c r="Q13">
        <v>252</v>
      </c>
      <c r="R13">
        <f t="shared" si="2"/>
        <v>0</v>
      </c>
      <c r="S13">
        <v>5</v>
      </c>
      <c r="T13">
        <v>374</v>
      </c>
      <c r="U13">
        <f t="shared" si="3"/>
        <v>-5.3763440860215058E-3</v>
      </c>
      <c r="V13">
        <v>14.4</v>
      </c>
      <c r="W13">
        <v>386</v>
      </c>
      <c r="X13">
        <v>14.5</v>
      </c>
    </row>
    <row r="14" spans="1:27" x14ac:dyDescent="0.25">
      <c r="B14" t="s">
        <v>248</v>
      </c>
      <c r="C14">
        <v>1120.1500000000001</v>
      </c>
      <c r="D14">
        <v>280</v>
      </c>
      <c r="E14">
        <v>5.0999999999999996</v>
      </c>
      <c r="F14">
        <v>416</v>
      </c>
      <c r="G14">
        <v>14.7</v>
      </c>
      <c r="H14">
        <v>426</v>
      </c>
      <c r="I14">
        <v>14.5</v>
      </c>
      <c r="K14">
        <f t="shared" si="0"/>
        <v>136</v>
      </c>
      <c r="M14">
        <f t="shared" si="1"/>
        <v>0.48571428571428571</v>
      </c>
      <c r="O14" t="s">
        <v>248</v>
      </c>
      <c r="P14">
        <v>1020.15</v>
      </c>
      <c r="Q14">
        <v>280</v>
      </c>
      <c r="R14">
        <f t="shared" si="2"/>
        <v>0</v>
      </c>
      <c r="S14">
        <v>5.3</v>
      </c>
      <c r="T14">
        <v>414</v>
      </c>
      <c r="U14">
        <f t="shared" si="3"/>
        <v>4.807692307692308E-3</v>
      </c>
      <c r="V14">
        <v>15</v>
      </c>
      <c r="W14">
        <v>420</v>
      </c>
      <c r="X14">
        <v>15.2</v>
      </c>
    </row>
    <row r="15" spans="1:27" x14ac:dyDescent="0.25">
      <c r="B15" t="s">
        <v>250</v>
      </c>
      <c r="C15">
        <v>1107.1500000000001</v>
      </c>
      <c r="D15">
        <v>312</v>
      </c>
      <c r="E15">
        <v>5.3</v>
      </c>
      <c r="F15">
        <v>458</v>
      </c>
      <c r="G15">
        <v>15</v>
      </c>
      <c r="H15">
        <v>470</v>
      </c>
      <c r="I15">
        <v>15.4</v>
      </c>
      <c r="K15">
        <f t="shared" si="0"/>
        <v>146</v>
      </c>
      <c r="M15">
        <f t="shared" si="1"/>
        <v>0.46794871794871795</v>
      </c>
      <c r="O15" t="s">
        <v>250</v>
      </c>
      <c r="P15">
        <v>1007.15</v>
      </c>
      <c r="Q15">
        <v>312</v>
      </c>
      <c r="R15">
        <f t="shared" si="2"/>
        <v>0</v>
      </c>
      <c r="S15">
        <v>5.5</v>
      </c>
      <c r="T15">
        <v>456</v>
      </c>
      <c r="U15">
        <f t="shared" si="3"/>
        <v>4.3668122270742356E-3</v>
      </c>
      <c r="V15">
        <v>15.8</v>
      </c>
      <c r="W15">
        <v>466</v>
      </c>
      <c r="X15">
        <v>15.8</v>
      </c>
    </row>
    <row r="16" spans="1:27" x14ac:dyDescent="0.25">
      <c r="B16" t="s">
        <v>253</v>
      </c>
      <c r="C16">
        <v>1066.1500000000001</v>
      </c>
      <c r="D16">
        <v>326</v>
      </c>
      <c r="E16">
        <v>5.3</v>
      </c>
      <c r="F16">
        <v>480</v>
      </c>
      <c r="G16">
        <v>15.4</v>
      </c>
      <c r="H16">
        <v>490</v>
      </c>
      <c r="I16">
        <v>15.6</v>
      </c>
      <c r="K16">
        <f t="shared" si="0"/>
        <v>154</v>
      </c>
      <c r="M16">
        <f t="shared" si="1"/>
        <v>0.47239263803680981</v>
      </c>
      <c r="O16" t="s">
        <v>253</v>
      </c>
      <c r="P16">
        <v>966.15</v>
      </c>
      <c r="Q16">
        <v>326</v>
      </c>
      <c r="R16">
        <f t="shared" si="2"/>
        <v>0</v>
      </c>
      <c r="S16">
        <v>5.6</v>
      </c>
      <c r="T16">
        <v>470</v>
      </c>
      <c r="U16">
        <f t="shared" si="3"/>
        <v>2.0833333333333332E-2</v>
      </c>
      <c r="V16">
        <v>16.2</v>
      </c>
      <c r="W16">
        <v>488</v>
      </c>
      <c r="X16">
        <v>16.100000000000001</v>
      </c>
    </row>
    <row r="17" spans="2:24" x14ac:dyDescent="0.25">
      <c r="B17" t="s">
        <v>256</v>
      </c>
      <c r="C17">
        <v>1009.15</v>
      </c>
      <c r="D17">
        <v>342</v>
      </c>
      <c r="E17">
        <v>5.4</v>
      </c>
      <c r="F17">
        <v>502</v>
      </c>
      <c r="G17">
        <v>15.6</v>
      </c>
      <c r="H17">
        <v>514</v>
      </c>
      <c r="I17">
        <v>15.8</v>
      </c>
      <c r="K17">
        <f t="shared" si="0"/>
        <v>160</v>
      </c>
      <c r="M17">
        <f t="shared" si="1"/>
        <v>0.46783625730994149</v>
      </c>
      <c r="O17" t="s">
        <v>256</v>
      </c>
      <c r="P17">
        <v>909.15</v>
      </c>
      <c r="Q17">
        <v>342</v>
      </c>
      <c r="R17">
        <f t="shared" si="2"/>
        <v>0</v>
      </c>
      <c r="S17">
        <v>5.6</v>
      </c>
      <c r="T17">
        <v>496</v>
      </c>
      <c r="U17">
        <f t="shared" si="3"/>
        <v>1.1952191235059761E-2</v>
      </c>
      <c r="V17">
        <v>16.3</v>
      </c>
      <c r="W17">
        <v>508</v>
      </c>
      <c r="X17">
        <v>16.399999999999999</v>
      </c>
    </row>
    <row r="18" spans="2:24" x14ac:dyDescent="0.25">
      <c r="B18" t="s">
        <v>247</v>
      </c>
      <c r="C18">
        <v>822.15</v>
      </c>
      <c r="D18">
        <v>274</v>
      </c>
      <c r="E18">
        <v>4.9000000000000004</v>
      </c>
      <c r="F18">
        <v>392</v>
      </c>
      <c r="G18">
        <v>13.3</v>
      </c>
      <c r="H18">
        <v>426</v>
      </c>
      <c r="I18">
        <v>14</v>
      </c>
      <c r="K18">
        <f t="shared" si="0"/>
        <v>118</v>
      </c>
      <c r="M18">
        <f t="shared" si="1"/>
        <v>0.43065693430656932</v>
      </c>
      <c r="O18" t="s">
        <v>247</v>
      </c>
      <c r="P18">
        <v>722.15</v>
      </c>
      <c r="Q18">
        <v>276</v>
      </c>
      <c r="R18">
        <f t="shared" si="2"/>
        <v>-7.2992700729927005E-3</v>
      </c>
      <c r="S18">
        <v>5.0999999999999996</v>
      </c>
      <c r="T18">
        <v>392</v>
      </c>
      <c r="U18">
        <f t="shared" si="3"/>
        <v>0</v>
      </c>
      <c r="V18">
        <v>13.8</v>
      </c>
      <c r="W18">
        <v>422</v>
      </c>
      <c r="X18">
        <v>14.2</v>
      </c>
    </row>
    <row r="19" spans="2:24" x14ac:dyDescent="0.25">
      <c r="B19" t="s">
        <v>249</v>
      </c>
      <c r="C19">
        <v>1034.1500000000001</v>
      </c>
      <c r="D19">
        <v>304</v>
      </c>
      <c r="E19">
        <v>5.2</v>
      </c>
      <c r="F19">
        <v>444</v>
      </c>
      <c r="G19">
        <v>14.6</v>
      </c>
      <c r="H19">
        <v>458</v>
      </c>
      <c r="I19">
        <v>14.7</v>
      </c>
      <c r="K19">
        <f t="shared" si="0"/>
        <v>140</v>
      </c>
      <c r="M19">
        <f t="shared" si="1"/>
        <v>0.46052631578947367</v>
      </c>
      <c r="O19" t="s">
        <v>249</v>
      </c>
      <c r="P19">
        <v>934.15</v>
      </c>
      <c r="Q19">
        <v>304</v>
      </c>
      <c r="R19">
        <f t="shared" si="2"/>
        <v>0</v>
      </c>
      <c r="S19">
        <v>5.3</v>
      </c>
      <c r="T19">
        <v>436</v>
      </c>
      <c r="U19">
        <f t="shared" si="3"/>
        <v>1.8018018018018018E-2</v>
      </c>
      <c r="V19">
        <v>15.3</v>
      </c>
      <c r="W19">
        <v>454</v>
      </c>
      <c r="X19">
        <v>15.2</v>
      </c>
    </row>
    <row r="20" spans="2:24" x14ac:dyDescent="0.25">
      <c r="B20" t="s">
        <v>251</v>
      </c>
      <c r="C20">
        <v>1054.1500000000001</v>
      </c>
      <c r="D20">
        <v>334</v>
      </c>
      <c r="E20">
        <v>5.4</v>
      </c>
      <c r="F20">
        <v>488</v>
      </c>
      <c r="G20">
        <v>15.4</v>
      </c>
      <c r="H20">
        <v>502</v>
      </c>
      <c r="I20">
        <v>15.5</v>
      </c>
      <c r="K20">
        <f t="shared" si="0"/>
        <v>154</v>
      </c>
      <c r="M20">
        <f t="shared" si="1"/>
        <v>0.46107784431137727</v>
      </c>
      <c r="O20" t="s">
        <v>251</v>
      </c>
      <c r="P20">
        <v>954.15</v>
      </c>
      <c r="Q20">
        <v>336</v>
      </c>
      <c r="R20">
        <f t="shared" si="2"/>
        <v>-5.9880239520958087E-3</v>
      </c>
      <c r="S20">
        <v>5.6</v>
      </c>
      <c r="T20">
        <v>484</v>
      </c>
      <c r="U20">
        <f t="shared" si="3"/>
        <v>8.1967213114754103E-3</v>
      </c>
      <c r="V20">
        <v>16.3</v>
      </c>
      <c r="W20">
        <v>494</v>
      </c>
      <c r="X20">
        <v>16.399999999999999</v>
      </c>
    </row>
    <row r="21" spans="2:24" x14ac:dyDescent="0.25">
      <c r="B21" t="s">
        <v>254</v>
      </c>
      <c r="C21">
        <v>1020.15</v>
      </c>
      <c r="D21">
        <v>348</v>
      </c>
      <c r="E21">
        <v>5.5</v>
      </c>
      <c r="F21">
        <v>510</v>
      </c>
      <c r="G21">
        <v>15.8</v>
      </c>
      <c r="H21">
        <v>520</v>
      </c>
      <c r="I21">
        <v>15.7</v>
      </c>
      <c r="K21">
        <f t="shared" si="0"/>
        <v>162</v>
      </c>
      <c r="M21">
        <f t="shared" si="1"/>
        <v>0.46551724137931033</v>
      </c>
      <c r="O21" t="s">
        <v>254</v>
      </c>
      <c r="P21">
        <v>920.15</v>
      </c>
      <c r="Q21">
        <v>350</v>
      </c>
      <c r="R21">
        <f t="shared" si="2"/>
        <v>-5.7471264367816091E-3</v>
      </c>
      <c r="S21">
        <v>5.7</v>
      </c>
      <c r="T21">
        <v>502</v>
      </c>
      <c r="U21">
        <f t="shared" si="3"/>
        <v>1.5686274509803921E-2</v>
      </c>
      <c r="V21">
        <v>16.399999999999999</v>
      </c>
      <c r="W21">
        <v>516</v>
      </c>
      <c r="X21">
        <v>16.399999999999999</v>
      </c>
    </row>
    <row r="22" spans="2:24" x14ac:dyDescent="0.25">
      <c r="B22" t="s">
        <v>257</v>
      </c>
      <c r="C22">
        <v>999.15</v>
      </c>
      <c r="D22">
        <v>366</v>
      </c>
      <c r="E22">
        <v>5.5</v>
      </c>
      <c r="F22">
        <v>530</v>
      </c>
      <c r="G22">
        <v>15.9</v>
      </c>
      <c r="H22">
        <v>546</v>
      </c>
      <c r="I22">
        <v>15.8</v>
      </c>
      <c r="K22">
        <f t="shared" si="0"/>
        <v>164</v>
      </c>
      <c r="M22">
        <f t="shared" si="1"/>
        <v>0.44808743169398907</v>
      </c>
      <c r="O22" t="s">
        <v>257</v>
      </c>
      <c r="P22">
        <v>899.15</v>
      </c>
      <c r="Q22">
        <v>366</v>
      </c>
      <c r="R22">
        <f t="shared" si="2"/>
        <v>0</v>
      </c>
      <c r="S22">
        <v>5.7</v>
      </c>
      <c r="T22">
        <v>526</v>
      </c>
      <c r="U22">
        <f t="shared" si="3"/>
        <v>7.5471698113207548E-3</v>
      </c>
      <c r="V22">
        <v>16.7</v>
      </c>
      <c r="W22">
        <v>542</v>
      </c>
      <c r="X22">
        <v>16.5</v>
      </c>
    </row>
    <row r="23" spans="2:24" x14ac:dyDescent="0.25">
      <c r="R23">
        <f>AVERAGE(R3:R22)</f>
        <v>-3.855746189559711E-3</v>
      </c>
      <c r="U23">
        <f>AVERAGE(U3:U22)</f>
        <v>6.2741321302849252E-3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9128-E0C8-4D83-B85B-E665124C8518}">
  <dimension ref="A1:S103"/>
  <sheetViews>
    <sheetView workbookViewId="0">
      <selection activeCell="K9" sqref="K9"/>
    </sheetView>
  </sheetViews>
  <sheetFormatPr defaultRowHeight="15" x14ac:dyDescent="0.25"/>
  <cols>
    <col min="2" max="2" width="10.42578125" bestFit="1" customWidth="1"/>
    <col min="8" max="8" width="11" customWidth="1"/>
    <col min="9" max="9" width="10.42578125" customWidth="1"/>
    <col min="11" max="11" width="8.7109375" bestFit="1" customWidth="1"/>
  </cols>
  <sheetData>
    <row r="1" spans="1:19" x14ac:dyDescent="0.25">
      <c r="D1" t="s">
        <v>297</v>
      </c>
      <c r="E1">
        <v>12.416339000000001</v>
      </c>
      <c r="J1" t="s">
        <v>298</v>
      </c>
    </row>
    <row r="2" spans="1:19" x14ac:dyDescent="0.25">
      <c r="D2" t="s">
        <v>299</v>
      </c>
      <c r="E2">
        <v>2.4067059999999998</v>
      </c>
      <c r="J2">
        <f>0.001</f>
        <v>1E-3</v>
      </c>
    </row>
    <row r="3" spans="1:19" x14ac:dyDescent="0.25">
      <c r="A3" t="s">
        <v>300</v>
      </c>
      <c r="B3" t="s">
        <v>313</v>
      </c>
      <c r="C3" t="s">
        <v>314</v>
      </c>
      <c r="D3" t="s">
        <v>315</v>
      </c>
      <c r="E3" t="s">
        <v>316</v>
      </c>
      <c r="F3" t="s">
        <v>301</v>
      </c>
      <c r="G3" t="s">
        <v>302</v>
      </c>
      <c r="H3" t="s">
        <v>303</v>
      </c>
      <c r="I3" t="s">
        <v>304</v>
      </c>
      <c r="J3" t="s">
        <v>305</v>
      </c>
      <c r="K3" t="s">
        <v>306</v>
      </c>
      <c r="L3" t="s">
        <v>307</v>
      </c>
      <c r="M3" t="s">
        <v>308</v>
      </c>
      <c r="N3" t="s">
        <v>309</v>
      </c>
      <c r="O3" t="s">
        <v>310</v>
      </c>
      <c r="P3" t="s">
        <v>311</v>
      </c>
      <c r="Q3" t="s">
        <v>312</v>
      </c>
      <c r="R3" t="s">
        <v>318</v>
      </c>
      <c r="S3" t="s">
        <v>319</v>
      </c>
    </row>
    <row r="4" spans="1:19" x14ac:dyDescent="0.25">
      <c r="A4">
        <v>0</v>
      </c>
      <c r="B4">
        <v>1.8783681983361404E-31</v>
      </c>
      <c r="C4">
        <v>8.7178378032945166E-21</v>
      </c>
      <c r="D4">
        <v>1.2734509901877513E-21</v>
      </c>
      <c r="F4">
        <v>1</v>
      </c>
      <c r="G4">
        <v>3.4514</v>
      </c>
      <c r="H4">
        <v>3.3052280000000001</v>
      </c>
      <c r="I4">
        <f>IF(B4=0,100,-$M$4*$L$4*LN(B4))</f>
        <v>659387.10069204122</v>
      </c>
      <c r="J4">
        <f t="shared" ref="J4:J35" si="0">(I4-$K$4)*$J$2</f>
        <v>659.38003568202998</v>
      </c>
      <c r="K4">
        <f>AVERAGE(I82:I103)</f>
        <v>7.0650100111689236</v>
      </c>
      <c r="L4">
        <v>1121</v>
      </c>
      <c r="M4" s="45">
        <v>8.3140000000000001</v>
      </c>
      <c r="N4">
        <f t="shared" ref="N4:N35" si="1">($O$4*(1-EXP(-$P$4*(B4-$Q$4)))^2-$O$4)*0.0001</f>
        <v>1.6722689450603434</v>
      </c>
      <c r="O4">
        <v>10</v>
      </c>
      <c r="P4">
        <v>2</v>
      </c>
      <c r="Q4">
        <f>A22</f>
        <v>1.8677098563636301</v>
      </c>
    </row>
    <row r="5" spans="1:19" x14ac:dyDescent="0.25">
      <c r="A5">
        <v>0.103761658686868</v>
      </c>
      <c r="B5">
        <v>1.8783681983361404E-29</v>
      </c>
      <c r="C5">
        <v>8.7178378032945154E-20</v>
      </c>
      <c r="D5">
        <v>1.2734509901877513E-20</v>
      </c>
      <c r="E5">
        <f t="shared" ref="E5:E68" si="2">$E$1*A5^-$E$2 + 1</f>
        <v>2899.0337885140079</v>
      </c>
      <c r="F5">
        <v>1</v>
      </c>
      <c r="G5">
        <v>3.4514</v>
      </c>
      <c r="H5">
        <v>3.3052280000000001</v>
      </c>
      <c r="I5">
        <f t="shared" ref="I5:I35" si="3">IF(B5=0,100,-$M$4*$L$4*LN(B5))</f>
        <v>616466.94218965329</v>
      </c>
      <c r="J5">
        <f t="shared" si="0"/>
        <v>616.45987717964215</v>
      </c>
      <c r="N5">
        <f t="shared" si="1"/>
        <v>1.6722689450603434</v>
      </c>
    </row>
    <row r="6" spans="1:19" x14ac:dyDescent="0.25">
      <c r="A6">
        <v>0.207523317373737</v>
      </c>
      <c r="B6">
        <v>1.8783681983361402E-27</v>
      </c>
      <c r="C6">
        <v>8.7178378032945164E-19</v>
      </c>
      <c r="D6">
        <v>1.2734509901877512E-19</v>
      </c>
      <c r="E6">
        <f t="shared" si="2"/>
        <v>547.52841661394609</v>
      </c>
      <c r="F6">
        <v>1</v>
      </c>
      <c r="G6">
        <v>3.4514</v>
      </c>
      <c r="H6">
        <v>3.3052280000000001</v>
      </c>
      <c r="I6">
        <f t="shared" si="3"/>
        <v>573546.78368726536</v>
      </c>
      <c r="J6">
        <f t="shared" si="0"/>
        <v>573.5397186772542</v>
      </c>
      <c r="N6">
        <f t="shared" si="1"/>
        <v>1.6722689450603434</v>
      </c>
    </row>
    <row r="7" spans="1:19" x14ac:dyDescent="0.25">
      <c r="A7">
        <v>0.31128497606060601</v>
      </c>
      <c r="B7">
        <v>1.8783681983361404E-25</v>
      </c>
      <c r="C7">
        <v>8.7178378032945164E-18</v>
      </c>
      <c r="D7">
        <v>1.2734509901877512E-18</v>
      </c>
      <c r="E7">
        <f t="shared" si="2"/>
        <v>206.97421586544201</v>
      </c>
      <c r="F7">
        <v>1</v>
      </c>
      <c r="G7">
        <v>3.4514</v>
      </c>
      <c r="H7">
        <v>3.3052280000000001</v>
      </c>
      <c r="I7">
        <f t="shared" si="3"/>
        <v>530626.62518487743</v>
      </c>
      <c r="J7">
        <f t="shared" si="0"/>
        <v>530.61956017486625</v>
      </c>
      <c r="N7">
        <f t="shared" si="1"/>
        <v>1.6722689450603434</v>
      </c>
    </row>
    <row r="8" spans="1:19" x14ac:dyDescent="0.25">
      <c r="A8">
        <v>0.415046634747474</v>
      </c>
      <c r="B8">
        <v>1.8783681983361403E-23</v>
      </c>
      <c r="C8">
        <v>8.7178378032945148E-17</v>
      </c>
      <c r="D8">
        <v>1.2734509901877511E-17</v>
      </c>
      <c r="E8">
        <f t="shared" si="2"/>
        <v>104.06757338385219</v>
      </c>
      <c r="F8">
        <v>1</v>
      </c>
      <c r="G8">
        <v>3.4514</v>
      </c>
      <c r="H8">
        <v>3.3052280000000001</v>
      </c>
      <c r="I8">
        <f t="shared" si="3"/>
        <v>487706.46668248961</v>
      </c>
      <c r="J8">
        <f t="shared" si="0"/>
        <v>487.69940167247842</v>
      </c>
      <c r="N8">
        <f t="shared" si="1"/>
        <v>1.6722689450603434</v>
      </c>
    </row>
    <row r="9" spans="1:19" x14ac:dyDescent="0.25">
      <c r="A9">
        <v>0.51880829343434298</v>
      </c>
      <c r="B9">
        <v>1.8783681983361402E-21</v>
      </c>
      <c r="C9">
        <v>8.7178378032945144E-16</v>
      </c>
      <c r="D9">
        <v>1.273450990187751E-16</v>
      </c>
      <c r="E9">
        <f t="shared" si="2"/>
        <v>61.240440843413346</v>
      </c>
      <c r="F9">
        <v>1</v>
      </c>
      <c r="G9">
        <v>3.4514</v>
      </c>
      <c r="H9">
        <v>3.3052280000000001</v>
      </c>
      <c r="I9">
        <f>IF(B9=0,100,-$M$4*$L$4*LN(B9))</f>
        <v>444786.30818010168</v>
      </c>
      <c r="J9">
        <f>(I9-$K$4)*$J$2</f>
        <v>444.77924317009047</v>
      </c>
      <c r="N9">
        <f t="shared" si="1"/>
        <v>1.6722689450603434</v>
      </c>
    </row>
    <row r="10" spans="1:19" x14ac:dyDescent="0.25">
      <c r="A10">
        <v>0.62256995212121202</v>
      </c>
      <c r="B10">
        <v>1.8783681983361402E-19</v>
      </c>
      <c r="C10">
        <v>8.7178378032945144E-15</v>
      </c>
      <c r="D10">
        <v>1.2734509901877509E-15</v>
      </c>
      <c r="E10">
        <f t="shared" si="2"/>
        <v>39.843840436367763</v>
      </c>
      <c r="F10">
        <v>1</v>
      </c>
      <c r="G10">
        <v>3.4514</v>
      </c>
      <c r="H10">
        <v>3.3052280000000001</v>
      </c>
      <c r="I10">
        <f t="shared" si="3"/>
        <v>401866.14967771375</v>
      </c>
      <c r="J10">
        <f t="shared" si="0"/>
        <v>401.85908466770258</v>
      </c>
      <c r="N10">
        <f t="shared" si="1"/>
        <v>1.6722689450603434</v>
      </c>
    </row>
    <row r="11" spans="1:19" x14ac:dyDescent="0.25">
      <c r="A11">
        <v>0.72633161080807995</v>
      </c>
      <c r="B11">
        <v>1.8783681983361404E-17</v>
      </c>
      <c r="C11">
        <v>8.7178378032945144E-14</v>
      </c>
      <c r="D11">
        <v>1.2734509901877508E-14</v>
      </c>
      <c r="E11">
        <f t="shared" si="2"/>
        <v>27.804080968626838</v>
      </c>
      <c r="F11">
        <v>1</v>
      </c>
      <c r="G11">
        <v>3.4514</v>
      </c>
      <c r="H11">
        <v>3.3052280000000001</v>
      </c>
      <c r="I11">
        <f t="shared" si="3"/>
        <v>358945.99117532594</v>
      </c>
      <c r="J11">
        <f t="shared" si="0"/>
        <v>358.93892616531474</v>
      </c>
      <c r="N11">
        <f t="shared" si="1"/>
        <v>1.6722689450603434</v>
      </c>
    </row>
    <row r="12" spans="1:19" x14ac:dyDescent="0.25">
      <c r="A12">
        <v>0.83009326949494899</v>
      </c>
      <c r="B12">
        <v>1.8783681983361402E-15</v>
      </c>
      <c r="C12">
        <v>8.7178378032945149E-13</v>
      </c>
      <c r="D12">
        <v>1.2734509901877508E-13</v>
      </c>
      <c r="E12">
        <f t="shared" si="2"/>
        <v>20.437094870657912</v>
      </c>
      <c r="F12">
        <v>1</v>
      </c>
      <c r="G12">
        <v>3.4514</v>
      </c>
      <c r="H12">
        <v>3.3052280000000001</v>
      </c>
      <c r="I12">
        <f t="shared" si="3"/>
        <v>316025.83267293801</v>
      </c>
      <c r="J12">
        <f t="shared" si="0"/>
        <v>316.01876766292679</v>
      </c>
      <c r="N12">
        <f t="shared" si="1"/>
        <v>1.6722689450603314</v>
      </c>
    </row>
    <row r="13" spans="1:19" x14ac:dyDescent="0.25">
      <c r="A13">
        <v>0.93385492818181803</v>
      </c>
      <c r="B13">
        <v>1.8783681983361404E-13</v>
      </c>
      <c r="C13">
        <v>8.717837803294514E-12</v>
      </c>
      <c r="D13">
        <v>1.2734509901877507E-12</v>
      </c>
      <c r="E13">
        <f t="shared" si="2"/>
        <v>15.639366100399515</v>
      </c>
      <c r="F13">
        <v>1</v>
      </c>
      <c r="G13">
        <v>3.4514</v>
      </c>
      <c r="H13">
        <v>3.3052280000000001</v>
      </c>
      <c r="I13">
        <f t="shared" si="3"/>
        <v>273105.67417055008</v>
      </c>
      <c r="J13">
        <f t="shared" si="0"/>
        <v>273.0986091605389</v>
      </c>
      <c r="N13">
        <f t="shared" si="1"/>
        <v>1.6722689450590551</v>
      </c>
    </row>
    <row r="14" spans="1:19" x14ac:dyDescent="0.25">
      <c r="A14">
        <v>1.03761658686868</v>
      </c>
      <c r="B14">
        <v>1.8783681983361402E-11</v>
      </c>
      <c r="C14">
        <v>8.7178378032945128E-11</v>
      </c>
      <c r="D14">
        <v>1.2734509901877506E-11</v>
      </c>
      <c r="E14">
        <f t="shared" si="2"/>
        <v>12.36049996406676</v>
      </c>
      <c r="F14">
        <v>1</v>
      </c>
      <c r="G14">
        <v>3.4514</v>
      </c>
      <c r="H14">
        <v>3.3052280000000001</v>
      </c>
      <c r="I14">
        <f t="shared" si="3"/>
        <v>230185.5156681622</v>
      </c>
      <c r="J14">
        <f t="shared" si="0"/>
        <v>230.17845065815104</v>
      </c>
      <c r="N14">
        <f t="shared" si="1"/>
        <v>1.6722689449315498</v>
      </c>
    </row>
    <row r="15" spans="1:19" x14ac:dyDescent="0.25">
      <c r="A15">
        <v>1.1413782455555499</v>
      </c>
      <c r="B15">
        <v>1.8783681983361405E-9</v>
      </c>
      <c r="C15">
        <v>8.717837803294513E-10</v>
      </c>
      <c r="D15">
        <v>1.2734509901877506E-10</v>
      </c>
      <c r="E15">
        <f t="shared" si="2"/>
        <v>10.031864654709461</v>
      </c>
      <c r="F15">
        <v>1</v>
      </c>
      <c r="G15">
        <v>3.4514</v>
      </c>
      <c r="H15">
        <v>3.3052280000000001</v>
      </c>
      <c r="I15">
        <f t="shared" si="3"/>
        <v>187265.35716577433</v>
      </c>
      <c r="J15">
        <f t="shared" si="0"/>
        <v>187.25829215576317</v>
      </c>
      <c r="N15">
        <f t="shared" si="1"/>
        <v>1.6722689321809399</v>
      </c>
    </row>
    <row r="16" spans="1:19" x14ac:dyDescent="0.25">
      <c r="A16">
        <v>1.24513990424242</v>
      </c>
      <c r="B16">
        <v>1.8783681983361403E-7</v>
      </c>
      <c r="C16">
        <v>8.7178378032945118E-9</v>
      </c>
      <c r="D16">
        <v>1.2734509901877506E-9</v>
      </c>
      <c r="E16">
        <f t="shared" si="2"/>
        <v>8.3254020339696417</v>
      </c>
      <c r="F16">
        <v>1</v>
      </c>
      <c r="G16">
        <v>3.4514</v>
      </c>
      <c r="H16">
        <v>3.3052280000000001</v>
      </c>
      <c r="I16">
        <f t="shared" si="3"/>
        <v>144345.1986633864</v>
      </c>
      <c r="J16">
        <f t="shared" si="0"/>
        <v>144.33813365337522</v>
      </c>
      <c r="N16">
        <f t="shared" si="1"/>
        <v>1.6722676571204445</v>
      </c>
    </row>
    <row r="17" spans="1:19" x14ac:dyDescent="0.25">
      <c r="A17">
        <v>1.34890156292929</v>
      </c>
      <c r="B17">
        <v>1.8783681983361402E-5</v>
      </c>
      <c r="C17">
        <v>8.7178378032945118E-8</v>
      </c>
      <c r="D17">
        <v>1.2734509901877504E-8</v>
      </c>
      <c r="E17">
        <f t="shared" si="2"/>
        <v>7.0418410419163253</v>
      </c>
      <c r="F17">
        <v>1</v>
      </c>
      <c r="G17">
        <v>3.4514</v>
      </c>
      <c r="H17">
        <v>3.3052280000000001</v>
      </c>
      <c r="I17">
        <f t="shared" si="3"/>
        <v>101425.04016099851</v>
      </c>
      <c r="J17">
        <f t="shared" si="0"/>
        <v>101.41797515098735</v>
      </c>
      <c r="N17">
        <f t="shared" si="1"/>
        <v>1.6721401559189748</v>
      </c>
    </row>
    <row r="18" spans="1:19" x14ac:dyDescent="0.25">
      <c r="A18">
        <v>1.4526632216161599</v>
      </c>
      <c r="B18">
        <v>1.8783681983361401E-3</v>
      </c>
      <c r="C18">
        <v>8.7178378032945112E-7</v>
      </c>
      <c r="D18">
        <v>1.2734509901877506E-7</v>
      </c>
      <c r="E18">
        <f t="shared" si="2"/>
        <v>6.0548727170249128</v>
      </c>
      <c r="F18">
        <v>1</v>
      </c>
      <c r="G18">
        <v>3.4514</v>
      </c>
      <c r="H18">
        <v>3.3052280000000001</v>
      </c>
      <c r="I18">
        <f t="shared" si="3"/>
        <v>58504.881658610611</v>
      </c>
      <c r="J18">
        <f t="shared" si="0"/>
        <v>58.497816648599446</v>
      </c>
      <c r="N18">
        <f t="shared" si="1"/>
        <v>1.6594383939502375</v>
      </c>
      <c r="R18">
        <f t="shared" ref="R18:R26" si="4">$B$22</f>
        <v>3.7153550942304205</v>
      </c>
    </row>
    <row r="19" spans="1:19" x14ac:dyDescent="0.25">
      <c r="A19">
        <v>1.5564248803030301</v>
      </c>
      <c r="B19">
        <v>0.187836819833614</v>
      </c>
      <c r="C19">
        <v>8.7178378032945115E-6</v>
      </c>
      <c r="D19">
        <v>1.2734509901877504E-6</v>
      </c>
      <c r="E19">
        <f t="shared" si="2"/>
        <v>5.2815158385275698</v>
      </c>
      <c r="F19">
        <v>1</v>
      </c>
      <c r="G19">
        <v>3.4514</v>
      </c>
      <c r="H19">
        <v>3.3052280000000001</v>
      </c>
      <c r="I19">
        <f t="shared" si="3"/>
        <v>15584.723156222713</v>
      </c>
      <c r="J19">
        <f t="shared" si="0"/>
        <v>15.577658146211546</v>
      </c>
      <c r="N19">
        <f t="shared" si="1"/>
        <v>0.7708329372445466</v>
      </c>
      <c r="R19">
        <f t="shared" si="4"/>
        <v>3.7153550942304205</v>
      </c>
    </row>
    <row r="20" spans="1:19" x14ac:dyDescent="0.25">
      <c r="A20">
        <v>1.66018653898989</v>
      </c>
      <c r="B20">
        <v>1.3828736156330901</v>
      </c>
      <c r="C20">
        <v>8.7178378032945101E-5</v>
      </c>
      <c r="D20">
        <v>1.2734509901877503E-5</v>
      </c>
      <c r="E20">
        <f t="shared" si="2"/>
        <v>4.6655627430358466</v>
      </c>
      <c r="F20">
        <v>1</v>
      </c>
      <c r="G20">
        <v>3.4514</v>
      </c>
      <c r="H20">
        <v>3.3052280000000001</v>
      </c>
      <c r="I20">
        <f t="shared" si="3"/>
        <v>-3021.2034062342759</v>
      </c>
      <c r="J20">
        <f t="shared" si="0"/>
        <v>-3.028268416245445</v>
      </c>
      <c r="N20">
        <f t="shared" si="1"/>
        <v>1.6800329731028853E-3</v>
      </c>
      <c r="R20">
        <f t="shared" si="4"/>
        <v>3.7153550942304205</v>
      </c>
    </row>
    <row r="21" spans="1:19" x14ac:dyDescent="0.25">
      <c r="A21">
        <v>1.7639481976767599</v>
      </c>
      <c r="B21">
        <v>2.9998430702204799</v>
      </c>
      <c r="C21">
        <v>8.7178378032945101E-4</v>
      </c>
      <c r="D21">
        <v>1.2734509901877504E-4</v>
      </c>
      <c r="E21">
        <f t="shared" si="2"/>
        <v>4.1679231886303265</v>
      </c>
      <c r="F21">
        <v>1</v>
      </c>
      <c r="G21">
        <v>3.4514</v>
      </c>
      <c r="H21">
        <v>3.3052280000000001</v>
      </c>
      <c r="I21">
        <f t="shared" si="3"/>
        <v>-10238.572397760143</v>
      </c>
      <c r="J21">
        <f t="shared" si="0"/>
        <v>-10.245637407771312</v>
      </c>
      <c r="N21">
        <f t="shared" si="1"/>
        <v>-1.9701595414920608E-4</v>
      </c>
      <c r="R21">
        <f t="shared" si="4"/>
        <v>3.7153550942304205</v>
      </c>
    </row>
    <row r="22" spans="1:19" x14ac:dyDescent="0.25">
      <c r="A22">
        <v>1.8677098563636301</v>
      </c>
      <c r="B22">
        <v>3.7153550942304205</v>
      </c>
      <c r="C22">
        <v>8.7178378032945099E-3</v>
      </c>
      <c r="D22">
        <v>1.2734509901877503E-3</v>
      </c>
      <c r="E22">
        <f t="shared" si="2"/>
        <v>3.7607785688330018</v>
      </c>
      <c r="F22">
        <v>0.81933469577646101</v>
      </c>
      <c r="G22">
        <v>3.4514</v>
      </c>
      <c r="H22">
        <v>3.3052280000000001</v>
      </c>
      <c r="I22">
        <f t="shared" si="3"/>
        <v>-12232.252205177067</v>
      </c>
      <c r="J22">
        <f t="shared" si="0"/>
        <v>-12.239317215188235</v>
      </c>
      <c r="N22">
        <f t="shared" si="1"/>
        <v>-4.9063436876057589E-5</v>
      </c>
      <c r="R22">
        <f t="shared" si="4"/>
        <v>3.7153550942304205</v>
      </c>
    </row>
    <row r="23" spans="1:19" x14ac:dyDescent="0.25">
      <c r="A23">
        <v>1.9714715150505</v>
      </c>
      <c r="B23">
        <v>3.2712157110736904</v>
      </c>
      <c r="C23">
        <v>2.6456014134457601E-2</v>
      </c>
      <c r="D23">
        <v>1.2734509901877501E-2</v>
      </c>
      <c r="E23">
        <f t="shared" si="2"/>
        <v>3.4239266898087677</v>
      </c>
      <c r="F23">
        <v>0.76597785570501298</v>
      </c>
      <c r="G23">
        <v>3.4514</v>
      </c>
      <c r="H23">
        <v>3.3052280000000001</v>
      </c>
      <c r="I23">
        <f t="shared" si="3"/>
        <v>-11045.699866894567</v>
      </c>
      <c r="J23">
        <f t="shared" si="0"/>
        <v>-11.052764876905735</v>
      </c>
      <c r="N23">
        <f t="shared" si="1"/>
        <v>-1.1712397403221006E-4</v>
      </c>
      <c r="R23">
        <f t="shared" si="4"/>
        <v>3.7153550942304205</v>
      </c>
    </row>
    <row r="24" spans="1:19" x14ac:dyDescent="0.25">
      <c r="A24">
        <v>2.0752331737373702</v>
      </c>
      <c r="B24">
        <v>2.4217172177787498</v>
      </c>
      <c r="C24">
        <v>8.0958179069013703E-2</v>
      </c>
      <c r="D24">
        <v>0.127345099018775</v>
      </c>
      <c r="E24">
        <f t="shared" si="2"/>
        <v>3.1424305271774737</v>
      </c>
      <c r="F24">
        <v>0.76597785570501298</v>
      </c>
      <c r="G24">
        <v>3.4514</v>
      </c>
      <c r="H24">
        <v>3.3052280000000001</v>
      </c>
      <c r="I24">
        <f t="shared" si="3"/>
        <v>-8243.3192394289799</v>
      </c>
      <c r="J24">
        <f t="shared" si="0"/>
        <v>-8.2503842494401489</v>
      </c>
      <c r="N24">
        <f t="shared" si="1"/>
        <v>-5.5138654921727784E-4</v>
      </c>
      <c r="R24">
        <f t="shared" si="4"/>
        <v>3.7153550942304205</v>
      </c>
    </row>
    <row r="25" spans="1:19" x14ac:dyDescent="0.25">
      <c r="A25">
        <v>2.1789948324242401</v>
      </c>
      <c r="B25">
        <v>1.7235302012484801</v>
      </c>
      <c r="C25">
        <v>0.21701882854437099</v>
      </c>
      <c r="D25">
        <v>0.27890909691209698</v>
      </c>
      <c r="E25">
        <f t="shared" si="2"/>
        <v>2.9050673533857343</v>
      </c>
      <c r="F25">
        <v>0.76597785570501298</v>
      </c>
      <c r="G25">
        <v>3.4514</v>
      </c>
      <c r="H25">
        <v>3.3052280000000001</v>
      </c>
      <c r="I25">
        <f t="shared" si="3"/>
        <v>-5073.5682856221156</v>
      </c>
      <c r="J25">
        <f t="shared" si="0"/>
        <v>-5.0806332956332847</v>
      </c>
      <c r="N25">
        <f t="shared" si="1"/>
        <v>-8.8828587992951505E-4</v>
      </c>
      <c r="R25">
        <f t="shared" si="4"/>
        <v>3.7153550942304205</v>
      </c>
    </row>
    <row r="26" spans="1:19" x14ac:dyDescent="0.25">
      <c r="A26">
        <v>2.28275649111111</v>
      </c>
      <c r="B26">
        <v>1.2313263313845999</v>
      </c>
      <c r="C26">
        <v>0.45830777270171696</v>
      </c>
      <c r="D26">
        <v>0.53295010223291395</v>
      </c>
      <c r="E26">
        <f t="shared" si="2"/>
        <v>2.7032826561145433</v>
      </c>
      <c r="F26">
        <v>0.76597785570501298</v>
      </c>
      <c r="G26">
        <v>3.4514</v>
      </c>
      <c r="H26">
        <v>3.3052280000000001</v>
      </c>
      <c r="I26">
        <f t="shared" si="3"/>
        <v>-1939.4153211071316</v>
      </c>
      <c r="J26">
        <f t="shared" si="0"/>
        <v>-1.9464803311183005</v>
      </c>
      <c r="N26">
        <f t="shared" si="1"/>
        <v>5.6085975333822575E-3</v>
      </c>
      <c r="R26">
        <f t="shared" si="4"/>
        <v>3.7153550942304205</v>
      </c>
    </row>
    <row r="27" spans="1:19" x14ac:dyDescent="0.25">
      <c r="A27">
        <v>2.3865181497979702</v>
      </c>
      <c r="B27">
        <v>0.92388576496757302</v>
      </c>
      <c r="C27">
        <v>0.81734548032957</v>
      </c>
      <c r="D27">
        <v>0.83174246049337097</v>
      </c>
      <c r="E27">
        <f t="shared" si="2"/>
        <v>2.5304702477057992</v>
      </c>
      <c r="F27">
        <v>0.76597785570501298</v>
      </c>
      <c r="G27">
        <v>3.4514</v>
      </c>
      <c r="H27">
        <v>3.3052280000000001</v>
      </c>
      <c r="I27">
        <f t="shared" si="3"/>
        <v>737.83452944741816</v>
      </c>
      <c r="J27">
        <f t="shared" si="0"/>
        <v>0.73076951943624924</v>
      </c>
      <c r="N27">
        <f t="shared" si="1"/>
        <v>3.0402792176492707E-2</v>
      </c>
    </row>
    <row r="28" spans="1:19" x14ac:dyDescent="0.25">
      <c r="A28">
        <v>2.4902798084848401</v>
      </c>
      <c r="B28">
        <v>0.72600353796762296</v>
      </c>
      <c r="C28">
        <v>1.1463784940822701</v>
      </c>
      <c r="D28">
        <v>1.14517272186984</v>
      </c>
      <c r="E28">
        <f t="shared" si="2"/>
        <v>2.3814678043277433</v>
      </c>
      <c r="F28">
        <v>0.76597785570501298</v>
      </c>
      <c r="G28">
        <v>3.4514</v>
      </c>
      <c r="H28">
        <v>3.3052280000000001</v>
      </c>
      <c r="I28">
        <f t="shared" si="3"/>
        <v>2984.2657223172105</v>
      </c>
      <c r="J28">
        <f t="shared" si="0"/>
        <v>2.9772007123060416</v>
      </c>
      <c r="N28">
        <f t="shared" si="1"/>
        <v>7.6617891324084655E-2</v>
      </c>
      <c r="S28">
        <f t="shared" ref="S28:S36" si="5">$B$32</f>
        <v>0.48035278300000001</v>
      </c>
    </row>
    <row r="29" spans="1:19" x14ac:dyDescent="0.25">
      <c r="A29">
        <v>2.59404146717171</v>
      </c>
      <c r="B29">
        <v>0.59467143935296995</v>
      </c>
      <c r="C29">
        <v>1.5028667407519301</v>
      </c>
      <c r="D29">
        <v>1.4234405997026001</v>
      </c>
      <c r="E29">
        <f t="shared" si="2"/>
        <v>2.252197516603009</v>
      </c>
      <c r="F29">
        <v>0.76597785570501298</v>
      </c>
      <c r="G29">
        <v>3.4514</v>
      </c>
      <c r="H29">
        <v>3.3052280000000001</v>
      </c>
      <c r="I29">
        <f t="shared" si="3"/>
        <v>4844.0317332370578</v>
      </c>
      <c r="J29">
        <f t="shared" si="0"/>
        <v>4.8369667232258893</v>
      </c>
      <c r="N29">
        <f t="shared" si="1"/>
        <v>0.13722605714845432</v>
      </c>
      <c r="S29">
        <f t="shared" si="5"/>
        <v>0.48035278300000001</v>
      </c>
    </row>
    <row r="30" spans="1:19" x14ac:dyDescent="0.25">
      <c r="A30">
        <v>2.69780312585858</v>
      </c>
      <c r="B30">
        <v>0.52255645164884801</v>
      </c>
      <c r="C30">
        <v>1.6953930873493199</v>
      </c>
      <c r="D30">
        <v>1.5872930962427003</v>
      </c>
      <c r="E30">
        <f t="shared" si="2"/>
        <v>2.1394062523214652</v>
      </c>
      <c r="F30">
        <v>0.76597785570501298</v>
      </c>
      <c r="G30">
        <v>3.4514</v>
      </c>
      <c r="H30">
        <v>3.3052280000000001</v>
      </c>
      <c r="I30">
        <f t="shared" si="3"/>
        <v>6048.8835648353897</v>
      </c>
      <c r="J30">
        <f t="shared" si="0"/>
        <v>6.0418185548242214</v>
      </c>
      <c r="N30">
        <f t="shared" si="1"/>
        <v>0.18768309238992947</v>
      </c>
      <c r="S30">
        <f t="shared" si="5"/>
        <v>0.48035278300000001</v>
      </c>
    </row>
    <row r="31" spans="1:19" x14ac:dyDescent="0.25">
      <c r="A31">
        <v>2.8015647845454499</v>
      </c>
      <c r="B31">
        <v>0.48035278300000001</v>
      </c>
      <c r="C31">
        <v>1.78052340042459</v>
      </c>
      <c r="D31">
        <v>1.6850439409163602</v>
      </c>
      <c r="E31">
        <f t="shared" si="2"/>
        <v>2.0404750852967517</v>
      </c>
      <c r="F31">
        <v>0.76597785570501298</v>
      </c>
      <c r="G31">
        <v>3.4514</v>
      </c>
      <c r="H31">
        <v>3.3052280000000001</v>
      </c>
      <c r="I31">
        <f t="shared" si="3"/>
        <v>6833.7409583971221</v>
      </c>
      <c r="J31">
        <f t="shared" si="0"/>
        <v>6.8266759483859536</v>
      </c>
      <c r="N31">
        <f t="shared" si="1"/>
        <v>0.22502244762844617</v>
      </c>
      <c r="S31">
        <f t="shared" si="5"/>
        <v>0.48035278300000001</v>
      </c>
    </row>
    <row r="32" spans="1:19" x14ac:dyDescent="0.25">
      <c r="A32">
        <v>2.9053264432323198</v>
      </c>
      <c r="B32">
        <v>0.48035278300000001</v>
      </c>
      <c r="C32">
        <v>1.7439786200463701</v>
      </c>
      <c r="D32">
        <v>1.6676957584269501</v>
      </c>
      <c r="E32">
        <f t="shared" si="2"/>
        <v>1.9532779062721892</v>
      </c>
      <c r="F32">
        <v>0.76597785570501298</v>
      </c>
      <c r="G32">
        <v>3.4514</v>
      </c>
      <c r="H32">
        <v>3.3052280000000001</v>
      </c>
      <c r="I32">
        <f t="shared" si="3"/>
        <v>6833.7409583971221</v>
      </c>
      <c r="J32">
        <f t="shared" si="0"/>
        <v>6.8266759483859536</v>
      </c>
      <c r="N32">
        <f t="shared" si="1"/>
        <v>0.22502244762844617</v>
      </c>
      <c r="S32">
        <f t="shared" si="5"/>
        <v>0.48035278300000001</v>
      </c>
    </row>
    <row r="33" spans="1:19" x14ac:dyDescent="0.25">
      <c r="A33">
        <v>3.0090881019191902</v>
      </c>
      <c r="B33">
        <v>0.48035278300000001</v>
      </c>
      <c r="C33">
        <v>1.6622881598260197</v>
      </c>
      <c r="D33">
        <v>1.61045737143434</v>
      </c>
      <c r="E33">
        <f t="shared" si="2"/>
        <v>1.8760752448928506</v>
      </c>
      <c r="F33">
        <v>0.76597785570501298</v>
      </c>
      <c r="G33">
        <v>3.4514</v>
      </c>
      <c r="H33">
        <v>3.3052280000000001</v>
      </c>
      <c r="I33">
        <f t="shared" si="3"/>
        <v>6833.7409583971221</v>
      </c>
      <c r="J33">
        <f t="shared" si="0"/>
        <v>6.8266759483859536</v>
      </c>
      <c r="N33">
        <f t="shared" si="1"/>
        <v>0.22502244762844617</v>
      </c>
      <c r="S33">
        <f t="shared" si="5"/>
        <v>0.48035278300000001</v>
      </c>
    </row>
    <row r="34" spans="1:19" x14ac:dyDescent="0.25">
      <c r="A34">
        <v>3.1128497606060601</v>
      </c>
      <c r="B34">
        <v>0.50741843888767202</v>
      </c>
      <c r="C34">
        <v>1.54056218736602</v>
      </c>
      <c r="D34">
        <v>1.5065098613075301</v>
      </c>
      <c r="E34">
        <f t="shared" si="2"/>
        <v>1.8074336749323656</v>
      </c>
      <c r="F34">
        <v>0.76597785570501298</v>
      </c>
      <c r="G34">
        <v>3.4514</v>
      </c>
      <c r="H34">
        <v>3.3052280000000001</v>
      </c>
      <c r="I34">
        <f t="shared" si="3"/>
        <v>6322.8637358924107</v>
      </c>
      <c r="J34">
        <f t="shared" si="0"/>
        <v>6.3157987258812422</v>
      </c>
      <c r="N34">
        <f t="shared" si="1"/>
        <v>0.20033261470778496</v>
      </c>
      <c r="S34">
        <f t="shared" si="5"/>
        <v>0.48035278300000001</v>
      </c>
    </row>
    <row r="35" spans="1:19" x14ac:dyDescent="0.25">
      <c r="A35">
        <v>3.2166114192929198</v>
      </c>
      <c r="B35">
        <v>0.56553332430129699</v>
      </c>
      <c r="C35">
        <v>1.3819062194716001</v>
      </c>
      <c r="D35">
        <v>1.3984066246765601</v>
      </c>
      <c r="E35">
        <f t="shared" si="2"/>
        <v>1.7461640275371693</v>
      </c>
      <c r="F35">
        <v>0.76597785570501298</v>
      </c>
      <c r="G35">
        <v>3.4514</v>
      </c>
      <c r="H35">
        <v>3.3052280000000001</v>
      </c>
      <c r="I35">
        <f t="shared" si="3"/>
        <v>5312.2666243098201</v>
      </c>
      <c r="J35">
        <f t="shared" si="0"/>
        <v>5.3052016142986513</v>
      </c>
      <c r="N35">
        <f t="shared" si="1"/>
        <v>0.15581236256001266</v>
      </c>
      <c r="S35">
        <f t="shared" si="5"/>
        <v>0.48035278300000001</v>
      </c>
    </row>
    <row r="36" spans="1:19" x14ac:dyDescent="0.25">
      <c r="A36">
        <v>3.3203730779797902</v>
      </c>
      <c r="B36">
        <v>0.62364820971492096</v>
      </c>
      <c r="C36">
        <v>1.26009687958145</v>
      </c>
      <c r="D36">
        <v>1.3042605852448099</v>
      </c>
      <c r="E36">
        <f t="shared" si="2"/>
        <v>1.6912735834517965</v>
      </c>
      <c r="F36">
        <v>0.76597785570501298</v>
      </c>
      <c r="G36">
        <v>3.4514</v>
      </c>
      <c r="H36">
        <v>3.3052280000000001</v>
      </c>
      <c r="I36">
        <f t="shared" ref="I36:I67" si="6">IF(B36=0,100,-$M$4*$L$4*LN(B36))</f>
        <v>4400.6107191713536</v>
      </c>
      <c r="J36">
        <f t="shared" ref="J36:J67" si="7">(I36-$K$4)*$J$2</f>
        <v>4.3935457091601853</v>
      </c>
      <c r="N36">
        <f t="shared" ref="N36:N67" si="8">($O$4*(1-EXP(-$P$4*(B36-$Q$4)))^2-$O$4)*0.0001</f>
        <v>0.12085205586922571</v>
      </c>
      <c r="S36">
        <f t="shared" si="5"/>
        <v>0.48035278300000001</v>
      </c>
    </row>
    <row r="37" spans="1:19" x14ac:dyDescent="0.25">
      <c r="A37">
        <v>3.4241347366666601</v>
      </c>
      <c r="B37">
        <v>0.68176309512854605</v>
      </c>
      <c r="C37">
        <v>1.1694841901706701</v>
      </c>
      <c r="D37">
        <v>1.2190425071297399</v>
      </c>
      <c r="E37">
        <f t="shared" si="2"/>
        <v>1.6419287612966369</v>
      </c>
      <c r="F37">
        <v>0.76597785570501298</v>
      </c>
      <c r="G37">
        <v>3.4514</v>
      </c>
      <c r="H37">
        <v>3.3052280000000001</v>
      </c>
      <c r="I37">
        <f t="shared" si="6"/>
        <v>3570.2385213319121</v>
      </c>
      <c r="J37">
        <f t="shared" si="7"/>
        <v>3.5631735113207434</v>
      </c>
      <c r="N37">
        <f t="shared" si="8"/>
        <v>9.3433056320028698E-2</v>
      </c>
    </row>
    <row r="38" spans="1:19" x14ac:dyDescent="0.25">
      <c r="A38">
        <v>3.5278963953535301</v>
      </c>
      <c r="B38">
        <v>0.75236089482964807</v>
      </c>
      <c r="C38">
        <v>1.08735902858097</v>
      </c>
      <c r="D38">
        <v>1.14498287820915</v>
      </c>
      <c r="E38">
        <f t="shared" si="2"/>
        <v>1.5974257619420351</v>
      </c>
      <c r="F38">
        <v>0.76597785570501298</v>
      </c>
      <c r="G38">
        <v>3.4514</v>
      </c>
      <c r="H38">
        <v>3.3052280000000001</v>
      </c>
      <c r="I38">
        <f t="shared" si="6"/>
        <v>2651.9032342955306</v>
      </c>
      <c r="J38">
        <f t="shared" si="7"/>
        <v>2.6448382242843618</v>
      </c>
      <c r="N38">
        <f t="shared" si="8"/>
        <v>6.7995598774382437E-2</v>
      </c>
    </row>
    <row r="39" spans="1:19" x14ac:dyDescent="0.25">
      <c r="A39">
        <v>3.6316580540404</v>
      </c>
      <c r="B39">
        <v>0.85176225359289504</v>
      </c>
      <c r="C39">
        <v>1.0207411583756201</v>
      </c>
      <c r="D39">
        <v>1.0740659442924201</v>
      </c>
      <c r="E39">
        <f t="shared" si="2"/>
        <v>1.5571672974801978</v>
      </c>
      <c r="F39">
        <v>0.30374862307016998</v>
      </c>
      <c r="G39">
        <v>3.4514</v>
      </c>
      <c r="H39">
        <v>3.3052280000000001</v>
      </c>
      <c r="I39">
        <f t="shared" si="6"/>
        <v>1495.3728704351399</v>
      </c>
      <c r="J39">
        <f t="shared" si="7"/>
        <v>1.488307860423971</v>
      </c>
      <c r="N39">
        <f t="shared" si="8"/>
        <v>4.2937413941146668E-2</v>
      </c>
    </row>
    <row r="40" spans="1:19" x14ac:dyDescent="0.25">
      <c r="A40">
        <v>3.7354197127272699</v>
      </c>
      <c r="B40">
        <v>0.96235232680888694</v>
      </c>
      <c r="C40">
        <v>0.95776504249364791</v>
      </c>
      <c r="D40">
        <v>0.99973622159991016</v>
      </c>
      <c r="E40">
        <f t="shared" si="2"/>
        <v>1.5206440124425527</v>
      </c>
      <c r="F40">
        <v>0.13679561687706901</v>
      </c>
      <c r="G40">
        <v>3.4514</v>
      </c>
      <c r="H40">
        <v>3.3052280000000001</v>
      </c>
      <c r="I40">
        <f t="shared" si="6"/>
        <v>357.65151971284178</v>
      </c>
      <c r="J40">
        <f t="shared" si="7"/>
        <v>0.35058650970167288</v>
      </c>
      <c r="N40">
        <f t="shared" si="8"/>
        <v>2.5161366506629805E-2</v>
      </c>
    </row>
    <row r="41" spans="1:19" x14ac:dyDescent="0.25">
      <c r="A41">
        <v>3.8391813714141398</v>
      </c>
      <c r="B41">
        <v>1.07312850158283</v>
      </c>
      <c r="C41">
        <v>0.89283737032769095</v>
      </c>
      <c r="D41">
        <v>0.92813456845563402</v>
      </c>
      <c r="E41">
        <f t="shared" si="2"/>
        <v>1.4874195519498707</v>
      </c>
      <c r="F41">
        <v>0.13679561687706901</v>
      </c>
      <c r="G41">
        <v>3.4514</v>
      </c>
      <c r="H41">
        <v>3.3052280000000001</v>
      </c>
      <c r="I41">
        <f t="shared" si="6"/>
        <v>-657.78854631296178</v>
      </c>
      <c r="J41">
        <f t="shared" si="7"/>
        <v>-0.66485355632413079</v>
      </c>
      <c r="N41">
        <f t="shared" si="8"/>
        <v>1.4207229446498765E-2</v>
      </c>
    </row>
    <row r="42" spans="1:19" x14ac:dyDescent="0.25">
      <c r="A42">
        <v>3.942943030101</v>
      </c>
      <c r="B42">
        <v>1.18390467635678</v>
      </c>
      <c r="C42">
        <v>0.83389063590826784</v>
      </c>
      <c r="D42">
        <v>0.86088244427519611</v>
      </c>
      <c r="E42">
        <f t="shared" si="2"/>
        <v>1.4571184853054318</v>
      </c>
      <c r="F42">
        <v>0.13679561687706901</v>
      </c>
      <c r="G42">
        <v>3.4514</v>
      </c>
      <c r="H42">
        <v>3.3052280000000001</v>
      </c>
      <c r="I42">
        <f t="shared" si="6"/>
        <v>-1573.3829650579785</v>
      </c>
      <c r="J42">
        <f t="shared" si="7"/>
        <v>-1.5804479750691474</v>
      </c>
      <c r="N42">
        <f t="shared" si="8"/>
        <v>7.5612293476787773E-3</v>
      </c>
    </row>
    <row r="43" spans="1:19" x14ac:dyDescent="0.25">
      <c r="A43">
        <v>4.0467046887878704</v>
      </c>
      <c r="B43">
        <v>1.27306124594298</v>
      </c>
      <c r="C43">
        <v>0.79118978875372603</v>
      </c>
      <c r="D43">
        <v>0.79577746396813298</v>
      </c>
      <c r="E43">
        <f t="shared" si="2"/>
        <v>1.4294164808997925</v>
      </c>
      <c r="F43">
        <v>0.13679561687706901</v>
      </c>
      <c r="G43">
        <v>3.4514</v>
      </c>
      <c r="H43">
        <v>3.3052280000000001</v>
      </c>
      <c r="I43">
        <f t="shared" si="6"/>
        <v>-2250.074238314176</v>
      </c>
      <c r="J43">
        <f t="shared" si="7"/>
        <v>-2.2571392483253447</v>
      </c>
      <c r="N43">
        <f t="shared" si="8"/>
        <v>4.2201827573554061E-3</v>
      </c>
    </row>
    <row r="44" spans="1:19" x14ac:dyDescent="0.25">
      <c r="A44">
        <v>4.1504663474747403</v>
      </c>
      <c r="B44">
        <v>1.2964946677315701</v>
      </c>
      <c r="C44">
        <v>0.75370061223782803</v>
      </c>
      <c r="D44">
        <v>0.75416999266241591</v>
      </c>
      <c r="E44">
        <f t="shared" si="2"/>
        <v>1.4040322677963286</v>
      </c>
      <c r="F44">
        <v>0.13679561687706901</v>
      </c>
      <c r="G44">
        <v>3.4514</v>
      </c>
      <c r="H44">
        <v>3.3052280000000001</v>
      </c>
      <c r="I44">
        <f t="shared" si="6"/>
        <v>-2420.0689087610499</v>
      </c>
      <c r="J44">
        <f t="shared" si="7"/>
        <v>-2.4271339187722187</v>
      </c>
      <c r="N44">
        <f t="shared" si="8"/>
        <v>3.55556446913456E-3</v>
      </c>
    </row>
    <row r="45" spans="1:19" x14ac:dyDescent="0.25">
      <c r="A45">
        <v>4.2542280061616102</v>
      </c>
      <c r="B45">
        <v>1.3199280895201599</v>
      </c>
      <c r="C45">
        <v>0.72387625759867402</v>
      </c>
      <c r="D45">
        <v>0.721730374528888</v>
      </c>
      <c r="E45">
        <f t="shared" si="2"/>
        <v>1.3807210240867278</v>
      </c>
      <c r="F45">
        <v>0.13679561687706901</v>
      </c>
      <c r="G45">
        <v>3.4514</v>
      </c>
      <c r="H45">
        <v>3.3052280000000001</v>
      </c>
      <c r="I45">
        <f t="shared" si="6"/>
        <v>-2587.0183742321301</v>
      </c>
      <c r="J45">
        <f t="shared" si="7"/>
        <v>-2.5940833842432989</v>
      </c>
      <c r="N45">
        <f t="shared" si="8"/>
        <v>2.9635540526093181E-3</v>
      </c>
    </row>
    <row r="46" spans="1:19" x14ac:dyDescent="0.25">
      <c r="A46">
        <v>4.3579896648484802</v>
      </c>
      <c r="B46">
        <v>1.34336151130874</v>
      </c>
      <c r="C46">
        <v>0.70327145338084096</v>
      </c>
      <c r="D46">
        <v>0.70483651240121004</v>
      </c>
      <c r="E46">
        <f t="shared" si="2"/>
        <v>1.3592689113271896</v>
      </c>
      <c r="F46">
        <v>0.13679561687706901</v>
      </c>
      <c r="G46">
        <v>3.4514</v>
      </c>
      <c r="H46">
        <v>3.3052280000000001</v>
      </c>
      <c r="I46">
        <f t="shared" si="6"/>
        <v>-2751.0298182610286</v>
      </c>
      <c r="J46">
        <f t="shared" si="7"/>
        <v>-2.7580948282721973</v>
      </c>
      <c r="N46">
        <f t="shared" si="8"/>
        <v>2.4370532526967665E-3</v>
      </c>
    </row>
    <row r="47" spans="1:19" x14ac:dyDescent="0.25">
      <c r="A47">
        <v>4.4617513235353501</v>
      </c>
      <c r="B47">
        <v>1.32278063641877</v>
      </c>
      <c r="C47">
        <v>0.71967484847538699</v>
      </c>
      <c r="D47">
        <v>0.72153521151397304</v>
      </c>
      <c r="E47">
        <f t="shared" si="2"/>
        <v>1.3394885347381957</v>
      </c>
      <c r="F47">
        <v>0.13679561687706901</v>
      </c>
      <c r="G47">
        <v>3.4514</v>
      </c>
      <c r="H47">
        <v>3.3052280000000001</v>
      </c>
      <c r="I47">
        <f t="shared" si="6"/>
        <v>-2607.1384351710617</v>
      </c>
      <c r="J47">
        <f t="shared" si="7"/>
        <v>-2.6142034451822305</v>
      </c>
      <c r="N47">
        <f t="shared" si="8"/>
        <v>2.8960959174611101E-3</v>
      </c>
    </row>
    <row r="48" spans="1:19" x14ac:dyDescent="0.25">
      <c r="A48">
        <v>4.56551298222222</v>
      </c>
      <c r="B48">
        <v>1.2648106871849001</v>
      </c>
      <c r="C48">
        <v>0.74060364514309496</v>
      </c>
      <c r="D48">
        <v>0.74018623408955297</v>
      </c>
      <c r="E48">
        <f t="shared" si="2"/>
        <v>1.3212151551792681</v>
      </c>
      <c r="F48">
        <v>0.13679561687706901</v>
      </c>
      <c r="G48">
        <v>3.4514</v>
      </c>
      <c r="H48">
        <v>3.3052280000000001</v>
      </c>
      <c r="I48">
        <f t="shared" si="6"/>
        <v>-2189.4758857988581</v>
      </c>
      <c r="J48">
        <f t="shared" si="7"/>
        <v>-2.1965408958100272</v>
      </c>
      <c r="N48">
        <f t="shared" si="8"/>
        <v>4.4729046725686715E-3</v>
      </c>
    </row>
    <row r="49" spans="1:14" x14ac:dyDescent="0.25">
      <c r="A49">
        <v>4.6692746409090899</v>
      </c>
      <c r="B49">
        <v>1.19377494558583</v>
      </c>
      <c r="C49">
        <v>0.78026020452240297</v>
      </c>
      <c r="D49">
        <v>0.78797203541149696</v>
      </c>
      <c r="E49">
        <f t="shared" si="2"/>
        <v>1.3043035146972501</v>
      </c>
      <c r="F49">
        <v>0.13679561687706901</v>
      </c>
      <c r="G49">
        <v>3.4514</v>
      </c>
      <c r="H49">
        <v>3.3052280000000001</v>
      </c>
      <c r="I49">
        <f t="shared" si="6"/>
        <v>-1650.7620850740789</v>
      </c>
      <c r="J49">
        <f t="shared" si="7"/>
        <v>-1.6578270950852478</v>
      </c>
      <c r="N49">
        <f t="shared" si="8"/>
        <v>7.118039060856389E-3</v>
      </c>
    </row>
    <row r="50" spans="1:14" x14ac:dyDescent="0.25">
      <c r="A50">
        <v>4.7730362995959501</v>
      </c>
      <c r="B50">
        <v>1.11878799682255</v>
      </c>
      <c r="C50">
        <v>0.86176853644798501</v>
      </c>
      <c r="D50">
        <v>0.84044958710846784</v>
      </c>
      <c r="E50">
        <f t="shared" si="2"/>
        <v>1.2886251652650003</v>
      </c>
      <c r="F50">
        <v>0.13679561687706901</v>
      </c>
      <c r="G50">
        <v>3.4514</v>
      </c>
      <c r="H50">
        <v>3.3052280000000001</v>
      </c>
      <c r="I50">
        <f t="shared" si="6"/>
        <v>-1046.1316147328243</v>
      </c>
      <c r="J50">
        <f t="shared" si="7"/>
        <v>-1.0531966247439932</v>
      </c>
      <c r="N50">
        <f t="shared" si="8"/>
        <v>1.1055031910019979E-2</v>
      </c>
    </row>
    <row r="51" spans="1:14" x14ac:dyDescent="0.25">
      <c r="A51">
        <v>4.87679795828282</v>
      </c>
      <c r="B51">
        <v>1.0517812507069799</v>
      </c>
      <c r="C51">
        <v>0.92738211701595508</v>
      </c>
      <c r="D51">
        <v>0.90228778296157797</v>
      </c>
      <c r="E51">
        <f t="shared" si="2"/>
        <v>1.2740662120810224</v>
      </c>
      <c r="F51">
        <v>0.13679561687706901</v>
      </c>
      <c r="G51">
        <v>3.4514</v>
      </c>
      <c r="H51">
        <v>3.3052280000000001</v>
      </c>
      <c r="I51">
        <f t="shared" si="6"/>
        <v>-470.52135197260867</v>
      </c>
      <c r="J51">
        <f t="shared" si="7"/>
        <v>-0.47758636198377757</v>
      </c>
      <c r="N51">
        <f t="shared" si="8"/>
        <v>1.5919751057114937E-2</v>
      </c>
    </row>
    <row r="52" spans="1:14" x14ac:dyDescent="0.25">
      <c r="A52">
        <v>4.98055961696969</v>
      </c>
      <c r="B52">
        <v>0.99241658243371589</v>
      </c>
      <c r="C52">
        <v>0.99387025507037197</v>
      </c>
      <c r="D52">
        <v>0.967943261508597</v>
      </c>
      <c r="E52">
        <f t="shared" si="2"/>
        <v>1.2605253999089949</v>
      </c>
      <c r="F52">
        <v>0.13679561687706901</v>
      </c>
      <c r="G52">
        <v>3.4514</v>
      </c>
      <c r="H52">
        <v>3.3052280000000001</v>
      </c>
      <c r="I52">
        <f t="shared" si="6"/>
        <v>70.94675695598184</v>
      </c>
      <c r="J52">
        <f t="shared" si="7"/>
        <v>6.3881746944812925E-2</v>
      </c>
      <c r="N52">
        <f t="shared" si="8"/>
        <v>2.1638364316555487E-2</v>
      </c>
    </row>
    <row r="53" spans="1:14" x14ac:dyDescent="0.25">
      <c r="A53">
        <v>5.0843212756565599</v>
      </c>
      <c r="B53">
        <v>0.93376783753884895</v>
      </c>
      <c r="C53">
        <v>1.06299884898994</v>
      </c>
      <c r="D53">
        <v>1.0339219653804199</v>
      </c>
      <c r="E53">
        <f t="shared" si="2"/>
        <v>1.2479124844645475</v>
      </c>
      <c r="F53">
        <v>0.13679561687706901</v>
      </c>
      <c r="G53">
        <v>3.4514</v>
      </c>
      <c r="H53">
        <v>3.3052280000000001</v>
      </c>
      <c r="I53">
        <f t="shared" si="6"/>
        <v>638.67532587925677</v>
      </c>
      <c r="J53">
        <f t="shared" si="7"/>
        <v>0.6316103158680878</v>
      </c>
      <c r="N53">
        <f t="shared" si="8"/>
        <v>2.8971047233410926E-2</v>
      </c>
    </row>
    <row r="54" spans="1:14" x14ac:dyDescent="0.25">
      <c r="A54">
        <v>5.1880829343434298</v>
      </c>
      <c r="B54">
        <v>0.89158767859372889</v>
      </c>
      <c r="C54">
        <v>1.1173844806039599</v>
      </c>
      <c r="D54">
        <v>1.0982372123010899</v>
      </c>
      <c r="E54">
        <f t="shared" si="2"/>
        <v>1.2361468416101096</v>
      </c>
      <c r="F54">
        <v>0.13679561687706901</v>
      </c>
      <c r="G54">
        <v>3.4514</v>
      </c>
      <c r="H54">
        <v>3.3052280000000001</v>
      </c>
      <c r="I54">
        <f t="shared" si="6"/>
        <v>1069.4832635188789</v>
      </c>
      <c r="J54">
        <f t="shared" si="7"/>
        <v>1.06241825350771</v>
      </c>
      <c r="N54">
        <f t="shared" si="8"/>
        <v>3.5535740525063121E-2</v>
      </c>
    </row>
    <row r="55" spans="1:14" x14ac:dyDescent="0.25">
      <c r="A55">
        <v>5.2918445930302997</v>
      </c>
      <c r="B55">
        <v>0.85753587494317196</v>
      </c>
      <c r="C55">
        <v>1.1605046627072999</v>
      </c>
      <c r="D55">
        <v>1.1398060643127701</v>
      </c>
      <c r="E55">
        <f t="shared" si="2"/>
        <v>1.2251562757088026</v>
      </c>
      <c r="F55">
        <v>8.8764665794569E-2</v>
      </c>
      <c r="G55">
        <v>3.4514</v>
      </c>
      <c r="H55">
        <v>3.3052280000000001</v>
      </c>
      <c r="I55">
        <f t="shared" si="6"/>
        <v>1432.4109797127555</v>
      </c>
      <c r="J55">
        <f t="shared" si="7"/>
        <v>1.4253459697015867</v>
      </c>
      <c r="N55">
        <f t="shared" si="8"/>
        <v>4.1784006586804943E-2</v>
      </c>
    </row>
    <row r="56" spans="1:14" x14ac:dyDescent="0.25">
      <c r="A56">
        <v>5.3956062517171697</v>
      </c>
      <c r="B56">
        <v>0.842947683</v>
      </c>
      <c r="C56">
        <v>1.1930115689901299</v>
      </c>
      <c r="D56">
        <v>1.1755768478912401</v>
      </c>
      <c r="E56">
        <f t="shared" si="2"/>
        <v>1.2148759953832662</v>
      </c>
      <c r="F56">
        <v>6.8722650828349904E-3</v>
      </c>
      <c r="G56">
        <v>3.4514</v>
      </c>
      <c r="H56">
        <v>3.3052280000000001</v>
      </c>
      <c r="I56">
        <f t="shared" si="6"/>
        <v>1592.3245482260986</v>
      </c>
      <c r="J56">
        <f t="shared" si="7"/>
        <v>1.5852595382149297</v>
      </c>
      <c r="N56">
        <f t="shared" si="8"/>
        <v>4.4754498467035581E-2</v>
      </c>
    </row>
    <row r="57" spans="1:14" x14ac:dyDescent="0.25">
      <c r="A57">
        <v>5.4993679104040396</v>
      </c>
      <c r="B57">
        <v>0.842947683</v>
      </c>
      <c r="C57">
        <v>1.1926398580136299</v>
      </c>
      <c r="D57">
        <v>1.18112686862811</v>
      </c>
      <c r="E57">
        <f t="shared" si="2"/>
        <v>1.2052477304847815</v>
      </c>
      <c r="F57">
        <v>6.8722650828349904E-3</v>
      </c>
      <c r="G57">
        <v>3.4514</v>
      </c>
      <c r="H57">
        <v>3.3052280000000001</v>
      </c>
      <c r="I57">
        <f t="shared" si="6"/>
        <v>1592.3245482260986</v>
      </c>
      <c r="J57">
        <f t="shared" si="7"/>
        <v>1.5852595382149297</v>
      </c>
      <c r="N57">
        <f t="shared" si="8"/>
        <v>4.4754498467035581E-2</v>
      </c>
    </row>
    <row r="58" spans="1:14" x14ac:dyDescent="0.25">
      <c r="A58">
        <v>5.6031295690908998</v>
      </c>
      <c r="B58">
        <v>0.842947683</v>
      </c>
      <c r="C58">
        <v>1.1921481153262801</v>
      </c>
      <c r="D58">
        <v>1.18667688936497</v>
      </c>
      <c r="E58">
        <f t="shared" si="2"/>
        <v>1.1962189685804461</v>
      </c>
      <c r="F58">
        <v>6.8722650828349904E-3</v>
      </c>
      <c r="G58">
        <v>3.4514</v>
      </c>
      <c r="H58">
        <v>3.3052280000000001</v>
      </c>
      <c r="I58">
        <f t="shared" si="6"/>
        <v>1592.3245482260986</v>
      </c>
      <c r="J58">
        <f t="shared" si="7"/>
        <v>1.5852595382149297</v>
      </c>
      <c r="N58">
        <f t="shared" si="8"/>
        <v>4.4754498467035581E-2</v>
      </c>
    </row>
    <row r="59" spans="1:14" x14ac:dyDescent="0.25">
      <c r="A59">
        <v>5.7068912277777697</v>
      </c>
      <c r="B59">
        <v>0.842947683</v>
      </c>
      <c r="C59">
        <v>1.1833104710031801</v>
      </c>
      <c r="D59">
        <v>1.19108287681686</v>
      </c>
      <c r="E59">
        <f t="shared" si="2"/>
        <v>1.1877422929277603</v>
      </c>
      <c r="F59">
        <v>6.8722650828349904E-3</v>
      </c>
      <c r="G59">
        <v>3.4514</v>
      </c>
      <c r="H59">
        <v>3.3052280000000001</v>
      </c>
      <c r="I59">
        <f t="shared" si="6"/>
        <v>1592.3245482260986</v>
      </c>
      <c r="J59">
        <f t="shared" si="7"/>
        <v>1.5852595382149297</v>
      </c>
      <c r="N59">
        <f t="shared" si="8"/>
        <v>4.4754498467035581E-2</v>
      </c>
    </row>
    <row r="60" spans="1:14" x14ac:dyDescent="0.25">
      <c r="A60">
        <v>5.8106528864646396</v>
      </c>
      <c r="B60">
        <v>0.85360588062576803</v>
      </c>
      <c r="C60">
        <v>1.1530423015567901</v>
      </c>
      <c r="D60">
        <v>1.1623490385905799</v>
      </c>
      <c r="E60">
        <f t="shared" si="2"/>
        <v>1.1797748068959359</v>
      </c>
      <c r="F60">
        <v>6.8722650828349904E-3</v>
      </c>
      <c r="G60">
        <v>3.4514</v>
      </c>
      <c r="H60">
        <v>3.3052280000000001</v>
      </c>
      <c r="I60">
        <f t="shared" si="6"/>
        <v>1475.2216793418906</v>
      </c>
      <c r="J60">
        <f t="shared" si="7"/>
        <v>1.4681566693307218</v>
      </c>
      <c r="N60">
        <f t="shared" si="8"/>
        <v>4.2565989908388925E-2</v>
      </c>
    </row>
    <row r="61" spans="1:14" x14ac:dyDescent="0.25">
      <c r="A61">
        <v>5.9144145451515104</v>
      </c>
      <c r="B61">
        <v>0.88203330985952699</v>
      </c>
      <c r="C61">
        <v>1.1227741321103999</v>
      </c>
      <c r="D61">
        <v>1.1336152003643001</v>
      </c>
      <c r="E61">
        <f t="shared" si="2"/>
        <v>1.1722776322441313</v>
      </c>
      <c r="F61">
        <v>6.8722650828349904E-3</v>
      </c>
      <c r="G61">
        <v>3.4514</v>
      </c>
      <c r="H61">
        <v>3.3052280000000001</v>
      </c>
      <c r="I61">
        <f t="shared" si="6"/>
        <v>1169.8965098882397</v>
      </c>
      <c r="J61">
        <f t="shared" si="7"/>
        <v>1.162831499877071</v>
      </c>
      <c r="N61">
        <f t="shared" si="8"/>
        <v>3.7197166755329941E-2</v>
      </c>
    </row>
    <row r="62" spans="1:14" x14ac:dyDescent="0.25">
      <c r="A62">
        <v>6.0181762038383804</v>
      </c>
      <c r="B62">
        <v>0.91046073909328495</v>
      </c>
      <c r="C62">
        <v>1.0869421425051899</v>
      </c>
      <c r="D62">
        <v>1.09769346536347</v>
      </c>
      <c r="E62">
        <f t="shared" si="2"/>
        <v>1.1652154706834799</v>
      </c>
      <c r="F62">
        <v>6.8722650828349904E-3</v>
      </c>
      <c r="G62">
        <v>3.4514</v>
      </c>
      <c r="H62">
        <v>3.3052280000000001</v>
      </c>
      <c r="I62">
        <f t="shared" si="6"/>
        <v>874.25738561050321</v>
      </c>
      <c r="J62">
        <f t="shared" si="7"/>
        <v>0.86719237559933426</v>
      </c>
      <c r="N62">
        <f t="shared" si="8"/>
        <v>3.2449267839823707E-2</v>
      </c>
    </row>
    <row r="63" spans="1:14" x14ac:dyDescent="0.25">
      <c r="A63">
        <v>6.1219378625252503</v>
      </c>
      <c r="B63">
        <v>0.93888816832704403</v>
      </c>
      <c r="C63">
        <v>1.04806809445142</v>
      </c>
      <c r="D63">
        <v>1.0594139247046099</v>
      </c>
      <c r="E63">
        <f t="shared" si="2"/>
        <v>1.1585562198150137</v>
      </c>
      <c r="F63">
        <v>6.8722650828349904E-3</v>
      </c>
      <c r="G63">
        <v>3.4514</v>
      </c>
      <c r="H63">
        <v>3.3052280000000001</v>
      </c>
      <c r="I63">
        <f t="shared" si="6"/>
        <v>587.70860161186226</v>
      </c>
      <c r="J63">
        <f t="shared" si="7"/>
        <v>0.58064359160069334</v>
      </c>
      <c r="N63">
        <f t="shared" si="8"/>
        <v>2.8253129883929605E-2</v>
      </c>
    </row>
    <row r="64" spans="1:14" x14ac:dyDescent="0.25">
      <c r="A64">
        <v>6.2256995212121202</v>
      </c>
      <c r="B64">
        <v>0.96731559756080299</v>
      </c>
      <c r="C64">
        <v>1.01020692632715</v>
      </c>
      <c r="D64">
        <v>1.0217784299917401</v>
      </c>
      <c r="E64">
        <f t="shared" si="2"/>
        <v>1.1522706359154784</v>
      </c>
      <c r="F64">
        <v>6.8722650828349904E-3</v>
      </c>
      <c r="G64">
        <v>3.4514</v>
      </c>
      <c r="H64">
        <v>3.3052280000000001</v>
      </c>
      <c r="I64">
        <f t="shared" si="6"/>
        <v>309.70777244711769</v>
      </c>
      <c r="J64">
        <f t="shared" si="7"/>
        <v>0.30264276243594879</v>
      </c>
      <c r="N64">
        <f t="shared" si="8"/>
        <v>2.4547157484327314E-2</v>
      </c>
    </row>
    <row r="65" spans="1:14" x14ac:dyDescent="0.25">
      <c r="A65">
        <v>6.3294611798989804</v>
      </c>
      <c r="B65">
        <v>0.99574302679456195</v>
      </c>
      <c r="C65">
        <v>0.972487883186818</v>
      </c>
      <c r="D65">
        <v>0.98689067572377986</v>
      </c>
      <c r="E65">
        <f t="shared" si="2"/>
        <v>1.1463320371902888</v>
      </c>
      <c r="F65">
        <v>6.8722650828349904E-3</v>
      </c>
      <c r="G65">
        <v>3.4514</v>
      </c>
      <c r="H65">
        <v>3.3052280000000001</v>
      </c>
      <c r="I65">
        <f t="shared" si="6"/>
        <v>39.759652792396174</v>
      </c>
      <c r="J65">
        <f t="shared" si="7"/>
        <v>3.2694642781227252E-2</v>
      </c>
      <c r="N65">
        <f t="shared" si="8"/>
        <v>2.1276502288539126E-2</v>
      </c>
    </row>
    <row r="66" spans="1:14" x14ac:dyDescent="0.25">
      <c r="A66">
        <v>6.4332228385858503</v>
      </c>
      <c r="B66">
        <v>1.02417045602832</v>
      </c>
      <c r="C66">
        <v>0.94633613829761787</v>
      </c>
      <c r="D66">
        <v>0.954540624891699</v>
      </c>
      <c r="E66">
        <f t="shared" si="2"/>
        <v>1.1407160420697786</v>
      </c>
      <c r="F66">
        <v>6.8722650828349904E-3</v>
      </c>
      <c r="G66">
        <v>3.4514</v>
      </c>
      <c r="H66">
        <v>3.3052280000000001</v>
      </c>
      <c r="I66">
        <f t="shared" si="6"/>
        <v>-222.58917186000872</v>
      </c>
      <c r="J66">
        <f t="shared" si="7"/>
        <v>-0.22965418187117767</v>
      </c>
      <c r="N66">
        <f t="shared" si="8"/>
        <v>1.8392330805070804E-2</v>
      </c>
    </row>
    <row r="67" spans="1:14" x14ac:dyDescent="0.25">
      <c r="A67">
        <v>6.5369844972727202</v>
      </c>
      <c r="B67">
        <v>1.0525978852620701</v>
      </c>
      <c r="C67">
        <v>0.92206013914975204</v>
      </c>
      <c r="D67">
        <v>0.92845820753451302</v>
      </c>
      <c r="E67">
        <f t="shared" si="2"/>
        <v>1.1354003379255593</v>
      </c>
      <c r="F67">
        <v>6.8722650828349904E-3</v>
      </c>
      <c r="G67">
        <v>3.4514</v>
      </c>
      <c r="H67">
        <v>3.3052280000000001</v>
      </c>
      <c r="I67">
        <f t="shared" si="6"/>
        <v>-477.75486746000365</v>
      </c>
      <c r="J67">
        <f t="shared" si="7"/>
        <v>-0.48481987747117256</v>
      </c>
      <c r="N67">
        <f t="shared" si="8"/>
        <v>1.585117129820841E-2</v>
      </c>
    </row>
    <row r="68" spans="1:14" x14ac:dyDescent="0.25">
      <c r="A68">
        <v>6.6407461559595902</v>
      </c>
      <c r="B68">
        <v>1.0810253144958299</v>
      </c>
      <c r="C68">
        <v>0.90524982739209614</v>
      </c>
      <c r="D68">
        <v>0.90866573138268802</v>
      </c>
      <c r="E68">
        <f t="shared" si="2"/>
        <v>1.1303644762557039</v>
      </c>
      <c r="F68">
        <v>6.8722650828349904E-3</v>
      </c>
      <c r="G68">
        <v>3.4514</v>
      </c>
      <c r="H68">
        <v>3.3052280000000001</v>
      </c>
      <c r="I68">
        <f t="shared" ref="I68:I103" si="9">IF(B68=0,100,-$M$4*$L$4*LN(B68))</f>
        <v>-726.12032290622165</v>
      </c>
      <c r="J68">
        <f t="shared" ref="J68:J99" si="10">(I68-$K$4)*$J$2</f>
        <v>-0.73318533291739063</v>
      </c>
      <c r="N68">
        <f t="shared" ref="N68:N103" si="11">($O$4*(1-EXP(-$P$4*(B68-$Q$4)))^2-$O$4)*0.0001</f>
        <v>1.3614331245839885E-2</v>
      </c>
    </row>
    <row r="69" spans="1:14" x14ac:dyDescent="0.25">
      <c r="A69">
        <v>6.7445078146464601</v>
      </c>
      <c r="B69">
        <v>1.10945274372959</v>
      </c>
      <c r="C69">
        <v>0.88884643229755111</v>
      </c>
      <c r="D69">
        <v>0.89290001643836803</v>
      </c>
      <c r="E69">
        <f t="shared" ref="E69:E103" si="12">$E$1*A69^-$E$2 + 1</f>
        <v>1.1255896909530154</v>
      </c>
      <c r="F69">
        <v>6.8722650828349904E-3</v>
      </c>
      <c r="G69">
        <v>3.4514</v>
      </c>
      <c r="H69">
        <v>3.3052280000000001</v>
      </c>
      <c r="I69">
        <f t="shared" si="9"/>
        <v>-968.03860595441756</v>
      </c>
      <c r="J69">
        <f t="shared" si="10"/>
        <v>-0.97510361596558659</v>
      </c>
      <c r="N69">
        <f t="shared" si="11"/>
        <v>1.1647377755794735E-2</v>
      </c>
    </row>
    <row r="70" spans="1:14" x14ac:dyDescent="0.25">
      <c r="A70">
        <v>6.84826947333333</v>
      </c>
      <c r="B70">
        <v>1.1283947316216301</v>
      </c>
      <c r="C70">
        <v>0.89052054292486305</v>
      </c>
      <c r="D70">
        <v>0.89029630329823295</v>
      </c>
      <c r="E70">
        <f t="shared" si="12"/>
        <v>1.1210587367479583</v>
      </c>
      <c r="F70">
        <v>6.8722650828349904E-3</v>
      </c>
      <c r="G70">
        <v>3.4514</v>
      </c>
      <c r="H70">
        <v>3.3052280000000001</v>
      </c>
      <c r="I70">
        <f t="shared" si="9"/>
        <v>-1125.8182864014916</v>
      </c>
      <c r="J70">
        <f t="shared" si="10"/>
        <v>-1.1328832964126605</v>
      </c>
      <c r="N70">
        <f t="shared" si="11"/>
        <v>1.0471312169260793E-2</v>
      </c>
    </row>
    <row r="71" spans="1:14" x14ac:dyDescent="0.25">
      <c r="A71">
        <v>6.9520311320202</v>
      </c>
      <c r="B71">
        <v>1.1134346401286099</v>
      </c>
      <c r="C71">
        <v>0.893277416006522</v>
      </c>
      <c r="D71">
        <v>0.89087100982134104</v>
      </c>
      <c r="E71">
        <f t="shared" si="12"/>
        <v>1.1167557453218129</v>
      </c>
      <c r="F71">
        <v>5.5449778313355997E-3</v>
      </c>
      <c r="G71">
        <v>3.4514</v>
      </c>
      <c r="H71">
        <v>3.3052280000000001</v>
      </c>
      <c r="I71">
        <f t="shared" si="9"/>
        <v>-1001.4287727361088</v>
      </c>
      <c r="J71">
        <f t="shared" si="10"/>
        <v>-1.0084937827472777</v>
      </c>
      <c r="N71">
        <f t="shared" si="11"/>
        <v>1.1391623201523062E-2</v>
      </c>
    </row>
    <row r="72" spans="1:14" x14ac:dyDescent="0.25">
      <c r="A72">
        <v>7.0557927907070699</v>
      </c>
      <c r="B72">
        <v>1.0972115021458599</v>
      </c>
      <c r="C72">
        <v>0.89603428908818095</v>
      </c>
      <c r="D72">
        <v>0.89596104161921497</v>
      </c>
      <c r="E72">
        <f t="shared" si="12"/>
        <v>1.1126660969284228</v>
      </c>
      <c r="F72">
        <v>4.1056307732461996E-3</v>
      </c>
      <c r="G72">
        <v>3.4514</v>
      </c>
      <c r="H72">
        <v>3.3052280000000001</v>
      </c>
      <c r="I72">
        <f t="shared" si="9"/>
        <v>-864.63414045801278</v>
      </c>
      <c r="J72">
        <f t="shared" si="10"/>
        <v>-0.87169915046918178</v>
      </c>
      <c r="N72">
        <f t="shared" si="11"/>
        <v>1.246333557176867E-2</v>
      </c>
    </row>
    <row r="73" spans="1:14" x14ac:dyDescent="0.25">
      <c r="A73">
        <v>7.15955444939393</v>
      </c>
      <c r="B73">
        <v>1.0809883641631099</v>
      </c>
      <c r="C73">
        <v>0.90983098648277605</v>
      </c>
      <c r="D73">
        <v>0.91076109781574399</v>
      </c>
      <c r="E73">
        <f t="shared" si="12"/>
        <v>1.1087763056545432</v>
      </c>
      <c r="F73">
        <v>2.6662837151567799E-3</v>
      </c>
      <c r="G73">
        <v>3.4514</v>
      </c>
      <c r="H73">
        <v>3.3052280000000001</v>
      </c>
      <c r="I73">
        <f t="shared" si="9"/>
        <v>-725.80175241549705</v>
      </c>
      <c r="J73">
        <f t="shared" si="10"/>
        <v>-0.73286676242666604</v>
      </c>
      <c r="N73">
        <f t="shared" si="11"/>
        <v>1.3617056516381957E-2</v>
      </c>
    </row>
    <row r="74" spans="1:14" x14ac:dyDescent="0.25">
      <c r="A74">
        <v>7.2633161080808</v>
      </c>
      <c r="B74">
        <v>1.06476522618035</v>
      </c>
      <c r="C74">
        <v>0.93321187172644904</v>
      </c>
      <c r="D74">
        <v>0.92969709760769303</v>
      </c>
      <c r="E74">
        <f t="shared" si="12"/>
        <v>1.105073916697523</v>
      </c>
      <c r="F74">
        <v>1.22693665706737E-3</v>
      </c>
      <c r="G74">
        <v>3.4514</v>
      </c>
      <c r="H74">
        <v>3.3052280000000001</v>
      </c>
      <c r="I74">
        <f t="shared" si="9"/>
        <v>-584.86997868966239</v>
      </c>
      <c r="J74">
        <f t="shared" si="10"/>
        <v>-0.59193498870083139</v>
      </c>
      <c r="N74">
        <f t="shared" si="11"/>
        <v>1.4858619186671132E-2</v>
      </c>
    </row>
    <row r="75" spans="1:14" x14ac:dyDescent="0.25">
      <c r="A75">
        <v>7.3670777667676699</v>
      </c>
      <c r="B75">
        <v>1.0425429367948</v>
      </c>
      <c r="C75">
        <v>0.95705591806155099</v>
      </c>
      <c r="D75">
        <v>0.95106286428033204</v>
      </c>
      <c r="E75">
        <f t="shared" si="12"/>
        <v>1.1015474142517021</v>
      </c>
      <c r="F75">
        <v>7.1203397418789403E-4</v>
      </c>
      <c r="G75">
        <v>3.4514</v>
      </c>
      <c r="H75">
        <v>3.3052280000000001</v>
      </c>
      <c r="I75">
        <f t="shared" si="9"/>
        <v>-388.29760724148508</v>
      </c>
      <c r="J75">
        <f t="shared" si="10"/>
        <v>-0.39536261725265398</v>
      </c>
      <c r="N75">
        <f t="shared" si="11"/>
        <v>1.6713310663281328E-2</v>
      </c>
    </row>
    <row r="76" spans="1:14" x14ac:dyDescent="0.25">
      <c r="A76">
        <v>7.4708394254545398</v>
      </c>
      <c r="B76">
        <v>1.0169792049923101</v>
      </c>
      <c r="C76">
        <v>0.98191633833703196</v>
      </c>
      <c r="D76">
        <v>0.97520310488292417</v>
      </c>
      <c r="E76">
        <f t="shared" si="12"/>
        <v>1.0981861387771008</v>
      </c>
      <c r="F76">
        <v>7.1203397418789403E-4</v>
      </c>
      <c r="G76">
        <v>3.4514</v>
      </c>
      <c r="H76">
        <v>3.3052280000000001</v>
      </c>
      <c r="I76">
        <f t="shared" si="9"/>
        <v>-156.91765830537014</v>
      </c>
      <c r="J76">
        <f t="shared" si="10"/>
        <v>-0.16398266831653907</v>
      </c>
      <c r="N76">
        <f t="shared" si="11"/>
        <v>1.9087896719416235E-2</v>
      </c>
    </row>
    <row r="77" spans="1:14" x14ac:dyDescent="0.25">
      <c r="A77">
        <v>7.5746010841414098</v>
      </c>
      <c r="B77">
        <v>0.99318692912969886</v>
      </c>
      <c r="C77">
        <v>1.00677675861251</v>
      </c>
      <c r="D77">
        <v>0.99971929269922699</v>
      </c>
      <c r="E77">
        <f t="shared" si="12"/>
        <v>1.0949802125804768</v>
      </c>
      <c r="F77">
        <v>7.1203397418789403E-4</v>
      </c>
      <c r="G77">
        <v>3.4514</v>
      </c>
      <c r="H77">
        <v>3.3052280000000001</v>
      </c>
      <c r="I77">
        <f t="shared" si="9"/>
        <v>63.71507459554099</v>
      </c>
      <c r="J77">
        <f t="shared" si="10"/>
        <v>5.6650064584372072E-2</v>
      </c>
      <c r="N77">
        <f t="shared" si="11"/>
        <v>2.1554089163057063E-2</v>
      </c>
    </row>
    <row r="78" spans="1:14" x14ac:dyDescent="0.25">
      <c r="A78">
        <v>7.6783627428282797</v>
      </c>
      <c r="B78">
        <v>0.97127466865413803</v>
      </c>
      <c r="C78">
        <v>1.03142748403247</v>
      </c>
      <c r="D78">
        <v>1.0206597972001501</v>
      </c>
      <c r="E78">
        <f t="shared" si="12"/>
        <v>1.0919204727735208</v>
      </c>
      <c r="F78">
        <v>7.1203397418789403E-4</v>
      </c>
      <c r="G78">
        <v>3.4514</v>
      </c>
      <c r="H78">
        <v>3.3052280000000001</v>
      </c>
      <c r="I78">
        <f t="shared" si="9"/>
        <v>271.64034708462509</v>
      </c>
      <c r="J78">
        <f t="shared" si="10"/>
        <v>0.26457533707345621</v>
      </c>
      <c r="N78">
        <f t="shared" si="11"/>
        <v>2.4066735885986082E-2</v>
      </c>
    </row>
    <row r="79" spans="1:14" x14ac:dyDescent="0.25">
      <c r="A79">
        <v>7.7821244015151496</v>
      </c>
      <c r="B79">
        <v>0.9573165135693209</v>
      </c>
      <c r="C79">
        <v>1.0462211802921</v>
      </c>
      <c r="D79">
        <v>1.04160030170107</v>
      </c>
      <c r="E79">
        <f t="shared" si="12"/>
        <v>1.0889984107891344</v>
      </c>
      <c r="F79">
        <v>7.1203397418789403E-4</v>
      </c>
      <c r="G79">
        <v>3.4514</v>
      </c>
      <c r="H79">
        <v>3.3052280000000001</v>
      </c>
      <c r="I79">
        <f t="shared" si="9"/>
        <v>406.54938777235151</v>
      </c>
      <c r="J79">
        <f t="shared" si="10"/>
        <v>0.39948437776118262</v>
      </c>
      <c r="N79">
        <f t="shared" si="11"/>
        <v>2.5798385151670784E-2</v>
      </c>
    </row>
    <row r="80" spans="1:14" x14ac:dyDescent="0.25">
      <c r="A80">
        <v>7.8858860602020098</v>
      </c>
      <c r="B80">
        <v>0.94559980258317111</v>
      </c>
      <c r="C80">
        <v>1.06101487655172</v>
      </c>
      <c r="D80">
        <v>1.0524982116769701</v>
      </c>
      <c r="E80">
        <f t="shared" si="12"/>
        <v>1.0862061177371733</v>
      </c>
      <c r="F80">
        <v>7.1203397418789403E-4</v>
      </c>
      <c r="G80">
        <v>3.4514</v>
      </c>
      <c r="H80">
        <v>3.3052280000000001</v>
      </c>
      <c r="I80">
        <f t="shared" si="9"/>
        <v>521.3217034785888</v>
      </c>
      <c r="J80">
        <f t="shared" si="10"/>
        <v>0.51425669346741987</v>
      </c>
      <c r="N80">
        <f t="shared" si="11"/>
        <v>2.733610134397161E-2</v>
      </c>
    </row>
    <row r="81" spans="1:14" x14ac:dyDescent="0.25">
      <c r="A81">
        <v>7.9896477188888797</v>
      </c>
      <c r="B81">
        <v>0.935525104</v>
      </c>
      <c r="C81">
        <v>1.0715758573342899</v>
      </c>
      <c r="D81">
        <v>1.0548183523901999</v>
      </c>
      <c r="E81">
        <f t="shared" si="12"/>
        <v>1.0835362349680009</v>
      </c>
      <c r="F81">
        <v>7.1203397418789403E-4</v>
      </c>
      <c r="G81">
        <v>3.4514</v>
      </c>
      <c r="H81">
        <v>3.3052280000000001</v>
      </c>
      <c r="I81">
        <f t="shared" si="9"/>
        <v>621.15242474921661</v>
      </c>
      <c r="J81">
        <f t="shared" si="10"/>
        <v>0.61408741473804762</v>
      </c>
      <c r="N81">
        <f t="shared" si="11"/>
        <v>2.8722850861962013E-2</v>
      </c>
    </row>
    <row r="82" spans="1:14" x14ac:dyDescent="0.25">
      <c r="A82">
        <v>8.0934093775757496</v>
      </c>
      <c r="B82">
        <v>0.935525104</v>
      </c>
      <c r="C82">
        <v>1.07295429372841</v>
      </c>
      <c r="D82">
        <v>1.05713849310342</v>
      </c>
      <c r="E82">
        <f t="shared" si="12"/>
        <v>1.0809819092876889</v>
      </c>
      <c r="F82">
        <v>7.1203397418789403E-4</v>
      </c>
      <c r="G82">
        <v>3.4514</v>
      </c>
      <c r="H82">
        <v>3.3052280000000001</v>
      </c>
      <c r="I82">
        <f t="shared" si="9"/>
        <v>621.15242474921661</v>
      </c>
      <c r="J82">
        <f t="shared" si="10"/>
        <v>0.61408741473804762</v>
      </c>
      <c r="N82">
        <f t="shared" si="11"/>
        <v>2.8722850861962013E-2</v>
      </c>
    </row>
    <row r="83" spans="1:14" x14ac:dyDescent="0.25">
      <c r="A83">
        <v>8.1971710362626204</v>
      </c>
      <c r="B83">
        <v>0.935525104</v>
      </c>
      <c r="C83">
        <v>1.07433273012254</v>
      </c>
      <c r="D83">
        <v>1.0594586338166501</v>
      </c>
      <c r="E83">
        <f t="shared" si="12"/>
        <v>1.0785367523343194</v>
      </c>
      <c r="F83">
        <v>7.1203397418789403E-4</v>
      </c>
      <c r="G83">
        <v>3.4514</v>
      </c>
      <c r="H83">
        <v>3.3052280000000001</v>
      </c>
      <c r="I83">
        <f t="shared" si="9"/>
        <v>621.15242474921661</v>
      </c>
      <c r="J83">
        <f t="shared" si="10"/>
        <v>0.61408741473804762</v>
      </c>
      <c r="N83">
        <f t="shared" si="11"/>
        <v>2.8722850861962013E-2</v>
      </c>
    </row>
    <row r="84" spans="1:14" x14ac:dyDescent="0.25">
      <c r="A84">
        <v>8.3009326949494895</v>
      </c>
      <c r="B84">
        <v>0.935525104</v>
      </c>
      <c r="C84">
        <v>1.0757111665166601</v>
      </c>
      <c r="D84">
        <v>1.0617787745298799</v>
      </c>
      <c r="E84">
        <f t="shared" si="12"/>
        <v>1.0761948036820153</v>
      </c>
      <c r="F84">
        <v>7.1203397418789403E-4</v>
      </c>
      <c r="G84">
        <v>3.4514</v>
      </c>
      <c r="H84">
        <v>3.3052280000000001</v>
      </c>
      <c r="I84">
        <f t="shared" si="9"/>
        <v>621.15242474921661</v>
      </c>
      <c r="J84">
        <f t="shared" si="10"/>
        <v>0.61408741473804762</v>
      </c>
      <c r="N84">
        <f t="shared" si="11"/>
        <v>2.8722850861962013E-2</v>
      </c>
    </row>
    <row r="85" spans="1:14" x14ac:dyDescent="0.25">
      <c r="A85">
        <v>8.4046943536363603</v>
      </c>
      <c r="B85">
        <v>0.94494420255318112</v>
      </c>
      <c r="C85">
        <v>1.0626421267142401</v>
      </c>
      <c r="D85">
        <v>1.0640989152431</v>
      </c>
      <c r="E85">
        <f t="shared" si="12"/>
        <v>1.0739504972892051</v>
      </c>
      <c r="F85">
        <v>7.1203397418789403E-4</v>
      </c>
      <c r="G85">
        <v>3.4514</v>
      </c>
      <c r="H85">
        <v>3.3052280000000001</v>
      </c>
      <c r="I85">
        <f t="shared" si="9"/>
        <v>527.78565097119781</v>
      </c>
      <c r="J85">
        <f t="shared" si="10"/>
        <v>0.5207206409600289</v>
      </c>
      <c r="N85">
        <f t="shared" si="11"/>
        <v>2.7424496135616847E-2</v>
      </c>
    </row>
    <row r="86" spans="1:14" x14ac:dyDescent="0.25">
      <c r="A86">
        <v>8.5084560123232293</v>
      </c>
      <c r="B86">
        <v>0.95872856833287001</v>
      </c>
      <c r="C86">
        <v>1.0480972444473</v>
      </c>
      <c r="D86">
        <v>1.05100383098086</v>
      </c>
      <c r="E86">
        <f t="shared" si="12"/>
        <v>1.0717986309512471</v>
      </c>
      <c r="F86">
        <v>7.1203397418789403E-4</v>
      </c>
      <c r="G86">
        <v>3.4514</v>
      </c>
      <c r="H86">
        <v>3.3052280000000001</v>
      </c>
      <c r="I86">
        <f t="shared" si="9"/>
        <v>392.81239960774087</v>
      </c>
      <c r="J86">
        <f t="shared" si="10"/>
        <v>0.38574738959657195</v>
      </c>
      <c r="N86">
        <f t="shared" si="11"/>
        <v>2.5618340983986718E-2</v>
      </c>
    </row>
    <row r="87" spans="1:14" x14ac:dyDescent="0.25">
      <c r="A87">
        <v>8.6122176710101002</v>
      </c>
      <c r="B87">
        <v>0.97251293411256001</v>
      </c>
      <c r="C87">
        <v>1.03355201515663</v>
      </c>
      <c r="D87">
        <v>1.03786917446655</v>
      </c>
      <c r="E87">
        <f t="shared" si="12"/>
        <v>1.0697343384557141</v>
      </c>
      <c r="F87">
        <v>7.1203397418789403E-4</v>
      </c>
      <c r="G87">
        <v>3.4514</v>
      </c>
      <c r="H87">
        <v>3.3052280000000001</v>
      </c>
      <c r="I87">
        <f t="shared" si="9"/>
        <v>259.76597543249557</v>
      </c>
      <c r="J87">
        <f t="shared" si="10"/>
        <v>0.25270096542132664</v>
      </c>
      <c r="N87">
        <f t="shared" si="11"/>
        <v>2.3918185484813063E-2</v>
      </c>
    </row>
    <row r="88" spans="1:14" x14ac:dyDescent="0.25">
      <c r="A88">
        <v>8.7159793296969692</v>
      </c>
      <c r="B88">
        <v>0.98629729989224901</v>
      </c>
      <c r="C88">
        <v>1.01792973406414</v>
      </c>
      <c r="D88">
        <v>1.0228890001565101</v>
      </c>
      <c r="E88">
        <f t="shared" si="12"/>
        <v>1.0677530641721564</v>
      </c>
      <c r="F88">
        <v>7.1203397418789403E-4</v>
      </c>
      <c r="G88">
        <v>3.4514</v>
      </c>
      <c r="H88">
        <v>3.3052280000000001</v>
      </c>
      <c r="I88">
        <f t="shared" si="9"/>
        <v>128.59213853066004</v>
      </c>
      <c r="J88">
        <f t="shared" si="10"/>
        <v>0.12152712851949111</v>
      </c>
      <c r="N88">
        <f t="shared" si="11"/>
        <v>2.2318095610702408E-2</v>
      </c>
    </row>
    <row r="89" spans="1:14" x14ac:dyDescent="0.25">
      <c r="A89">
        <v>8.8197409883838294</v>
      </c>
      <c r="B89">
        <v>1.00008166567193</v>
      </c>
      <c r="C89">
        <v>1.00230745297165</v>
      </c>
      <c r="D89">
        <v>1.0075671474874299</v>
      </c>
      <c r="E89">
        <f t="shared" si="12"/>
        <v>1.0658505398375693</v>
      </c>
      <c r="F89">
        <v>7.1203397418789403E-4</v>
      </c>
      <c r="G89">
        <v>3.4514</v>
      </c>
      <c r="H89">
        <v>3.3052280000000001</v>
      </c>
      <c r="I89">
        <f t="shared" si="9"/>
        <v>-0.7610924952517214</v>
      </c>
      <c r="J89">
        <f t="shared" si="10"/>
        <v>-7.8261025064206447E-3</v>
      </c>
      <c r="N89">
        <f t="shared" si="11"/>
        <v>2.0812462399860385E-2</v>
      </c>
    </row>
    <row r="90" spans="1:14" x14ac:dyDescent="0.25">
      <c r="A90">
        <v>8.9235026470707002</v>
      </c>
      <c r="B90">
        <v>1.01388989235492</v>
      </c>
      <c r="C90">
        <v>0.98901616672400494</v>
      </c>
      <c r="D90">
        <v>0.99303344334596999</v>
      </c>
      <c r="E90">
        <f t="shared" si="12"/>
        <v>1.0640227633247141</v>
      </c>
      <c r="F90">
        <v>6.8053607299571497E-4</v>
      </c>
      <c r="G90">
        <v>3.4514</v>
      </c>
      <c r="H90">
        <v>3.3052280000000001</v>
      </c>
      <c r="I90">
        <f t="shared" si="9"/>
        <v>-128.56290369259861</v>
      </c>
      <c r="J90">
        <f t="shared" si="10"/>
        <v>-0.13562791370376756</v>
      </c>
      <c r="N90">
        <f t="shared" si="11"/>
        <v>1.9393606752788114E-2</v>
      </c>
    </row>
    <row r="91" spans="1:14" x14ac:dyDescent="0.25">
      <c r="A91">
        <v>9.0272643057575692</v>
      </c>
      <c r="B91">
        <v>1.0279499384516899</v>
      </c>
      <c r="C91">
        <v>0.97632900963516889</v>
      </c>
      <c r="D91">
        <v>0.97975513198023201</v>
      </c>
      <c r="E91">
        <f t="shared" si="12"/>
        <v>1.0622659792032514</v>
      </c>
      <c r="F91">
        <v>3.1662062177019901E-4</v>
      </c>
      <c r="G91">
        <v>3.4514</v>
      </c>
      <c r="H91">
        <v>3.3052280000000001</v>
      </c>
      <c r="I91">
        <f t="shared" si="9"/>
        <v>-256.91931489790051</v>
      </c>
      <c r="J91">
        <f t="shared" si="10"/>
        <v>-0.26398432490906942</v>
      </c>
      <c r="N91">
        <f t="shared" si="11"/>
        <v>1.803559659029914E-2</v>
      </c>
    </row>
    <row r="92" spans="1:14" x14ac:dyDescent="0.25">
      <c r="A92">
        <v>9.13102596444444</v>
      </c>
      <c r="B92">
        <v>1.03581730073581</v>
      </c>
      <c r="C92">
        <v>0.96695564115222798</v>
      </c>
      <c r="D92">
        <v>0.96822440100964902</v>
      </c>
      <c r="E92">
        <f t="shared" si="12"/>
        <v>1.0605766609238005</v>
      </c>
      <c r="F92">
        <v>1.12990106756371E-4</v>
      </c>
      <c r="G92">
        <v>3.4514</v>
      </c>
      <c r="H92">
        <v>3.3052280000000001</v>
      </c>
      <c r="I92">
        <f t="shared" si="9"/>
        <v>-327.97783650280678</v>
      </c>
      <c r="J92">
        <f t="shared" si="10"/>
        <v>-0.3350428465139757</v>
      </c>
      <c r="N92">
        <f t="shared" si="11"/>
        <v>1.7312028866287667E-2</v>
      </c>
    </row>
    <row r="93" spans="1:14" x14ac:dyDescent="0.25">
      <c r="A93">
        <v>9.2347876231313109</v>
      </c>
      <c r="B93">
        <v>1.0358173024064199</v>
      </c>
      <c r="C93">
        <v>0.95758227266928686</v>
      </c>
      <c r="D93">
        <v>0.96140138258127594</v>
      </c>
      <c r="E93">
        <f t="shared" si="12"/>
        <v>1.0589514944728573</v>
      </c>
      <c r="F93">
        <v>1.12990106756371E-4</v>
      </c>
      <c r="G93">
        <v>3.4514</v>
      </c>
      <c r="H93">
        <v>3.3052280000000001</v>
      </c>
      <c r="I93">
        <f t="shared" si="9"/>
        <v>-327.97785153448649</v>
      </c>
      <c r="J93">
        <f t="shared" si="10"/>
        <v>-0.33504286154565538</v>
      </c>
      <c r="N93">
        <f t="shared" si="11"/>
        <v>1.7312028715322777E-2</v>
      </c>
    </row>
    <row r="94" spans="1:14" x14ac:dyDescent="0.25">
      <c r="A94">
        <v>9.3385492818181799</v>
      </c>
      <c r="B94">
        <v>1.03581730407702</v>
      </c>
      <c r="C94">
        <v>0.94928743329397802</v>
      </c>
      <c r="D94">
        <v>0.95866945999999986</v>
      </c>
      <c r="E94">
        <f t="shared" si="12"/>
        <v>1.0573873633622561</v>
      </c>
      <c r="F94">
        <v>1.12990106756371E-4</v>
      </c>
      <c r="G94">
        <v>3.4514</v>
      </c>
      <c r="H94">
        <v>3.3052280000000001</v>
      </c>
      <c r="I94">
        <f t="shared" si="9"/>
        <v>-327.97786656607838</v>
      </c>
      <c r="J94">
        <f t="shared" si="10"/>
        <v>-0.33504287657724729</v>
      </c>
      <c r="N94">
        <f t="shared" si="11"/>
        <v>1.7312028564358768E-2</v>
      </c>
    </row>
    <row r="95" spans="1:14" x14ac:dyDescent="0.25">
      <c r="A95">
        <v>9.4423109405050507</v>
      </c>
      <c r="B95">
        <v>1.0358173057476301</v>
      </c>
      <c r="C95">
        <v>0.95280244634193301</v>
      </c>
      <c r="D95">
        <v>0.95866945999999986</v>
      </c>
      <c r="E95">
        <f t="shared" si="12"/>
        <v>1.0558813348308607</v>
      </c>
      <c r="F95">
        <v>1.12990106756371E-4</v>
      </c>
      <c r="G95">
        <v>3.4514</v>
      </c>
      <c r="H95">
        <v>3.3052280000000001</v>
      </c>
      <c r="I95">
        <f t="shared" si="9"/>
        <v>-327.97788159776007</v>
      </c>
      <c r="J95">
        <f t="shared" si="10"/>
        <v>-0.33504289160892897</v>
      </c>
      <c r="N95">
        <f t="shared" si="11"/>
        <v>1.7312028413393861E-2</v>
      </c>
    </row>
    <row r="96" spans="1:14" x14ac:dyDescent="0.25">
      <c r="A96">
        <v>9.5460725991919109</v>
      </c>
      <c r="B96">
        <v>1.03581730741824</v>
      </c>
      <c r="C96">
        <v>0.95631745938988799</v>
      </c>
      <c r="D96">
        <v>0.95866945999999986</v>
      </c>
      <c r="E96">
        <f t="shared" si="12"/>
        <v>1.0544306471485634</v>
      </c>
      <c r="F96">
        <v>1.12990106756371E-4</v>
      </c>
      <c r="G96">
        <v>3.4514</v>
      </c>
      <c r="H96">
        <v>3.3052280000000001</v>
      </c>
      <c r="I96">
        <f t="shared" si="9"/>
        <v>-327.97789662943984</v>
      </c>
      <c r="J96">
        <f t="shared" si="10"/>
        <v>-0.33504290664060876</v>
      </c>
      <c r="N96">
        <f t="shared" si="11"/>
        <v>1.7312028262428971E-2</v>
      </c>
    </row>
    <row r="97" spans="1:14" x14ac:dyDescent="0.25">
      <c r="A97">
        <v>9.6498342578787799</v>
      </c>
      <c r="B97">
        <v>1.0358173090888501</v>
      </c>
      <c r="C97">
        <v>0.95983247243784309</v>
      </c>
      <c r="D97">
        <v>0.96080881942932095</v>
      </c>
      <c r="E97">
        <f t="shared" si="12"/>
        <v>1.0530326979237106</v>
      </c>
      <c r="F97">
        <v>1.12990106756371E-4</v>
      </c>
      <c r="G97">
        <v>3.4514</v>
      </c>
      <c r="H97">
        <v>3.3052280000000001</v>
      </c>
      <c r="I97">
        <f t="shared" si="9"/>
        <v>-327.97791166112148</v>
      </c>
      <c r="J97">
        <f t="shared" si="10"/>
        <v>-0.33504292167229038</v>
      </c>
      <c r="N97">
        <f t="shared" si="11"/>
        <v>1.7312028111464067E-2</v>
      </c>
    </row>
    <row r="98" spans="1:14" x14ac:dyDescent="0.25">
      <c r="A98">
        <v>9.7535959165656507</v>
      </c>
      <c r="B98">
        <v>1.0358173107594599</v>
      </c>
      <c r="C98">
        <v>0.96381012994718596</v>
      </c>
      <c r="D98">
        <v>0.96506944148362594</v>
      </c>
      <c r="E98">
        <f t="shared" si="12"/>
        <v>1.0516850333248973</v>
      </c>
      <c r="F98">
        <v>1.12990106756371E-4</v>
      </c>
      <c r="G98">
        <v>3.4514</v>
      </c>
      <c r="H98">
        <v>3.3052280000000001</v>
      </c>
      <c r="I98">
        <f t="shared" si="9"/>
        <v>-327.97792669280113</v>
      </c>
      <c r="J98">
        <f t="shared" si="10"/>
        <v>-0.33504293670397006</v>
      </c>
      <c r="N98">
        <f t="shared" si="11"/>
        <v>1.7312027960499177E-2</v>
      </c>
    </row>
    <row r="99" spans="1:14" x14ac:dyDescent="0.25">
      <c r="A99">
        <v>9.8573575752525198</v>
      </c>
      <c r="B99">
        <v>1.0283703614684201</v>
      </c>
      <c r="C99">
        <v>0.97357405565025901</v>
      </c>
      <c r="D99">
        <v>0.97323893806276196</v>
      </c>
      <c r="E99">
        <f t="shared" si="12"/>
        <v>1.0503853381368162</v>
      </c>
      <c r="F99">
        <v>1.12990106756371E-4</v>
      </c>
      <c r="G99">
        <v>3.4514</v>
      </c>
      <c r="H99">
        <v>3.3052280000000001</v>
      </c>
      <c r="I99">
        <f t="shared" si="9"/>
        <v>-260.73033601959719</v>
      </c>
      <c r="J99">
        <f t="shared" si="10"/>
        <v>-0.2677953460307661</v>
      </c>
      <c r="N99">
        <f t="shared" si="11"/>
        <v>1.7996284245902196E-2</v>
      </c>
    </row>
    <row r="100" spans="1:14" x14ac:dyDescent="0.25">
      <c r="A100">
        <v>9.9611192339393906</v>
      </c>
      <c r="B100">
        <v>1.01614423448999</v>
      </c>
      <c r="C100">
        <v>0.98333798135333184</v>
      </c>
      <c r="D100">
        <v>0.98315307773655203</v>
      </c>
      <c r="E100">
        <f t="shared" si="12"/>
        <v>1.0491314265776688</v>
      </c>
      <c r="F100">
        <v>1.12990106756371E-4</v>
      </c>
      <c r="G100">
        <v>3.4514</v>
      </c>
      <c r="H100">
        <v>3.3052280000000001</v>
      </c>
      <c r="I100">
        <f t="shared" si="9"/>
        <v>-149.26252005042602</v>
      </c>
      <c r="J100">
        <f>(I100-$K$4)*$J$2</f>
        <v>-0.15632753006159497</v>
      </c>
      <c r="N100">
        <f t="shared" si="11"/>
        <v>1.9170109618039898E-2</v>
      </c>
    </row>
    <row r="101" spans="1:14" x14ac:dyDescent="0.25">
      <c r="A101">
        <v>10.064880892626199</v>
      </c>
      <c r="B101">
        <v>1.00739581409514</v>
      </c>
      <c r="C101">
        <v>0.99394628349388814</v>
      </c>
      <c r="D101">
        <v>0.99301911811961596</v>
      </c>
      <c r="E101">
        <f t="shared" si="12"/>
        <v>1.0479212338126138</v>
      </c>
      <c r="F101">
        <v>1.12990106756371E-4</v>
      </c>
      <c r="G101">
        <v>3.4514</v>
      </c>
      <c r="H101">
        <v>3.3052280000000001</v>
      </c>
      <c r="I101">
        <f t="shared" si="9"/>
        <v>-68.675299997630503</v>
      </c>
      <c r="J101">
        <f>(I101-$K$4)*$J$2</f>
        <v>-7.5740310008799425E-2</v>
      </c>
      <c r="N101">
        <f t="shared" si="11"/>
        <v>2.0050084632870949E-2</v>
      </c>
    </row>
    <row r="102" spans="1:14" x14ac:dyDescent="0.25">
      <c r="A102">
        <v>10.1686425513131</v>
      </c>
      <c r="B102">
        <v>0.99614777112236186</v>
      </c>
      <c r="C102">
        <v>1.0049737762386599</v>
      </c>
      <c r="D102">
        <v>1.0028460370598</v>
      </c>
      <c r="E102">
        <f t="shared" si="12"/>
        <v>1.0467528081039783</v>
      </c>
      <c r="F102">
        <v>1.12990106756371E-4</v>
      </c>
      <c r="G102">
        <v>3.4514</v>
      </c>
      <c r="H102">
        <v>3.3052280000000001</v>
      </c>
      <c r="I102">
        <f t="shared" si="9"/>
        <v>35.972080941077188</v>
      </c>
      <c r="J102">
        <f>(I102-$K$4)*$J$2</f>
        <v>2.8907070929908265E-2</v>
      </c>
      <c r="N102">
        <f t="shared" si="11"/>
        <v>2.1232834995060079E-2</v>
      </c>
    </row>
    <row r="103" spans="1:14" x14ac:dyDescent="0.25">
      <c r="A103">
        <v>10.272404209999999</v>
      </c>
      <c r="B103">
        <v>0.98849996210706403</v>
      </c>
      <c r="C103">
        <v>1.0160012689834399</v>
      </c>
      <c r="D103">
        <v>1.0126729560000001</v>
      </c>
      <c r="E103">
        <f t="shared" si="12"/>
        <v>1.0456243035445587</v>
      </c>
      <c r="F103">
        <v>1.12990106756371E-4</v>
      </c>
      <c r="G103">
        <v>3.4514</v>
      </c>
      <c r="H103">
        <v>3.3052280000000001</v>
      </c>
      <c r="I103">
        <f t="shared" si="9"/>
        <v>107.80133885279376</v>
      </c>
      <c r="J103">
        <f>(I103-$K$4)*$J$2</f>
        <v>0.10073632884162484</v>
      </c>
      <c r="N103">
        <f t="shared" si="11"/>
        <v>2.2071304391883529E-2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0482-A0F9-40B9-9835-112A199C5BBB}">
  <dimension ref="A1:W1003"/>
  <sheetViews>
    <sheetView topLeftCell="L1" zoomScale="82" workbookViewId="0">
      <selection activeCell="R10" sqref="R10"/>
    </sheetView>
  </sheetViews>
  <sheetFormatPr defaultRowHeight="15" x14ac:dyDescent="0.25"/>
  <cols>
    <col min="2" max="2" width="10.42578125" bestFit="1" customWidth="1"/>
    <col min="4" max="4" width="13.5703125" bestFit="1" customWidth="1"/>
    <col min="5" max="5" width="10.28515625" bestFit="1" customWidth="1"/>
    <col min="6" max="7" width="9.28515625" bestFit="1" customWidth="1"/>
    <col min="8" max="8" width="11" customWidth="1"/>
    <col min="9" max="9" width="10.42578125" customWidth="1"/>
    <col min="10" max="10" width="9.28515625" bestFit="1" customWidth="1"/>
    <col min="11" max="11" width="8.85546875" bestFit="1" customWidth="1"/>
    <col min="12" max="12" width="9.28515625" bestFit="1" customWidth="1"/>
    <col min="13" max="13" width="9.42578125" bestFit="1" customWidth="1"/>
    <col min="14" max="17" width="9.28515625" bestFit="1" customWidth="1"/>
    <col min="18" max="18" width="9.28515625" customWidth="1"/>
    <col min="19" max="19" width="9.28515625" bestFit="1" customWidth="1"/>
    <col min="22" max="23" width="9.140625" customWidth="1"/>
  </cols>
  <sheetData>
    <row r="1" spans="1:23" x14ac:dyDescent="0.25">
      <c r="D1" t="s">
        <v>297</v>
      </c>
      <c r="E1">
        <f>W3</f>
        <v>43.257289910850965</v>
      </c>
      <c r="J1" t="s">
        <v>298</v>
      </c>
    </row>
    <row r="2" spans="1:23" x14ac:dyDescent="0.25">
      <c r="D2" t="s">
        <v>299</v>
      </c>
      <c r="E2">
        <f>-V4</f>
        <v>2.6543175526084473</v>
      </c>
      <c r="J2">
        <f>0.001</f>
        <v>1E-3</v>
      </c>
      <c r="T2" t="s">
        <v>538</v>
      </c>
      <c r="V2" t="s">
        <v>540</v>
      </c>
      <c r="W2" t="s">
        <v>541</v>
      </c>
    </row>
    <row r="3" spans="1:23" x14ac:dyDescent="0.25">
      <c r="A3" t="s">
        <v>350</v>
      </c>
      <c r="B3" t="s">
        <v>351</v>
      </c>
      <c r="C3" t="s">
        <v>353</v>
      </c>
      <c r="D3" t="s">
        <v>352</v>
      </c>
      <c r="E3" t="s">
        <v>316</v>
      </c>
      <c r="F3" t="s">
        <v>537</v>
      </c>
      <c r="G3" t="s">
        <v>302</v>
      </c>
      <c r="H3" t="s">
        <v>303</v>
      </c>
      <c r="I3" t="s">
        <v>304</v>
      </c>
      <c r="J3" t="s">
        <v>305</v>
      </c>
      <c r="K3" t="s">
        <v>306</v>
      </c>
      <c r="L3" t="s">
        <v>307</v>
      </c>
      <c r="M3" t="s">
        <v>308</v>
      </c>
      <c r="N3" t="s">
        <v>309</v>
      </c>
      <c r="O3" t="s">
        <v>310</v>
      </c>
      <c r="P3" t="s">
        <v>311</v>
      </c>
      <c r="Q3" t="s">
        <v>312</v>
      </c>
      <c r="R3" t="s">
        <v>469</v>
      </c>
      <c r="S3" t="s">
        <v>539</v>
      </c>
      <c r="W3">
        <f>EXP(W4)</f>
        <v>43.257289910850965</v>
      </c>
    </row>
    <row r="4" spans="1:23" x14ac:dyDescent="0.25">
      <c r="A4">
        <v>0</v>
      </c>
      <c r="B4">
        <f t="shared" ref="B4:B67" si="0">B5/2</f>
        <v>3.5575884089328184E-48</v>
      </c>
      <c r="C4">
        <v>0</v>
      </c>
      <c r="D4">
        <v>0</v>
      </c>
      <c r="F4">
        <v>1</v>
      </c>
      <c r="G4">
        <v>4.6322299999999998</v>
      </c>
      <c r="H4">
        <v>4.4802799999999996</v>
      </c>
      <c r="I4">
        <f>IF(B4=0,100,-$M$4*$L$4*LN(B4))</f>
        <v>975699.94503651559</v>
      </c>
      <c r="J4">
        <f t="shared" ref="J4:J952" si="1">(I4-$K$4)*$J$2</f>
        <v>975.53626863369732</v>
      </c>
      <c r="K4">
        <f>AVERAGE(I967:I1001)</f>
        <v>163.67640281834258</v>
      </c>
      <c r="L4" s="153">
        <v>1074.1500000000001</v>
      </c>
      <c r="M4" s="45">
        <v>8.3140000000000001</v>
      </c>
      <c r="N4">
        <f t="shared" ref="N4:N952" si="2">($O$4*(1-EXP(-$P$4*(B4-$Q$4)))^2-$O$4)*0.0001</f>
        <v>-4.9608262201032022E-4</v>
      </c>
      <c r="O4">
        <v>10</v>
      </c>
      <c r="P4">
        <v>2</v>
      </c>
      <c r="Q4">
        <f>A22</f>
        <v>0.268209076036036</v>
      </c>
      <c r="R4" cm="1">
        <f t="array" ref="R4:R7">_xlfn._xlws.FILTER(R14:R1011, ISNUMBER(R14:R1011))</f>
        <v>2.6671902561361298</v>
      </c>
      <c r="S4" cm="1">
        <f t="array" ref="S4:S7">_xlfn._xlws.FILTER(S14:S1011, ISNUMBER(S14:S1011))</f>
        <v>4.2067596511433498</v>
      </c>
      <c r="T4">
        <f>LN(R4)</f>
        <v>0.98102557978941185</v>
      </c>
      <c r="U4">
        <f>LN(S4-1)</f>
        <v>1.1652609728271446</v>
      </c>
      <c r="V4">
        <f>SLOPE(U4:U7,T4:T7)</f>
        <v>-2.6543175526084473</v>
      </c>
      <c r="W4">
        <f>INTERCEPT(U4:U7,T4:T7)</f>
        <v>3.7671657720264977</v>
      </c>
    </row>
    <row r="5" spans="1:23" x14ac:dyDescent="0.25">
      <c r="A5">
        <v>1.49005042242242E-2</v>
      </c>
      <c r="B5">
        <f t="shared" si="0"/>
        <v>7.1151768178656367E-48</v>
      </c>
      <c r="C5">
        <v>0</v>
      </c>
      <c r="D5">
        <v>0</v>
      </c>
      <c r="E5">
        <f>$E$1*A5^-$E$2 + 1</f>
        <v>3054669.2512485217</v>
      </c>
      <c r="F5">
        <v>1</v>
      </c>
      <c r="G5">
        <v>4.6322299999999998</v>
      </c>
      <c r="H5">
        <v>4.4802799999999996</v>
      </c>
      <c r="I5">
        <f t="shared" ref="I5:I952" si="3">IF(B5=0,100,-$M$4*$L$4*LN(B5))</f>
        <v>969509.80585471238</v>
      </c>
      <c r="J5">
        <f t="shared" si="1"/>
        <v>969.34612945189406</v>
      </c>
      <c r="N5">
        <f t="shared" si="2"/>
        <v>-4.9608262201032022E-4</v>
      </c>
      <c r="R5">
        <v>6.0645052192592503</v>
      </c>
      <c r="S5">
        <v>1.35624290772525</v>
      </c>
      <c r="T5">
        <f t="shared" ref="T5:T7" si="4">LN(R5)</f>
        <v>1.8024529593912528</v>
      </c>
      <c r="U5">
        <f t="shared" ref="U5:U7" si="5">LN(S5-1)</f>
        <v>-1.0321424557370955</v>
      </c>
    </row>
    <row r="6" spans="1:23" x14ac:dyDescent="0.25">
      <c r="A6">
        <v>2.98010084484484E-2</v>
      </c>
      <c r="B6">
        <f t="shared" si="0"/>
        <v>1.4230353635731273E-47</v>
      </c>
      <c r="C6">
        <v>0</v>
      </c>
      <c r="D6">
        <v>0</v>
      </c>
      <c r="E6">
        <f t="shared" ref="E6:E953" si="6">$E$1*A6^-$E$2 + 1</f>
        <v>485216.70553541923</v>
      </c>
      <c r="F6">
        <v>1</v>
      </c>
      <c r="G6">
        <v>4.6322299999999998</v>
      </c>
      <c r="H6">
        <v>4.4802799999999996</v>
      </c>
      <c r="I6">
        <f t="shared" si="3"/>
        <v>963319.66667290917</v>
      </c>
      <c r="J6">
        <f t="shared" si="1"/>
        <v>963.15599027009091</v>
      </c>
      <c r="N6">
        <f t="shared" si="2"/>
        <v>-4.9608262201032022E-4</v>
      </c>
      <c r="R6">
        <v>9.7747307710910896</v>
      </c>
      <c r="S6">
        <v>1.10471181190068</v>
      </c>
      <c r="T6">
        <f t="shared" si="4"/>
        <v>2.2798005628927482</v>
      </c>
      <c r="U6">
        <f t="shared" si="5"/>
        <v>-2.2565433508435566</v>
      </c>
    </row>
    <row r="7" spans="1:23" x14ac:dyDescent="0.25">
      <c r="A7">
        <v>4.4701512672672597E-2</v>
      </c>
      <c r="B7">
        <f t="shared" si="0"/>
        <v>2.8460707271462547E-47</v>
      </c>
      <c r="C7">
        <v>0</v>
      </c>
      <c r="D7">
        <v>0</v>
      </c>
      <c r="E7">
        <f t="shared" si="6"/>
        <v>165399.94305334456</v>
      </c>
      <c r="F7">
        <v>1</v>
      </c>
      <c r="G7">
        <v>4.6322299999999998</v>
      </c>
      <c r="H7">
        <v>4.4802799999999996</v>
      </c>
      <c r="I7">
        <f t="shared" si="3"/>
        <v>957129.52749110584</v>
      </c>
      <c r="J7">
        <f t="shared" si="1"/>
        <v>956.96585108828754</v>
      </c>
      <c r="N7">
        <f t="shared" si="2"/>
        <v>-4.9608262201032022E-4</v>
      </c>
      <c r="R7">
        <v>13.3061502722322</v>
      </c>
      <c r="S7">
        <v>1.04427047439864</v>
      </c>
      <c r="T7">
        <f t="shared" si="4"/>
        <v>2.5882263548251556</v>
      </c>
      <c r="U7">
        <f t="shared" si="5"/>
        <v>-3.1174373162656877</v>
      </c>
    </row>
    <row r="8" spans="1:23" x14ac:dyDescent="0.25">
      <c r="A8">
        <v>5.9602016896896898E-2</v>
      </c>
      <c r="B8">
        <f t="shared" si="0"/>
        <v>5.6921414542925094E-47</v>
      </c>
      <c r="C8">
        <v>0</v>
      </c>
      <c r="D8">
        <v>0</v>
      </c>
      <c r="E8">
        <f t="shared" si="6"/>
        <v>77074.60064452322</v>
      </c>
      <c r="F8">
        <v>1</v>
      </c>
      <c r="G8">
        <v>4.6322299999999998</v>
      </c>
      <c r="H8">
        <v>4.4802799999999996</v>
      </c>
      <c r="I8">
        <f t="shared" si="3"/>
        <v>950939.38830930274</v>
      </c>
      <c r="J8">
        <f t="shared" si="1"/>
        <v>950.7757119064845</v>
      </c>
      <c r="N8">
        <f t="shared" si="2"/>
        <v>-4.9608262201032022E-4</v>
      </c>
    </row>
    <row r="9" spans="1:23" x14ac:dyDescent="0.25">
      <c r="A9">
        <v>7.4502521121121101E-2</v>
      </c>
      <c r="B9">
        <f t="shared" si="0"/>
        <v>1.1384282908585019E-46</v>
      </c>
      <c r="C9">
        <v>0</v>
      </c>
      <c r="D9">
        <v>0</v>
      </c>
      <c r="E9">
        <f t="shared" si="6"/>
        <v>42627.109851610207</v>
      </c>
      <c r="F9">
        <v>1</v>
      </c>
      <c r="G9">
        <v>4.6322299999999998</v>
      </c>
      <c r="H9">
        <v>4.4802799999999996</v>
      </c>
      <c r="I9">
        <f t="shared" si="3"/>
        <v>944749.24912749941</v>
      </c>
      <c r="J9">
        <f t="shared" si="1"/>
        <v>944.58557272468113</v>
      </c>
      <c r="N9">
        <f t="shared" si="2"/>
        <v>-4.9608262201032022E-4</v>
      </c>
    </row>
    <row r="10" spans="1:23" x14ac:dyDescent="0.25">
      <c r="A10">
        <v>8.9403025345345305E-2</v>
      </c>
      <c r="B10">
        <f t="shared" si="0"/>
        <v>2.2768565817170037E-46</v>
      </c>
      <c r="C10">
        <v>0</v>
      </c>
      <c r="D10">
        <v>0</v>
      </c>
      <c r="E10">
        <f t="shared" si="6"/>
        <v>26273.628726749263</v>
      </c>
      <c r="F10">
        <v>1</v>
      </c>
      <c r="G10">
        <v>4.6322299999999998</v>
      </c>
      <c r="H10">
        <v>4.4802799999999996</v>
      </c>
      <c r="I10">
        <f t="shared" si="3"/>
        <v>938559.1099456962</v>
      </c>
      <c r="J10">
        <f t="shared" si="1"/>
        <v>938.39543354287787</v>
      </c>
      <c r="N10">
        <f t="shared" si="2"/>
        <v>-4.9608262201032022E-4</v>
      </c>
      <c r="Q10">
        <f>2*R10</f>
        <v>5.3343805122722596</v>
      </c>
      <c r="R10" cm="1">
        <f t="array" ref="R10:R13">_xlfn._xlws.FILTER(R20:R1017, ISNUMBER(R20:R1017))</f>
        <v>2.6671902561361298</v>
      </c>
      <c r="S10" cm="1">
        <f t="array" ref="S10:S13">_xlfn._xlws.FILTER(S20:S1017, ISNUMBER(S20:S1017))-1</f>
        <v>3.2067596511433498</v>
      </c>
    </row>
    <row r="11" spans="1:23" x14ac:dyDescent="0.25">
      <c r="A11">
        <v>0.104303529569569</v>
      </c>
      <c r="B11">
        <f t="shared" si="0"/>
        <v>4.5537131634340075E-46</v>
      </c>
      <c r="C11">
        <v>0</v>
      </c>
      <c r="D11">
        <v>0</v>
      </c>
      <c r="E11">
        <f t="shared" si="6"/>
        <v>17451.404156480348</v>
      </c>
      <c r="F11">
        <v>1</v>
      </c>
      <c r="G11">
        <v>4.6322299999999998</v>
      </c>
      <c r="H11">
        <v>4.4802799999999996</v>
      </c>
      <c r="I11">
        <f t="shared" si="3"/>
        <v>932368.97076389298</v>
      </c>
      <c r="J11">
        <f t="shared" si="1"/>
        <v>932.20529436107472</v>
      </c>
      <c r="N11">
        <f t="shared" si="2"/>
        <v>-4.9608262201032022E-4</v>
      </c>
      <c r="R11">
        <v>6.0645052192592503</v>
      </c>
      <c r="S11">
        <v>0.35624290772525002</v>
      </c>
    </row>
    <row r="12" spans="1:23" x14ac:dyDescent="0.25">
      <c r="A12">
        <v>0.119204033793793</v>
      </c>
      <c r="B12">
        <f t="shared" si="0"/>
        <v>9.107426326868015E-46</v>
      </c>
      <c r="C12">
        <v>0</v>
      </c>
      <c r="D12">
        <v>0</v>
      </c>
      <c r="E12">
        <f t="shared" si="6"/>
        <v>12243.678562427454</v>
      </c>
      <c r="F12">
        <v>1</v>
      </c>
      <c r="G12">
        <v>4.6322299999999998</v>
      </c>
      <c r="H12">
        <v>4.4802799999999996</v>
      </c>
      <c r="I12">
        <f t="shared" si="3"/>
        <v>926178.83158208965</v>
      </c>
      <c r="J12">
        <f t="shared" si="1"/>
        <v>926.01515517927135</v>
      </c>
      <c r="N12">
        <f t="shared" si="2"/>
        <v>-4.9608262201032022E-4</v>
      </c>
      <c r="R12">
        <v>9.7747307710910896</v>
      </c>
      <c r="S12">
        <v>0.10471181190068002</v>
      </c>
    </row>
    <row r="13" spans="1:23" x14ac:dyDescent="0.25">
      <c r="A13">
        <v>0.134104538018018</v>
      </c>
      <c r="B13">
        <f t="shared" si="0"/>
        <v>1.821485265373603E-45</v>
      </c>
      <c r="C13">
        <v>0</v>
      </c>
      <c r="D13">
        <v>0</v>
      </c>
      <c r="E13">
        <f t="shared" si="6"/>
        <v>8956.7385984491066</v>
      </c>
      <c r="F13">
        <v>1</v>
      </c>
      <c r="G13">
        <v>4.6322299999999998</v>
      </c>
      <c r="H13">
        <v>4.4802799999999996</v>
      </c>
      <c r="I13">
        <f t="shared" si="3"/>
        <v>919988.69240028644</v>
      </c>
      <c r="J13">
        <f t="shared" si="1"/>
        <v>919.8250159974682</v>
      </c>
      <c r="N13">
        <f t="shared" si="2"/>
        <v>-4.9608262201032022E-4</v>
      </c>
      <c r="R13">
        <v>13.3061502722322</v>
      </c>
      <c r="S13">
        <v>4.4270474398639958E-2</v>
      </c>
    </row>
    <row r="14" spans="1:23" x14ac:dyDescent="0.25">
      <c r="A14">
        <v>0.14900504224224201</v>
      </c>
      <c r="B14">
        <f t="shared" si="0"/>
        <v>3.642970530747206E-45</v>
      </c>
      <c r="C14">
        <v>0</v>
      </c>
      <c r="D14">
        <v>0</v>
      </c>
      <c r="E14">
        <f t="shared" si="6"/>
        <v>6771.9015397746471</v>
      </c>
      <c r="F14">
        <v>1</v>
      </c>
      <c r="G14">
        <v>4.6322299999999998</v>
      </c>
      <c r="H14">
        <v>4.4802799999999996</v>
      </c>
      <c r="I14">
        <f t="shared" si="3"/>
        <v>913798.55321848323</v>
      </c>
      <c r="J14">
        <f t="shared" si="1"/>
        <v>913.63487681566494</v>
      </c>
      <c r="N14">
        <f t="shared" si="2"/>
        <v>-4.9608262201032022E-4</v>
      </c>
      <c r="R14" t="str">
        <f>IF(S14="","",A14)</f>
        <v/>
      </c>
      <c r="S14" t="str">
        <f>IF(AND(B14&gt;B13, B14&gt;B15), B14, "")</f>
        <v/>
      </c>
    </row>
    <row r="15" spans="1:23" x14ac:dyDescent="0.25">
      <c r="A15">
        <v>0.16390554646646599</v>
      </c>
      <c r="B15">
        <f t="shared" si="0"/>
        <v>7.285941061494412E-45</v>
      </c>
      <c r="C15">
        <v>0</v>
      </c>
      <c r="D15">
        <v>0</v>
      </c>
      <c r="E15">
        <f t="shared" si="6"/>
        <v>5258.4744125785382</v>
      </c>
      <c r="F15">
        <v>1</v>
      </c>
      <c r="G15">
        <v>4.6322299999999998</v>
      </c>
      <c r="H15">
        <v>4.4802799999999996</v>
      </c>
      <c r="I15">
        <f t="shared" si="3"/>
        <v>907608.4140366799</v>
      </c>
      <c r="J15">
        <f t="shared" si="1"/>
        <v>907.44473763386156</v>
      </c>
      <c r="N15">
        <f t="shared" si="2"/>
        <v>-4.9608262201032022E-4</v>
      </c>
      <c r="R15" t="str">
        <f t="shared" ref="R15:R78" si="7">IF(S15="","",A15)</f>
        <v/>
      </c>
      <c r="S15" t="str">
        <f t="shared" ref="S15:S78" si="8">IF(AND(B15&gt;B14, B15&gt;B16), B15, "")</f>
        <v/>
      </c>
    </row>
    <row r="16" spans="1:23" x14ac:dyDescent="0.25">
      <c r="A16">
        <v>0.17880605069069</v>
      </c>
      <c r="B16">
        <f t="shared" si="0"/>
        <v>1.4571882122988824E-44</v>
      </c>
      <c r="C16">
        <v>0</v>
      </c>
      <c r="D16">
        <v>0</v>
      </c>
      <c r="E16">
        <f t="shared" si="6"/>
        <v>4174.2492812302771</v>
      </c>
      <c r="F16">
        <v>1</v>
      </c>
      <c r="G16">
        <v>4.6322299999999998</v>
      </c>
      <c r="H16">
        <v>4.4802799999999996</v>
      </c>
      <c r="I16">
        <f t="shared" si="3"/>
        <v>901418.2748548768</v>
      </c>
      <c r="J16">
        <f t="shared" si="1"/>
        <v>901.25459845205853</v>
      </c>
      <c r="N16">
        <f t="shared" si="2"/>
        <v>-4.9608262201032022E-4</v>
      </c>
      <c r="R16" t="str">
        <f t="shared" si="7"/>
        <v/>
      </c>
      <c r="S16" t="str">
        <f t="shared" si="8"/>
        <v/>
      </c>
    </row>
    <row r="17" spans="1:19" x14ac:dyDescent="0.25">
      <c r="A17">
        <v>0.19370655491491401</v>
      </c>
      <c r="B17">
        <f t="shared" si="0"/>
        <v>2.9143764245977648E-44</v>
      </c>
      <c r="C17">
        <v>0</v>
      </c>
      <c r="D17">
        <v>0</v>
      </c>
      <c r="E17">
        <f t="shared" si="6"/>
        <v>3375.4629056186382</v>
      </c>
      <c r="F17">
        <v>1</v>
      </c>
      <c r="G17">
        <v>4.6322299999999998</v>
      </c>
      <c r="H17">
        <v>4.4802799999999996</v>
      </c>
      <c r="I17">
        <f t="shared" si="3"/>
        <v>895228.13567307359</v>
      </c>
      <c r="J17">
        <f t="shared" si="1"/>
        <v>895.06445927025527</v>
      </c>
      <c r="N17">
        <f t="shared" si="2"/>
        <v>-4.9608262201032022E-4</v>
      </c>
      <c r="R17" t="str">
        <f t="shared" si="7"/>
        <v/>
      </c>
      <c r="S17" t="str">
        <f t="shared" si="8"/>
        <v/>
      </c>
    </row>
    <row r="18" spans="1:19" x14ac:dyDescent="0.25">
      <c r="A18">
        <v>0.20860705913913899</v>
      </c>
      <c r="B18">
        <f t="shared" si="0"/>
        <v>5.8287528491955296E-44</v>
      </c>
      <c r="C18">
        <v>0</v>
      </c>
      <c r="D18">
        <v>0</v>
      </c>
      <c r="E18">
        <f t="shared" si="6"/>
        <v>2772.8918940555745</v>
      </c>
      <c r="F18">
        <v>1</v>
      </c>
      <c r="G18">
        <v>4.6322299999999998</v>
      </c>
      <c r="H18">
        <v>4.4802799999999996</v>
      </c>
      <c r="I18">
        <f t="shared" si="3"/>
        <v>889037.99649127026</v>
      </c>
      <c r="J18">
        <f t="shared" si="1"/>
        <v>888.87432008845201</v>
      </c>
      <c r="N18">
        <f t="shared" si="2"/>
        <v>-4.9608262201032022E-4</v>
      </c>
      <c r="R18" t="str">
        <f t="shared" si="7"/>
        <v/>
      </c>
      <c r="S18" t="str">
        <f t="shared" si="8"/>
        <v/>
      </c>
    </row>
    <row r="19" spans="1:19" x14ac:dyDescent="0.25">
      <c r="A19">
        <v>0.223507563363363</v>
      </c>
      <c r="B19">
        <f t="shared" si="0"/>
        <v>1.1657505698391059E-43</v>
      </c>
      <c r="C19">
        <v>0</v>
      </c>
      <c r="D19">
        <v>0</v>
      </c>
      <c r="E19">
        <f t="shared" si="6"/>
        <v>2309.0455669942094</v>
      </c>
      <c r="F19">
        <v>1</v>
      </c>
      <c r="G19">
        <v>4.6322299999999998</v>
      </c>
      <c r="H19">
        <v>4.4802799999999996</v>
      </c>
      <c r="I19">
        <f t="shared" si="3"/>
        <v>882847.85730946704</v>
      </c>
      <c r="J19">
        <f t="shared" si="1"/>
        <v>882.68418090664875</v>
      </c>
      <c r="N19">
        <f t="shared" si="2"/>
        <v>-4.9608262201032022E-4</v>
      </c>
      <c r="R19" t="str">
        <f t="shared" si="7"/>
        <v/>
      </c>
      <c r="S19" t="str">
        <f t="shared" si="8"/>
        <v/>
      </c>
    </row>
    <row r="20" spans="1:19" x14ac:dyDescent="0.25">
      <c r="A20">
        <v>0.23840806758758701</v>
      </c>
      <c r="B20">
        <f t="shared" si="0"/>
        <v>2.3315011396782118E-43</v>
      </c>
      <c r="C20">
        <v>0</v>
      </c>
      <c r="D20">
        <v>0</v>
      </c>
      <c r="E20">
        <f t="shared" si="6"/>
        <v>1945.6759607638373</v>
      </c>
      <c r="F20">
        <v>1</v>
      </c>
      <c r="G20">
        <v>4.6322299999999998</v>
      </c>
      <c r="H20">
        <v>4.4802799999999996</v>
      </c>
      <c r="I20">
        <f t="shared" si="3"/>
        <v>876657.71812766371</v>
      </c>
      <c r="J20">
        <f t="shared" si="1"/>
        <v>876.49404172484549</v>
      </c>
      <c r="N20">
        <f t="shared" si="2"/>
        <v>-4.9608262201032022E-4</v>
      </c>
      <c r="R20" t="str">
        <f t="shared" si="7"/>
        <v/>
      </c>
      <c r="S20" t="str">
        <f t="shared" si="8"/>
        <v/>
      </c>
    </row>
    <row r="21" spans="1:19" x14ac:dyDescent="0.25">
      <c r="A21">
        <v>0.25330857181181099</v>
      </c>
      <c r="B21">
        <f t="shared" si="0"/>
        <v>4.6630022793564237E-43</v>
      </c>
      <c r="C21">
        <v>0</v>
      </c>
      <c r="D21">
        <v>0</v>
      </c>
      <c r="E21">
        <f t="shared" si="6"/>
        <v>1656.6246410429767</v>
      </c>
      <c r="F21">
        <v>1</v>
      </c>
      <c r="G21">
        <v>4.6322299999999998</v>
      </c>
      <c r="H21">
        <v>4.4802799999999996</v>
      </c>
      <c r="I21">
        <f t="shared" si="3"/>
        <v>870467.5789458605</v>
      </c>
      <c r="J21">
        <f t="shared" si="1"/>
        <v>870.30390254304223</v>
      </c>
      <c r="N21">
        <f t="shared" si="2"/>
        <v>-4.9608262201032022E-4</v>
      </c>
      <c r="R21" t="str">
        <f t="shared" si="7"/>
        <v/>
      </c>
      <c r="S21" t="str">
        <f t="shared" si="8"/>
        <v/>
      </c>
    </row>
    <row r="22" spans="1:19" x14ac:dyDescent="0.25">
      <c r="A22">
        <v>0.268209076036036</v>
      </c>
      <c r="B22">
        <f t="shared" si="0"/>
        <v>9.3260045587128473E-43</v>
      </c>
      <c r="C22">
        <v>0</v>
      </c>
      <c r="D22">
        <v>0</v>
      </c>
      <c r="E22">
        <f t="shared" si="6"/>
        <v>1423.5652886728878</v>
      </c>
      <c r="F22">
        <v>1</v>
      </c>
      <c r="G22">
        <v>4.6322299999999998</v>
      </c>
      <c r="H22">
        <v>4.4802799999999996</v>
      </c>
      <c r="I22">
        <f t="shared" si="3"/>
        <v>864277.43976405729</v>
      </c>
      <c r="J22">
        <f t="shared" si="1"/>
        <v>864.11376336123897</v>
      </c>
      <c r="N22">
        <f t="shared" si="2"/>
        <v>-4.9608262201032022E-4</v>
      </c>
      <c r="R22" t="str">
        <f t="shared" si="7"/>
        <v/>
      </c>
      <c r="S22" t="str">
        <f t="shared" si="8"/>
        <v/>
      </c>
    </row>
    <row r="23" spans="1:19" x14ac:dyDescent="0.25">
      <c r="A23">
        <v>0.28310958026026001</v>
      </c>
      <c r="B23">
        <f t="shared" si="0"/>
        <v>1.8652009117425695E-42</v>
      </c>
      <c r="C23">
        <v>0</v>
      </c>
      <c r="D23">
        <v>0</v>
      </c>
      <c r="E23">
        <f t="shared" si="6"/>
        <v>1233.3836349706078</v>
      </c>
      <c r="F23">
        <v>1</v>
      </c>
      <c r="G23">
        <v>4.6322299999999998</v>
      </c>
      <c r="H23">
        <v>4.4802799999999996</v>
      </c>
      <c r="I23">
        <f t="shared" si="3"/>
        <v>858087.30058225396</v>
      </c>
      <c r="J23">
        <f t="shared" si="1"/>
        <v>857.92362417943571</v>
      </c>
      <c r="N23">
        <f t="shared" si="2"/>
        <v>-4.9608262201032022E-4</v>
      </c>
      <c r="R23" t="str">
        <f t="shared" si="7"/>
        <v/>
      </c>
      <c r="S23" t="str">
        <f t="shared" si="8"/>
        <v/>
      </c>
    </row>
    <row r="24" spans="1:19" x14ac:dyDescent="0.25">
      <c r="A24">
        <v>0.29801008448448402</v>
      </c>
      <c r="B24">
        <f t="shared" si="0"/>
        <v>3.7304018234851389E-42</v>
      </c>
      <c r="C24">
        <v>0</v>
      </c>
      <c r="D24">
        <v>0</v>
      </c>
      <c r="E24">
        <f t="shared" si="6"/>
        <v>1076.5170439178778</v>
      </c>
      <c r="F24">
        <v>1</v>
      </c>
      <c r="G24">
        <v>4.6322299999999998</v>
      </c>
      <c r="H24">
        <v>4.4802799999999996</v>
      </c>
      <c r="I24">
        <f t="shared" si="3"/>
        <v>851897.16140045086</v>
      </c>
      <c r="J24">
        <f t="shared" si="1"/>
        <v>851.73348499763256</v>
      </c>
      <c r="N24">
        <f t="shared" si="2"/>
        <v>-4.9608262201032022E-4</v>
      </c>
      <c r="R24" t="str">
        <f t="shared" si="7"/>
        <v/>
      </c>
      <c r="S24" t="str">
        <f t="shared" si="8"/>
        <v/>
      </c>
    </row>
    <row r="25" spans="1:19" x14ac:dyDescent="0.25">
      <c r="A25">
        <v>0.31291058870870803</v>
      </c>
      <c r="B25">
        <f t="shared" si="0"/>
        <v>7.4608036469702779E-42</v>
      </c>
      <c r="C25">
        <v>0</v>
      </c>
      <c r="D25">
        <v>0</v>
      </c>
      <c r="E25">
        <f t="shared" si="6"/>
        <v>945.8745873322955</v>
      </c>
      <c r="F25">
        <v>1</v>
      </c>
      <c r="G25">
        <v>4.6322299999999998</v>
      </c>
      <c r="H25">
        <v>4.4802799999999996</v>
      </c>
      <c r="I25">
        <f t="shared" si="3"/>
        <v>845707.02221864765</v>
      </c>
      <c r="J25">
        <f t="shared" si="1"/>
        <v>845.54334581582941</v>
      </c>
      <c r="N25">
        <f t="shared" si="2"/>
        <v>-4.9608262201032022E-4</v>
      </c>
      <c r="R25" t="str">
        <f t="shared" si="7"/>
        <v/>
      </c>
      <c r="S25" t="str">
        <f t="shared" si="8"/>
        <v/>
      </c>
    </row>
    <row r="26" spans="1:19" x14ac:dyDescent="0.25">
      <c r="A26">
        <v>0.32781109293293198</v>
      </c>
      <c r="B26">
        <f t="shared" si="0"/>
        <v>1.4921607293940556E-41</v>
      </c>
      <c r="C26">
        <v>0</v>
      </c>
      <c r="D26">
        <v>0</v>
      </c>
      <c r="E26">
        <f t="shared" si="6"/>
        <v>836.11823432578694</v>
      </c>
      <c r="F26">
        <v>1</v>
      </c>
      <c r="G26">
        <v>4.6322299999999998</v>
      </c>
      <c r="H26">
        <v>4.4802799999999996</v>
      </c>
      <c r="I26">
        <f t="shared" si="3"/>
        <v>839516.88303684432</v>
      </c>
      <c r="J26">
        <f t="shared" si="1"/>
        <v>839.35320663402604</v>
      </c>
      <c r="N26">
        <f t="shared" si="2"/>
        <v>-4.9608262201032022E-4</v>
      </c>
      <c r="R26" t="str">
        <f t="shared" si="7"/>
        <v/>
      </c>
      <c r="S26" t="str">
        <f t="shared" si="8"/>
        <v/>
      </c>
    </row>
    <row r="27" spans="1:19" x14ac:dyDescent="0.25">
      <c r="A27">
        <v>0.34271159715715699</v>
      </c>
      <c r="B27">
        <f t="shared" si="0"/>
        <v>2.9843214587881112E-41</v>
      </c>
      <c r="C27">
        <v>0</v>
      </c>
      <c r="D27">
        <v>0</v>
      </c>
      <c r="E27">
        <f t="shared" si="6"/>
        <v>743.17437269142147</v>
      </c>
      <c r="F27">
        <v>1</v>
      </c>
      <c r="G27">
        <v>4.6322299999999998</v>
      </c>
      <c r="H27">
        <v>4.4802799999999996</v>
      </c>
      <c r="I27">
        <f t="shared" si="3"/>
        <v>833326.7438550411</v>
      </c>
      <c r="J27">
        <f t="shared" si="1"/>
        <v>833.16306745222278</v>
      </c>
      <c r="N27">
        <f t="shared" si="2"/>
        <v>-4.9608262201032022E-4</v>
      </c>
      <c r="R27" t="str">
        <f t="shared" si="7"/>
        <v/>
      </c>
      <c r="S27" t="str">
        <f t="shared" si="8"/>
        <v/>
      </c>
    </row>
    <row r="28" spans="1:19" x14ac:dyDescent="0.25">
      <c r="A28">
        <v>0.357612101381381</v>
      </c>
      <c r="B28">
        <f t="shared" si="0"/>
        <v>5.9686429175762223E-41</v>
      </c>
      <c r="C28">
        <v>0</v>
      </c>
      <c r="D28">
        <v>0</v>
      </c>
      <c r="E28">
        <f t="shared" si="6"/>
        <v>663.89558400971089</v>
      </c>
      <c r="F28">
        <v>1</v>
      </c>
      <c r="G28">
        <v>4.6322299999999998</v>
      </c>
      <c r="H28">
        <v>4.4802799999999996</v>
      </c>
      <c r="I28">
        <f t="shared" si="3"/>
        <v>827136.60467323777</v>
      </c>
      <c r="J28">
        <f t="shared" si="1"/>
        <v>826.97292827041952</v>
      </c>
      <c r="N28">
        <f t="shared" si="2"/>
        <v>-4.9608262201032022E-4</v>
      </c>
      <c r="R28" t="str">
        <f t="shared" si="7"/>
        <v/>
      </c>
      <c r="S28" t="str">
        <f t="shared" si="8"/>
        <v/>
      </c>
    </row>
    <row r="29" spans="1:19" x14ac:dyDescent="0.25">
      <c r="A29">
        <v>0.37251260560560501</v>
      </c>
      <c r="B29">
        <f t="shared" si="0"/>
        <v>1.1937285835152445E-40</v>
      </c>
      <c r="C29">
        <v>0</v>
      </c>
      <c r="D29">
        <v>0</v>
      </c>
      <c r="E29">
        <f t="shared" si="6"/>
        <v>595.82244605086021</v>
      </c>
      <c r="F29">
        <v>1</v>
      </c>
      <c r="G29">
        <v>4.6322299999999998</v>
      </c>
      <c r="H29">
        <v>4.4802799999999996</v>
      </c>
      <c r="I29">
        <f t="shared" si="3"/>
        <v>820946.46549143456</v>
      </c>
      <c r="J29">
        <f t="shared" si="1"/>
        <v>820.78278908861625</v>
      </c>
      <c r="N29">
        <f t="shared" si="2"/>
        <v>-4.9608262201032022E-4</v>
      </c>
      <c r="R29" t="str">
        <f t="shared" si="7"/>
        <v/>
      </c>
      <c r="S29" t="str">
        <f t="shared" si="8"/>
        <v/>
      </c>
    </row>
    <row r="30" spans="1:19" x14ac:dyDescent="0.25">
      <c r="A30">
        <v>0.38741310982982902</v>
      </c>
      <c r="B30">
        <f t="shared" si="0"/>
        <v>2.3874571670304889E-40</v>
      </c>
      <c r="C30">
        <v>0</v>
      </c>
      <c r="D30">
        <v>0</v>
      </c>
      <c r="E30">
        <f t="shared" si="6"/>
        <v>537.01316571238408</v>
      </c>
      <c r="F30">
        <v>1</v>
      </c>
      <c r="G30">
        <v>4.6322299999999998</v>
      </c>
      <c r="H30">
        <v>4.4802799999999996</v>
      </c>
      <c r="I30">
        <f t="shared" si="3"/>
        <v>814756.32630963135</v>
      </c>
      <c r="J30">
        <f t="shared" si="1"/>
        <v>814.59264990681311</v>
      </c>
      <c r="N30">
        <f t="shared" si="2"/>
        <v>-4.9608262201032022E-4</v>
      </c>
      <c r="R30" t="str">
        <f t="shared" si="7"/>
        <v/>
      </c>
      <c r="S30" t="str">
        <f t="shared" si="8"/>
        <v/>
      </c>
    </row>
    <row r="31" spans="1:19" x14ac:dyDescent="0.25">
      <c r="A31">
        <v>0.40231361405405403</v>
      </c>
      <c r="B31">
        <f t="shared" si="0"/>
        <v>4.7749143340609778E-40</v>
      </c>
      <c r="C31">
        <v>0</v>
      </c>
      <c r="D31">
        <v>0</v>
      </c>
      <c r="E31">
        <f t="shared" si="6"/>
        <v>485.9199901953636</v>
      </c>
      <c r="F31">
        <v>1</v>
      </c>
      <c r="G31">
        <v>4.6322299999999998</v>
      </c>
      <c r="H31">
        <v>4.4802799999999996</v>
      </c>
      <c r="I31">
        <f t="shared" si="3"/>
        <v>808566.18712782813</v>
      </c>
      <c r="J31">
        <f t="shared" si="1"/>
        <v>808.40251072500985</v>
      </c>
      <c r="N31">
        <f t="shared" si="2"/>
        <v>-4.9608262201032022E-4</v>
      </c>
      <c r="R31" t="str">
        <f t="shared" si="7"/>
        <v/>
      </c>
      <c r="S31" t="str">
        <f t="shared" si="8"/>
        <v/>
      </c>
    </row>
    <row r="32" spans="1:19" x14ac:dyDescent="0.25">
      <c r="A32">
        <v>0.41721411827827798</v>
      </c>
      <c r="B32">
        <f t="shared" si="0"/>
        <v>9.5498286681219557E-40</v>
      </c>
      <c r="C32">
        <v>0</v>
      </c>
      <c r="D32">
        <v>0</v>
      </c>
      <c r="E32">
        <f t="shared" si="6"/>
        <v>441.29837953511304</v>
      </c>
      <c r="F32">
        <v>1</v>
      </c>
      <c r="G32">
        <v>4.6322299999999998</v>
      </c>
      <c r="H32">
        <v>4.4802799999999996</v>
      </c>
      <c r="I32">
        <f t="shared" si="3"/>
        <v>802376.04794602492</v>
      </c>
      <c r="J32">
        <f t="shared" si="1"/>
        <v>802.21237154320659</v>
      </c>
      <c r="N32">
        <f t="shared" si="2"/>
        <v>-4.9608262201032022E-4</v>
      </c>
      <c r="R32" t="str">
        <f t="shared" si="7"/>
        <v/>
      </c>
      <c r="S32" t="str">
        <f t="shared" si="8"/>
        <v/>
      </c>
    </row>
    <row r="33" spans="1:19" x14ac:dyDescent="0.25">
      <c r="A33">
        <v>0.43211462250250199</v>
      </c>
      <c r="B33">
        <f t="shared" si="0"/>
        <v>1.9099657336243911E-39</v>
      </c>
      <c r="C33">
        <v>0</v>
      </c>
      <c r="D33">
        <v>0</v>
      </c>
      <c r="E33">
        <f t="shared" si="6"/>
        <v>402.13945152662001</v>
      </c>
      <c r="F33">
        <v>1</v>
      </c>
      <c r="G33">
        <v>4.6322299999999998</v>
      </c>
      <c r="H33">
        <v>4.4802799999999996</v>
      </c>
      <c r="I33">
        <f t="shared" si="3"/>
        <v>796185.90876422171</v>
      </c>
      <c r="J33">
        <f t="shared" si="1"/>
        <v>796.02223236140344</v>
      </c>
      <c r="N33">
        <f t="shared" si="2"/>
        <v>-4.9608262201032022E-4</v>
      </c>
      <c r="R33" t="str">
        <f t="shared" si="7"/>
        <v/>
      </c>
      <c r="S33" t="str">
        <f t="shared" si="8"/>
        <v/>
      </c>
    </row>
    <row r="34" spans="1:19" x14ac:dyDescent="0.25">
      <c r="A34">
        <v>0.447015126726726</v>
      </c>
      <c r="B34">
        <f t="shared" si="0"/>
        <v>3.8199314672487823E-39</v>
      </c>
      <c r="C34">
        <v>0</v>
      </c>
      <c r="D34">
        <v>0</v>
      </c>
      <c r="E34">
        <f t="shared" si="6"/>
        <v>367.61917631783984</v>
      </c>
      <c r="F34">
        <v>1</v>
      </c>
      <c r="G34">
        <v>4.6322299999999998</v>
      </c>
      <c r="H34">
        <v>4.4802799999999996</v>
      </c>
      <c r="I34">
        <f t="shared" si="3"/>
        <v>789995.76958241838</v>
      </c>
      <c r="J34">
        <f t="shared" si="1"/>
        <v>789.83209317960007</v>
      </c>
      <c r="N34">
        <f t="shared" si="2"/>
        <v>-4.9608262201032022E-4</v>
      </c>
      <c r="R34" t="str">
        <f t="shared" si="7"/>
        <v/>
      </c>
      <c r="S34" t="str">
        <f t="shared" si="8"/>
        <v/>
      </c>
    </row>
    <row r="35" spans="1:19" x14ac:dyDescent="0.25">
      <c r="A35">
        <v>0.46191563095095001</v>
      </c>
      <c r="B35">
        <f t="shared" si="0"/>
        <v>7.6398629344975645E-39</v>
      </c>
      <c r="C35">
        <v>0</v>
      </c>
      <c r="D35">
        <v>0</v>
      </c>
      <c r="E35">
        <f t="shared" si="6"/>
        <v>337.05977311961243</v>
      </c>
      <c r="F35">
        <v>1</v>
      </c>
      <c r="G35">
        <v>4.6322299999999998</v>
      </c>
      <c r="H35">
        <v>4.4802799999999996</v>
      </c>
      <c r="I35">
        <f t="shared" si="3"/>
        <v>783805.63040061516</v>
      </c>
      <c r="J35">
        <f t="shared" si="1"/>
        <v>783.64195399779692</v>
      </c>
      <c r="N35">
        <f t="shared" si="2"/>
        <v>-4.9608262201032022E-4</v>
      </c>
      <c r="R35" t="str">
        <f t="shared" si="7"/>
        <v/>
      </c>
      <c r="S35" t="str">
        <f t="shared" si="8"/>
        <v/>
      </c>
    </row>
    <row r="36" spans="1:19" x14ac:dyDescent="0.25">
      <c r="A36">
        <v>0.47681613517517502</v>
      </c>
      <c r="B36">
        <f t="shared" si="0"/>
        <v>1.5279725868995129E-38</v>
      </c>
      <c r="C36">
        <v>0</v>
      </c>
      <c r="D36">
        <v>0</v>
      </c>
      <c r="E36">
        <f t="shared" si="6"/>
        <v>309.90009674671512</v>
      </c>
      <c r="F36">
        <v>1</v>
      </c>
      <c r="G36">
        <v>4.6322299999999998</v>
      </c>
      <c r="H36">
        <v>4.4802799999999996</v>
      </c>
      <c r="I36">
        <f t="shared" si="3"/>
        <v>777615.49121881183</v>
      </c>
      <c r="J36">
        <f t="shared" si="1"/>
        <v>777.45181481599354</v>
      </c>
      <c r="N36">
        <f t="shared" si="2"/>
        <v>-4.9608262201032022E-4</v>
      </c>
      <c r="R36" t="str">
        <f t="shared" si="7"/>
        <v/>
      </c>
      <c r="S36" t="str">
        <f t="shared" si="8"/>
        <v/>
      </c>
    </row>
    <row r="37" spans="1:19" x14ac:dyDescent="0.25">
      <c r="A37">
        <v>0.49171663939939902</v>
      </c>
      <c r="B37">
        <f t="shared" si="0"/>
        <v>3.0559451737990258E-38</v>
      </c>
      <c r="C37">
        <v>0</v>
      </c>
      <c r="D37">
        <v>0</v>
      </c>
      <c r="E37">
        <f t="shared" si="6"/>
        <v>285.67271711586636</v>
      </c>
      <c r="F37">
        <v>1</v>
      </c>
      <c r="G37">
        <v>4.6322299999999998</v>
      </c>
      <c r="H37">
        <v>4.4802799999999996</v>
      </c>
      <c r="I37">
        <f t="shared" si="3"/>
        <v>771425.35203700862</v>
      </c>
      <c r="J37">
        <f t="shared" si="1"/>
        <v>771.2616756341904</v>
      </c>
      <c r="N37">
        <f t="shared" si="2"/>
        <v>-4.9608262201032022E-4</v>
      </c>
      <c r="R37" t="str">
        <f t="shared" si="7"/>
        <v/>
      </c>
      <c r="S37" t="str">
        <f t="shared" si="8"/>
        <v/>
      </c>
    </row>
    <row r="38" spans="1:19" x14ac:dyDescent="0.25">
      <c r="A38">
        <v>0.50661714362362298</v>
      </c>
      <c r="B38">
        <f t="shared" si="0"/>
        <v>6.1118903475980516E-38</v>
      </c>
      <c r="C38">
        <v>0</v>
      </c>
      <c r="D38">
        <v>0</v>
      </c>
      <c r="E38">
        <f t="shared" si="6"/>
        <v>263.98603063594317</v>
      </c>
      <c r="F38">
        <v>1</v>
      </c>
      <c r="G38">
        <v>4.6322299999999998</v>
      </c>
      <c r="H38">
        <v>4.4802799999999996</v>
      </c>
      <c r="I38">
        <f t="shared" si="3"/>
        <v>765235.21285520541</v>
      </c>
      <c r="J38">
        <f t="shared" si="1"/>
        <v>765.07153645238714</v>
      </c>
      <c r="N38">
        <f t="shared" si="2"/>
        <v>-4.9608262201032022E-4</v>
      </c>
      <c r="R38" t="str">
        <f t="shared" si="7"/>
        <v/>
      </c>
      <c r="S38" t="str">
        <f t="shared" si="8"/>
        <v/>
      </c>
    </row>
    <row r="39" spans="1:19" x14ac:dyDescent="0.25">
      <c r="A39">
        <v>0.52151764784784704</v>
      </c>
      <c r="B39">
        <f t="shared" si="0"/>
        <v>1.2223780695196103E-37</v>
      </c>
      <c r="C39">
        <v>0</v>
      </c>
      <c r="D39">
        <v>0</v>
      </c>
      <c r="E39">
        <f t="shared" si="6"/>
        <v>244.51018943713191</v>
      </c>
      <c r="F39">
        <v>1</v>
      </c>
      <c r="G39">
        <v>4.6322299999999998</v>
      </c>
      <c r="H39">
        <v>4.4802799999999996</v>
      </c>
      <c r="I39">
        <f t="shared" si="3"/>
        <v>759045.07367340219</v>
      </c>
      <c r="J39">
        <f t="shared" si="1"/>
        <v>758.88139727058388</v>
      </c>
      <c r="N39">
        <f t="shared" si="2"/>
        <v>-4.9608262201032022E-4</v>
      </c>
      <c r="R39" t="str">
        <f t="shared" si="7"/>
        <v/>
      </c>
      <c r="S39" t="str">
        <f t="shared" si="8"/>
        <v/>
      </c>
    </row>
    <row r="40" spans="1:19" x14ac:dyDescent="0.25">
      <c r="A40">
        <v>0.536418152072072</v>
      </c>
      <c r="B40">
        <f t="shared" si="0"/>
        <v>2.4447561390392207E-37</v>
      </c>
      <c r="C40">
        <v>0</v>
      </c>
      <c r="D40">
        <v>0</v>
      </c>
      <c r="E40">
        <f t="shared" si="6"/>
        <v>226.96595225405812</v>
      </c>
      <c r="F40">
        <v>1</v>
      </c>
      <c r="G40">
        <v>4.6322299999999998</v>
      </c>
      <c r="H40">
        <v>4.4802799999999996</v>
      </c>
      <c r="I40">
        <f t="shared" si="3"/>
        <v>752854.93449159898</v>
      </c>
      <c r="J40">
        <f t="shared" si="1"/>
        <v>752.69125808878073</v>
      </c>
      <c r="N40">
        <f t="shared" si="2"/>
        <v>-4.9608262201032022E-4</v>
      </c>
      <c r="R40" t="str">
        <f t="shared" si="7"/>
        <v/>
      </c>
      <c r="S40" t="str">
        <f t="shared" si="8"/>
        <v/>
      </c>
    </row>
    <row r="41" spans="1:19" x14ac:dyDescent="0.25">
      <c r="A41">
        <v>0.55131865629629595</v>
      </c>
      <c r="B41">
        <f t="shared" si="0"/>
        <v>4.8895122780784413E-37</v>
      </c>
      <c r="C41">
        <v>0</v>
      </c>
      <c r="D41">
        <v>0</v>
      </c>
      <c r="E41">
        <f t="shared" si="6"/>
        <v>211.11578923382584</v>
      </c>
      <c r="F41">
        <v>1</v>
      </c>
      <c r="G41">
        <v>4.6322299999999998</v>
      </c>
      <c r="H41">
        <v>4.4802799999999996</v>
      </c>
      <c r="I41">
        <f t="shared" si="3"/>
        <v>746664.79530979577</v>
      </c>
      <c r="J41">
        <f t="shared" si="1"/>
        <v>746.50111890697747</v>
      </c>
      <c r="N41">
        <f t="shared" si="2"/>
        <v>-4.9608262201032022E-4</v>
      </c>
      <c r="R41" t="str">
        <f t="shared" si="7"/>
        <v/>
      </c>
      <c r="S41" t="str">
        <f t="shared" si="8"/>
        <v/>
      </c>
    </row>
    <row r="42" spans="1:19" x14ac:dyDescent="0.25">
      <c r="A42">
        <v>0.56621916052052002</v>
      </c>
      <c r="B42">
        <f t="shared" si="0"/>
        <v>9.7790245561568826E-37</v>
      </c>
      <c r="C42">
        <v>0</v>
      </c>
      <c r="D42">
        <v>0</v>
      </c>
      <c r="E42">
        <f t="shared" si="6"/>
        <v>196.75673878437044</v>
      </c>
      <c r="F42">
        <v>1</v>
      </c>
      <c r="G42">
        <v>4.6322299999999998</v>
      </c>
      <c r="H42">
        <v>4.4802799999999996</v>
      </c>
      <c r="I42">
        <f t="shared" si="3"/>
        <v>740474.65612799244</v>
      </c>
      <c r="J42">
        <f t="shared" si="1"/>
        <v>740.31097972517421</v>
      </c>
      <c r="N42">
        <f t="shared" si="2"/>
        <v>-4.9608262201032022E-4</v>
      </c>
      <c r="R42" t="str">
        <f t="shared" si="7"/>
        <v/>
      </c>
      <c r="S42" t="str">
        <f t="shared" si="8"/>
        <v/>
      </c>
    </row>
    <row r="43" spans="1:19" x14ac:dyDescent="0.25">
      <c r="A43">
        <v>0.58111966474474397</v>
      </c>
      <c r="B43">
        <f t="shared" si="0"/>
        <v>1.9558049112313765E-36</v>
      </c>
      <c r="C43">
        <v>0</v>
      </c>
      <c r="D43">
        <v>0</v>
      </c>
      <c r="E43">
        <f t="shared" si="6"/>
        <v>183.71463610947345</v>
      </c>
      <c r="F43">
        <v>1</v>
      </c>
      <c r="G43">
        <v>4.6322299999999998</v>
      </c>
      <c r="H43">
        <v>4.4802799999999996</v>
      </c>
      <c r="I43">
        <f t="shared" si="3"/>
        <v>734284.51694618922</v>
      </c>
      <c r="J43">
        <f>(I43-$K$4)*$J$2</f>
        <v>734.12084054337095</v>
      </c>
      <c r="N43">
        <f t="shared" si="2"/>
        <v>-4.9608262201032022E-4</v>
      </c>
      <c r="R43" t="str">
        <f t="shared" si="7"/>
        <v/>
      </c>
      <c r="S43" t="str">
        <f t="shared" si="8"/>
        <v/>
      </c>
    </row>
    <row r="44" spans="1:19" x14ac:dyDescent="0.25">
      <c r="A44">
        <v>0.59602016896896903</v>
      </c>
      <c r="B44">
        <f t="shared" si="0"/>
        <v>3.911609822462753E-36</v>
      </c>
      <c r="C44">
        <v>0</v>
      </c>
      <c r="D44">
        <v>0</v>
      </c>
      <c r="E44">
        <f t="shared" si="6"/>
        <v>171.83942292806469</v>
      </c>
      <c r="F44">
        <v>1</v>
      </c>
      <c r="G44">
        <v>4.6322299999999998</v>
      </c>
      <c r="H44">
        <v>4.4802799999999996</v>
      </c>
      <c r="I44">
        <f t="shared" si="3"/>
        <v>728094.37776438601</v>
      </c>
      <c r="J44">
        <f t="shared" si="1"/>
        <v>727.93070136156769</v>
      </c>
      <c r="N44">
        <f t="shared" si="2"/>
        <v>-4.9608262201032022E-4</v>
      </c>
      <c r="R44" t="str">
        <f t="shared" si="7"/>
        <v/>
      </c>
      <c r="S44" t="str">
        <f t="shared" si="8"/>
        <v/>
      </c>
    </row>
    <row r="45" spans="1:19" x14ac:dyDescent="0.25">
      <c r="A45">
        <v>0.61092067319319299</v>
      </c>
      <c r="B45">
        <f t="shared" si="0"/>
        <v>7.8232196449255061E-36</v>
      </c>
      <c r="C45">
        <v>0</v>
      </c>
      <c r="D45">
        <v>0</v>
      </c>
      <c r="E45">
        <f t="shared" si="6"/>
        <v>161.00131486382026</v>
      </c>
      <c r="F45">
        <v>1</v>
      </c>
      <c r="G45">
        <v>4.6322299999999998</v>
      </c>
      <c r="H45">
        <v>4.4802799999999996</v>
      </c>
      <c r="I45">
        <f t="shared" si="3"/>
        <v>721904.23858258268</v>
      </c>
      <c r="J45">
        <f t="shared" si="1"/>
        <v>721.74056217976442</v>
      </c>
      <c r="N45">
        <f t="shared" si="2"/>
        <v>-4.9608262201032022E-4</v>
      </c>
      <c r="R45" t="str">
        <f t="shared" si="7"/>
        <v/>
      </c>
      <c r="S45" t="str">
        <f t="shared" si="8"/>
        <v/>
      </c>
    </row>
    <row r="46" spans="1:19" x14ac:dyDescent="0.25">
      <c r="A46">
        <v>0.62582117741741705</v>
      </c>
      <c r="B46">
        <f t="shared" si="0"/>
        <v>1.5646439289851012E-35</v>
      </c>
      <c r="C46">
        <v>0</v>
      </c>
      <c r="D46">
        <v>0</v>
      </c>
      <c r="E46">
        <f t="shared" si="6"/>
        <v>151.08765333110628</v>
      </c>
      <c r="F46">
        <v>1</v>
      </c>
      <c r="G46">
        <v>4.6322299999999998</v>
      </c>
      <c r="H46">
        <v>4.4802799999999996</v>
      </c>
      <c r="I46">
        <f t="shared" si="3"/>
        <v>715714.09940077947</v>
      </c>
      <c r="J46">
        <f t="shared" si="1"/>
        <v>715.55042299796116</v>
      </c>
      <c r="N46">
        <f t="shared" si="2"/>
        <v>-4.9608262201032022E-4</v>
      </c>
      <c r="R46" t="str">
        <f t="shared" si="7"/>
        <v/>
      </c>
      <c r="S46" t="str">
        <f t="shared" si="8"/>
        <v/>
      </c>
    </row>
    <row r="47" spans="1:19" x14ac:dyDescent="0.25">
      <c r="A47">
        <v>0.64072168164164101</v>
      </c>
      <c r="B47">
        <f t="shared" si="0"/>
        <v>3.1292878579702024E-35</v>
      </c>
      <c r="C47">
        <v>0</v>
      </c>
      <c r="D47">
        <v>0</v>
      </c>
      <c r="E47">
        <f t="shared" si="6"/>
        <v>142.00030685751958</v>
      </c>
      <c r="F47">
        <v>1</v>
      </c>
      <c r="G47">
        <v>4.6322299999999998</v>
      </c>
      <c r="H47">
        <v>4.4802799999999996</v>
      </c>
      <c r="I47">
        <f t="shared" si="3"/>
        <v>709523.96021897625</v>
      </c>
      <c r="J47">
        <f t="shared" si="1"/>
        <v>709.36028381615802</v>
      </c>
      <c r="N47">
        <f t="shared" si="2"/>
        <v>-4.9608262201032022E-4</v>
      </c>
      <c r="R47" t="str">
        <f t="shared" si="7"/>
        <v/>
      </c>
      <c r="S47" t="str">
        <f t="shared" si="8"/>
        <v/>
      </c>
    </row>
    <row r="48" spans="1:19" x14ac:dyDescent="0.25">
      <c r="A48">
        <v>0.65562218586586496</v>
      </c>
      <c r="B48">
        <f t="shared" si="0"/>
        <v>6.2585757159404049E-35</v>
      </c>
      <c r="C48">
        <v>0</v>
      </c>
      <c r="D48">
        <v>0</v>
      </c>
      <c r="E48">
        <f t="shared" si="6"/>
        <v>133.65351584685402</v>
      </c>
      <c r="F48">
        <v>1</v>
      </c>
      <c r="G48">
        <v>4.6322299999999998</v>
      </c>
      <c r="H48">
        <v>4.4802799999999996</v>
      </c>
      <c r="I48">
        <f t="shared" si="3"/>
        <v>703333.82103717304</v>
      </c>
      <c r="J48">
        <f t="shared" si="1"/>
        <v>703.17014463435476</v>
      </c>
      <c r="N48">
        <f t="shared" si="2"/>
        <v>-4.9608262201032022E-4</v>
      </c>
      <c r="R48" t="str">
        <f t="shared" si="7"/>
        <v/>
      </c>
      <c r="S48" t="str">
        <f t="shared" si="8"/>
        <v/>
      </c>
    </row>
    <row r="49" spans="1:19" x14ac:dyDescent="0.25">
      <c r="A49">
        <v>0.67052269009009002</v>
      </c>
      <c r="B49">
        <f t="shared" si="0"/>
        <v>1.251715143188081E-34</v>
      </c>
      <c r="C49">
        <v>0</v>
      </c>
      <c r="D49">
        <v>0</v>
      </c>
      <c r="E49">
        <f t="shared" si="6"/>
        <v>125.97209709884775</v>
      </c>
      <c r="F49">
        <v>1</v>
      </c>
      <c r="G49">
        <v>4.6322299999999998</v>
      </c>
      <c r="H49">
        <v>4.4802799999999996</v>
      </c>
      <c r="I49">
        <f t="shared" si="3"/>
        <v>697143.68185536982</v>
      </c>
      <c r="J49">
        <f t="shared" si="1"/>
        <v>696.9800054525515</v>
      </c>
      <c r="N49">
        <f t="shared" si="2"/>
        <v>-4.9608262201032022E-4</v>
      </c>
      <c r="R49" t="str">
        <f t="shared" si="7"/>
        <v/>
      </c>
      <c r="S49" t="str">
        <f t="shared" si="8"/>
        <v/>
      </c>
    </row>
    <row r="50" spans="1:19" x14ac:dyDescent="0.25">
      <c r="A50">
        <v>0.68542319431431398</v>
      </c>
      <c r="B50">
        <f t="shared" si="0"/>
        <v>2.503430286376162E-34</v>
      </c>
      <c r="C50">
        <v>0</v>
      </c>
      <c r="D50">
        <v>0</v>
      </c>
      <c r="E50">
        <f t="shared" si="6"/>
        <v>118.88994164213617</v>
      </c>
      <c r="F50">
        <v>1</v>
      </c>
      <c r="G50">
        <v>4.6322299999999998</v>
      </c>
      <c r="H50">
        <v>4.4802799999999996</v>
      </c>
      <c r="I50">
        <f t="shared" si="3"/>
        <v>690953.5426735665</v>
      </c>
      <c r="J50">
        <f t="shared" si="1"/>
        <v>690.78986627074823</v>
      </c>
      <c r="N50">
        <f t="shared" si="2"/>
        <v>-4.9608262201032022E-4</v>
      </c>
      <c r="R50" t="str">
        <f t="shared" si="7"/>
        <v/>
      </c>
      <c r="S50" t="str">
        <f t="shared" si="8"/>
        <v/>
      </c>
    </row>
    <row r="51" spans="1:19" x14ac:dyDescent="0.25">
      <c r="A51">
        <v>0.70032369853853804</v>
      </c>
      <c r="B51">
        <f t="shared" si="0"/>
        <v>5.0068605727523239E-34</v>
      </c>
      <c r="C51">
        <v>0</v>
      </c>
      <c r="D51">
        <v>0</v>
      </c>
      <c r="E51">
        <f t="shared" si="6"/>
        <v>112.34875283942763</v>
      </c>
      <c r="F51">
        <v>1</v>
      </c>
      <c r="G51">
        <v>4.6322299999999998</v>
      </c>
      <c r="H51">
        <v>4.4802799999999996</v>
      </c>
      <c r="I51">
        <f t="shared" si="3"/>
        <v>684763.40349176328</v>
      </c>
      <c r="J51">
        <f t="shared" si="1"/>
        <v>684.59972708894497</v>
      </c>
      <c r="N51">
        <f t="shared" si="2"/>
        <v>-4.9608262201032022E-4</v>
      </c>
      <c r="R51" t="str">
        <f t="shared" si="7"/>
        <v/>
      </c>
      <c r="S51" t="str">
        <f t="shared" si="8"/>
        <v/>
      </c>
    </row>
    <row r="52" spans="1:19" x14ac:dyDescent="0.25">
      <c r="A52">
        <v>0.715224202762762</v>
      </c>
      <c r="B52">
        <f t="shared" si="0"/>
        <v>1.0013721145504648E-33</v>
      </c>
      <c r="C52">
        <v>0</v>
      </c>
      <c r="D52">
        <v>0</v>
      </c>
      <c r="E52">
        <f t="shared" si="6"/>
        <v>106.29698220424403</v>
      </c>
      <c r="F52">
        <v>1</v>
      </c>
      <c r="G52">
        <v>4.6322299999999998</v>
      </c>
      <c r="H52">
        <v>4.4802799999999996</v>
      </c>
      <c r="I52">
        <f t="shared" si="3"/>
        <v>678573.26430996007</v>
      </c>
      <c r="J52">
        <f t="shared" si="1"/>
        <v>678.40958790714183</v>
      </c>
      <c r="N52">
        <f t="shared" si="2"/>
        <v>-4.9608262201032022E-4</v>
      </c>
      <c r="R52" t="str">
        <f t="shared" si="7"/>
        <v/>
      </c>
      <c r="S52" t="str">
        <f t="shared" si="8"/>
        <v/>
      </c>
    </row>
    <row r="53" spans="1:19" x14ac:dyDescent="0.25">
      <c r="A53">
        <v>0.73012470698698695</v>
      </c>
      <c r="B53">
        <f t="shared" si="0"/>
        <v>2.0027442291009296E-33</v>
      </c>
      <c r="C53">
        <v>0</v>
      </c>
      <c r="D53">
        <v>0</v>
      </c>
      <c r="E53">
        <f t="shared" si="6"/>
        <v>100.68892860952565</v>
      </c>
      <c r="F53">
        <v>1</v>
      </c>
      <c r="G53">
        <v>4.6322299999999998</v>
      </c>
      <c r="H53">
        <v>4.4802799999999996</v>
      </c>
      <c r="I53">
        <f t="shared" si="3"/>
        <v>672383.12512815674</v>
      </c>
      <c r="J53">
        <f t="shared" si="1"/>
        <v>672.21944872533845</v>
      </c>
      <c r="N53">
        <f t="shared" si="2"/>
        <v>-4.9608262201032022E-4</v>
      </c>
      <c r="R53" t="str">
        <f t="shared" si="7"/>
        <v/>
      </c>
      <c r="S53" t="str">
        <f t="shared" si="8"/>
        <v/>
      </c>
    </row>
    <row r="54" spans="1:19" x14ac:dyDescent="0.25">
      <c r="A54">
        <v>0.74502521121121101</v>
      </c>
      <c r="B54">
        <f t="shared" si="0"/>
        <v>4.0054884582018591E-33</v>
      </c>
      <c r="C54">
        <v>0</v>
      </c>
      <c r="D54">
        <v>0</v>
      </c>
      <c r="E54">
        <f t="shared" si="6"/>
        <v>95.483973083134316</v>
      </c>
      <c r="F54">
        <v>1</v>
      </c>
      <c r="G54">
        <v>4.6322299999999998</v>
      </c>
      <c r="H54">
        <v>4.4802799999999996</v>
      </c>
      <c r="I54">
        <f t="shared" si="3"/>
        <v>666192.98594635364</v>
      </c>
      <c r="J54">
        <f t="shared" si="1"/>
        <v>666.02930954353531</v>
      </c>
      <c r="N54">
        <f t="shared" si="2"/>
        <v>-4.9608262201032022E-4</v>
      </c>
      <c r="R54" t="str">
        <f t="shared" si="7"/>
        <v/>
      </c>
      <c r="S54" t="str">
        <f t="shared" si="8"/>
        <v/>
      </c>
    </row>
    <row r="55" spans="1:19" x14ac:dyDescent="0.25">
      <c r="A55">
        <v>0.75992571543543497</v>
      </c>
      <c r="B55">
        <f t="shared" si="0"/>
        <v>8.0109769164037182E-33</v>
      </c>
      <c r="C55">
        <v>0</v>
      </c>
      <c r="D55">
        <v>0</v>
      </c>
      <c r="E55">
        <f t="shared" si="6"/>
        <v>90.645926561633729</v>
      </c>
      <c r="F55">
        <v>1</v>
      </c>
      <c r="G55">
        <v>4.6322299999999998</v>
      </c>
      <c r="H55">
        <v>4.4802799999999996</v>
      </c>
      <c r="I55">
        <f t="shared" si="3"/>
        <v>660002.84676455043</v>
      </c>
      <c r="J55">
        <f t="shared" si="1"/>
        <v>659.83917036173216</v>
      </c>
      <c r="N55">
        <f t="shared" si="2"/>
        <v>-4.9608262201032022E-4</v>
      </c>
      <c r="R55" t="str">
        <f t="shared" si="7"/>
        <v/>
      </c>
      <c r="S55" t="str">
        <f t="shared" si="8"/>
        <v/>
      </c>
    </row>
    <row r="56" spans="1:19" x14ac:dyDescent="0.25">
      <c r="A56">
        <v>0.77482621965965903</v>
      </c>
      <c r="B56">
        <f t="shared" si="0"/>
        <v>1.6021953832807436E-32</v>
      </c>
      <c r="C56">
        <v>0</v>
      </c>
      <c r="D56">
        <v>0</v>
      </c>
      <c r="E56">
        <f t="shared" si="6"/>
        <v>86.142472106784211</v>
      </c>
      <c r="F56">
        <v>1</v>
      </c>
      <c r="G56">
        <v>4.6322299999999998</v>
      </c>
      <c r="H56">
        <v>4.4802799999999996</v>
      </c>
      <c r="I56">
        <f t="shared" si="3"/>
        <v>653812.7075827471</v>
      </c>
      <c r="J56">
        <f t="shared" si="1"/>
        <v>653.64903117992878</v>
      </c>
      <c r="N56">
        <f t="shared" si="2"/>
        <v>-4.9608262201032022E-4</v>
      </c>
      <c r="R56" t="str">
        <f t="shared" si="7"/>
        <v/>
      </c>
      <c r="S56" t="str">
        <f t="shared" si="8"/>
        <v/>
      </c>
    </row>
    <row r="57" spans="1:19" x14ac:dyDescent="0.25">
      <c r="A57">
        <v>0.78972672388388299</v>
      </c>
      <c r="B57">
        <f t="shared" si="0"/>
        <v>3.2043907665614873E-32</v>
      </c>
      <c r="C57">
        <v>0</v>
      </c>
      <c r="D57">
        <v>0</v>
      </c>
      <c r="E57">
        <f t="shared" si="6"/>
        <v>81.944686404651208</v>
      </c>
      <c r="F57">
        <v>1</v>
      </c>
      <c r="G57">
        <v>4.6322299999999998</v>
      </c>
      <c r="H57">
        <v>4.4802799999999996</v>
      </c>
      <c r="I57">
        <f t="shared" si="3"/>
        <v>647622.56840094388</v>
      </c>
      <c r="J57">
        <f t="shared" si="1"/>
        <v>647.45889199812564</v>
      </c>
      <c r="N57">
        <f t="shared" si="2"/>
        <v>-4.9608262201032022E-4</v>
      </c>
      <c r="R57" t="str">
        <f t="shared" si="7"/>
        <v/>
      </c>
      <c r="S57" t="str">
        <f t="shared" si="8"/>
        <v/>
      </c>
    </row>
    <row r="58" spans="1:19" x14ac:dyDescent="0.25">
      <c r="A58">
        <v>0.80462722810810805</v>
      </c>
      <c r="B58">
        <f t="shared" si="0"/>
        <v>6.4087815331229746E-32</v>
      </c>
      <c r="C58">
        <v>0</v>
      </c>
      <c r="D58">
        <v>0</v>
      </c>
      <c r="E58">
        <f t="shared" si="6"/>
        <v>78.026628038806493</v>
      </c>
      <c r="F58">
        <v>1</v>
      </c>
      <c r="G58">
        <v>4.6322299999999998</v>
      </c>
      <c r="H58">
        <v>4.4802799999999996</v>
      </c>
      <c r="I58">
        <f t="shared" si="3"/>
        <v>641432.42921914055</v>
      </c>
      <c r="J58">
        <f t="shared" si="1"/>
        <v>641.26875281632226</v>
      </c>
      <c r="N58">
        <f t="shared" si="2"/>
        <v>-4.9608262201032022E-4</v>
      </c>
      <c r="R58" t="str">
        <f t="shared" si="7"/>
        <v/>
      </c>
      <c r="S58" t="str">
        <f t="shared" si="8"/>
        <v/>
      </c>
    </row>
    <row r="59" spans="1:19" x14ac:dyDescent="0.25">
      <c r="A59">
        <v>0.819527732332332</v>
      </c>
      <c r="B59">
        <f t="shared" si="0"/>
        <v>1.2817563066245949E-31</v>
      </c>
      <c r="C59">
        <v>0</v>
      </c>
      <c r="D59">
        <v>0</v>
      </c>
      <c r="E59">
        <f t="shared" si="6"/>
        <v>74.364982191111551</v>
      </c>
      <c r="F59">
        <v>1</v>
      </c>
      <c r="G59">
        <v>4.6322299999999998</v>
      </c>
      <c r="H59">
        <v>4.4802799999999996</v>
      </c>
      <c r="I59">
        <f t="shared" si="3"/>
        <v>635242.29003733734</v>
      </c>
      <c r="J59">
        <f t="shared" si="1"/>
        <v>635.07861363451912</v>
      </c>
      <c r="N59">
        <f t="shared" si="2"/>
        <v>-4.9608262201032022E-4</v>
      </c>
      <c r="R59" t="str">
        <f t="shared" si="7"/>
        <v/>
      </c>
      <c r="S59" t="str">
        <f t="shared" si="8"/>
        <v/>
      </c>
    </row>
    <row r="60" spans="1:19" x14ac:dyDescent="0.25">
      <c r="A60">
        <v>0.83442823655655596</v>
      </c>
      <c r="B60">
        <f t="shared" si="0"/>
        <v>2.5635126132491898E-31</v>
      </c>
      <c r="C60">
        <v>0</v>
      </c>
      <c r="D60">
        <v>0</v>
      </c>
      <c r="E60">
        <f t="shared" si="6"/>
        <v>70.9387531804513</v>
      </c>
      <c r="F60">
        <v>1</v>
      </c>
      <c r="G60">
        <v>4.6322299999999998</v>
      </c>
      <c r="H60">
        <v>4.4802799999999996</v>
      </c>
      <c r="I60">
        <f t="shared" si="3"/>
        <v>629052.15085553413</v>
      </c>
      <c r="J60">
        <f t="shared" si="1"/>
        <v>628.88847445271585</v>
      </c>
      <c r="N60">
        <f t="shared" si="2"/>
        <v>-4.9608262201032022E-4</v>
      </c>
      <c r="R60" t="str">
        <f t="shared" si="7"/>
        <v/>
      </c>
      <c r="S60" t="str">
        <f t="shared" si="8"/>
        <v/>
      </c>
    </row>
    <row r="61" spans="1:19" x14ac:dyDescent="0.25">
      <c r="A61">
        <v>0.84932874078078002</v>
      </c>
      <c r="B61">
        <f t="shared" si="0"/>
        <v>5.1270252264983797E-31</v>
      </c>
      <c r="C61">
        <v>0</v>
      </c>
      <c r="D61">
        <v>0</v>
      </c>
      <c r="E61">
        <f t="shared" si="6"/>
        <v>67.728997683157431</v>
      </c>
      <c r="F61">
        <v>1</v>
      </c>
      <c r="G61">
        <v>4.6322299999999998</v>
      </c>
      <c r="H61">
        <v>4.4802799999999996</v>
      </c>
      <c r="I61">
        <f t="shared" si="3"/>
        <v>622862.0116737308</v>
      </c>
      <c r="J61">
        <f t="shared" si="1"/>
        <v>622.69833527091248</v>
      </c>
      <c r="N61">
        <f t="shared" si="2"/>
        <v>-4.9608262201032022E-4</v>
      </c>
      <c r="R61" t="str">
        <f t="shared" si="7"/>
        <v/>
      </c>
      <c r="S61" t="str">
        <f t="shared" si="8"/>
        <v/>
      </c>
    </row>
    <row r="62" spans="1:19" x14ac:dyDescent="0.25">
      <c r="A62">
        <v>0.86422924500500498</v>
      </c>
      <c r="B62">
        <f t="shared" si="0"/>
        <v>1.0254050452996759E-30</v>
      </c>
      <c r="C62">
        <v>0</v>
      </c>
      <c r="D62">
        <v>0</v>
      </c>
      <c r="E62">
        <f t="shared" si="6"/>
        <v>64.718592652745485</v>
      </c>
      <c r="F62">
        <v>1</v>
      </c>
      <c r="G62">
        <v>4.6322299999999998</v>
      </c>
      <c r="H62">
        <v>4.4802799999999996</v>
      </c>
      <c r="I62">
        <f t="shared" si="3"/>
        <v>616671.8724919277</v>
      </c>
      <c r="J62">
        <f t="shared" si="1"/>
        <v>616.50819608910945</v>
      </c>
      <c r="N62">
        <f t="shared" si="2"/>
        <v>-4.9608262201032022E-4</v>
      </c>
      <c r="R62" t="str">
        <f t="shared" si="7"/>
        <v/>
      </c>
      <c r="S62" t="str">
        <f t="shared" si="8"/>
        <v/>
      </c>
    </row>
    <row r="63" spans="1:19" x14ac:dyDescent="0.25">
      <c r="A63">
        <v>0.87912974922922904</v>
      </c>
      <c r="B63">
        <f t="shared" si="0"/>
        <v>2.0508100905993519E-30</v>
      </c>
      <c r="C63">
        <v>0</v>
      </c>
      <c r="D63">
        <v>0</v>
      </c>
      <c r="E63">
        <f t="shared" si="6"/>
        <v>61.892032921540739</v>
      </c>
      <c r="F63">
        <v>1</v>
      </c>
      <c r="G63">
        <v>4.6322299999999998</v>
      </c>
      <c r="H63">
        <v>4.4802799999999996</v>
      </c>
      <c r="I63">
        <f t="shared" si="3"/>
        <v>610481.73331012449</v>
      </c>
      <c r="J63">
        <f t="shared" si="1"/>
        <v>610.31805690730619</v>
      </c>
      <c r="N63">
        <f t="shared" si="2"/>
        <v>-4.9608262201032022E-4</v>
      </c>
      <c r="R63" t="str">
        <f t="shared" si="7"/>
        <v/>
      </c>
      <c r="S63" t="str">
        <f t="shared" si="8"/>
        <v/>
      </c>
    </row>
    <row r="64" spans="1:19" x14ac:dyDescent="0.25">
      <c r="A64">
        <v>0.89403025345345299</v>
      </c>
      <c r="B64">
        <f t="shared" si="0"/>
        <v>4.1016201811987037E-30</v>
      </c>
      <c r="C64">
        <v>0</v>
      </c>
      <c r="D64">
        <v>0</v>
      </c>
      <c r="E64">
        <f t="shared" si="6"/>
        <v>59.235254262771733</v>
      </c>
      <c r="F64">
        <v>1</v>
      </c>
      <c r="G64">
        <v>4.6322299999999998</v>
      </c>
      <c r="H64">
        <v>4.4802799999999996</v>
      </c>
      <c r="I64">
        <f t="shared" si="3"/>
        <v>604291.59412832116</v>
      </c>
      <c r="J64">
        <f t="shared" si="1"/>
        <v>604.12791772550293</v>
      </c>
      <c r="N64">
        <f t="shared" si="2"/>
        <v>-4.9608262201032022E-4</v>
      </c>
      <c r="R64" t="str">
        <f t="shared" si="7"/>
        <v/>
      </c>
      <c r="S64" t="str">
        <f t="shared" si="8"/>
        <v/>
      </c>
    </row>
    <row r="65" spans="1:19" x14ac:dyDescent="0.25">
      <c r="A65">
        <v>0.90893075767767695</v>
      </c>
      <c r="B65">
        <f t="shared" si="0"/>
        <v>8.2032403623974075E-30</v>
      </c>
      <c r="C65">
        <v>0</v>
      </c>
      <c r="D65">
        <v>0</v>
      </c>
      <c r="E65">
        <f t="shared" si="6"/>
        <v>56.735478350615708</v>
      </c>
      <c r="F65">
        <v>1</v>
      </c>
      <c r="G65">
        <v>4.6322299999999998</v>
      </c>
      <c r="H65">
        <v>4.4802799999999996</v>
      </c>
      <c r="I65">
        <f t="shared" si="3"/>
        <v>598101.45494651794</v>
      </c>
      <c r="J65">
        <f t="shared" si="1"/>
        <v>597.93777854369966</v>
      </c>
      <c r="N65">
        <f t="shared" si="2"/>
        <v>-4.9608262201032022E-4</v>
      </c>
      <c r="R65" t="str">
        <f t="shared" si="7"/>
        <v/>
      </c>
      <c r="S65" t="str">
        <f t="shared" si="8"/>
        <v/>
      </c>
    </row>
    <row r="66" spans="1:19" x14ac:dyDescent="0.25">
      <c r="A66">
        <v>0.92383126190190101</v>
      </c>
      <c r="B66">
        <f t="shared" si="0"/>
        <v>1.6406480724794815E-29</v>
      </c>
      <c r="C66">
        <v>0</v>
      </c>
      <c r="D66">
        <v>0</v>
      </c>
      <c r="E66">
        <f t="shared" si="6"/>
        <v>54.381076602887184</v>
      </c>
      <c r="F66">
        <v>1</v>
      </c>
      <c r="G66">
        <v>4.6322299999999998</v>
      </c>
      <c r="H66">
        <v>4.4802799999999996</v>
      </c>
      <c r="I66">
        <f t="shared" si="3"/>
        <v>591911.31576471461</v>
      </c>
      <c r="J66">
        <f t="shared" si="1"/>
        <v>591.74763936189629</v>
      </c>
      <c r="N66">
        <f t="shared" si="2"/>
        <v>-4.9608262201032022E-4</v>
      </c>
      <c r="R66" t="str">
        <f t="shared" si="7"/>
        <v/>
      </c>
      <c r="S66" t="str">
        <f t="shared" si="8"/>
        <v/>
      </c>
    </row>
    <row r="67" spans="1:19" x14ac:dyDescent="0.25">
      <c r="A67">
        <v>0.93873176612612597</v>
      </c>
      <c r="B67">
        <f t="shared" si="0"/>
        <v>3.281296144958963E-29</v>
      </c>
      <c r="C67">
        <v>0</v>
      </c>
      <c r="D67">
        <v>0</v>
      </c>
      <c r="E67">
        <f t="shared" si="6"/>
        <v>52.161450346972927</v>
      </c>
      <c r="F67">
        <v>1</v>
      </c>
      <c r="G67">
        <v>4.6322299999999998</v>
      </c>
      <c r="H67">
        <v>4.4802799999999996</v>
      </c>
      <c r="I67">
        <f t="shared" si="3"/>
        <v>585721.1765829114</v>
      </c>
      <c r="J67">
        <f t="shared" si="1"/>
        <v>585.55750018009314</v>
      </c>
      <c r="N67">
        <f t="shared" si="2"/>
        <v>-4.9608262201032022E-4</v>
      </c>
      <c r="R67" t="str">
        <f t="shared" si="7"/>
        <v/>
      </c>
      <c r="S67" t="str">
        <f t="shared" si="8"/>
        <v/>
      </c>
    </row>
    <row r="68" spans="1:19" x14ac:dyDescent="0.25">
      <c r="A68">
        <v>0.95363227035035003</v>
      </c>
      <c r="B68">
        <f t="shared" ref="B68:B131" si="9">B69/2</f>
        <v>6.562592289917926E-29</v>
      </c>
      <c r="C68">
        <v>0</v>
      </c>
      <c r="D68">
        <v>0</v>
      </c>
      <c r="E68">
        <f t="shared" si="6"/>
        <v>50.066925130627581</v>
      </c>
      <c r="F68">
        <v>1</v>
      </c>
      <c r="G68">
        <v>4.6322299999999998</v>
      </c>
      <c r="H68">
        <v>4.4802799999999996</v>
      </c>
      <c r="I68">
        <f t="shared" si="3"/>
        <v>579531.03740110819</v>
      </c>
      <c r="J68">
        <f t="shared" si="1"/>
        <v>579.36736099828988</v>
      </c>
      <c r="N68">
        <f t="shared" si="2"/>
        <v>-4.9608262201032022E-4</v>
      </c>
      <c r="R68" t="str">
        <f t="shared" si="7"/>
        <v/>
      </c>
      <c r="S68" t="str">
        <f t="shared" si="8"/>
        <v/>
      </c>
    </row>
    <row r="69" spans="1:19" x14ac:dyDescent="0.25">
      <c r="A69">
        <v>0.96853277457457398</v>
      </c>
      <c r="B69">
        <f t="shared" si="9"/>
        <v>1.3125184579835852E-28</v>
      </c>
      <c r="C69">
        <v>0</v>
      </c>
      <c r="D69">
        <v>0</v>
      </c>
      <c r="E69">
        <f t="shared" si="6"/>
        <v>48.088657318611048</v>
      </c>
      <c r="F69">
        <v>1</v>
      </c>
      <c r="G69">
        <v>4.6322299999999998</v>
      </c>
      <c r="H69">
        <v>4.4802799999999996</v>
      </c>
      <c r="I69">
        <f t="shared" si="3"/>
        <v>573340.89821930497</v>
      </c>
      <c r="J69">
        <f t="shared" si="1"/>
        <v>573.17722181648674</v>
      </c>
      <c r="N69">
        <f t="shared" si="2"/>
        <v>-4.9608262201032022E-4</v>
      </c>
      <c r="R69" t="str">
        <f t="shared" si="7"/>
        <v/>
      </c>
      <c r="S69" t="str">
        <f t="shared" si="8"/>
        <v/>
      </c>
    </row>
    <row r="70" spans="1:19" x14ac:dyDescent="0.25">
      <c r="A70">
        <v>0.98343327879879805</v>
      </c>
      <c r="B70">
        <f t="shared" si="9"/>
        <v>2.6250369159671704E-28</v>
      </c>
      <c r="C70">
        <v>0</v>
      </c>
      <c r="D70">
        <v>0</v>
      </c>
      <c r="E70">
        <f t="shared" si="6"/>
        <v>46.218551384623609</v>
      </c>
      <c r="F70">
        <v>1</v>
      </c>
      <c r="G70">
        <v>4.6322299999999998</v>
      </c>
      <c r="H70">
        <v>4.4802799999999996</v>
      </c>
      <c r="I70">
        <f t="shared" si="3"/>
        <v>567150.75903750164</v>
      </c>
      <c r="J70">
        <f t="shared" si="1"/>
        <v>566.98708263468336</v>
      </c>
      <c r="N70">
        <f t="shared" si="2"/>
        <v>-4.9608262201032022E-4</v>
      </c>
      <c r="R70" t="str">
        <f t="shared" si="7"/>
        <v/>
      </c>
      <c r="S70" t="str">
        <f t="shared" si="8"/>
        <v/>
      </c>
    </row>
    <row r="71" spans="1:19" x14ac:dyDescent="0.25">
      <c r="A71">
        <v>0.998333783023023</v>
      </c>
      <c r="B71">
        <f t="shared" si="9"/>
        <v>5.2500738319343408E-28</v>
      </c>
      <c r="C71">
        <v>0</v>
      </c>
      <c r="D71">
        <v>0</v>
      </c>
      <c r="E71">
        <f t="shared" si="6"/>
        <v>44.44918653430674</v>
      </c>
      <c r="F71">
        <v>1</v>
      </c>
      <c r="G71">
        <v>4.6322299999999998</v>
      </c>
      <c r="H71">
        <v>4.4802799999999996</v>
      </c>
      <c r="I71">
        <f t="shared" si="3"/>
        <v>560960.61985569855</v>
      </c>
      <c r="J71">
        <f t="shared" si="1"/>
        <v>560.79694345288021</v>
      </c>
      <c r="N71">
        <f t="shared" si="2"/>
        <v>-4.9608262201032022E-4</v>
      </c>
      <c r="R71" t="str">
        <f t="shared" si="7"/>
        <v/>
      </c>
      <c r="S71" t="str">
        <f t="shared" si="8"/>
        <v/>
      </c>
    </row>
    <row r="72" spans="1:19" x14ac:dyDescent="0.25">
      <c r="A72">
        <v>1.01323428724724</v>
      </c>
      <c r="B72">
        <f t="shared" si="9"/>
        <v>1.0500147663868682E-27</v>
      </c>
      <c r="C72">
        <v>0</v>
      </c>
      <c r="D72">
        <v>0</v>
      </c>
      <c r="E72">
        <f t="shared" si="6"/>
        <v>42.773751486376568</v>
      </c>
      <c r="F72">
        <v>1</v>
      </c>
      <c r="G72">
        <v>4.6322299999999998</v>
      </c>
      <c r="H72">
        <v>4.4802799999999996</v>
      </c>
      <c r="I72">
        <f t="shared" si="3"/>
        <v>554770.48067389522</v>
      </c>
      <c r="J72">
        <f t="shared" si="1"/>
        <v>554.60680427107695</v>
      </c>
      <c r="N72">
        <f t="shared" si="2"/>
        <v>-4.9608262201032022E-4</v>
      </c>
      <c r="R72" t="str">
        <f t="shared" si="7"/>
        <v/>
      </c>
      <c r="S72" t="str">
        <f t="shared" si="8"/>
        <v/>
      </c>
    </row>
    <row r="73" spans="1:19" x14ac:dyDescent="0.25">
      <c r="A73">
        <v>1.02813479147147</v>
      </c>
      <c r="B73">
        <f t="shared" si="9"/>
        <v>2.1000295327737363E-27</v>
      </c>
      <c r="C73">
        <v>0</v>
      </c>
      <c r="D73">
        <v>0</v>
      </c>
      <c r="E73">
        <f t="shared" si="6"/>
        <v>41.18598640106574</v>
      </c>
      <c r="F73">
        <v>1</v>
      </c>
      <c r="G73">
        <v>4.6322299999999998</v>
      </c>
      <c r="H73">
        <v>4.4802799999999996</v>
      </c>
      <c r="I73">
        <f t="shared" si="3"/>
        <v>548580.341492092</v>
      </c>
      <c r="J73">
        <f t="shared" si="1"/>
        <v>548.41666508927369</v>
      </c>
      <c r="N73">
        <f t="shared" si="2"/>
        <v>-4.9608262201032022E-4</v>
      </c>
      <c r="R73" t="str">
        <f t="shared" si="7"/>
        <v/>
      </c>
      <c r="S73" t="str">
        <f t="shared" si="8"/>
        <v/>
      </c>
    </row>
    <row r="74" spans="1:19" x14ac:dyDescent="0.25">
      <c r="A74">
        <v>1.0430352956956901</v>
      </c>
      <c r="B74">
        <f t="shared" si="9"/>
        <v>4.2000590655474726E-27</v>
      </c>
      <c r="C74">
        <v>0</v>
      </c>
      <c r="D74">
        <v>0</v>
      </c>
      <c r="E74">
        <f t="shared" si="6"/>
        <v>39.680131082813816</v>
      </c>
      <c r="F74">
        <v>1</v>
      </c>
      <c r="G74">
        <v>4.6322299999999998</v>
      </c>
      <c r="H74">
        <v>4.4802799999999996</v>
      </c>
      <c r="I74">
        <f t="shared" si="3"/>
        <v>542390.20231028867</v>
      </c>
      <c r="J74">
        <f t="shared" si="1"/>
        <v>542.22652590747043</v>
      </c>
      <c r="N74">
        <f t="shared" si="2"/>
        <v>-4.9608262201032022E-4</v>
      </c>
      <c r="R74" t="str">
        <f t="shared" si="7"/>
        <v/>
      </c>
      <c r="S74" t="str">
        <f t="shared" si="8"/>
        <v/>
      </c>
    </row>
    <row r="75" spans="1:19" x14ac:dyDescent="0.25">
      <c r="A75">
        <v>1.0579357999199199</v>
      </c>
      <c r="B75">
        <f t="shared" si="9"/>
        <v>8.4001181310949453E-27</v>
      </c>
      <c r="C75">
        <v>0</v>
      </c>
      <c r="D75">
        <v>0</v>
      </c>
      <c r="E75">
        <f t="shared" si="6"/>
        <v>38.250878701413122</v>
      </c>
      <c r="F75">
        <v>1</v>
      </c>
      <c r="G75">
        <v>4.6322299999999998</v>
      </c>
      <c r="H75">
        <v>4.4802799999999996</v>
      </c>
      <c r="I75">
        <f t="shared" si="3"/>
        <v>536200.06312848558</v>
      </c>
      <c r="J75">
        <f t="shared" si="1"/>
        <v>536.03638672566728</v>
      </c>
      <c r="N75">
        <f t="shared" si="2"/>
        <v>-4.9608262201032022E-4</v>
      </c>
      <c r="R75" t="str">
        <f t="shared" si="7"/>
        <v/>
      </c>
      <c r="S75" t="str">
        <f t="shared" si="8"/>
        <v/>
      </c>
    </row>
    <row r="76" spans="1:19" x14ac:dyDescent="0.25">
      <c r="A76">
        <v>1.07283630414414</v>
      </c>
      <c r="B76">
        <f t="shared" si="9"/>
        <v>1.6800236262189891E-26</v>
      </c>
      <c r="C76">
        <v>0</v>
      </c>
      <c r="D76">
        <v>0</v>
      </c>
      <c r="E76">
        <f t="shared" si="6"/>
        <v>36.893334376039981</v>
      </c>
      <c r="F76">
        <v>1</v>
      </c>
      <c r="G76">
        <v>4.6322299999999998</v>
      </c>
      <c r="H76">
        <v>4.4802799999999996</v>
      </c>
      <c r="I76">
        <f t="shared" si="3"/>
        <v>530009.92394668225</v>
      </c>
      <c r="J76">
        <f t="shared" si="1"/>
        <v>529.84624754386391</v>
      </c>
      <c r="N76">
        <f t="shared" si="2"/>
        <v>-4.9608262201032022E-4</v>
      </c>
      <c r="R76" t="str">
        <f t="shared" si="7"/>
        <v/>
      </c>
      <c r="S76" t="str">
        <f t="shared" si="8"/>
        <v/>
      </c>
    </row>
    <row r="77" spans="1:19" x14ac:dyDescent="0.25">
      <c r="A77">
        <v>1.0877368083683601</v>
      </c>
      <c r="B77">
        <f t="shared" si="9"/>
        <v>3.3600472524379781E-26</v>
      </c>
      <c r="C77">
        <v>0</v>
      </c>
      <c r="D77">
        <v>0</v>
      </c>
      <c r="E77">
        <f t="shared" si="6"/>
        <v>35.602978052241461</v>
      </c>
      <c r="F77">
        <v>1</v>
      </c>
      <c r="G77">
        <v>4.6322299999999998</v>
      </c>
      <c r="H77">
        <v>4.4802799999999996</v>
      </c>
      <c r="I77">
        <f t="shared" si="3"/>
        <v>523819.78476487903</v>
      </c>
      <c r="J77">
        <f t="shared" si="1"/>
        <v>523.65610836206065</v>
      </c>
      <c r="N77">
        <f t="shared" si="2"/>
        <v>-4.9608262201032022E-4</v>
      </c>
      <c r="R77" t="str">
        <f t="shared" si="7"/>
        <v/>
      </c>
      <c r="S77" t="str">
        <f t="shared" si="8"/>
        <v/>
      </c>
    </row>
    <row r="78" spans="1:19" x14ac:dyDescent="0.25">
      <c r="A78">
        <v>1.1026373125925899</v>
      </c>
      <c r="B78">
        <f t="shared" si="9"/>
        <v>6.7200945048759562E-26</v>
      </c>
      <c r="C78">
        <v>0</v>
      </c>
      <c r="D78">
        <v>0</v>
      </c>
      <c r="E78">
        <f t="shared" si="6"/>
        <v>34.375631175513838</v>
      </c>
      <c r="F78">
        <v>1</v>
      </c>
      <c r="G78">
        <v>4.6322299999999998</v>
      </c>
      <c r="H78">
        <v>4.4802799999999996</v>
      </c>
      <c r="I78">
        <f t="shared" si="3"/>
        <v>517629.64558307576</v>
      </c>
      <c r="J78">
        <f t="shared" si="1"/>
        <v>517.46596918025739</v>
      </c>
      <c r="N78">
        <f t="shared" si="2"/>
        <v>-4.9608262201032022E-4</v>
      </c>
      <c r="R78" t="str">
        <f t="shared" si="7"/>
        <v/>
      </c>
      <c r="S78" t="str">
        <f t="shared" si="8"/>
        <v/>
      </c>
    </row>
    <row r="79" spans="1:19" x14ac:dyDescent="0.25">
      <c r="A79">
        <v>1.11753781681681</v>
      </c>
      <c r="B79">
        <f t="shared" si="9"/>
        <v>1.3440189009751912E-25</v>
      </c>
      <c r="C79">
        <v>0</v>
      </c>
      <c r="D79">
        <v>0</v>
      </c>
      <c r="E79">
        <f t="shared" si="6"/>
        <v>33.2074267282566</v>
      </c>
      <c r="F79">
        <v>1</v>
      </c>
      <c r="G79">
        <v>4.6322299999999998</v>
      </c>
      <c r="H79">
        <v>4.4802799999999996</v>
      </c>
      <c r="I79">
        <f t="shared" si="3"/>
        <v>511439.50640127255</v>
      </c>
      <c r="J79">
        <f t="shared" si="1"/>
        <v>511.27582999845418</v>
      </c>
      <c r="N79">
        <f t="shared" si="2"/>
        <v>-4.9608262201032022E-4</v>
      </c>
      <c r="R79" t="str">
        <f t="shared" ref="R79:R142" si="10">IF(S79="","",A79)</f>
        <v/>
      </c>
      <c r="S79" t="str">
        <f t="shared" ref="S79:S142" si="11">IF(AND(B79&gt;B78, B79&gt;B80), B79, "")</f>
        <v/>
      </c>
    </row>
    <row r="80" spans="1:19" x14ac:dyDescent="0.25">
      <c r="A80">
        <v>1.13243832104104</v>
      </c>
      <c r="B80">
        <f t="shared" si="9"/>
        <v>2.6880378019503825E-25</v>
      </c>
      <c r="C80">
        <v>0</v>
      </c>
      <c r="D80">
        <v>0</v>
      </c>
      <c r="E80">
        <f t="shared" si="6"/>
        <v>32.094782251312665</v>
      </c>
      <c r="F80">
        <v>1</v>
      </c>
      <c r="G80">
        <v>4.6322299999999998</v>
      </c>
      <c r="H80">
        <v>4.4802799999999996</v>
      </c>
      <c r="I80">
        <f t="shared" si="3"/>
        <v>505249.36721946934</v>
      </c>
      <c r="J80">
        <f t="shared" si="1"/>
        <v>505.08569081665098</v>
      </c>
      <c r="N80">
        <f t="shared" si="2"/>
        <v>-4.9608262201032022E-4</v>
      </c>
      <c r="R80" t="str">
        <f t="shared" si="10"/>
        <v/>
      </c>
      <c r="S80" t="str">
        <f t="shared" si="11"/>
        <v/>
      </c>
    </row>
    <row r="81" spans="1:19" x14ac:dyDescent="0.25">
      <c r="A81">
        <v>1.1473388252652601</v>
      </c>
      <c r="B81">
        <f t="shared" si="9"/>
        <v>5.376075603900765E-25</v>
      </c>
      <c r="C81">
        <v>0</v>
      </c>
      <c r="D81">
        <v>0</v>
      </c>
      <c r="E81">
        <f t="shared" si="6"/>
        <v>31.034375518307225</v>
      </c>
      <c r="F81">
        <v>1</v>
      </c>
      <c r="G81">
        <v>4.6322299999999998</v>
      </c>
      <c r="H81">
        <v>4.4802799999999996</v>
      </c>
      <c r="I81">
        <f t="shared" si="3"/>
        <v>499059.22803766606</v>
      </c>
      <c r="J81">
        <f t="shared" si="1"/>
        <v>498.89555163484772</v>
      </c>
      <c r="N81">
        <f t="shared" si="2"/>
        <v>-4.9608262201032022E-4</v>
      </c>
      <c r="R81" t="str">
        <f t="shared" si="10"/>
        <v/>
      </c>
      <c r="S81" t="str">
        <f t="shared" si="11"/>
        <v/>
      </c>
    </row>
    <row r="82" spans="1:19" x14ac:dyDescent="0.25">
      <c r="A82">
        <v>1.1622393294894799</v>
      </c>
      <c r="B82">
        <f t="shared" si="9"/>
        <v>1.075215120780153E-24</v>
      </c>
      <c r="C82">
        <v>0</v>
      </c>
      <c r="D82">
        <v>0</v>
      </c>
      <c r="E82">
        <f t="shared" si="6"/>
        <v>30.023122571582348</v>
      </c>
      <c r="F82">
        <v>1</v>
      </c>
      <c r="G82">
        <v>4.6322299999999998</v>
      </c>
      <c r="H82">
        <v>4.4802799999999996</v>
      </c>
      <c r="I82">
        <f t="shared" si="3"/>
        <v>492869.08885586279</v>
      </c>
      <c r="J82">
        <f t="shared" si="1"/>
        <v>492.70541245304446</v>
      </c>
      <c r="N82">
        <f t="shared" si="2"/>
        <v>-4.9608262201032022E-4</v>
      </c>
      <c r="R82" t="str">
        <f t="shared" si="10"/>
        <v/>
      </c>
      <c r="S82" t="str">
        <f t="shared" si="11"/>
        <v/>
      </c>
    </row>
    <row r="83" spans="1:19" x14ac:dyDescent="0.25">
      <c r="A83">
        <v>1.17713983371371</v>
      </c>
      <c r="B83">
        <f t="shared" si="9"/>
        <v>2.150430241560306E-24</v>
      </c>
      <c r="C83">
        <v>0</v>
      </c>
      <c r="D83">
        <v>0</v>
      </c>
      <c r="E83">
        <f t="shared" si="6"/>
        <v>29.058157863773733</v>
      </c>
      <c r="F83">
        <v>1</v>
      </c>
      <c r="G83">
        <v>4.6322299999999998</v>
      </c>
      <c r="H83">
        <v>4.4802799999999996</v>
      </c>
      <c r="I83">
        <f t="shared" si="3"/>
        <v>486678.94967405958</v>
      </c>
      <c r="J83">
        <f t="shared" si="1"/>
        <v>486.51527327124126</v>
      </c>
      <c r="N83">
        <f t="shared" si="2"/>
        <v>-4.9608262201032022E-4</v>
      </c>
      <c r="R83" t="str">
        <f t="shared" si="10"/>
        <v/>
      </c>
      <c r="S83" t="str">
        <f t="shared" si="11"/>
        <v/>
      </c>
    </row>
    <row r="84" spans="1:19" x14ac:dyDescent="0.25">
      <c r="A84">
        <v>1.1920403379379301</v>
      </c>
      <c r="B84">
        <f t="shared" si="9"/>
        <v>4.300860483120612E-24</v>
      </c>
      <c r="C84">
        <v>0</v>
      </c>
      <c r="D84">
        <v>0</v>
      </c>
      <c r="E84">
        <f t="shared" si="6"/>
        <v>28.136816279615687</v>
      </c>
      <c r="F84">
        <v>1</v>
      </c>
      <c r="G84">
        <v>4.6322299999999998</v>
      </c>
      <c r="H84">
        <v>4.4802799999999996</v>
      </c>
      <c r="I84">
        <f t="shared" si="3"/>
        <v>480488.81049225637</v>
      </c>
      <c r="J84">
        <f t="shared" si="1"/>
        <v>480.325134089438</v>
      </c>
      <c r="N84">
        <f t="shared" si="2"/>
        <v>-4.9608262201032022E-4</v>
      </c>
      <c r="R84" t="str">
        <f t="shared" si="10"/>
        <v/>
      </c>
      <c r="S84" t="str">
        <f t="shared" si="11"/>
        <v/>
      </c>
    </row>
    <row r="85" spans="1:19" x14ac:dyDescent="0.25">
      <c r="A85">
        <v>1.2069408421621599</v>
      </c>
      <c r="B85">
        <f t="shared" si="9"/>
        <v>8.6017209662412239E-24</v>
      </c>
      <c r="C85">
        <v>0</v>
      </c>
      <c r="D85">
        <v>0</v>
      </c>
      <c r="E85">
        <f t="shared" si="6"/>
        <v>27.256616839150933</v>
      </c>
      <c r="F85">
        <v>1</v>
      </c>
      <c r="G85">
        <v>4.6322299999999998</v>
      </c>
      <c r="H85">
        <v>4.4802799999999996</v>
      </c>
      <c r="I85">
        <f t="shared" si="3"/>
        <v>474298.67131045309</v>
      </c>
      <c r="J85">
        <f t="shared" si="1"/>
        <v>474.13499490763473</v>
      </c>
      <c r="N85">
        <f t="shared" si="2"/>
        <v>-4.9608262201032022E-4</v>
      </c>
      <c r="R85" t="str">
        <f t="shared" si="10"/>
        <v/>
      </c>
      <c r="S85" t="str">
        <f t="shared" si="11"/>
        <v/>
      </c>
    </row>
    <row r="86" spans="1:19" x14ac:dyDescent="0.25">
      <c r="A86">
        <v>1.22184134638638</v>
      </c>
      <c r="B86">
        <f t="shared" si="9"/>
        <v>1.7203441932482448E-23</v>
      </c>
      <c r="C86">
        <v>0</v>
      </c>
      <c r="D86">
        <v>0</v>
      </c>
      <c r="E86">
        <f t="shared" si="6"/>
        <v>26.415247906712175</v>
      </c>
      <c r="F86">
        <v>1</v>
      </c>
      <c r="G86">
        <v>4.6322299999999998</v>
      </c>
      <c r="H86">
        <v>4.4802799999999996</v>
      </c>
      <c r="I86">
        <f t="shared" si="3"/>
        <v>468108.53212864982</v>
      </c>
      <c r="J86">
        <f t="shared" si="1"/>
        <v>467.94485572583147</v>
      </c>
      <c r="N86">
        <f t="shared" si="2"/>
        <v>-4.9608262201032022E-4</v>
      </c>
      <c r="R86" t="str">
        <f t="shared" si="10"/>
        <v/>
      </c>
      <c r="S86" t="str">
        <f t="shared" si="11"/>
        <v/>
      </c>
    </row>
    <row r="87" spans="1:19" x14ac:dyDescent="0.25">
      <c r="A87">
        <v>1.23674185061061</v>
      </c>
      <c r="B87">
        <f t="shared" si="9"/>
        <v>3.4406883864964896E-23</v>
      </c>
      <c r="C87">
        <v>0</v>
      </c>
      <c r="D87">
        <v>0</v>
      </c>
      <c r="E87">
        <f t="shared" si="6"/>
        <v>25.610553750232619</v>
      </c>
      <c r="F87">
        <v>1</v>
      </c>
      <c r="G87">
        <v>4.6322299999999998</v>
      </c>
      <c r="H87">
        <v>4.4802799999999996</v>
      </c>
      <c r="I87">
        <f t="shared" si="3"/>
        <v>461918.39294684661</v>
      </c>
      <c r="J87">
        <f t="shared" si="1"/>
        <v>461.75471654402827</v>
      </c>
      <c r="N87">
        <f t="shared" si="2"/>
        <v>-4.9608262201032022E-4</v>
      </c>
      <c r="R87" t="str">
        <f t="shared" si="10"/>
        <v/>
      </c>
      <c r="S87" t="str">
        <f t="shared" si="11"/>
        <v/>
      </c>
    </row>
    <row r="88" spans="1:19" x14ac:dyDescent="0.25">
      <c r="A88">
        <v>1.2516423548348301</v>
      </c>
      <c r="B88">
        <f t="shared" si="9"/>
        <v>6.8813767729929792E-23</v>
      </c>
      <c r="C88">
        <v>0</v>
      </c>
      <c r="D88">
        <v>0</v>
      </c>
      <c r="E88">
        <f t="shared" si="6"/>
        <v>24.84052231316549</v>
      </c>
      <c r="F88">
        <v>1</v>
      </c>
      <c r="G88">
        <v>4.6322299999999998</v>
      </c>
      <c r="H88">
        <v>4.4802799999999996</v>
      </c>
      <c r="I88">
        <f t="shared" si="3"/>
        <v>455728.2537650434</v>
      </c>
      <c r="J88">
        <f t="shared" si="1"/>
        <v>455.56457736222507</v>
      </c>
      <c r="N88">
        <f t="shared" si="2"/>
        <v>-4.9608262201032022E-4</v>
      </c>
      <c r="R88" t="str">
        <f t="shared" si="10"/>
        <v/>
      </c>
      <c r="S88" t="str">
        <f t="shared" si="11"/>
        <v/>
      </c>
    </row>
    <row r="89" spans="1:19" x14ac:dyDescent="0.25">
      <c r="A89">
        <v>1.26654285905905</v>
      </c>
      <c r="B89">
        <f t="shared" si="9"/>
        <v>1.3762753545985958E-22</v>
      </c>
      <c r="C89">
        <v>0</v>
      </c>
      <c r="D89">
        <v>0</v>
      </c>
      <c r="E89">
        <f t="shared" si="6"/>
        <v>24.103274076746814</v>
      </c>
      <c r="F89">
        <v>1</v>
      </c>
      <c r="G89">
        <v>4.6322299999999998</v>
      </c>
      <c r="H89">
        <v>4.4802799999999996</v>
      </c>
      <c r="I89">
        <f t="shared" si="3"/>
        <v>449538.11458324012</v>
      </c>
      <c r="J89">
        <f t="shared" si="1"/>
        <v>449.37443818042181</v>
      </c>
      <c r="N89">
        <f t="shared" si="2"/>
        <v>-4.9608262201032022E-4</v>
      </c>
      <c r="R89" t="str">
        <f t="shared" si="10"/>
        <v/>
      </c>
      <c r="S89" t="str">
        <f t="shared" si="11"/>
        <v/>
      </c>
    </row>
    <row r="90" spans="1:19" x14ac:dyDescent="0.25">
      <c r="A90">
        <v>1.28144336328328</v>
      </c>
      <c r="B90">
        <f t="shared" si="9"/>
        <v>2.7525507091971917E-22</v>
      </c>
      <c r="C90">
        <v>0</v>
      </c>
      <c r="D90">
        <v>0</v>
      </c>
      <c r="E90">
        <f t="shared" si="6"/>
        <v>23.397051903956797</v>
      </c>
      <c r="F90">
        <v>1</v>
      </c>
      <c r="G90">
        <v>4.6322299999999998</v>
      </c>
      <c r="H90">
        <v>4.4802799999999996</v>
      </c>
      <c r="I90">
        <f t="shared" si="3"/>
        <v>443347.97540143691</v>
      </c>
      <c r="J90">
        <f t="shared" si="1"/>
        <v>443.18429899861854</v>
      </c>
      <c r="N90">
        <f t="shared" si="2"/>
        <v>-4.9608262201032022E-4</v>
      </c>
      <c r="R90" t="str">
        <f t="shared" si="10"/>
        <v/>
      </c>
      <c r="S90" t="str">
        <f t="shared" si="11"/>
        <v/>
      </c>
    </row>
    <row r="91" spans="1:19" x14ac:dyDescent="0.25">
      <c r="A91">
        <v>1.2963438675075001</v>
      </c>
      <c r="B91">
        <f t="shared" si="9"/>
        <v>5.5051014183943833E-22</v>
      </c>
      <c r="C91">
        <v>0</v>
      </c>
      <c r="D91">
        <v>0</v>
      </c>
      <c r="E91">
        <f t="shared" si="6"/>
        <v>22.720211768457634</v>
      </c>
      <c r="F91">
        <v>1</v>
      </c>
      <c r="G91">
        <v>4.6322299999999998</v>
      </c>
      <c r="H91">
        <v>4.4802799999999996</v>
      </c>
      <c r="I91">
        <f t="shared" si="3"/>
        <v>437157.8362196337</v>
      </c>
      <c r="J91">
        <f t="shared" si="1"/>
        <v>436.99415981681534</v>
      </c>
      <c r="N91">
        <f t="shared" si="2"/>
        <v>-4.9608262201032022E-4</v>
      </c>
      <c r="R91" t="str">
        <f t="shared" si="10"/>
        <v/>
      </c>
      <c r="S91" t="str">
        <f t="shared" si="11"/>
        <v/>
      </c>
    </row>
    <row r="92" spans="1:19" x14ac:dyDescent="0.25">
      <c r="A92">
        <v>1.3112443717317299</v>
      </c>
      <c r="B92">
        <f t="shared" si="9"/>
        <v>1.1010202836788767E-21</v>
      </c>
      <c r="C92">
        <v>0</v>
      </c>
      <c r="D92">
        <v>0</v>
      </c>
      <c r="E92">
        <f t="shared" si="6"/>
        <v>22.071214282296339</v>
      </c>
      <c r="F92">
        <v>1</v>
      </c>
      <c r="G92">
        <v>4.6322299999999998</v>
      </c>
      <c r="H92">
        <v>4.4802799999999996</v>
      </c>
      <c r="I92">
        <f t="shared" si="3"/>
        <v>430967.69703783042</v>
      </c>
      <c r="J92">
        <f t="shared" si="1"/>
        <v>430.80402063501208</v>
      </c>
      <c r="N92">
        <f t="shared" si="2"/>
        <v>-4.9608262201032022E-4</v>
      </c>
      <c r="R92" t="str">
        <f t="shared" si="10"/>
        <v/>
      </c>
      <c r="S92" t="str">
        <f t="shared" si="11"/>
        <v/>
      </c>
    </row>
    <row r="93" spans="1:19" x14ac:dyDescent="0.25">
      <c r="A93">
        <v>1.32614487595595</v>
      </c>
      <c r="B93">
        <f t="shared" si="9"/>
        <v>2.2020405673577533E-21</v>
      </c>
      <c r="C93">
        <v>0</v>
      </c>
      <c r="D93">
        <v>0</v>
      </c>
      <c r="E93">
        <f t="shared" si="6"/>
        <v>21.448616945440822</v>
      </c>
      <c r="F93">
        <v>1</v>
      </c>
      <c r="G93">
        <v>4.6322299999999998</v>
      </c>
      <c r="H93">
        <v>4.4802799999999996</v>
      </c>
      <c r="I93">
        <f t="shared" si="3"/>
        <v>424777.55785602715</v>
      </c>
      <c r="J93">
        <f t="shared" si="1"/>
        <v>424.61388145320882</v>
      </c>
      <c r="N93">
        <f t="shared" si="2"/>
        <v>-4.9608262201032022E-4</v>
      </c>
      <c r="R93" t="str">
        <f t="shared" si="10"/>
        <v/>
      </c>
      <c r="S93" t="str">
        <f t="shared" si="11"/>
        <v/>
      </c>
    </row>
    <row r="94" spans="1:19" x14ac:dyDescent="0.25">
      <c r="A94">
        <v>1.34104538018018</v>
      </c>
      <c r="B94">
        <f t="shared" si="9"/>
        <v>4.4040811347155067E-21</v>
      </c>
      <c r="C94">
        <v>0</v>
      </c>
      <c r="D94">
        <v>0</v>
      </c>
      <c r="E94">
        <f t="shared" si="6"/>
        <v>20.851067048368908</v>
      </c>
      <c r="F94">
        <v>1</v>
      </c>
      <c r="G94">
        <v>4.6322299999999998</v>
      </c>
      <c r="H94">
        <v>4.4802799999999996</v>
      </c>
      <c r="I94">
        <f t="shared" si="3"/>
        <v>418587.41867422394</v>
      </c>
      <c r="J94">
        <f t="shared" si="1"/>
        <v>418.42374227140562</v>
      </c>
      <c r="N94">
        <f t="shared" si="2"/>
        <v>-4.9608262201032022E-4</v>
      </c>
      <c r="R94" t="str">
        <f t="shared" si="10"/>
        <v/>
      </c>
      <c r="S94" t="str">
        <f t="shared" si="11"/>
        <v/>
      </c>
    </row>
    <row r="95" spans="1:19" x14ac:dyDescent="0.25">
      <c r="A95">
        <v>1.3559458844043999</v>
      </c>
      <c r="B95">
        <f t="shared" si="9"/>
        <v>8.8081622694310133E-21</v>
      </c>
      <c r="C95">
        <v>0</v>
      </c>
      <c r="D95">
        <v>0</v>
      </c>
      <c r="E95">
        <f t="shared" si="6"/>
        <v>20.277295166186111</v>
      </c>
      <c r="F95">
        <v>1</v>
      </c>
      <c r="G95">
        <v>4.6322299999999998</v>
      </c>
      <c r="H95">
        <v>4.4802799999999996</v>
      </c>
      <c r="I95">
        <f t="shared" si="3"/>
        <v>412397.27949242073</v>
      </c>
      <c r="J95">
        <f t="shared" si="1"/>
        <v>412.23360308960235</v>
      </c>
      <c r="N95">
        <f t="shared" si="2"/>
        <v>-4.9608262201032022E-4</v>
      </c>
      <c r="R95" t="str">
        <f t="shared" si="10"/>
        <v/>
      </c>
      <c r="S95" t="str">
        <f t="shared" si="11"/>
        <v/>
      </c>
    </row>
    <row r="96" spans="1:19" x14ac:dyDescent="0.25">
      <c r="A96">
        <v>1.37084638862862</v>
      </c>
      <c r="B96">
        <f t="shared" si="9"/>
        <v>1.7616324538862027E-20</v>
      </c>
      <c r="C96">
        <v>0</v>
      </c>
      <c r="D96">
        <v>0</v>
      </c>
      <c r="E96">
        <f t="shared" si="6"/>
        <v>19.72610918912039</v>
      </c>
      <c r="F96">
        <v>1</v>
      </c>
      <c r="G96">
        <v>4.6322299999999998</v>
      </c>
      <c r="H96">
        <v>4.4802799999999996</v>
      </c>
      <c r="I96">
        <f t="shared" si="3"/>
        <v>406207.14031061745</v>
      </c>
      <c r="J96">
        <f t="shared" si="1"/>
        <v>406.04346390779909</v>
      </c>
      <c r="N96">
        <f t="shared" si="2"/>
        <v>-4.9608262201032022E-4</v>
      </c>
      <c r="R96" t="str">
        <f t="shared" si="10"/>
        <v/>
      </c>
      <c r="S96" t="str">
        <f t="shared" si="11"/>
        <v/>
      </c>
    </row>
    <row r="97" spans="1:19" x14ac:dyDescent="0.25">
      <c r="A97">
        <v>1.38574689285285</v>
      </c>
      <c r="B97">
        <f t="shared" si="9"/>
        <v>3.5232649077724053E-20</v>
      </c>
      <c r="C97">
        <v>0</v>
      </c>
      <c r="D97">
        <v>0</v>
      </c>
      <c r="E97">
        <f t="shared" si="6"/>
        <v>19.196388839937708</v>
      </c>
      <c r="F97">
        <v>1</v>
      </c>
      <c r="G97">
        <v>4.6322299999999998</v>
      </c>
      <c r="H97">
        <v>4.4802799999999996</v>
      </c>
      <c r="I97">
        <f t="shared" si="3"/>
        <v>400017.00112881418</v>
      </c>
      <c r="J97">
        <f t="shared" si="1"/>
        <v>399.85332472599583</v>
      </c>
      <c r="N97">
        <f t="shared" si="2"/>
        <v>-4.9608262201032022E-4</v>
      </c>
      <c r="R97" t="str">
        <f t="shared" si="10"/>
        <v/>
      </c>
      <c r="S97" t="str">
        <f t="shared" si="11"/>
        <v/>
      </c>
    </row>
    <row r="98" spans="1:19" x14ac:dyDescent="0.25">
      <c r="A98">
        <v>1.4006473970770701</v>
      </c>
      <c r="B98">
        <f t="shared" si="9"/>
        <v>7.0465298155448107E-20</v>
      </c>
      <c r="C98">
        <v>0</v>
      </c>
      <c r="D98">
        <v>0</v>
      </c>
      <c r="E98">
        <f t="shared" si="6"/>
        <v>18.687080633842864</v>
      </c>
      <c r="F98">
        <v>1</v>
      </c>
      <c r="G98">
        <v>4.6322299999999998</v>
      </c>
      <c r="H98">
        <v>4.4802799999999996</v>
      </c>
      <c r="I98">
        <f t="shared" si="3"/>
        <v>393826.86194701097</v>
      </c>
      <c r="J98">
        <f t="shared" si="1"/>
        <v>393.66318554419263</v>
      </c>
      <c r="N98">
        <f t="shared" si="2"/>
        <v>-4.9608262201032022E-4</v>
      </c>
      <c r="R98" t="str">
        <f t="shared" si="10"/>
        <v/>
      </c>
      <c r="S98" t="str">
        <f t="shared" si="11"/>
        <v/>
      </c>
    </row>
    <row r="99" spans="1:19" x14ac:dyDescent="0.25">
      <c r="A99">
        <v>1.4155479013012999</v>
      </c>
      <c r="B99">
        <f t="shared" si="9"/>
        <v>1.4093059631089621E-19</v>
      </c>
      <c r="C99">
        <v>0</v>
      </c>
      <c r="D99">
        <v>0</v>
      </c>
      <c r="E99">
        <f t="shared" si="6"/>
        <v>18.197193240906881</v>
      </c>
      <c r="F99">
        <v>1</v>
      </c>
      <c r="G99">
        <v>4.6322299999999998</v>
      </c>
      <c r="H99">
        <v>4.4802799999999996</v>
      </c>
      <c r="I99">
        <f t="shared" si="3"/>
        <v>387636.72276520776</v>
      </c>
      <c r="J99">
        <f t="shared" si="1"/>
        <v>387.47304636238943</v>
      </c>
      <c r="N99">
        <f t="shared" si="2"/>
        <v>-4.9608262201032022E-4</v>
      </c>
      <c r="R99" t="str">
        <f t="shared" si="10"/>
        <v/>
      </c>
      <c r="S99" t="str">
        <f t="shared" si="11"/>
        <v/>
      </c>
    </row>
    <row r="100" spans="1:19" x14ac:dyDescent="0.25">
      <c r="A100">
        <v>1.43044840552552</v>
      </c>
      <c r="B100">
        <f t="shared" si="9"/>
        <v>2.8186119262179243E-19</v>
      </c>
      <c r="C100">
        <v>0</v>
      </c>
      <c r="D100">
        <v>0</v>
      </c>
      <c r="E100">
        <f t="shared" si="6"/>
        <v>17.725793215057148</v>
      </c>
      <c r="F100">
        <v>1</v>
      </c>
      <c r="G100">
        <v>4.6322299999999998</v>
      </c>
      <c r="H100">
        <v>4.4802799999999996</v>
      </c>
      <c r="I100">
        <f t="shared" si="3"/>
        <v>381446.58358340448</v>
      </c>
      <c r="J100">
        <f t="shared" si="1"/>
        <v>381.28290718058616</v>
      </c>
      <c r="N100">
        <f t="shared" si="2"/>
        <v>-4.9608262201032022E-4</v>
      </c>
      <c r="R100" t="str">
        <f t="shared" si="10"/>
        <v/>
      </c>
      <c r="S100" t="str">
        <f t="shared" si="11"/>
        <v/>
      </c>
    </row>
    <row r="101" spans="1:19" x14ac:dyDescent="0.25">
      <c r="A101">
        <v>1.4453489097497401</v>
      </c>
      <c r="B101">
        <f t="shared" si="9"/>
        <v>5.6372238524358485E-19</v>
      </c>
      <c r="C101">
        <v>0</v>
      </c>
      <c r="D101">
        <v>0</v>
      </c>
      <c r="E101">
        <f t="shared" si="6"/>
        <v>17.272001057197201</v>
      </c>
      <c r="F101">
        <v>1</v>
      </c>
      <c r="G101">
        <v>4.6322299999999998</v>
      </c>
      <c r="H101">
        <v>4.4802799999999996</v>
      </c>
      <c r="I101">
        <f t="shared" si="3"/>
        <v>375256.44440160121</v>
      </c>
      <c r="J101">
        <f t="shared" si="1"/>
        <v>375.09276799878285</v>
      </c>
      <c r="N101">
        <f t="shared" si="2"/>
        <v>-4.9608262201032022E-4</v>
      </c>
      <c r="R101" t="str">
        <f t="shared" si="10"/>
        <v/>
      </c>
      <c r="S101" t="str">
        <f t="shared" si="11"/>
        <v/>
      </c>
    </row>
    <row r="102" spans="1:19" x14ac:dyDescent="0.25">
      <c r="A102">
        <v>1.4602494139739699</v>
      </c>
      <c r="B102">
        <f t="shared" si="9"/>
        <v>1.1274447704871697E-18</v>
      </c>
      <c r="C102">
        <v>0</v>
      </c>
      <c r="D102">
        <v>0</v>
      </c>
      <c r="E102">
        <f t="shared" si="6"/>
        <v>16.834987583208399</v>
      </c>
      <c r="F102">
        <v>1</v>
      </c>
      <c r="G102">
        <v>4.6322299999999998</v>
      </c>
      <c r="H102">
        <v>4.4802799999999996</v>
      </c>
      <c r="I102">
        <f t="shared" si="3"/>
        <v>369066.305219798</v>
      </c>
      <c r="J102">
        <f t="shared" si="1"/>
        <v>368.90262881697964</v>
      </c>
      <c r="N102">
        <f t="shared" si="2"/>
        <v>-4.9608262201032022E-4</v>
      </c>
      <c r="R102" t="str">
        <f t="shared" si="10"/>
        <v/>
      </c>
      <c r="S102" t="str">
        <f t="shared" si="11"/>
        <v/>
      </c>
    </row>
    <row r="103" spans="1:19" x14ac:dyDescent="0.25">
      <c r="A103">
        <v>1.47514991819819</v>
      </c>
      <c r="B103">
        <f t="shared" si="9"/>
        <v>2.2548895409743394E-18</v>
      </c>
      <c r="C103">
        <v>0</v>
      </c>
      <c r="D103">
        <v>0</v>
      </c>
      <c r="E103">
        <f t="shared" si="6"/>
        <v>16.413970570402846</v>
      </c>
      <c r="F103">
        <v>1</v>
      </c>
      <c r="G103">
        <v>4.6322299999999998</v>
      </c>
      <c r="H103">
        <v>4.4802799999999996</v>
      </c>
      <c r="I103">
        <f t="shared" si="3"/>
        <v>362876.16603799479</v>
      </c>
      <c r="J103">
        <f t="shared" si="1"/>
        <v>362.71248963517644</v>
      </c>
      <c r="N103">
        <f t="shared" si="2"/>
        <v>-4.9608262201032022E-4</v>
      </c>
      <c r="R103" t="str">
        <f t="shared" si="10"/>
        <v/>
      </c>
      <c r="S103" t="str">
        <f t="shared" si="11"/>
        <v/>
      </c>
    </row>
    <row r="104" spans="1:19" x14ac:dyDescent="0.25">
      <c r="A104">
        <v>1.49005042242242</v>
      </c>
      <c r="B104">
        <f t="shared" si="9"/>
        <v>4.5097790819486788E-18</v>
      </c>
      <c r="C104">
        <v>0</v>
      </c>
      <c r="D104">
        <v>0</v>
      </c>
      <c r="E104">
        <f t="shared" si="6"/>
        <v>16.008211658527749</v>
      </c>
      <c r="F104">
        <v>1</v>
      </c>
      <c r="G104">
        <v>4.6322299999999998</v>
      </c>
      <c r="H104">
        <v>4.4802799999999996</v>
      </c>
      <c r="I104">
        <f t="shared" si="3"/>
        <v>356686.02685619151</v>
      </c>
      <c r="J104">
        <f t="shared" si="1"/>
        <v>356.52235045337318</v>
      </c>
      <c r="N104">
        <f t="shared" si="2"/>
        <v>-4.9608262201032022E-4</v>
      </c>
      <c r="R104" t="str">
        <f t="shared" si="10"/>
        <v/>
      </c>
      <c r="S104" t="str">
        <f t="shared" si="11"/>
        <v/>
      </c>
    </row>
    <row r="105" spans="1:19" x14ac:dyDescent="0.25">
      <c r="A105">
        <v>1.5049509266466401</v>
      </c>
      <c r="B105">
        <f t="shared" si="9"/>
        <v>9.0195581638973576E-18</v>
      </c>
      <c r="C105">
        <v>0</v>
      </c>
      <c r="D105">
        <v>0</v>
      </c>
      <c r="E105">
        <f t="shared" si="6"/>
        <v>15.617013483696704</v>
      </c>
      <c r="F105">
        <v>1</v>
      </c>
      <c r="G105">
        <v>4.6322299999999998</v>
      </c>
      <c r="H105">
        <v>4.4802799999999996</v>
      </c>
      <c r="I105">
        <f t="shared" si="3"/>
        <v>350495.88767438824</v>
      </c>
      <c r="J105">
        <f t="shared" si="1"/>
        <v>350.33221127156992</v>
      </c>
      <c r="N105">
        <f t="shared" si="2"/>
        <v>-4.9608262201032022E-4</v>
      </c>
      <c r="R105" t="str">
        <f t="shared" si="10"/>
        <v/>
      </c>
      <c r="S105" t="str">
        <f t="shared" si="11"/>
        <v/>
      </c>
    </row>
    <row r="106" spans="1:19" x14ac:dyDescent="0.25">
      <c r="A106">
        <v>1.5198514308708699</v>
      </c>
      <c r="B106">
        <f t="shared" si="9"/>
        <v>1.8039116327794715E-17</v>
      </c>
      <c r="C106">
        <v>0</v>
      </c>
      <c r="D106">
        <v>0</v>
      </c>
      <c r="E106">
        <f t="shared" si="6"/>
        <v>15.239717025637988</v>
      </c>
      <c r="F106">
        <v>1</v>
      </c>
      <c r="G106">
        <v>4.6322299999999998</v>
      </c>
      <c r="H106">
        <v>4.4802799999999996</v>
      </c>
      <c r="I106">
        <f t="shared" si="3"/>
        <v>344305.74849258503</v>
      </c>
      <c r="J106">
        <f t="shared" si="1"/>
        <v>344.14207208976666</v>
      </c>
      <c r="N106">
        <f t="shared" si="2"/>
        <v>-4.9608262201032022E-4</v>
      </c>
      <c r="R106" t="str">
        <f t="shared" si="10"/>
        <v/>
      </c>
      <c r="S106" t="str">
        <f t="shared" si="11"/>
        <v/>
      </c>
    </row>
    <row r="107" spans="1:19" x14ac:dyDescent="0.25">
      <c r="A107">
        <v>1.53475193509509</v>
      </c>
      <c r="B107">
        <f t="shared" si="9"/>
        <v>3.6078232655589431E-17</v>
      </c>
      <c r="C107">
        <v>0</v>
      </c>
      <c r="D107">
        <v>0</v>
      </c>
      <c r="E107">
        <f t="shared" si="6"/>
        <v>14.875699150489949</v>
      </c>
      <c r="F107">
        <v>1</v>
      </c>
      <c r="G107">
        <v>4.6322299999999998</v>
      </c>
      <c r="H107">
        <v>4.4802799999999996</v>
      </c>
      <c r="I107">
        <f t="shared" si="3"/>
        <v>338115.60931078182</v>
      </c>
      <c r="J107">
        <f t="shared" si="1"/>
        <v>337.95193290796345</v>
      </c>
      <c r="N107">
        <f t="shared" si="2"/>
        <v>-4.9608262201032065E-4</v>
      </c>
      <c r="R107" t="str">
        <f t="shared" si="10"/>
        <v/>
      </c>
      <c r="S107" t="str">
        <f t="shared" si="11"/>
        <v/>
      </c>
    </row>
    <row r="108" spans="1:19" x14ac:dyDescent="0.25">
      <c r="A108">
        <v>1.5496524393193101</v>
      </c>
      <c r="B108">
        <f t="shared" si="9"/>
        <v>7.2156465311178861E-17</v>
      </c>
      <c r="C108">
        <v>0</v>
      </c>
      <c r="D108">
        <v>0</v>
      </c>
      <c r="E108">
        <f t="shared" si="6"/>
        <v>14.524370332993787</v>
      </c>
      <c r="F108">
        <v>1</v>
      </c>
      <c r="G108">
        <v>4.6322299999999998</v>
      </c>
      <c r="H108">
        <v>4.4802799999999996</v>
      </c>
      <c r="I108">
        <f t="shared" si="3"/>
        <v>331925.47012897854</v>
      </c>
      <c r="J108">
        <f t="shared" si="1"/>
        <v>331.76179372616019</v>
      </c>
      <c r="N108">
        <f t="shared" si="2"/>
        <v>-4.9608262201032065E-4</v>
      </c>
      <c r="R108" t="str">
        <f t="shared" si="10"/>
        <v/>
      </c>
      <c r="S108" t="str">
        <f t="shared" si="11"/>
        <v/>
      </c>
    </row>
    <row r="109" spans="1:19" x14ac:dyDescent="0.25">
      <c r="A109">
        <v>1.5645529435435399</v>
      </c>
      <c r="B109">
        <f t="shared" si="9"/>
        <v>1.4431293062235772E-16</v>
      </c>
      <c r="C109">
        <v>0</v>
      </c>
      <c r="D109">
        <v>0</v>
      </c>
      <c r="E109">
        <f t="shared" si="6"/>
        <v>14.185172543420846</v>
      </c>
      <c r="F109">
        <v>1</v>
      </c>
      <c r="G109">
        <v>4.6322299999999998</v>
      </c>
      <c r="H109">
        <v>4.4802799999999996</v>
      </c>
      <c r="I109">
        <f t="shared" si="3"/>
        <v>325735.33094717527</v>
      </c>
      <c r="J109">
        <f t="shared" si="1"/>
        <v>325.57165454435693</v>
      </c>
      <c r="N109">
        <f t="shared" si="2"/>
        <v>-4.9608262201032097E-4</v>
      </c>
      <c r="R109" t="str">
        <f t="shared" si="10"/>
        <v/>
      </c>
      <c r="S109" t="str">
        <f t="shared" si="11"/>
        <v/>
      </c>
    </row>
    <row r="110" spans="1:19" x14ac:dyDescent="0.25">
      <c r="A110">
        <v>1.57945344776776</v>
      </c>
      <c r="B110">
        <f t="shared" si="9"/>
        <v>2.8862586124471544E-16</v>
      </c>
      <c r="C110">
        <v>0</v>
      </c>
      <c r="D110">
        <v>0</v>
      </c>
      <c r="E110">
        <f t="shared" si="6"/>
        <v>13.857577285888061</v>
      </c>
      <c r="F110">
        <v>1</v>
      </c>
      <c r="G110">
        <v>4.6322299999999998</v>
      </c>
      <c r="H110">
        <v>4.4802799999999996</v>
      </c>
      <c r="I110">
        <f t="shared" si="3"/>
        <v>319545.19176537212</v>
      </c>
      <c r="J110">
        <f t="shared" si="1"/>
        <v>319.38151536255378</v>
      </c>
      <c r="N110">
        <f t="shared" si="2"/>
        <v>-4.9608262201032162E-4</v>
      </c>
      <c r="R110" t="str">
        <f t="shared" si="10"/>
        <v/>
      </c>
      <c r="S110" t="str">
        <f t="shared" si="11"/>
        <v/>
      </c>
    </row>
    <row r="111" spans="1:19" x14ac:dyDescent="0.25">
      <c r="A111">
        <v>1.59435395199199</v>
      </c>
      <c r="B111">
        <f t="shared" si="9"/>
        <v>5.7725172248943089E-16</v>
      </c>
      <c r="C111">
        <v>0</v>
      </c>
      <c r="D111">
        <v>0</v>
      </c>
      <c r="E111">
        <f t="shared" si="6"/>
        <v>13.541083775910392</v>
      </c>
      <c r="F111">
        <v>1</v>
      </c>
      <c r="G111">
        <v>4.6322299999999998</v>
      </c>
      <c r="H111">
        <v>4.4802799999999996</v>
      </c>
      <c r="I111">
        <f t="shared" si="3"/>
        <v>313355.05258356885</v>
      </c>
      <c r="J111">
        <f t="shared" si="1"/>
        <v>313.19137618075052</v>
      </c>
      <c r="N111">
        <f t="shared" si="2"/>
        <v>-4.9608262201032282E-4</v>
      </c>
      <c r="R111" t="str">
        <f t="shared" si="10"/>
        <v/>
      </c>
      <c r="S111" t="str">
        <f t="shared" si="11"/>
        <v/>
      </c>
    </row>
    <row r="112" spans="1:19" x14ac:dyDescent="0.25">
      <c r="A112">
        <v>1.6092544562162101</v>
      </c>
      <c r="B112">
        <f t="shared" si="9"/>
        <v>1.1545034449788618E-15</v>
      </c>
      <c r="C112">
        <v>0</v>
      </c>
      <c r="D112">
        <v>0</v>
      </c>
      <c r="E112">
        <f t="shared" si="6"/>
        <v>13.235217246124236</v>
      </c>
      <c r="F112">
        <v>1</v>
      </c>
      <c r="G112">
        <v>4.6322299999999998</v>
      </c>
      <c r="H112">
        <v>4.4802799999999996</v>
      </c>
      <c r="I112">
        <f t="shared" si="3"/>
        <v>307164.91340176557</v>
      </c>
      <c r="J112">
        <f t="shared" si="1"/>
        <v>307.00123699894721</v>
      </c>
      <c r="N112">
        <f t="shared" si="2"/>
        <v>-4.9608262201032596E-4</v>
      </c>
      <c r="R112" t="str">
        <f t="shared" si="10"/>
        <v/>
      </c>
      <c r="S112" t="str">
        <f t="shared" si="11"/>
        <v/>
      </c>
    </row>
    <row r="113" spans="1:19" x14ac:dyDescent="0.25">
      <c r="A113">
        <v>1.6241549604404399</v>
      </c>
      <c r="B113">
        <f t="shared" si="9"/>
        <v>2.3090068899577236E-15</v>
      </c>
      <c r="C113">
        <v>0</v>
      </c>
      <c r="D113">
        <v>0</v>
      </c>
      <c r="E113">
        <f t="shared" si="6"/>
        <v>12.939527370076664</v>
      </c>
      <c r="F113">
        <v>1</v>
      </c>
      <c r="G113">
        <v>4.6322299999999998</v>
      </c>
      <c r="H113">
        <v>4.4802799999999996</v>
      </c>
      <c r="I113">
        <f t="shared" si="3"/>
        <v>300974.77421996236</v>
      </c>
      <c r="J113">
        <f t="shared" si="1"/>
        <v>300.811097817144</v>
      </c>
      <c r="N113">
        <f t="shared" si="2"/>
        <v>-4.960826220103316E-4</v>
      </c>
      <c r="R113" t="str">
        <f t="shared" si="10"/>
        <v/>
      </c>
      <c r="S113" t="str">
        <f t="shared" si="11"/>
        <v/>
      </c>
    </row>
    <row r="114" spans="1:19" x14ac:dyDescent="0.25">
      <c r="A114">
        <v>1.63905546466466</v>
      </c>
      <c r="B114">
        <f t="shared" si="9"/>
        <v>4.6180137799154471E-15</v>
      </c>
      <c r="C114">
        <v>0</v>
      </c>
      <c r="D114">
        <v>0</v>
      </c>
      <c r="E114">
        <f t="shared" si="6"/>
        <v>12.653586794868492</v>
      </c>
      <c r="F114">
        <v>1</v>
      </c>
      <c r="G114">
        <v>4.6322299999999998</v>
      </c>
      <c r="H114">
        <v>4.4802799999999996</v>
      </c>
      <c r="I114">
        <f t="shared" si="3"/>
        <v>294784.63503815915</v>
      </c>
      <c r="J114">
        <f t="shared" si="1"/>
        <v>294.6209586353408</v>
      </c>
      <c r="N114">
        <f t="shared" si="2"/>
        <v>-4.9608262201034277E-4</v>
      </c>
      <c r="R114" t="str">
        <f t="shared" si="10"/>
        <v/>
      </c>
      <c r="S114" t="str">
        <f t="shared" si="11"/>
        <v/>
      </c>
    </row>
    <row r="115" spans="1:19" x14ac:dyDescent="0.25">
      <c r="A115">
        <v>1.6539559688888801</v>
      </c>
      <c r="B115">
        <f t="shared" si="9"/>
        <v>9.2360275598308942E-15</v>
      </c>
      <c r="C115">
        <v>0</v>
      </c>
      <c r="D115">
        <v>0</v>
      </c>
      <c r="E115">
        <f t="shared" si="6"/>
        <v>12.376989774221833</v>
      </c>
      <c r="F115">
        <v>1</v>
      </c>
      <c r="G115">
        <v>4.6322299999999998</v>
      </c>
      <c r="H115">
        <v>4.4802799999999996</v>
      </c>
      <c r="I115">
        <f t="shared" si="3"/>
        <v>288594.49585635588</v>
      </c>
      <c r="J115">
        <f t="shared" si="1"/>
        <v>288.43081945353754</v>
      </c>
      <c r="N115">
        <f t="shared" si="2"/>
        <v>-4.9608262201036499E-4</v>
      </c>
      <c r="R115" t="str">
        <f t="shared" si="10"/>
        <v/>
      </c>
      <c r="S115" t="str">
        <f t="shared" si="11"/>
        <v/>
      </c>
    </row>
    <row r="116" spans="1:19" x14ac:dyDescent="0.25">
      <c r="A116">
        <v>1.6688564731131099</v>
      </c>
      <c r="B116">
        <f t="shared" si="9"/>
        <v>1.8472055119661788E-14</v>
      </c>
      <c r="C116">
        <v>0</v>
      </c>
      <c r="D116">
        <v>0</v>
      </c>
      <c r="E116">
        <f t="shared" si="6"/>
        <v>12.109350894274684</v>
      </c>
      <c r="F116">
        <v>1</v>
      </c>
      <c r="G116">
        <v>4.6322299999999998</v>
      </c>
      <c r="H116">
        <v>4.4802799999999996</v>
      </c>
      <c r="I116">
        <f t="shared" si="3"/>
        <v>282404.35667455266</v>
      </c>
      <c r="J116">
        <f t="shared" si="1"/>
        <v>282.24068027173433</v>
      </c>
      <c r="N116">
        <f t="shared" si="2"/>
        <v>-4.960826220104101E-4</v>
      </c>
      <c r="R116" t="str">
        <f t="shared" si="10"/>
        <v/>
      </c>
      <c r="S116" t="str">
        <f t="shared" si="11"/>
        <v/>
      </c>
    </row>
    <row r="117" spans="1:19" x14ac:dyDescent="0.25">
      <c r="A117">
        <v>1.68375697733733</v>
      </c>
      <c r="B117">
        <f t="shared" si="9"/>
        <v>3.6944110239323577E-14</v>
      </c>
      <c r="C117">
        <v>0</v>
      </c>
      <c r="D117">
        <v>0</v>
      </c>
      <c r="E117">
        <f t="shared" si="6"/>
        <v>11.850303885051384</v>
      </c>
      <c r="F117">
        <v>1</v>
      </c>
      <c r="G117">
        <v>4.6322299999999998</v>
      </c>
      <c r="H117">
        <v>4.4802799999999996</v>
      </c>
      <c r="I117">
        <f t="shared" si="3"/>
        <v>276214.21749274939</v>
      </c>
      <c r="J117">
        <f t="shared" si="1"/>
        <v>276.05054108993102</v>
      </c>
      <c r="N117">
        <f t="shared" si="2"/>
        <v>-4.9608262201049965E-4</v>
      </c>
      <c r="R117" t="str">
        <f t="shared" si="10"/>
        <v/>
      </c>
      <c r="S117" t="str">
        <f t="shared" si="11"/>
        <v/>
      </c>
    </row>
    <row r="118" spans="1:19" x14ac:dyDescent="0.25">
      <c r="A118">
        <v>1.69865748156156</v>
      </c>
      <c r="B118">
        <f t="shared" si="9"/>
        <v>7.3888220478647154E-14</v>
      </c>
      <c r="C118">
        <v>0</v>
      </c>
      <c r="D118">
        <v>0</v>
      </c>
      <c r="E118">
        <f t="shared" si="6"/>
        <v>11.599500511150696</v>
      </c>
      <c r="F118">
        <v>1</v>
      </c>
      <c r="G118">
        <v>4.6322299999999998</v>
      </c>
      <c r="H118">
        <v>4.4802799999999996</v>
      </c>
      <c r="I118">
        <f t="shared" si="3"/>
        <v>270024.07831094618</v>
      </c>
      <c r="J118">
        <f t="shared" si="1"/>
        <v>269.86040190812781</v>
      </c>
      <c r="N118">
        <f t="shared" si="2"/>
        <v>-4.9608262201067909E-4</v>
      </c>
      <c r="R118" t="str">
        <f t="shared" si="10"/>
        <v/>
      </c>
      <c r="S118" t="str">
        <f t="shared" si="11"/>
        <v/>
      </c>
    </row>
    <row r="119" spans="1:19" x14ac:dyDescent="0.25">
      <c r="A119">
        <v>1.7135579857857799</v>
      </c>
      <c r="B119">
        <f t="shared" si="9"/>
        <v>1.4777644095729431E-13</v>
      </c>
      <c r="C119">
        <v>0</v>
      </c>
      <c r="D119">
        <v>0</v>
      </c>
      <c r="E119">
        <f t="shared" si="6"/>
        <v>11.356609535737402</v>
      </c>
      <c r="F119">
        <v>1</v>
      </c>
      <c r="G119">
        <v>4.6322299999999998</v>
      </c>
      <c r="H119">
        <v>4.4802799999999996</v>
      </c>
      <c r="I119">
        <f t="shared" si="3"/>
        <v>263833.93912914291</v>
      </c>
      <c r="J119">
        <f t="shared" si="1"/>
        <v>263.67026272632455</v>
      </c>
      <c r="N119">
        <f t="shared" si="2"/>
        <v>-4.9608262201103785E-4</v>
      </c>
      <c r="R119" t="str">
        <f t="shared" si="10"/>
        <v/>
      </c>
      <c r="S119" t="str">
        <f t="shared" si="11"/>
        <v/>
      </c>
    </row>
    <row r="120" spans="1:19" x14ac:dyDescent="0.25">
      <c r="A120">
        <v>1.72845849001001</v>
      </c>
      <c r="B120">
        <f t="shared" si="9"/>
        <v>2.9555288191458862E-13</v>
      </c>
      <c r="C120">
        <v>0</v>
      </c>
      <c r="D120">
        <v>0</v>
      </c>
      <c r="E120">
        <f t="shared" si="6"/>
        <v>11.121315752402614</v>
      </c>
      <c r="F120">
        <v>1</v>
      </c>
      <c r="G120">
        <v>4.6322299999999998</v>
      </c>
      <c r="H120">
        <v>4.4802799999999996</v>
      </c>
      <c r="I120">
        <f t="shared" si="3"/>
        <v>257643.79994733966</v>
      </c>
      <c r="J120">
        <f t="shared" si="1"/>
        <v>257.48012354452129</v>
      </c>
      <c r="N120">
        <f t="shared" si="2"/>
        <v>-4.9608262201175537E-4</v>
      </c>
      <c r="R120" t="str">
        <f t="shared" si="10"/>
        <v/>
      </c>
      <c r="S120" t="str">
        <f t="shared" si="11"/>
        <v/>
      </c>
    </row>
    <row r="121" spans="1:19" x14ac:dyDescent="0.25">
      <c r="A121">
        <v>1.74335899423423</v>
      </c>
      <c r="B121">
        <f t="shared" si="9"/>
        <v>5.9110576382917723E-13</v>
      </c>
      <c r="C121">
        <v>0</v>
      </c>
      <c r="D121">
        <v>0</v>
      </c>
      <c r="E121">
        <f t="shared" si="6"/>
        <v>10.893319079913644</v>
      </c>
      <c r="F121">
        <v>1</v>
      </c>
      <c r="G121">
        <v>4.6322299999999998</v>
      </c>
      <c r="H121">
        <v>4.4802799999999996</v>
      </c>
      <c r="I121">
        <f t="shared" si="3"/>
        <v>251453.66076553642</v>
      </c>
      <c r="J121">
        <f t="shared" si="1"/>
        <v>251.28998436271806</v>
      </c>
      <c r="N121">
        <f t="shared" si="2"/>
        <v>-4.9608262201318999E-4</v>
      </c>
      <c r="R121" t="str">
        <f t="shared" si="10"/>
        <v/>
      </c>
      <c r="S121" t="str">
        <f t="shared" si="11"/>
        <v/>
      </c>
    </row>
    <row r="122" spans="1:19" x14ac:dyDescent="0.25">
      <c r="A122">
        <v>1.7582594984584501</v>
      </c>
      <c r="B122">
        <f t="shared" si="9"/>
        <v>1.1822115276583545E-12</v>
      </c>
      <c r="C122">
        <v>0</v>
      </c>
      <c r="D122">
        <v>0</v>
      </c>
      <c r="E122">
        <f t="shared" si="6"/>
        <v>10.672333715268598</v>
      </c>
      <c r="F122">
        <v>1</v>
      </c>
      <c r="G122">
        <v>4.6322299999999998</v>
      </c>
      <c r="H122">
        <v>4.4802799999999996</v>
      </c>
      <c r="I122">
        <f t="shared" si="3"/>
        <v>245263.52158373318</v>
      </c>
      <c r="J122">
        <f t="shared" si="1"/>
        <v>245.09984518091483</v>
      </c>
      <c r="N122">
        <f t="shared" si="2"/>
        <v>-4.9608262201605998E-4</v>
      </c>
      <c r="R122" t="str">
        <f t="shared" si="10"/>
        <v/>
      </c>
      <c r="S122" t="str">
        <f t="shared" si="11"/>
        <v/>
      </c>
    </row>
    <row r="123" spans="1:19" x14ac:dyDescent="0.25">
      <c r="A123">
        <v>1.7731600026826799</v>
      </c>
      <c r="B123">
        <f t="shared" si="9"/>
        <v>2.3644230553167089E-12</v>
      </c>
      <c r="C123">
        <v>0</v>
      </c>
      <c r="D123">
        <v>0</v>
      </c>
      <c r="E123">
        <f t="shared" si="6"/>
        <v>10.458087340849055</v>
      </c>
      <c r="F123">
        <v>1</v>
      </c>
      <c r="G123">
        <v>4.6322299999999998</v>
      </c>
      <c r="H123">
        <v>4.4802799999999996</v>
      </c>
      <c r="I123">
        <f t="shared" si="3"/>
        <v>239073.38240192994</v>
      </c>
      <c r="J123">
        <f t="shared" si="1"/>
        <v>238.90970599911159</v>
      </c>
      <c r="N123">
        <f t="shared" si="2"/>
        <v>-4.9608262202179996E-4</v>
      </c>
      <c r="R123" t="str">
        <f t="shared" si="10"/>
        <v/>
      </c>
      <c r="S123" t="str">
        <f t="shared" si="11"/>
        <v/>
      </c>
    </row>
    <row r="124" spans="1:19" x14ac:dyDescent="0.25">
      <c r="A124">
        <v>1.7880605069069</v>
      </c>
      <c r="B124">
        <f t="shared" si="9"/>
        <v>4.7288461106334178E-12</v>
      </c>
      <c r="C124">
        <v>0</v>
      </c>
      <c r="D124">
        <v>0</v>
      </c>
      <c r="E124">
        <f t="shared" si="6"/>
        <v>10.250320381794742</v>
      </c>
      <c r="F124">
        <v>1</v>
      </c>
      <c r="G124">
        <v>4.6322299999999998</v>
      </c>
      <c r="H124">
        <v>4.4802799999999996</v>
      </c>
      <c r="I124">
        <f t="shared" si="3"/>
        <v>232883.24322012669</v>
      </c>
      <c r="J124">
        <f t="shared" si="1"/>
        <v>232.71956681730833</v>
      </c>
      <c r="N124">
        <f t="shared" si="2"/>
        <v>-4.9608262203327939E-4</v>
      </c>
      <c r="R124" t="str">
        <f t="shared" si="10"/>
        <v/>
      </c>
      <c r="S124" t="str">
        <f t="shared" si="11"/>
        <v/>
      </c>
    </row>
    <row r="125" spans="1:19" x14ac:dyDescent="0.25">
      <c r="A125">
        <v>1.8029610111311301</v>
      </c>
      <c r="B125">
        <f t="shared" si="9"/>
        <v>9.4576922212668357E-12</v>
      </c>
      <c r="C125">
        <v>0</v>
      </c>
      <c r="D125">
        <v>0</v>
      </c>
      <c r="E125">
        <f t="shared" si="6"/>
        <v>10.048785310031681</v>
      </c>
      <c r="F125">
        <v>1</v>
      </c>
      <c r="G125">
        <v>4.6322299999999998</v>
      </c>
      <c r="H125">
        <v>4.4802799999999996</v>
      </c>
      <c r="I125">
        <f t="shared" si="3"/>
        <v>226693.10403832345</v>
      </c>
      <c r="J125">
        <f t="shared" si="1"/>
        <v>226.5294276355051</v>
      </c>
      <c r="N125">
        <f t="shared" si="2"/>
        <v>-4.960826220562391E-4</v>
      </c>
      <c r="R125" t="str">
        <f t="shared" si="10"/>
        <v/>
      </c>
      <c r="S125" t="str">
        <f t="shared" si="11"/>
        <v/>
      </c>
    </row>
    <row r="126" spans="1:19" x14ac:dyDescent="0.25">
      <c r="A126">
        <v>1.8178615153553499</v>
      </c>
      <c r="B126">
        <f t="shared" si="9"/>
        <v>1.8915384442533671E-11</v>
      </c>
      <c r="C126">
        <v>0</v>
      </c>
      <c r="D126">
        <v>0</v>
      </c>
      <c r="E126">
        <f t="shared" si="6"/>
        <v>9.8532459916701924</v>
      </c>
      <c r="F126">
        <v>1</v>
      </c>
      <c r="G126">
        <v>4.6322299999999998</v>
      </c>
      <c r="H126">
        <v>4.4802799999999996</v>
      </c>
      <c r="I126">
        <f t="shared" si="3"/>
        <v>220502.96485652021</v>
      </c>
      <c r="J126">
        <f t="shared" si="1"/>
        <v>220.33928845370187</v>
      </c>
      <c r="N126">
        <f t="shared" si="2"/>
        <v>-4.9608262210215723E-4</v>
      </c>
      <c r="R126" t="str">
        <f t="shared" si="10"/>
        <v/>
      </c>
      <c r="S126" t="str">
        <f t="shared" si="11"/>
        <v/>
      </c>
    </row>
    <row r="127" spans="1:19" x14ac:dyDescent="0.25">
      <c r="A127">
        <v>1.83276201957957</v>
      </c>
      <c r="B127">
        <f t="shared" si="9"/>
        <v>3.7830768885067343E-11</v>
      </c>
      <c r="C127">
        <v>0</v>
      </c>
      <c r="D127">
        <v>0</v>
      </c>
      <c r="E127">
        <f t="shared" si="6"/>
        <v>9.663477074738001</v>
      </c>
      <c r="F127">
        <v>1</v>
      </c>
      <c r="G127">
        <v>4.6322299999999998</v>
      </c>
      <c r="H127">
        <v>4.4802799999999996</v>
      </c>
      <c r="I127">
        <f t="shared" si="3"/>
        <v>214312.82567471697</v>
      </c>
      <c r="J127">
        <f t="shared" si="1"/>
        <v>214.14914927189861</v>
      </c>
      <c r="N127">
        <f t="shared" si="2"/>
        <v>-4.9608262219399469E-4</v>
      </c>
      <c r="R127" t="str">
        <f t="shared" si="10"/>
        <v/>
      </c>
      <c r="S127" t="str">
        <f t="shared" si="11"/>
        <v/>
      </c>
    </row>
    <row r="128" spans="1:19" x14ac:dyDescent="0.25">
      <c r="A128">
        <v>1.8476625238038</v>
      </c>
      <c r="B128">
        <f t="shared" si="9"/>
        <v>7.5661537770134685E-11</v>
      </c>
      <c r="C128">
        <v>0</v>
      </c>
      <c r="D128">
        <v>0</v>
      </c>
      <c r="E128">
        <f t="shared" si="6"/>
        <v>9.4792634144554455</v>
      </c>
      <c r="F128">
        <v>1</v>
      </c>
      <c r="G128">
        <v>4.6322299999999998</v>
      </c>
      <c r="H128">
        <v>4.4802799999999996</v>
      </c>
      <c r="I128">
        <f t="shared" si="3"/>
        <v>208122.68649291375</v>
      </c>
      <c r="J128">
        <f t="shared" si="1"/>
        <v>207.9590100900954</v>
      </c>
      <c r="N128">
        <f t="shared" si="2"/>
        <v>-4.9608262237766894E-4</v>
      </c>
      <c r="R128" t="str">
        <f t="shared" si="10"/>
        <v/>
      </c>
      <c r="S128" t="str">
        <f t="shared" si="11"/>
        <v/>
      </c>
    </row>
    <row r="129" spans="1:19" x14ac:dyDescent="0.25">
      <c r="A129">
        <v>1.8625630280280201</v>
      </c>
      <c r="B129">
        <f t="shared" si="9"/>
        <v>1.5132307554026937E-10</v>
      </c>
      <c r="C129">
        <v>0</v>
      </c>
      <c r="D129">
        <v>0</v>
      </c>
      <c r="E129">
        <f t="shared" si="6"/>
        <v>9.3003995334696175</v>
      </c>
      <c r="F129">
        <v>1</v>
      </c>
      <c r="G129">
        <v>4.6322299999999998</v>
      </c>
      <c r="H129">
        <v>4.4802799999999996</v>
      </c>
      <c r="I129">
        <f t="shared" si="3"/>
        <v>201932.54731111048</v>
      </c>
      <c r="J129">
        <f t="shared" si="1"/>
        <v>201.76887090829214</v>
      </c>
      <c r="N129">
        <f t="shared" si="2"/>
        <v>-4.9608262274501702E-4</v>
      </c>
      <c r="R129" t="str">
        <f t="shared" si="10"/>
        <v/>
      </c>
      <c r="S129" t="str">
        <f t="shared" si="11"/>
        <v/>
      </c>
    </row>
    <row r="130" spans="1:19" x14ac:dyDescent="0.25">
      <c r="A130">
        <v>1.8774635322522499</v>
      </c>
      <c r="B130">
        <f t="shared" si="9"/>
        <v>3.0264615108053874E-10</v>
      </c>
      <c r="C130">
        <v>0</v>
      </c>
      <c r="D130">
        <v>0</v>
      </c>
      <c r="E130">
        <f t="shared" si="6"/>
        <v>9.1266891146609588</v>
      </c>
      <c r="F130">
        <v>1</v>
      </c>
      <c r="G130">
        <v>4.6322299999999998</v>
      </c>
      <c r="H130">
        <v>4.4802799999999996</v>
      </c>
      <c r="I130">
        <f t="shared" si="3"/>
        <v>195742.40812930727</v>
      </c>
      <c r="J130">
        <f t="shared" si="1"/>
        <v>195.57873172648891</v>
      </c>
      <c r="N130">
        <f t="shared" si="2"/>
        <v>-4.9608262347971416E-4</v>
      </c>
      <c r="R130" t="str">
        <f t="shared" si="10"/>
        <v/>
      </c>
      <c r="S130" t="str">
        <f t="shared" si="11"/>
        <v/>
      </c>
    </row>
    <row r="131" spans="1:19" x14ac:dyDescent="0.25">
      <c r="A131">
        <v>1.89236403647647</v>
      </c>
      <c r="B131">
        <f t="shared" si="9"/>
        <v>6.0529230216107748E-10</v>
      </c>
      <c r="C131">
        <v>0</v>
      </c>
      <c r="D131">
        <v>0</v>
      </c>
      <c r="E131">
        <f t="shared" si="6"/>
        <v>8.9579445243201583</v>
      </c>
      <c r="F131">
        <v>1</v>
      </c>
      <c r="G131">
        <v>4.6322299999999998</v>
      </c>
      <c r="H131">
        <v>4.4802799999999996</v>
      </c>
      <c r="I131">
        <f t="shared" si="3"/>
        <v>189552.26894750402</v>
      </c>
      <c r="J131">
        <f t="shared" si="1"/>
        <v>189.38859254468568</v>
      </c>
      <c r="N131">
        <f t="shared" si="2"/>
        <v>-4.9608262494910832E-4</v>
      </c>
      <c r="R131" t="str">
        <f t="shared" si="10"/>
        <v/>
      </c>
      <c r="S131" t="str">
        <f t="shared" si="11"/>
        <v/>
      </c>
    </row>
    <row r="132" spans="1:19" x14ac:dyDescent="0.25">
      <c r="A132">
        <v>1.9072645407007001</v>
      </c>
      <c r="B132">
        <f t="shared" ref="B132" si="12">B133/2</f>
        <v>1.210584604322155E-9</v>
      </c>
      <c r="C132">
        <v>0</v>
      </c>
      <c r="D132">
        <v>0</v>
      </c>
      <c r="E132">
        <f t="shared" si="6"/>
        <v>8.7939863636517757</v>
      </c>
      <c r="F132">
        <v>1</v>
      </c>
      <c r="G132">
        <v>4.6322299999999998</v>
      </c>
      <c r="H132">
        <v>4.4802799999999996</v>
      </c>
      <c r="I132">
        <f t="shared" si="3"/>
        <v>183362.12976570078</v>
      </c>
      <c r="J132">
        <f t="shared" si="1"/>
        <v>183.19845336288242</v>
      </c>
      <c r="N132">
        <f t="shared" si="2"/>
        <v>-4.9608262788789588E-4</v>
      </c>
      <c r="R132" t="str">
        <f t="shared" si="10"/>
        <v/>
      </c>
      <c r="S132" t="str">
        <f t="shared" si="11"/>
        <v/>
      </c>
    </row>
    <row r="133" spans="1:19" x14ac:dyDescent="0.25">
      <c r="A133">
        <v>1.9221650449249199</v>
      </c>
      <c r="B133">
        <f t="shared" ref="B133:B148" si="13">B134/2</f>
        <v>2.4211692086443099E-9</v>
      </c>
      <c r="C133">
        <v>0</v>
      </c>
      <c r="D133">
        <v>0</v>
      </c>
      <c r="E133">
        <f t="shared" si="6"/>
        <v>8.6346430467200648</v>
      </c>
      <c r="F133">
        <v>1</v>
      </c>
      <c r="G133">
        <v>4.6322299999999998</v>
      </c>
      <c r="H133">
        <v>4.4802799999999996</v>
      </c>
      <c r="I133">
        <f t="shared" si="3"/>
        <v>177171.99058389754</v>
      </c>
      <c r="J133">
        <f t="shared" si="1"/>
        <v>177.00831418107919</v>
      </c>
      <c r="N133">
        <f t="shared" si="2"/>
        <v>-4.9608263376547197E-4</v>
      </c>
      <c r="R133" t="str">
        <f t="shared" si="10"/>
        <v/>
      </c>
      <c r="S133" t="str">
        <f t="shared" si="11"/>
        <v/>
      </c>
    </row>
    <row r="134" spans="1:19" x14ac:dyDescent="0.25">
      <c r="A134">
        <v>1.93706554914914</v>
      </c>
      <c r="B134">
        <f t="shared" si="13"/>
        <v>4.8423384172886199E-9</v>
      </c>
      <c r="C134">
        <v>0</v>
      </c>
      <c r="D134">
        <v>0</v>
      </c>
      <c r="E134">
        <f t="shared" si="6"/>
        <v>8.4797504030845268</v>
      </c>
      <c r="F134">
        <v>1</v>
      </c>
      <c r="G134">
        <v>4.6322299999999998</v>
      </c>
      <c r="H134">
        <v>4.4802799999999996</v>
      </c>
      <c r="I134">
        <f t="shared" si="3"/>
        <v>170981.8514020943</v>
      </c>
      <c r="J134">
        <f t="shared" si="1"/>
        <v>170.81817499927595</v>
      </c>
      <c r="N134">
        <f t="shared" si="2"/>
        <v>-4.9608264552062384E-4</v>
      </c>
      <c r="R134" t="str">
        <f t="shared" si="10"/>
        <v/>
      </c>
      <c r="S134" t="str">
        <f t="shared" si="11"/>
        <v/>
      </c>
    </row>
    <row r="135" spans="1:19" x14ac:dyDescent="0.25">
      <c r="A135">
        <v>1.95196605337337</v>
      </c>
      <c r="B135">
        <f t="shared" si="13"/>
        <v>9.6846768345772397E-9</v>
      </c>
      <c r="C135">
        <v>0</v>
      </c>
      <c r="D135">
        <v>0</v>
      </c>
      <c r="E135">
        <f t="shared" si="6"/>
        <v>8.329151303507226</v>
      </c>
      <c r="F135">
        <v>1</v>
      </c>
      <c r="G135">
        <v>4.6322299999999998</v>
      </c>
      <c r="H135">
        <v>4.4802799999999996</v>
      </c>
      <c r="I135">
        <f t="shared" si="3"/>
        <v>164791.71222029105</v>
      </c>
      <c r="J135">
        <f t="shared" si="1"/>
        <v>164.62803581747269</v>
      </c>
      <c r="N135">
        <f t="shared" si="2"/>
        <v>-4.9608266903092637E-4</v>
      </c>
      <c r="R135" t="str">
        <f t="shared" si="10"/>
        <v/>
      </c>
      <c r="S135" t="str">
        <f t="shared" si="11"/>
        <v/>
      </c>
    </row>
    <row r="136" spans="1:19" x14ac:dyDescent="0.25">
      <c r="A136">
        <v>1.9668665575975901</v>
      </c>
      <c r="B136">
        <f t="shared" si="13"/>
        <v>1.9369353669154479E-8</v>
      </c>
      <c r="C136">
        <v>0</v>
      </c>
      <c r="D136">
        <v>0</v>
      </c>
      <c r="E136">
        <f t="shared" si="6"/>
        <v>8.1826953072275934</v>
      </c>
      <c r="F136">
        <v>1</v>
      </c>
      <c r="G136">
        <v>4.6322299999999998</v>
      </c>
      <c r="H136">
        <v>4.4802799999999996</v>
      </c>
      <c r="I136">
        <f t="shared" si="3"/>
        <v>158601.57303848781</v>
      </c>
      <c r="J136">
        <f t="shared" si="1"/>
        <v>158.43789663566946</v>
      </c>
      <c r="N136">
        <f t="shared" si="2"/>
        <v>-4.9608271605152917E-4</v>
      </c>
      <c r="R136" t="str">
        <f t="shared" si="10"/>
        <v/>
      </c>
      <c r="S136" t="str">
        <f t="shared" si="11"/>
        <v/>
      </c>
    </row>
    <row r="137" spans="1:19" x14ac:dyDescent="0.25">
      <c r="A137">
        <v>1.9817670618218199</v>
      </c>
      <c r="B137">
        <f t="shared" si="13"/>
        <v>3.8738707338308959E-8</v>
      </c>
      <c r="C137">
        <v>0</v>
      </c>
      <c r="D137">
        <v>0</v>
      </c>
      <c r="E137">
        <f t="shared" si="6"/>
        <v>8.0402383294091955</v>
      </c>
      <c r="F137">
        <v>1</v>
      </c>
      <c r="G137">
        <v>4.6322299999999998</v>
      </c>
      <c r="H137">
        <v>4.4802799999999996</v>
      </c>
      <c r="I137">
        <f t="shared" si="3"/>
        <v>152411.43385668457</v>
      </c>
      <c r="J137">
        <f t="shared" si="1"/>
        <v>152.24775745386623</v>
      </c>
      <c r="N137">
        <f t="shared" si="2"/>
        <v>-4.9608281009272566E-4</v>
      </c>
      <c r="R137" t="str">
        <f t="shared" si="10"/>
        <v/>
      </c>
      <c r="S137" t="str">
        <f t="shared" si="11"/>
        <v/>
      </c>
    </row>
    <row r="138" spans="1:19" x14ac:dyDescent="0.25">
      <c r="A138">
        <v>1.99666756604604</v>
      </c>
      <c r="B138">
        <f t="shared" si="13"/>
        <v>7.7477414676617918E-8</v>
      </c>
      <c r="C138">
        <v>0</v>
      </c>
      <c r="D138">
        <v>0</v>
      </c>
      <c r="E138">
        <f t="shared" si="6"/>
        <v>7.9016423274661474</v>
      </c>
      <c r="F138">
        <v>1</v>
      </c>
      <c r="G138">
        <v>4.6322299999999998</v>
      </c>
      <c r="H138">
        <v>4.4802799999999996</v>
      </c>
      <c r="I138">
        <f t="shared" si="3"/>
        <v>146221.29467488133</v>
      </c>
      <c r="J138">
        <f t="shared" si="1"/>
        <v>146.05761827206297</v>
      </c>
      <c r="N138">
        <f t="shared" si="2"/>
        <v>-4.9608299817508091E-4</v>
      </c>
      <c r="R138" t="str">
        <f t="shared" si="10"/>
        <v/>
      </c>
      <c r="S138" t="str">
        <f t="shared" si="11"/>
        <v/>
      </c>
    </row>
    <row r="139" spans="1:19" x14ac:dyDescent="0.25">
      <c r="A139">
        <v>2.0115680702702701</v>
      </c>
      <c r="B139">
        <f t="shared" si="13"/>
        <v>1.5495482935323584E-7</v>
      </c>
      <c r="C139">
        <v>0</v>
      </c>
      <c r="D139">
        <v>0</v>
      </c>
      <c r="E139">
        <f t="shared" si="6"/>
        <v>7.766775005063443</v>
      </c>
      <c r="F139">
        <v>1</v>
      </c>
      <c r="G139">
        <v>4.6322299999999998</v>
      </c>
      <c r="H139">
        <v>4.4802799999999996</v>
      </c>
      <c r="I139">
        <f t="shared" ref="I139:I155" si="14">IF(B139=0,100,-$M$4*$L$4*LN(B139))</f>
        <v>140031.15549307808</v>
      </c>
      <c r="J139">
        <f t="shared" si="1"/>
        <v>139.86747909025974</v>
      </c>
      <c r="N139">
        <f t="shared" si="2"/>
        <v>-4.9608337433964329E-4</v>
      </c>
      <c r="R139" t="str">
        <f t="shared" si="10"/>
        <v/>
      </c>
      <c r="S139" t="str">
        <f t="shared" si="11"/>
        <v/>
      </c>
    </row>
    <row r="140" spans="1:19" x14ac:dyDescent="0.25">
      <c r="A140">
        <v>2.0264685744944901</v>
      </c>
      <c r="B140">
        <f t="shared" si="13"/>
        <v>3.0990965870647167E-7</v>
      </c>
      <c r="C140">
        <v>0</v>
      </c>
      <c r="D140">
        <v>0</v>
      </c>
      <c r="E140">
        <f t="shared" si="6"/>
        <v>7.6355095326762825</v>
      </c>
      <c r="F140">
        <v>1</v>
      </c>
      <c r="G140">
        <v>4.6322299999999998</v>
      </c>
      <c r="H140">
        <v>4.4802799999999996</v>
      </c>
      <c r="I140">
        <f t="shared" si="14"/>
        <v>133841.01631127484</v>
      </c>
      <c r="J140">
        <f t="shared" si="1"/>
        <v>133.6773399084565</v>
      </c>
      <c r="N140">
        <f t="shared" si="2"/>
        <v>-4.9608412666817155E-4</v>
      </c>
      <c r="R140" t="str">
        <f t="shared" si="10"/>
        <v/>
      </c>
      <c r="S140" t="str">
        <f t="shared" si="11"/>
        <v/>
      </c>
    </row>
    <row r="141" spans="1:19" x14ac:dyDescent="0.25">
      <c r="A141">
        <v>2.0413690787187102</v>
      </c>
      <c r="B141">
        <f t="shared" si="13"/>
        <v>6.1981931741294334E-7</v>
      </c>
      <c r="C141">
        <v>0</v>
      </c>
      <c r="D141">
        <v>0</v>
      </c>
      <c r="E141">
        <f t="shared" si="6"/>
        <v>7.5077242836660067</v>
      </c>
      <c r="F141">
        <v>1</v>
      </c>
      <c r="G141">
        <v>4.6322299999999998</v>
      </c>
      <c r="H141">
        <v>4.4802799999999996</v>
      </c>
      <c r="I141">
        <f t="shared" si="14"/>
        <v>127650.87712947161</v>
      </c>
      <c r="J141">
        <f t="shared" si="1"/>
        <v>127.48720072665327</v>
      </c>
      <c r="N141">
        <f t="shared" si="2"/>
        <v>-4.9608563132284356E-4</v>
      </c>
      <c r="R141" t="str">
        <f t="shared" si="10"/>
        <v/>
      </c>
      <c r="S141" t="str">
        <f t="shared" si="11"/>
        <v/>
      </c>
    </row>
    <row r="142" spans="1:19" x14ac:dyDescent="0.25">
      <c r="A142">
        <v>2.05626958294294</v>
      </c>
      <c r="B142">
        <f t="shared" si="13"/>
        <v>1.2396386348258867E-6</v>
      </c>
      <c r="C142">
        <v>0</v>
      </c>
      <c r="D142">
        <v>0</v>
      </c>
      <c r="E142">
        <f t="shared" si="6"/>
        <v>7.3833025849075877</v>
      </c>
      <c r="F142">
        <v>1</v>
      </c>
      <c r="G142">
        <v>4.6322299999999998</v>
      </c>
      <c r="H142">
        <v>4.4802799999999996</v>
      </c>
      <c r="I142">
        <f t="shared" si="14"/>
        <v>121460.73794766837</v>
      </c>
      <c r="J142">
        <f t="shared" si="1"/>
        <v>121.29706154485004</v>
      </c>
      <c r="N142">
        <f t="shared" si="2"/>
        <v>-4.9608864062265041E-4</v>
      </c>
      <c r="R142" t="str">
        <f t="shared" si="10"/>
        <v/>
      </c>
      <c r="S142" t="str">
        <f t="shared" si="11"/>
        <v/>
      </c>
    </row>
    <row r="143" spans="1:19" x14ac:dyDescent="0.25">
      <c r="A143">
        <v>2.0711700871671601</v>
      </c>
      <c r="B143">
        <f t="shared" si="13"/>
        <v>2.4792772696517734E-6</v>
      </c>
      <c r="C143">
        <v>0</v>
      </c>
      <c r="D143">
        <v>0</v>
      </c>
      <c r="E143">
        <f t="shared" si="6"/>
        <v>7.2621324810671979</v>
      </c>
      <c r="F143">
        <v>1</v>
      </c>
      <c r="G143">
        <v>4.6322299999999998</v>
      </c>
      <c r="H143">
        <v>4.4802799999999996</v>
      </c>
      <c r="I143">
        <f t="shared" si="14"/>
        <v>115270.59876586513</v>
      </c>
      <c r="J143">
        <f t="shared" si="1"/>
        <v>115.10692236304679</v>
      </c>
      <c r="N143">
        <f t="shared" si="2"/>
        <v>-4.9609465918411656E-4</v>
      </c>
      <c r="R143" t="str">
        <f t="shared" ref="R143:R206" si="15">IF(S143="","",A143)</f>
        <v/>
      </c>
      <c r="S143" t="str">
        <f t="shared" ref="S143:S206" si="16">IF(AND(B143&gt;B142, B143&gt;B144), B143, "")</f>
        <v/>
      </c>
    </row>
    <row r="144" spans="1:19" x14ac:dyDescent="0.25">
      <c r="A144">
        <v>2.08607059139139</v>
      </c>
      <c r="B144">
        <f t="shared" si="13"/>
        <v>4.9585545393035467E-6</v>
      </c>
      <c r="C144">
        <v>0</v>
      </c>
      <c r="D144">
        <v>0</v>
      </c>
      <c r="E144">
        <f t="shared" si="6"/>
        <v>7.1441065116903202</v>
      </c>
      <c r="F144">
        <v>1</v>
      </c>
      <c r="G144">
        <v>4.6322299999999998</v>
      </c>
      <c r="H144">
        <v>4.4802799999999996</v>
      </c>
      <c r="I144">
        <f t="shared" si="14"/>
        <v>109080.45958406189</v>
      </c>
      <c r="J144">
        <f t="shared" si="1"/>
        <v>108.91678318124355</v>
      </c>
      <c r="N144">
        <f t="shared" si="2"/>
        <v>-4.9610669615445782E-4</v>
      </c>
      <c r="R144" t="str">
        <f t="shared" si="15"/>
        <v/>
      </c>
      <c r="S144" t="str">
        <f t="shared" si="16"/>
        <v/>
      </c>
    </row>
    <row r="145" spans="1:19" x14ac:dyDescent="0.25">
      <c r="A145">
        <v>2.10097109561561</v>
      </c>
      <c r="B145">
        <f t="shared" si="13"/>
        <v>9.9171090786070935E-6</v>
      </c>
      <c r="C145">
        <v>0</v>
      </c>
      <c r="D145">
        <v>0</v>
      </c>
      <c r="E145">
        <f t="shared" si="6"/>
        <v>7.0291215003207057</v>
      </c>
      <c r="F145">
        <v>1</v>
      </c>
      <c r="G145">
        <v>4.6322299999999998</v>
      </c>
      <c r="H145">
        <v>4.4802799999999996</v>
      </c>
      <c r="I145">
        <f t="shared" si="14"/>
        <v>102890.32040225864</v>
      </c>
      <c r="J145">
        <f t="shared" si="1"/>
        <v>102.72664399944031</v>
      </c>
      <c r="N145">
        <f t="shared" si="2"/>
        <v>-4.9613076948478666E-4</v>
      </c>
      <c r="R145" t="str">
        <f t="shared" si="15"/>
        <v/>
      </c>
      <c r="S145" t="str">
        <f t="shared" si="16"/>
        <v/>
      </c>
    </row>
    <row r="146" spans="1:19" x14ac:dyDescent="0.25">
      <c r="A146">
        <v>2.1158715998398399</v>
      </c>
      <c r="B146">
        <f t="shared" si="13"/>
        <v>1.9834218157214187E-5</v>
      </c>
      <c r="C146">
        <v>0</v>
      </c>
      <c r="D146">
        <v>0</v>
      </c>
      <c r="E146">
        <f t="shared" si="6"/>
        <v>6.9170783549188517</v>
      </c>
      <c r="F146">
        <v>1</v>
      </c>
      <c r="G146">
        <v>4.6322299999999998</v>
      </c>
      <c r="H146">
        <v>4.4802799999999996</v>
      </c>
      <c r="I146">
        <f t="shared" si="14"/>
        <v>96700.181220455401</v>
      </c>
      <c r="J146">
        <f t="shared" si="1"/>
        <v>96.536504817637066</v>
      </c>
      <c r="N146">
        <f t="shared" si="2"/>
        <v>-4.9617891370409525E-4</v>
      </c>
      <c r="R146" t="str">
        <f t="shared" si="15"/>
        <v/>
      </c>
      <c r="S146" t="str">
        <f t="shared" si="16"/>
        <v/>
      </c>
    </row>
    <row r="147" spans="1:19" x14ac:dyDescent="0.25">
      <c r="A147">
        <v>2.1307721040640599</v>
      </c>
      <c r="B147">
        <f t="shared" si="13"/>
        <v>3.9668436314428374E-5</v>
      </c>
      <c r="C147">
        <v>0</v>
      </c>
      <c r="D147">
        <v>0</v>
      </c>
      <c r="E147">
        <f t="shared" si="6"/>
        <v>6.8078818789025428</v>
      </c>
      <c r="F147">
        <v>1</v>
      </c>
      <c r="G147">
        <v>4.6322299999999998</v>
      </c>
      <c r="H147">
        <v>4.4802799999999996</v>
      </c>
      <c r="I147">
        <f t="shared" si="14"/>
        <v>90510.042038652158</v>
      </c>
      <c r="J147">
        <f t="shared" si="1"/>
        <v>90.34636563583382</v>
      </c>
      <c r="N147">
        <f t="shared" si="2"/>
        <v>-4.96275192377863E-4</v>
      </c>
      <c r="R147" t="str">
        <f t="shared" si="15"/>
        <v/>
      </c>
      <c r="S147" t="str">
        <f t="shared" si="16"/>
        <v/>
      </c>
    </row>
    <row r="148" spans="1:19" x14ac:dyDescent="0.25">
      <c r="A148">
        <v>2.14567260828828</v>
      </c>
      <c r="B148">
        <f t="shared" si="13"/>
        <v>7.9336872628856748E-5</v>
      </c>
      <c r="C148">
        <v>0</v>
      </c>
      <c r="D148">
        <v>0</v>
      </c>
      <c r="E148">
        <f t="shared" si="6"/>
        <v>6.7014405921725029</v>
      </c>
      <c r="F148">
        <v>1</v>
      </c>
      <c r="G148">
        <v>4.6322299999999998</v>
      </c>
      <c r="H148">
        <v>4.4802799999999996</v>
      </c>
      <c r="I148">
        <f t="shared" si="14"/>
        <v>84319.902856848916</v>
      </c>
      <c r="J148">
        <f t="shared" si="1"/>
        <v>84.156226454030573</v>
      </c>
      <c r="N148">
        <f t="shared" si="2"/>
        <v>-4.964677106703624E-4</v>
      </c>
      <c r="R148" t="str">
        <f t="shared" si="15"/>
        <v/>
      </c>
      <c r="S148" t="str">
        <f t="shared" si="16"/>
        <v/>
      </c>
    </row>
    <row r="149" spans="1:19" x14ac:dyDescent="0.25">
      <c r="A149">
        <v>2.1605731125125098</v>
      </c>
      <c r="B149">
        <f>B150/2</f>
        <v>1.586737452577135E-4</v>
      </c>
      <c r="C149">
        <v>0</v>
      </c>
      <c r="D149">
        <v>0</v>
      </c>
      <c r="E149">
        <f t="shared" si="6"/>
        <v>6.5976665615323693</v>
      </c>
      <c r="F149">
        <v>1</v>
      </c>
      <c r="G149">
        <v>4.6322299999999998</v>
      </c>
      <c r="H149">
        <v>4.4802799999999996</v>
      </c>
      <c r="I149">
        <f t="shared" si="14"/>
        <v>78129.763675045673</v>
      </c>
      <c r="J149">
        <f t="shared" si="1"/>
        <v>77.966087272227341</v>
      </c>
      <c r="N149">
        <f t="shared" si="2"/>
        <v>-4.9685259107010648E-4</v>
      </c>
      <c r="R149" t="str">
        <f t="shared" si="15"/>
        <v/>
      </c>
      <c r="S149" t="str">
        <f t="shared" si="16"/>
        <v/>
      </c>
    </row>
    <row r="150" spans="1:19" x14ac:dyDescent="0.25">
      <c r="A150">
        <v>2.1754736167367299</v>
      </c>
      <c r="B150">
        <f t="shared" ref="B150" si="17">B151/10</f>
        <v>3.1734749051542699E-4</v>
      </c>
      <c r="C150">
        <v>0</v>
      </c>
      <c r="D150">
        <v>0</v>
      </c>
      <c r="E150">
        <f t="shared" si="6"/>
        <v>6.4964752399486461</v>
      </c>
      <c r="F150">
        <v>1</v>
      </c>
      <c r="G150">
        <v>4.6322299999999998</v>
      </c>
      <c r="H150">
        <v>4.4802799999999996</v>
      </c>
      <c r="I150">
        <f t="shared" si="14"/>
        <v>71939.624493242431</v>
      </c>
      <c r="J150">
        <f t="shared" si="1"/>
        <v>71.775948090424095</v>
      </c>
      <c r="N150">
        <f t="shared" si="2"/>
        <v>-4.9762172740762227E-4</v>
      </c>
      <c r="R150" t="str">
        <f t="shared" si="15"/>
        <v/>
      </c>
      <c r="S150" t="str">
        <f t="shared" si="16"/>
        <v/>
      </c>
    </row>
    <row r="151" spans="1:19" x14ac:dyDescent="0.25">
      <c r="A151">
        <v>2.1903741209609602</v>
      </c>
      <c r="B151">
        <f>B152/10</f>
        <v>3.17347490515427E-3</v>
      </c>
      <c r="C151">
        <v>0</v>
      </c>
      <c r="D151">
        <v>0</v>
      </c>
      <c r="E151">
        <f t="shared" si="6"/>
        <v>6.397785314132431</v>
      </c>
      <c r="F151">
        <v>1</v>
      </c>
      <c r="G151">
        <v>4.6322299999999998</v>
      </c>
      <c r="H151">
        <v>4.4802799999999996</v>
      </c>
      <c r="I151">
        <f t="shared" si="14"/>
        <v>51376.427233947179</v>
      </c>
      <c r="J151">
        <f>(I151-$K$4)*$J$2</f>
        <v>51.212750831128837</v>
      </c>
      <c r="N151">
        <f t="shared" si="2"/>
        <v>-5.1132451067517713E-4</v>
      </c>
      <c r="R151" t="str">
        <f t="shared" si="15"/>
        <v/>
      </c>
      <c r="S151" t="str">
        <f t="shared" si="16"/>
        <v/>
      </c>
    </row>
    <row r="152" spans="1:19" x14ac:dyDescent="0.25">
      <c r="A152">
        <v>2.2052746251851798</v>
      </c>
      <c r="B152">
        <v>3.17347490515427E-2</v>
      </c>
      <c r="C152">
        <v>0</v>
      </c>
      <c r="D152">
        <v>0</v>
      </c>
      <c r="E152">
        <f t="shared" si="6"/>
        <v>6.3015185599607353</v>
      </c>
      <c r="F152">
        <v>1</v>
      </c>
      <c r="G152">
        <v>4.6322299999999998</v>
      </c>
      <c r="H152">
        <v>4.4802799999999996</v>
      </c>
      <c r="I152">
        <f t="shared" si="14"/>
        <v>30813.22997465192</v>
      </c>
      <c r="J152">
        <f t="shared" si="1"/>
        <v>30.649553571833579</v>
      </c>
      <c r="N152">
        <f t="shared" si="2"/>
        <v>-6.343149492892945E-4</v>
      </c>
      <c r="R152" t="str">
        <f t="shared" si="15"/>
        <v/>
      </c>
      <c r="S152" t="str">
        <f t="shared" si="16"/>
        <v/>
      </c>
    </row>
    <row r="153" spans="1:19" x14ac:dyDescent="0.25">
      <c r="A153">
        <v>2.2201751294093999</v>
      </c>
      <c r="B153">
        <v>5.6455597429162202E-2</v>
      </c>
      <c r="C153">
        <v>0</v>
      </c>
      <c r="D153">
        <v>0</v>
      </c>
      <c r="E153">
        <f t="shared" si="6"/>
        <v>6.207599705282564</v>
      </c>
      <c r="F153">
        <v>1</v>
      </c>
      <c r="G153">
        <v>4.6322299999999998</v>
      </c>
      <c r="H153">
        <v>4.4802799999999996</v>
      </c>
      <c r="I153">
        <f t="shared" si="14"/>
        <v>25668.895040300635</v>
      </c>
      <c r="J153">
        <f t="shared" si="1"/>
        <v>25.505218637482294</v>
      </c>
      <c r="N153">
        <f t="shared" si="2"/>
        <v>-7.2194587265921679E-4</v>
      </c>
      <c r="R153" t="str">
        <f t="shared" si="15"/>
        <v/>
      </c>
      <c r="S153" t="str">
        <f t="shared" si="16"/>
        <v/>
      </c>
    </row>
    <row r="154" spans="1:19" x14ac:dyDescent="0.25">
      <c r="A154">
        <v>2.2350756336336302</v>
      </c>
      <c r="B154">
        <v>8.1176445806781003E-2</v>
      </c>
      <c r="C154">
        <v>0</v>
      </c>
      <c r="D154">
        <v>0</v>
      </c>
      <c r="E154">
        <f t="shared" si="6"/>
        <v>6.1159562996877765</v>
      </c>
      <c r="F154">
        <v>1</v>
      </c>
      <c r="G154">
        <v>4.6322299999999998</v>
      </c>
      <c r="H154">
        <v>4.4802799999999996</v>
      </c>
      <c r="I154">
        <f t="shared" si="14"/>
        <v>22425.605367957338</v>
      </c>
      <c r="J154">
        <f t="shared" si="1"/>
        <v>22.261928965138996</v>
      </c>
      <c r="N154">
        <f t="shared" si="2"/>
        <v>-7.9421799764067922E-4</v>
      </c>
      <c r="R154" t="str">
        <f t="shared" si="15"/>
        <v/>
      </c>
      <c r="S154" t="str">
        <f t="shared" si="16"/>
        <v/>
      </c>
    </row>
    <row r="155" spans="1:19" x14ac:dyDescent="0.25">
      <c r="A155">
        <v>2.2499761378578498</v>
      </c>
      <c r="B155">
        <v>0.105897294184399</v>
      </c>
      <c r="C155">
        <v>0</v>
      </c>
      <c r="D155">
        <v>0</v>
      </c>
      <c r="E155">
        <f t="shared" si="6"/>
        <v>6.0265185908410901</v>
      </c>
      <c r="F155">
        <v>1</v>
      </c>
      <c r="G155">
        <v>4.6322299999999998</v>
      </c>
      <c r="H155">
        <v>4.4802799999999996</v>
      </c>
      <c r="I155">
        <f t="shared" si="14"/>
        <v>20051.484903357563</v>
      </c>
      <c r="J155">
        <f t="shared" si="1"/>
        <v>19.887808500539222</v>
      </c>
      <c r="N155">
        <f t="shared" si="2"/>
        <v>-8.5292027575154536E-4</v>
      </c>
      <c r="R155" t="str">
        <f t="shared" si="15"/>
        <v/>
      </c>
      <c r="S155" t="str">
        <f t="shared" si="16"/>
        <v/>
      </c>
    </row>
    <row r="156" spans="1:19" x14ac:dyDescent="0.25">
      <c r="A156">
        <v>2.2648766420820801</v>
      </c>
      <c r="B156">
        <v>0.13061814256201901</v>
      </c>
      <c r="C156">
        <v>0</v>
      </c>
      <c r="D156">
        <v>0</v>
      </c>
      <c r="E156">
        <f t="shared" si="6"/>
        <v>5.9392194070089763</v>
      </c>
      <c r="F156">
        <v>1</v>
      </c>
      <c r="G156">
        <v>4.6322299999999998</v>
      </c>
      <c r="H156">
        <v>4.4802799999999996</v>
      </c>
      <c r="I156">
        <f>IF(B156=0,100,-$M$4*$L$4*LN(B156))</f>
        <v>18177.794331144873</v>
      </c>
      <c r="J156">
        <f t="shared" si="1"/>
        <v>18.014117928326531</v>
      </c>
      <c r="N156">
        <f t="shared" si="2"/>
        <v>-8.9965668470349061E-4</v>
      </c>
      <c r="R156" t="str">
        <f t="shared" si="15"/>
        <v/>
      </c>
      <c r="S156" t="str">
        <f t="shared" si="16"/>
        <v/>
      </c>
    </row>
    <row r="157" spans="1:19" x14ac:dyDescent="0.25">
      <c r="A157">
        <v>2.2797771463063001</v>
      </c>
      <c r="B157">
        <v>0.18283234039121599</v>
      </c>
      <c r="C157">
        <v>0</v>
      </c>
      <c r="D157">
        <v>0</v>
      </c>
      <c r="E157">
        <f t="shared" si="6"/>
        <v>5.8539940454325015</v>
      </c>
      <c r="F157">
        <v>1</v>
      </c>
      <c r="G157">
        <v>4.6322299999999998</v>
      </c>
      <c r="H157">
        <v>4.4802799999999996</v>
      </c>
      <c r="I157">
        <f t="shared" si="3"/>
        <v>15174.549345585632</v>
      </c>
      <c r="J157">
        <f t="shared" si="1"/>
        <v>15.010872942767291</v>
      </c>
      <c r="N157">
        <f t="shared" si="2"/>
        <v>-9.6533020013780143E-4</v>
      </c>
      <c r="R157" t="str">
        <f t="shared" si="15"/>
        <v/>
      </c>
      <c r="S157" t="str">
        <f t="shared" si="16"/>
        <v/>
      </c>
    </row>
    <row r="158" spans="1:19" x14ac:dyDescent="0.25">
      <c r="A158">
        <v>2.29467765053053</v>
      </c>
      <c r="B158">
        <v>0.25978793070949402</v>
      </c>
      <c r="C158">
        <v>0</v>
      </c>
      <c r="D158">
        <v>0</v>
      </c>
      <c r="E158">
        <f t="shared" si="6"/>
        <v>5.7707801662175724</v>
      </c>
      <c r="F158">
        <v>1</v>
      </c>
      <c r="G158">
        <v>4.6322299999999998</v>
      </c>
      <c r="H158">
        <v>4.4802799999999996</v>
      </c>
      <c r="I158">
        <f t="shared" si="3"/>
        <v>12037.305578422331</v>
      </c>
      <c r="J158">
        <f t="shared" si="1"/>
        <v>11.873629175603988</v>
      </c>
      <c r="N158">
        <f t="shared" si="2"/>
        <v>-9.9971151243656337E-4</v>
      </c>
      <c r="R158" t="str">
        <f t="shared" si="15"/>
        <v/>
      </c>
      <c r="S158" t="str">
        <f t="shared" si="16"/>
        <v/>
      </c>
    </row>
    <row r="159" spans="1:19" x14ac:dyDescent="0.25">
      <c r="A159">
        <v>2.30957815475475</v>
      </c>
      <c r="B159">
        <v>0.34429847721790802</v>
      </c>
      <c r="C159">
        <v>0</v>
      </c>
      <c r="D159">
        <v>0</v>
      </c>
      <c r="E159">
        <f t="shared" si="6"/>
        <v>5.6895176914379686</v>
      </c>
      <c r="F159">
        <v>1</v>
      </c>
      <c r="G159">
        <v>4.6322299999999998</v>
      </c>
      <c r="H159">
        <v>4.4802799999999996</v>
      </c>
      <c r="I159">
        <f t="shared" si="3"/>
        <v>9522.0948437409643</v>
      </c>
      <c r="J159">
        <f t="shared" si="1"/>
        <v>9.3584184409226214</v>
      </c>
      <c r="N159">
        <f t="shared" si="2"/>
        <v>-9.8007235958251938E-4</v>
      </c>
      <c r="R159" t="str">
        <f t="shared" si="15"/>
        <v/>
      </c>
      <c r="S159" t="str">
        <f t="shared" si="16"/>
        <v/>
      </c>
    </row>
    <row r="160" spans="1:19" x14ac:dyDescent="0.25">
      <c r="A160">
        <v>2.3244786589789701</v>
      </c>
      <c r="B160">
        <v>0.45987041147034202</v>
      </c>
      <c r="C160">
        <v>0</v>
      </c>
      <c r="D160">
        <v>0</v>
      </c>
      <c r="E160">
        <f t="shared" si="6"/>
        <v>5.6101487091618578</v>
      </c>
      <c r="F160">
        <v>1</v>
      </c>
      <c r="G160">
        <v>4.6322299999999998</v>
      </c>
      <c r="H160">
        <v>4.4802799999999996</v>
      </c>
      <c r="I160">
        <f t="shared" si="3"/>
        <v>6937.2934295819396</v>
      </c>
      <c r="J160">
        <f t="shared" si="1"/>
        <v>6.7736170267635973</v>
      </c>
      <c r="N160">
        <f t="shared" si="2"/>
        <v>-8.9861694007655195E-4</v>
      </c>
      <c r="R160" t="str">
        <f t="shared" si="15"/>
        <v/>
      </c>
      <c r="S160" t="str">
        <f t="shared" si="16"/>
        <v/>
      </c>
    </row>
    <row r="161" spans="1:19" x14ac:dyDescent="0.25">
      <c r="A161">
        <v>2.3393791632031999</v>
      </c>
      <c r="B161">
        <v>0.60331920552348295</v>
      </c>
      <c r="C161">
        <v>0</v>
      </c>
      <c r="D161">
        <v>0</v>
      </c>
      <c r="E161">
        <f t="shared" si="6"/>
        <v>5.5326173821331146</v>
      </c>
      <c r="F161">
        <v>1</v>
      </c>
      <c r="G161">
        <v>4.6322299999999998</v>
      </c>
      <c r="H161">
        <v>4.4802799999999996</v>
      </c>
      <c r="I161">
        <f t="shared" si="3"/>
        <v>4512.6522338311988</v>
      </c>
      <c r="J161">
        <f t="shared" si="1"/>
        <v>4.3489758310128561</v>
      </c>
      <c r="N161">
        <f t="shared" si="2"/>
        <v>-7.6146141731684347E-4</v>
      </c>
      <c r="R161" t="str">
        <f t="shared" si="15"/>
        <v/>
      </c>
      <c r="S161" t="str">
        <f t="shared" si="16"/>
        <v/>
      </c>
    </row>
    <row r="162" spans="1:19" x14ac:dyDescent="0.25">
      <c r="A162">
        <v>2.35427966742742</v>
      </c>
      <c r="B162">
        <v>0.76266894883013003</v>
      </c>
      <c r="C162">
        <v>0</v>
      </c>
      <c r="D162">
        <v>0</v>
      </c>
      <c r="E162">
        <f t="shared" si="6"/>
        <v>5.4568698608533399</v>
      </c>
      <c r="F162">
        <v>1</v>
      </c>
      <c r="G162">
        <v>4.6322299999999998</v>
      </c>
      <c r="H162">
        <v>4.4802799999999996</v>
      </c>
      <c r="I162">
        <f t="shared" si="3"/>
        <v>2419.5467065477214</v>
      </c>
      <c r="J162">
        <f t="shared" si="1"/>
        <v>2.2558703037293788</v>
      </c>
      <c r="N162">
        <f t="shared" si="2"/>
        <v>-6.0558875094289782E-4</v>
      </c>
      <c r="R162" t="str">
        <f t="shared" si="15"/>
        <v/>
      </c>
      <c r="S162" t="str">
        <f t="shared" si="16"/>
        <v/>
      </c>
    </row>
    <row r="163" spans="1:19" x14ac:dyDescent="0.25">
      <c r="A163">
        <v>2.3691801716516498</v>
      </c>
      <c r="B163">
        <v>0.94585637508609099</v>
      </c>
      <c r="C163">
        <v>0</v>
      </c>
      <c r="D163">
        <v>0</v>
      </c>
      <c r="E163">
        <f t="shared" si="6"/>
        <v>5.3828542008257791</v>
      </c>
      <c r="F163">
        <v>1</v>
      </c>
      <c r="G163">
        <v>4.6322299999999998</v>
      </c>
      <c r="H163">
        <v>4.4802799999999996</v>
      </c>
      <c r="I163">
        <f t="shared" si="3"/>
        <v>497.1112768986859</v>
      </c>
      <c r="J163">
        <f t="shared" si="1"/>
        <v>0.33343487408034334</v>
      </c>
      <c r="N163">
        <f t="shared" si="2"/>
        <v>-4.4924501469418941E-4</v>
      </c>
      <c r="R163" t="str">
        <f t="shared" si="15"/>
        <v/>
      </c>
      <c r="S163" t="str">
        <f t="shared" si="16"/>
        <v/>
      </c>
    </row>
    <row r="164" spans="1:19" x14ac:dyDescent="0.25">
      <c r="A164">
        <v>2.3840806758758699</v>
      </c>
      <c r="B164">
        <v>1.15613578404404</v>
      </c>
      <c r="C164">
        <v>0</v>
      </c>
      <c r="D164">
        <v>0</v>
      </c>
      <c r="E164">
        <f t="shared" si="6"/>
        <v>5.3105202837384464</v>
      </c>
      <c r="F164">
        <v>1</v>
      </c>
      <c r="G164">
        <v>4.6322299999999998</v>
      </c>
      <c r="H164">
        <v>4.4802799999999996</v>
      </c>
      <c r="I164">
        <f t="shared" si="3"/>
        <v>-1295.6632764352871</v>
      </c>
      <c r="J164">
        <f t="shared" si="1"/>
        <v>-1.4593396792536295</v>
      </c>
      <c r="N164">
        <f t="shared" si="2"/>
        <v>-3.1000208928455976E-4</v>
      </c>
      <c r="R164" t="str">
        <f t="shared" si="15"/>
        <v/>
      </c>
      <c r="S164" t="str">
        <f t="shared" si="16"/>
        <v/>
      </c>
    </row>
    <row r="165" spans="1:19" x14ac:dyDescent="0.25">
      <c r="A165">
        <v>2.3989811801001002</v>
      </c>
      <c r="B165">
        <v>1.3778909843309499</v>
      </c>
      <c r="C165">
        <v>0</v>
      </c>
      <c r="D165">
        <v>0</v>
      </c>
      <c r="E165">
        <f t="shared" si="6"/>
        <v>5.2398197423742809</v>
      </c>
      <c r="F165">
        <v>1</v>
      </c>
      <c r="G165">
        <v>4.6322299999999998</v>
      </c>
      <c r="H165">
        <v>4.4802799999999996</v>
      </c>
      <c r="I165">
        <f t="shared" si="3"/>
        <v>-2862.7025971230337</v>
      </c>
      <c r="J165">
        <f t="shared" si="1"/>
        <v>-3.0263789999413762</v>
      </c>
      <c r="N165">
        <f t="shared" si="2"/>
        <v>-2.0554549541007276E-4</v>
      </c>
      <c r="R165" t="str">
        <f t="shared" si="15"/>
        <v/>
      </c>
      <c r="S165" t="str">
        <f t="shared" si="16"/>
        <v/>
      </c>
    </row>
    <row r="166" spans="1:19" x14ac:dyDescent="0.25">
      <c r="A166">
        <v>2.4138816843243198</v>
      </c>
      <c r="B166">
        <v>1.6116278607885499</v>
      </c>
      <c r="C166">
        <v>5.73921963760924E-3</v>
      </c>
      <c r="D166">
        <v>0</v>
      </c>
      <c r="E166">
        <f t="shared" si="6"/>
        <v>5.1707058890517947</v>
      </c>
      <c r="F166">
        <v>1</v>
      </c>
      <c r="G166">
        <v>4.6322299999999998</v>
      </c>
      <c r="H166">
        <v>4.4802799999999996</v>
      </c>
      <c r="I166">
        <f t="shared" si="3"/>
        <v>-4262.0262802020206</v>
      </c>
      <c r="J166">
        <f t="shared" si="1"/>
        <v>-4.4257026830203632</v>
      </c>
      <c r="N166">
        <f t="shared" si="2"/>
        <v>-1.31554837716992E-4</v>
      </c>
      <c r="R166" t="str">
        <f t="shared" si="15"/>
        <v/>
      </c>
      <c r="S166" t="str">
        <f t="shared" si="16"/>
        <v/>
      </c>
    </row>
    <row r="167" spans="1:19" x14ac:dyDescent="0.25">
      <c r="A167">
        <v>2.4287821885485399</v>
      </c>
      <c r="B167">
        <v>1.7760427114622701</v>
      </c>
      <c r="C167">
        <v>6.4039143108093298E-3</v>
      </c>
      <c r="D167">
        <v>0</v>
      </c>
      <c r="E167">
        <f t="shared" si="6"/>
        <v>5.1031336474082414</v>
      </c>
      <c r="F167">
        <v>1</v>
      </c>
      <c r="G167">
        <v>4.6322299999999998</v>
      </c>
      <c r="H167">
        <v>4.4802799999999996</v>
      </c>
      <c r="I167">
        <f t="shared" si="3"/>
        <v>-5129.5595898959755</v>
      </c>
      <c r="J167">
        <f t="shared" si="1"/>
        <v>-5.293235992714318</v>
      </c>
      <c r="N167">
        <f t="shared" si="2"/>
        <v>-9.5623953206217926E-5</v>
      </c>
      <c r="R167" t="str">
        <f t="shared" si="15"/>
        <v/>
      </c>
      <c r="S167" t="str">
        <f t="shared" si="16"/>
        <v/>
      </c>
    </row>
    <row r="168" spans="1:19" x14ac:dyDescent="0.25">
      <c r="A168">
        <v>2.4436826927727702</v>
      </c>
      <c r="B168">
        <v>2.0930833965645101</v>
      </c>
      <c r="C168">
        <v>7.0686089840093997E-3</v>
      </c>
      <c r="D168">
        <v>0</v>
      </c>
      <c r="E168">
        <f t="shared" si="6"/>
        <v>5.0370594873510122</v>
      </c>
      <c r="F168">
        <v>1</v>
      </c>
      <c r="G168">
        <v>4.6322299999999998</v>
      </c>
      <c r="H168">
        <v>4.4802799999999996</v>
      </c>
      <c r="I168">
        <f t="shared" si="3"/>
        <v>-6596.3967492297552</v>
      </c>
      <c r="J168">
        <f t="shared" si="1"/>
        <v>-6.7600731520480979</v>
      </c>
      <c r="N168">
        <f t="shared" si="2"/>
        <v>-5.1319446939123028E-5</v>
      </c>
      <c r="R168" t="str">
        <f t="shared" si="15"/>
        <v/>
      </c>
      <c r="S168" t="str">
        <f t="shared" si="16"/>
        <v/>
      </c>
    </row>
    <row r="169" spans="1:19" x14ac:dyDescent="0.25">
      <c r="A169">
        <v>2.4585831969969898</v>
      </c>
      <c r="B169">
        <v>2.3151384584789798</v>
      </c>
      <c r="C169">
        <v>7.7333036572094704E-3</v>
      </c>
      <c r="D169">
        <v>0</v>
      </c>
      <c r="E169">
        <f t="shared" si="6"/>
        <v>4.9724413630114146</v>
      </c>
      <c r="F169">
        <v>1</v>
      </c>
      <c r="G169">
        <v>4.6322299999999998</v>
      </c>
      <c r="H169">
        <v>4.4802799999999996</v>
      </c>
      <c r="I169">
        <f t="shared" si="3"/>
        <v>-7496.8681383119356</v>
      </c>
      <c r="J169">
        <f t="shared" si="1"/>
        <v>-7.6605445411302782</v>
      </c>
      <c r="N169">
        <f t="shared" si="2"/>
        <v>-3.3071482715488365E-5</v>
      </c>
      <c r="R169" t="str">
        <f t="shared" si="15"/>
        <v/>
      </c>
      <c r="S169" t="str">
        <f t="shared" si="16"/>
        <v/>
      </c>
    </row>
    <row r="170" spans="1:19" x14ac:dyDescent="0.25">
      <c r="A170">
        <v>2.4734837012212201</v>
      </c>
      <c r="B170">
        <v>2.5578136232467998</v>
      </c>
      <c r="C170">
        <v>8.3979983304095594E-3</v>
      </c>
      <c r="D170">
        <v>0</v>
      </c>
      <c r="E170">
        <f t="shared" si="6"/>
        <v>4.9092386535446799</v>
      </c>
      <c r="F170">
        <v>1</v>
      </c>
      <c r="G170">
        <v>4.6322299999999998</v>
      </c>
      <c r="H170">
        <v>4.4802799999999996</v>
      </c>
      <c r="I170">
        <f t="shared" si="3"/>
        <v>-8387.0885673734447</v>
      </c>
      <c r="J170">
        <f t="shared" si="1"/>
        <v>-8.5507649701917874</v>
      </c>
      <c r="N170">
        <f t="shared" si="2"/>
        <v>-2.0420690941106302E-5</v>
      </c>
      <c r="R170" t="str">
        <f t="shared" si="15"/>
        <v/>
      </c>
      <c r="S170" t="str">
        <f t="shared" si="16"/>
        <v/>
      </c>
    </row>
    <row r="171" spans="1:19" x14ac:dyDescent="0.25">
      <c r="A171">
        <v>2.4883842054454401</v>
      </c>
      <c r="B171">
        <v>2.7866392489421599</v>
      </c>
      <c r="C171">
        <v>9.0626930036096301E-3</v>
      </c>
      <c r="D171">
        <v>0</v>
      </c>
      <c r="E171">
        <f t="shared" si="6"/>
        <v>4.8474121066305162</v>
      </c>
      <c r="F171">
        <v>1</v>
      </c>
      <c r="G171">
        <v>4.6322299999999998</v>
      </c>
      <c r="H171">
        <v>4.4802799999999996</v>
      </c>
      <c r="I171">
        <f t="shared" si="3"/>
        <v>-9152.2832528061172</v>
      </c>
      <c r="J171">
        <f t="shared" si="1"/>
        <v>-9.315959655624459</v>
      </c>
      <c r="N171">
        <f t="shared" si="2"/>
        <v>-1.2946037772549168E-5</v>
      </c>
      <c r="R171" t="str">
        <f t="shared" si="15"/>
        <v/>
      </c>
      <c r="S171" t="str">
        <f t="shared" si="16"/>
        <v/>
      </c>
    </row>
    <row r="172" spans="1:19" x14ac:dyDescent="0.25">
      <c r="A172">
        <v>2.5032847096696602</v>
      </c>
      <c r="B172">
        <v>2.9696664514612299</v>
      </c>
      <c r="C172">
        <v>9.7273876768097008E-3</v>
      </c>
      <c r="D172">
        <v>0</v>
      </c>
      <c r="E172">
        <f t="shared" si="6"/>
        <v>4.7869237845345127</v>
      </c>
      <c r="F172">
        <v>1</v>
      </c>
      <c r="G172">
        <v>4.6322299999999998</v>
      </c>
      <c r="H172">
        <v>4.4802799999999996</v>
      </c>
      <c r="I172">
        <f t="shared" si="3"/>
        <v>-9720.3811206018636</v>
      </c>
      <c r="J172">
        <f t="shared" si="1"/>
        <v>-9.884057523420207</v>
      </c>
      <c r="N172">
        <f t="shared" si="2"/>
        <v>-8.9865898731108737E-6</v>
      </c>
      <c r="R172" t="str">
        <f t="shared" si="15"/>
        <v/>
      </c>
      <c r="S172" t="str">
        <f t="shared" si="16"/>
        <v/>
      </c>
    </row>
    <row r="173" spans="1:19" x14ac:dyDescent="0.25">
      <c r="A173">
        <v>2.5181852138938901</v>
      </c>
      <c r="B173">
        <v>3.2526230903279298</v>
      </c>
      <c r="C173">
        <v>1.0392082350009799E-2</v>
      </c>
      <c r="D173">
        <v>0</v>
      </c>
      <c r="E173">
        <f t="shared" si="6"/>
        <v>4.7277370126008975</v>
      </c>
      <c r="F173">
        <v>1</v>
      </c>
      <c r="G173">
        <v>4.6322299999999998</v>
      </c>
      <c r="H173">
        <v>4.4802799999999996</v>
      </c>
      <c r="I173">
        <f t="shared" si="3"/>
        <v>-10533.163453413692</v>
      </c>
      <c r="J173">
        <f t="shared" si="1"/>
        <v>-10.696839856232035</v>
      </c>
      <c r="N173">
        <f t="shared" si="2"/>
        <v>-5.1079338841219629E-6</v>
      </c>
      <c r="R173" t="str">
        <f t="shared" si="15"/>
        <v/>
      </c>
      <c r="S173" t="str">
        <f t="shared" si="16"/>
        <v/>
      </c>
    </row>
    <row r="174" spans="1:19" x14ac:dyDescent="0.25">
      <c r="A174">
        <v>2.5330857181181101</v>
      </c>
      <c r="B174">
        <v>3.3973709209985499</v>
      </c>
      <c r="C174">
        <v>1.1056777023209801E-2</v>
      </c>
      <c r="D174">
        <v>0</v>
      </c>
      <c r="E174">
        <f t="shared" si="6"/>
        <v>4.6698163300531492</v>
      </c>
      <c r="F174">
        <v>1</v>
      </c>
      <c r="G174">
        <v>4.6322299999999998</v>
      </c>
      <c r="H174">
        <v>4.4802799999999996</v>
      </c>
      <c r="I174">
        <f t="shared" si="3"/>
        <v>-10921.997566790398</v>
      </c>
      <c r="J174">
        <f t="shared" si="1"/>
        <v>-11.085673969608742</v>
      </c>
      <c r="N174">
        <f t="shared" si="2"/>
        <v>-3.8252395203659975E-6</v>
      </c>
      <c r="R174" t="str">
        <f t="shared" si="15"/>
        <v/>
      </c>
      <c r="S174" t="str">
        <f t="shared" si="16"/>
        <v/>
      </c>
    </row>
    <row r="175" spans="1:19" x14ac:dyDescent="0.25">
      <c r="A175">
        <v>2.54798622234234</v>
      </c>
      <c r="B175">
        <v>3.6307556614187901</v>
      </c>
      <c r="C175">
        <v>1.1721471696409899E-2</v>
      </c>
      <c r="D175">
        <v>0</v>
      </c>
      <c r="E175">
        <f t="shared" si="6"/>
        <v>4.6131274429857454</v>
      </c>
      <c r="F175">
        <v>1</v>
      </c>
      <c r="G175">
        <v>4.6322299999999998</v>
      </c>
      <c r="H175">
        <v>4.4802799999999996</v>
      </c>
      <c r="I175">
        <f t="shared" si="3"/>
        <v>-11515.329253220325</v>
      </c>
      <c r="J175">
        <f t="shared" si="1"/>
        <v>-11.679005656038667</v>
      </c>
      <c r="N175">
        <f t="shared" si="2"/>
        <v>-2.3993764814782992E-6</v>
      </c>
      <c r="R175" t="str">
        <f t="shared" si="15"/>
        <v/>
      </c>
      <c r="S175" t="str">
        <f t="shared" si="16"/>
        <v/>
      </c>
    </row>
    <row r="176" spans="1:19" x14ac:dyDescent="0.25">
      <c r="A176">
        <v>2.56288672656656</v>
      </c>
      <c r="B176">
        <v>3.8207634241419499</v>
      </c>
      <c r="C176">
        <v>1.2386166369609999E-2</v>
      </c>
      <c r="D176">
        <v>0</v>
      </c>
      <c r="E176">
        <f t="shared" si="6"/>
        <v>4.5576371794383856</v>
      </c>
      <c r="F176">
        <v>1</v>
      </c>
      <c r="G176">
        <v>4.6322299999999998</v>
      </c>
      <c r="H176">
        <v>4.4802799999999996</v>
      </c>
      <c r="I176">
        <f t="shared" si="3"/>
        <v>-11970.868321011394</v>
      </c>
      <c r="J176">
        <f t="shared" si="1"/>
        <v>-12.134544723829737</v>
      </c>
      <c r="N176">
        <f t="shared" si="2"/>
        <v>-1.6411270457776796E-6</v>
      </c>
      <c r="R176" t="str">
        <f t="shared" si="15"/>
        <v/>
      </c>
      <c r="S176" t="str">
        <f t="shared" si="16"/>
        <v/>
      </c>
    </row>
    <row r="177" spans="1:19" x14ac:dyDescent="0.25">
      <c r="A177">
        <v>2.5777872307907899</v>
      </c>
      <c r="B177">
        <v>3.9133147455556498</v>
      </c>
      <c r="C177">
        <v>1.30508610428101E-2</v>
      </c>
      <c r="D177">
        <v>0</v>
      </c>
      <c r="E177">
        <f t="shared" si="6"/>
        <v>4.5033134464477635</v>
      </c>
      <c r="F177">
        <v>1</v>
      </c>
      <c r="G177">
        <v>4.6322299999999998</v>
      </c>
      <c r="H177">
        <v>4.4802799999999996</v>
      </c>
      <c r="I177">
        <f t="shared" si="3"/>
        <v>-12184.615182737783</v>
      </c>
      <c r="J177">
        <f t="shared" si="1"/>
        <v>-12.348291585556126</v>
      </c>
      <c r="N177">
        <f t="shared" si="2"/>
        <v>-1.3639023560498842E-6</v>
      </c>
      <c r="R177" t="str">
        <f t="shared" si="15"/>
        <v/>
      </c>
      <c r="S177" t="str">
        <f t="shared" si="16"/>
        <v/>
      </c>
    </row>
    <row r="178" spans="1:19" x14ac:dyDescent="0.25">
      <c r="A178">
        <v>2.5926877350150099</v>
      </c>
      <c r="B178">
        <v>4.0254704872854603</v>
      </c>
      <c r="C178">
        <v>1.55477372932105E-2</v>
      </c>
      <c r="D178">
        <v>0</v>
      </c>
      <c r="E178">
        <f t="shared" si="6"/>
        <v>4.4501251889802438</v>
      </c>
      <c r="F178">
        <v>1</v>
      </c>
      <c r="G178">
        <v>4.6322299999999998</v>
      </c>
      <c r="H178">
        <v>4.4802799999999996</v>
      </c>
      <c r="I178">
        <f t="shared" si="3"/>
        <v>-12436.964017193888</v>
      </c>
      <c r="J178">
        <f t="shared" si="1"/>
        <v>-12.600640420012232</v>
      </c>
      <c r="N178">
        <f t="shared" si="2"/>
        <v>-1.0899229927138877E-6</v>
      </c>
      <c r="R178" t="str">
        <f t="shared" si="15"/>
        <v/>
      </c>
      <c r="S178" t="str">
        <f t="shared" si="16"/>
        <v/>
      </c>
    </row>
    <row r="179" spans="1:19" x14ac:dyDescent="0.25">
      <c r="A179">
        <v>2.60758823923923</v>
      </c>
      <c r="B179">
        <v>4.0997044350653402</v>
      </c>
      <c r="C179">
        <v>1.9622360407679E-2</v>
      </c>
      <c r="D179">
        <v>0</v>
      </c>
      <c r="E179">
        <f t="shared" si="6"/>
        <v>4.3980423506517079</v>
      </c>
      <c r="F179">
        <v>1</v>
      </c>
      <c r="G179">
        <v>4.6322299999999998</v>
      </c>
      <c r="H179">
        <v>4.4802799999999996</v>
      </c>
      <c r="I179">
        <f t="shared" si="3"/>
        <v>-12600.151510161757</v>
      </c>
      <c r="J179">
        <f t="shared" si="1"/>
        <v>-12.7638279129801</v>
      </c>
      <c r="N179">
        <f t="shared" si="2"/>
        <v>-9.395791318015157E-7</v>
      </c>
      <c r="R179" t="str">
        <f t="shared" si="15"/>
        <v/>
      </c>
      <c r="S179" t="str">
        <f t="shared" si="16"/>
        <v/>
      </c>
    </row>
    <row r="180" spans="1:19" x14ac:dyDescent="0.25">
      <c r="A180">
        <v>2.6224887434634598</v>
      </c>
      <c r="B180">
        <v>4.13537918662613</v>
      </c>
      <c r="C180">
        <v>2.36969835221475E-2</v>
      </c>
      <c r="D180">
        <v>0</v>
      </c>
      <c r="E180">
        <f t="shared" si="6"/>
        <v>4.3470358361480166</v>
      </c>
      <c r="F180">
        <v>1</v>
      </c>
      <c r="G180">
        <v>4.6322299999999998</v>
      </c>
      <c r="H180">
        <v>4.4802799999999996</v>
      </c>
      <c r="I180">
        <f t="shared" si="3"/>
        <v>-12677.52650075993</v>
      </c>
      <c r="J180">
        <f t="shared" si="1"/>
        <v>-12.841202903578273</v>
      </c>
      <c r="N180">
        <f t="shared" si="2"/>
        <v>-8.7489048885220916E-7</v>
      </c>
      <c r="R180" t="str">
        <f t="shared" si="15"/>
        <v/>
      </c>
      <c r="S180" t="str">
        <f t="shared" si="16"/>
        <v/>
      </c>
    </row>
    <row r="181" spans="1:19" x14ac:dyDescent="0.25">
      <c r="A181">
        <v>2.6373892476876799</v>
      </c>
      <c r="B181">
        <v>4.1710539381869198</v>
      </c>
      <c r="C181">
        <v>2.7771606636616201E-2</v>
      </c>
      <c r="D181">
        <v>0</v>
      </c>
      <c r="E181">
        <f t="shared" si="6"/>
        <v>4.2970774752629488</v>
      </c>
      <c r="F181">
        <v>1</v>
      </c>
      <c r="G181">
        <v>4.6322299999999998</v>
      </c>
      <c r="H181">
        <v>4.4802799999999996</v>
      </c>
      <c r="I181">
        <f t="shared" si="3"/>
        <v>-12754.236857665943</v>
      </c>
      <c r="J181">
        <f t="shared" si="1"/>
        <v>-12.917913260484285</v>
      </c>
      <c r="N181">
        <f t="shared" si="2"/>
        <v>-8.1465465587076126E-7</v>
      </c>
      <c r="R181" t="str">
        <f t="shared" si="15"/>
        <v/>
      </c>
      <c r="S181" t="str">
        <f t="shared" si="16"/>
        <v/>
      </c>
    </row>
    <row r="182" spans="1:19" x14ac:dyDescent="0.25">
      <c r="A182">
        <v>2.6522897519119102</v>
      </c>
      <c r="B182">
        <v>4.2067286897477096</v>
      </c>
      <c r="C182">
        <v>3.1846229751084802E-2</v>
      </c>
      <c r="D182">
        <v>0</v>
      </c>
      <c r="E182">
        <f t="shared" si="6"/>
        <v>4.2481399884750486</v>
      </c>
      <c r="F182">
        <v>0.708446236990663</v>
      </c>
      <c r="G182">
        <v>4.6322299999999998</v>
      </c>
      <c r="H182">
        <v>4.4802799999999996</v>
      </c>
      <c r="I182">
        <f t="shared" si="3"/>
        <v>-12830.293901811152</v>
      </c>
      <c r="J182">
        <f t="shared" si="1"/>
        <v>-12.993970304629494</v>
      </c>
      <c r="N182">
        <f t="shared" si="2"/>
        <v>-7.5856524672488493E-7</v>
      </c>
      <c r="R182" t="str">
        <f t="shared" si="15"/>
        <v/>
      </c>
      <c r="S182" t="str">
        <f t="shared" si="16"/>
        <v/>
      </c>
    </row>
    <row r="183" spans="1:19" x14ac:dyDescent="0.25">
      <c r="A183">
        <v>2.6671902561361298</v>
      </c>
      <c r="B183">
        <v>4.2067596511433498</v>
      </c>
      <c r="C183">
        <v>3.5920852865553299E-2</v>
      </c>
      <c r="D183">
        <v>0</v>
      </c>
      <c r="E183">
        <f t="shared" si="6"/>
        <v>4.2001969539901127</v>
      </c>
      <c r="F183">
        <v>0.708446236990663</v>
      </c>
      <c r="G183">
        <v>4.6322299999999998</v>
      </c>
      <c r="H183">
        <v>4.4802799999999996</v>
      </c>
      <c r="I183">
        <f t="shared" si="3"/>
        <v>-12830.359629654187</v>
      </c>
      <c r="J183">
        <f t="shared" si="1"/>
        <v>-12.994036032472531</v>
      </c>
      <c r="N183">
        <f t="shared" si="2"/>
        <v>-7.585182846122862E-7</v>
      </c>
      <c r="R183">
        <f t="shared" si="15"/>
        <v>2.6671902561361298</v>
      </c>
      <c r="S183">
        <f t="shared" si="16"/>
        <v>4.2067596511433498</v>
      </c>
    </row>
    <row r="184" spans="1:19" x14ac:dyDescent="0.25">
      <c r="A184">
        <v>2.6820907603603601</v>
      </c>
      <c r="B184">
        <v>4.1774955924117601</v>
      </c>
      <c r="C184">
        <v>3.9995475980021997E-2</v>
      </c>
      <c r="D184">
        <v>0</v>
      </c>
      <c r="E184">
        <f t="shared" si="6"/>
        <v>4.153222776178179</v>
      </c>
      <c r="F184">
        <v>0.708446236990663</v>
      </c>
      <c r="G184">
        <v>4.6322299999999998</v>
      </c>
      <c r="H184">
        <v>4.4802799999999996</v>
      </c>
      <c r="I184">
        <f t="shared" si="3"/>
        <v>-12768.01819666295</v>
      </c>
      <c r="J184">
        <f t="shared" si="1"/>
        <v>-12.931694599481293</v>
      </c>
      <c r="N184">
        <f t="shared" si="2"/>
        <v>-8.0422862479441201E-7</v>
      </c>
      <c r="R184" t="str">
        <f t="shared" si="15"/>
        <v/>
      </c>
      <c r="S184" t="str">
        <f t="shared" si="16"/>
        <v/>
      </c>
    </row>
    <row r="185" spans="1:19" x14ac:dyDescent="0.25">
      <c r="A185">
        <v>2.6969912645845802</v>
      </c>
      <c r="B185">
        <v>4.14823153368018</v>
      </c>
      <c r="C185">
        <v>4.40700990944905E-2</v>
      </c>
      <c r="D185">
        <v>0</v>
      </c>
      <c r="E185">
        <f t="shared" si="6"/>
        <v>4.1071926553396914</v>
      </c>
      <c r="F185">
        <v>0.708446236990663</v>
      </c>
      <c r="G185">
        <v>4.6322299999999998</v>
      </c>
      <c r="H185">
        <v>4.4802799999999996</v>
      </c>
      <c r="I185">
        <f t="shared" si="3"/>
        <v>-12705.2385128613</v>
      </c>
      <c r="J185">
        <f t="shared" si="1"/>
        <v>-12.868914915679643</v>
      </c>
      <c r="N185">
        <f t="shared" si="2"/>
        <v>-8.5269300451233935E-7</v>
      </c>
      <c r="R185" t="str">
        <f t="shared" si="15"/>
        <v/>
      </c>
      <c r="S185" t="str">
        <f t="shared" si="16"/>
        <v/>
      </c>
    </row>
    <row r="186" spans="1:19" x14ac:dyDescent="0.25">
      <c r="A186">
        <v>2.7118917688087998</v>
      </c>
      <c r="B186">
        <v>4.0841173083179498</v>
      </c>
      <c r="C186">
        <v>4.8144722208959101E-2</v>
      </c>
      <c r="D186">
        <v>0</v>
      </c>
      <c r="E186">
        <f t="shared" si="6"/>
        <v>4.0620825587369165</v>
      </c>
      <c r="F186">
        <v>0.708446236990663</v>
      </c>
      <c r="G186">
        <v>4.6322299999999998</v>
      </c>
      <c r="H186">
        <v>4.4802799999999996</v>
      </c>
      <c r="I186">
        <f t="shared" si="3"/>
        <v>-12566.132992974592</v>
      </c>
      <c r="J186">
        <f t="shared" si="1"/>
        <v>-12.729809395792934</v>
      </c>
      <c r="N186">
        <f t="shared" si="2"/>
        <v>-9.6932393555384528E-7</v>
      </c>
      <c r="R186" t="str">
        <f t="shared" si="15"/>
        <v/>
      </c>
      <c r="S186" t="str">
        <f t="shared" si="16"/>
        <v/>
      </c>
    </row>
    <row r="187" spans="1:19" x14ac:dyDescent="0.25">
      <c r="A187">
        <v>2.7267922730330301</v>
      </c>
      <c r="B187">
        <v>4.0107118809780502</v>
      </c>
      <c r="C187">
        <v>5.2219345323427702E-2</v>
      </c>
      <c r="D187">
        <v>0</v>
      </c>
      <c r="E187">
        <f t="shared" si="6"/>
        <v>4.0178691928318351</v>
      </c>
      <c r="F187">
        <v>0.708446236990663</v>
      </c>
      <c r="G187">
        <v>4.6322299999999998</v>
      </c>
      <c r="H187">
        <v>4.4802799999999996</v>
      </c>
      <c r="I187">
        <f t="shared" si="3"/>
        <v>-12404.161966083428</v>
      </c>
      <c r="J187">
        <f t="shared" si="1"/>
        <v>-12.56783836890177</v>
      </c>
      <c r="N187">
        <f t="shared" si="2"/>
        <v>-1.1225648258028187E-6</v>
      </c>
      <c r="R187" t="str">
        <f t="shared" si="15"/>
        <v/>
      </c>
      <c r="S187" t="str">
        <f t="shared" si="16"/>
        <v/>
      </c>
    </row>
    <row r="188" spans="1:19" x14ac:dyDescent="0.25">
      <c r="A188">
        <v>2.7416927772572501</v>
      </c>
      <c r="B188">
        <v>3.9289877009937899</v>
      </c>
      <c r="C188">
        <v>5.6293968437896302E-2</v>
      </c>
      <c r="D188">
        <v>0</v>
      </c>
      <c r="E188">
        <f t="shared" si="6"/>
        <v>3.9745299766737272</v>
      </c>
      <c r="F188">
        <v>0.708446236990663</v>
      </c>
      <c r="G188">
        <v>4.6322299999999998</v>
      </c>
      <c r="H188">
        <v>4.4802799999999996</v>
      </c>
      <c r="I188">
        <f t="shared" si="3"/>
        <v>-12220.310630845635</v>
      </c>
      <c r="J188">
        <f t="shared" si="1"/>
        <v>-12.383987033663978</v>
      </c>
      <c r="N188">
        <f t="shared" si="2"/>
        <v>-1.3218266279194425E-6</v>
      </c>
      <c r="R188" t="str">
        <f t="shared" si="15"/>
        <v/>
      </c>
      <c r="S188" t="str">
        <f t="shared" si="16"/>
        <v/>
      </c>
    </row>
    <row r="189" spans="1:19" x14ac:dyDescent="0.25">
      <c r="A189">
        <v>2.75659328148148</v>
      </c>
      <c r="B189">
        <v>3.8417883606968002</v>
      </c>
      <c r="C189">
        <v>6.0368591552364799E-2</v>
      </c>
      <c r="D189">
        <v>0</v>
      </c>
      <c r="E189">
        <f t="shared" si="6"/>
        <v>3.9320430163825919</v>
      </c>
      <c r="F189">
        <v>0.708446236990663</v>
      </c>
      <c r="G189">
        <v>4.6322299999999998</v>
      </c>
      <c r="H189">
        <v>4.4802799999999996</v>
      </c>
      <c r="I189">
        <f t="shared" si="3"/>
        <v>-12019.87635829773</v>
      </c>
      <c r="J189">
        <f t="shared" si="1"/>
        <v>-12.183552761116072</v>
      </c>
      <c r="N189">
        <f t="shared" si="2"/>
        <v>-1.5735752568646788E-6</v>
      </c>
      <c r="R189" t="str">
        <f t="shared" si="15"/>
        <v/>
      </c>
      <c r="S189" t="str">
        <f t="shared" si="16"/>
        <v/>
      </c>
    </row>
    <row r="190" spans="1:19" x14ac:dyDescent="0.25">
      <c r="A190">
        <v>2.7714937857057</v>
      </c>
      <c r="B190">
        <v>3.7574043895474301</v>
      </c>
      <c r="C190">
        <v>6.9457512711791597E-2</v>
      </c>
      <c r="D190">
        <v>0</v>
      </c>
      <c r="E190">
        <f t="shared" si="6"/>
        <v>3.8903870806783916</v>
      </c>
      <c r="F190">
        <v>0.708446236990663</v>
      </c>
      <c r="G190">
        <v>4.6322299999999998</v>
      </c>
      <c r="H190">
        <v>4.4802799999999996</v>
      </c>
      <c r="I190">
        <f t="shared" si="3"/>
        <v>-11821.534079211555</v>
      </c>
      <c r="J190">
        <f t="shared" si="1"/>
        <v>-11.985210482029897</v>
      </c>
      <c r="N190">
        <f t="shared" si="2"/>
        <v>-1.8627349726887843E-6</v>
      </c>
      <c r="R190" t="str">
        <f t="shared" si="15"/>
        <v/>
      </c>
      <c r="S190" t="str">
        <f t="shared" si="16"/>
        <v/>
      </c>
    </row>
    <row r="191" spans="1:19" x14ac:dyDescent="0.25">
      <c r="A191">
        <v>2.7863942899299299</v>
      </c>
      <c r="B191">
        <v>3.67175045253386</v>
      </c>
      <c r="C191">
        <v>7.9957769975253404E-2</v>
      </c>
      <c r="D191">
        <v>0</v>
      </c>
      <c r="E191">
        <f t="shared" si="6"/>
        <v>3.8495415774070234</v>
      </c>
      <c r="F191">
        <v>0.708446236990663</v>
      </c>
      <c r="G191">
        <v>4.6322299999999998</v>
      </c>
      <c r="H191">
        <v>4.4802799999999996</v>
      </c>
      <c r="I191">
        <f t="shared" si="3"/>
        <v>-11615.598155288248</v>
      </c>
      <c r="J191">
        <f t="shared" si="1"/>
        <v>-11.779274558106591</v>
      </c>
      <c r="N191">
        <f t="shared" si="2"/>
        <v>-2.2106058017325126E-6</v>
      </c>
      <c r="R191" t="str">
        <f t="shared" si="15"/>
        <v/>
      </c>
      <c r="S191" t="str">
        <f t="shared" si="16"/>
        <v/>
      </c>
    </row>
    <row r="192" spans="1:19" x14ac:dyDescent="0.25">
      <c r="A192">
        <v>2.8012947941541499</v>
      </c>
      <c r="B192">
        <v>3.5778533029244799</v>
      </c>
      <c r="C192">
        <v>9.0458027238715405E-2</v>
      </c>
      <c r="D192">
        <v>0</v>
      </c>
      <c r="E192">
        <f t="shared" si="6"/>
        <v>3.8094865310182566</v>
      </c>
      <c r="F192">
        <v>0.708446236990663</v>
      </c>
      <c r="G192">
        <v>4.6322299999999998</v>
      </c>
      <c r="H192">
        <v>4.4802799999999996</v>
      </c>
      <c r="I192">
        <f t="shared" si="3"/>
        <v>-11384.249289622054</v>
      </c>
      <c r="J192">
        <f t="shared" si="1"/>
        <v>-11.547925692440396</v>
      </c>
      <c r="N192">
        <f t="shared" si="2"/>
        <v>-2.6669795918060402E-6</v>
      </c>
      <c r="R192" t="str">
        <f t="shared" si="15"/>
        <v/>
      </c>
      <c r="S192" t="str">
        <f t="shared" si="16"/>
        <v/>
      </c>
    </row>
    <row r="193" spans="1:19" x14ac:dyDescent="0.25">
      <c r="A193">
        <v>2.81619529837837</v>
      </c>
      <c r="B193">
        <v>3.42536428155424</v>
      </c>
      <c r="C193">
        <v>0.100958284502177</v>
      </c>
      <c r="D193">
        <v>0</v>
      </c>
      <c r="E193">
        <f t="shared" si="6"/>
        <v>3.7702025609513865</v>
      </c>
      <c r="F193">
        <v>0.708446236990663</v>
      </c>
      <c r="G193">
        <v>4.6322299999999998</v>
      </c>
      <c r="H193">
        <v>4.4802799999999996</v>
      </c>
      <c r="I193">
        <f t="shared" si="3"/>
        <v>-10995.280679432635</v>
      </c>
      <c r="J193">
        <f t="shared" si="1"/>
        <v>-11.158957082250978</v>
      </c>
      <c r="N193">
        <f t="shared" si="2"/>
        <v>-3.6171503938719597E-6</v>
      </c>
      <c r="R193" t="str">
        <f t="shared" si="15"/>
        <v/>
      </c>
      <c r="S193" t="str">
        <f t="shared" si="16"/>
        <v/>
      </c>
    </row>
    <row r="194" spans="1:19" x14ac:dyDescent="0.25">
      <c r="A194">
        <v>2.8310958026025999</v>
      </c>
      <c r="B194">
        <v>3.3266731415939002</v>
      </c>
      <c r="C194">
        <v>0.11145854176563801</v>
      </c>
      <c r="D194">
        <v>0</v>
      </c>
      <c r="E194">
        <f t="shared" si="6"/>
        <v>3.7316708608880869</v>
      </c>
      <c r="F194">
        <v>0.708446236990663</v>
      </c>
      <c r="G194">
        <v>4.6322299999999998</v>
      </c>
      <c r="H194">
        <v>4.4802799999999996</v>
      </c>
      <c r="I194">
        <f t="shared" si="3"/>
        <v>-10734.197312891398</v>
      </c>
      <c r="J194">
        <f t="shared" si="1"/>
        <v>-10.897873715709741</v>
      </c>
      <c r="N194">
        <f t="shared" si="2"/>
        <v>-4.4055764357480597E-6</v>
      </c>
      <c r="R194" t="str">
        <f t="shared" si="15"/>
        <v/>
      </c>
      <c r="S194" t="str">
        <f t="shared" si="16"/>
        <v/>
      </c>
    </row>
    <row r="195" spans="1:19" x14ac:dyDescent="0.25">
      <c r="A195">
        <v>2.8459963068268199</v>
      </c>
      <c r="B195">
        <v>3.20100707567389</v>
      </c>
      <c r="C195">
        <v>0.12195879902910101</v>
      </c>
      <c r="D195">
        <v>0</v>
      </c>
      <c r="E195">
        <f t="shared" si="6"/>
        <v>3.6938731788331056</v>
      </c>
      <c r="F195">
        <v>0.708446236990663</v>
      </c>
      <c r="G195">
        <v>4.6322299999999998</v>
      </c>
      <c r="H195">
        <v>4.4802799999999996</v>
      </c>
      <c r="I195">
        <f t="shared" si="3"/>
        <v>-10390.308730151723</v>
      </c>
      <c r="J195">
        <f t="shared" si="1"/>
        <v>-10.553985132970066</v>
      </c>
      <c r="N195">
        <f t="shared" si="2"/>
        <v>-5.6626262597259118E-6</v>
      </c>
      <c r="R195" t="str">
        <f t="shared" si="15"/>
        <v/>
      </c>
      <c r="S195" t="str">
        <f t="shared" si="16"/>
        <v/>
      </c>
    </row>
    <row r="196" spans="1:19" x14ac:dyDescent="0.25">
      <c r="A196">
        <v>2.8608968110510502</v>
      </c>
      <c r="B196">
        <v>3.0824094884691302</v>
      </c>
      <c r="C196">
        <v>0.13245905629256199</v>
      </c>
      <c r="D196">
        <v>0</v>
      </c>
      <c r="E196">
        <f t="shared" si="6"/>
        <v>3.6567917979853704</v>
      </c>
      <c r="F196">
        <v>0.708446236990663</v>
      </c>
      <c r="G196">
        <v>4.6322299999999998</v>
      </c>
      <c r="H196">
        <v>4.4802799999999996</v>
      </c>
      <c r="I196">
        <f t="shared" si="3"/>
        <v>-10053.148353172437</v>
      </c>
      <c r="J196">
        <f t="shared" si="1"/>
        <v>-10.21682475599078</v>
      </c>
      <c r="N196">
        <f t="shared" si="2"/>
        <v>-7.1757182309342587E-6</v>
      </c>
      <c r="R196" t="str">
        <f t="shared" si="15"/>
        <v/>
      </c>
      <c r="S196" t="str">
        <f t="shared" si="16"/>
        <v/>
      </c>
    </row>
    <row r="197" spans="1:19" x14ac:dyDescent="0.25">
      <c r="A197">
        <v>2.8757973152752698</v>
      </c>
      <c r="B197">
        <v>2.97682694702136</v>
      </c>
      <c r="C197">
        <v>0.14483693746253801</v>
      </c>
      <c r="D197">
        <v>4.0470070911873497E-2</v>
      </c>
      <c r="E197">
        <f t="shared" si="6"/>
        <v>3.6204095183648644</v>
      </c>
      <c r="F197">
        <v>0.708446236990663</v>
      </c>
      <c r="G197">
        <v>4.6322299999999998</v>
      </c>
      <c r="H197">
        <v>4.4802799999999996</v>
      </c>
      <c r="I197">
        <f t="shared" si="3"/>
        <v>-9741.8884901420388</v>
      </c>
      <c r="J197">
        <f t="shared" si="1"/>
        <v>-9.9055648929603812</v>
      </c>
      <c r="N197">
        <f t="shared" si="2"/>
        <v>-8.8590944221856204E-6</v>
      </c>
      <c r="R197" t="str">
        <f t="shared" si="15"/>
        <v/>
      </c>
      <c r="S197" t="str">
        <f t="shared" si="16"/>
        <v/>
      </c>
    </row>
    <row r="198" spans="1:19" x14ac:dyDescent="0.25">
      <c r="A198">
        <v>2.8906978194994899</v>
      </c>
      <c r="B198">
        <v>2.8781593923259901</v>
      </c>
      <c r="C198">
        <v>0.159696682727934</v>
      </c>
      <c r="D198">
        <v>4.9578759659943399E-2</v>
      </c>
      <c r="E198">
        <f t="shared" si="6"/>
        <v>3.5847096391609363</v>
      </c>
      <c r="F198">
        <v>0.708446236990663</v>
      </c>
      <c r="G198">
        <v>4.6322299999999998</v>
      </c>
      <c r="H198">
        <v>4.4802799999999996</v>
      </c>
      <c r="I198">
        <f t="shared" si="3"/>
        <v>-9440.8690498936921</v>
      </c>
      <c r="J198">
        <f t="shared" si="1"/>
        <v>-9.6045454527120349</v>
      </c>
      <c r="N198">
        <f t="shared" si="2"/>
        <v>-1.0786487911256337E-5</v>
      </c>
      <c r="R198" t="str">
        <f t="shared" si="15"/>
        <v/>
      </c>
      <c r="S198" t="str">
        <f t="shared" si="16"/>
        <v/>
      </c>
    </row>
    <row r="199" spans="1:19" x14ac:dyDescent="0.25">
      <c r="A199">
        <v>2.9055983237237202</v>
      </c>
      <c r="B199">
        <v>2.7769739435701499</v>
      </c>
      <c r="C199">
        <v>0.17455642799332999</v>
      </c>
      <c r="D199">
        <v>5.8687448408013099E-2</v>
      </c>
      <c r="E199">
        <f t="shared" si="6"/>
        <v>3.5496759417707917</v>
      </c>
      <c r="F199">
        <v>0.708446236990663</v>
      </c>
      <c r="G199">
        <v>4.6322299999999998</v>
      </c>
      <c r="H199">
        <v>4.4802799999999996</v>
      </c>
      <c r="I199">
        <f t="shared" si="3"/>
        <v>-9121.2545201721696</v>
      </c>
      <c r="J199">
        <f t="shared" si="1"/>
        <v>-9.2849309229905117</v>
      </c>
      <c r="N199">
        <f t="shared" si="2"/>
        <v>-1.319788780440181E-5</v>
      </c>
      <c r="R199" t="str">
        <f t="shared" si="15"/>
        <v/>
      </c>
      <c r="S199" t="str">
        <f t="shared" si="16"/>
        <v/>
      </c>
    </row>
    <row r="200" spans="1:19" x14ac:dyDescent="0.25">
      <c r="A200">
        <v>2.9204988279479398</v>
      </c>
      <c r="B200">
        <v>2.6725962113336501</v>
      </c>
      <c r="C200">
        <v>0.18941617325872601</v>
      </c>
      <c r="D200">
        <v>6.7796137156082695E-2</v>
      </c>
      <c r="E200">
        <f t="shared" si="6"/>
        <v>3.515292673497572</v>
      </c>
      <c r="F200">
        <v>0.708446236990663</v>
      </c>
      <c r="G200">
        <v>4.6322299999999998</v>
      </c>
      <c r="H200">
        <v>4.4802799999999996</v>
      </c>
      <c r="I200">
        <f t="shared" si="3"/>
        <v>-8779.1146600797638</v>
      </c>
      <c r="J200">
        <f t="shared" si="1"/>
        <v>-8.942791062898106</v>
      </c>
      <c r="N200">
        <f t="shared" si="2"/>
        <v>-1.6249155220435087E-5</v>
      </c>
      <c r="R200" t="str">
        <f t="shared" si="15"/>
        <v/>
      </c>
      <c r="S200" t="str">
        <f t="shared" si="16"/>
        <v/>
      </c>
    </row>
    <row r="201" spans="1:19" x14ac:dyDescent="0.25">
      <c r="A201">
        <v>2.9353993321721701</v>
      </c>
      <c r="B201">
        <v>2.5553645770398399</v>
      </c>
      <c r="C201">
        <v>0.204275918524122</v>
      </c>
      <c r="D201">
        <v>7.6904825904152596E-2</v>
      </c>
      <c r="E201">
        <f t="shared" si="6"/>
        <v>3.4815445318789253</v>
      </c>
      <c r="F201">
        <v>0.708446236990663</v>
      </c>
      <c r="G201">
        <v>4.6322299999999998</v>
      </c>
      <c r="H201">
        <v>4.4802799999999996</v>
      </c>
      <c r="I201">
        <f t="shared" si="3"/>
        <v>-8378.5337442954478</v>
      </c>
      <c r="J201">
        <f t="shared" si="1"/>
        <v>-8.5422101471137903</v>
      </c>
      <c r="N201">
        <f t="shared" si="2"/>
        <v>-2.0520439014495296E-5</v>
      </c>
      <c r="R201" t="str">
        <f t="shared" si="15"/>
        <v/>
      </c>
      <c r="S201" t="str">
        <f t="shared" si="16"/>
        <v/>
      </c>
    </row>
    <row r="202" spans="1:19" x14ac:dyDescent="0.25">
      <c r="A202">
        <v>2.9502998363963902</v>
      </c>
      <c r="B202">
        <v>2.4750979206667401</v>
      </c>
      <c r="C202">
        <v>0.21913566378951699</v>
      </c>
      <c r="D202">
        <v>8.6013514652222206E-2</v>
      </c>
      <c r="E202">
        <f t="shared" si="6"/>
        <v>3.4484166496192228</v>
      </c>
      <c r="F202">
        <v>0.708446236990663</v>
      </c>
      <c r="G202">
        <v>4.6322299999999998</v>
      </c>
      <c r="H202">
        <v>4.4802799999999996</v>
      </c>
      <c r="I202">
        <f t="shared" si="3"/>
        <v>-8093.5178590021869</v>
      </c>
      <c r="J202">
        <f t="shared" si="1"/>
        <v>-8.2571942618205298</v>
      </c>
      <c r="N202">
        <f t="shared" si="2"/>
        <v>-2.4072056662222964E-5</v>
      </c>
      <c r="R202" t="str">
        <f t="shared" si="15"/>
        <v/>
      </c>
      <c r="S202" t="str">
        <f t="shared" si="16"/>
        <v/>
      </c>
    </row>
    <row r="203" spans="1:19" x14ac:dyDescent="0.25">
      <c r="A203">
        <v>2.96520034062062</v>
      </c>
      <c r="B203">
        <v>2.37907917311975</v>
      </c>
      <c r="C203">
        <v>0.23816877249857099</v>
      </c>
      <c r="D203">
        <v>9.5122203400292094E-2</v>
      </c>
      <c r="E203">
        <f t="shared" si="6"/>
        <v>3.4158945800985561</v>
      </c>
      <c r="F203">
        <v>0.708446236990663</v>
      </c>
      <c r="G203">
        <v>4.6322299999999998</v>
      </c>
      <c r="H203">
        <v>4.4802799999999996</v>
      </c>
      <c r="I203">
        <f t="shared" si="3"/>
        <v>-7740.1703604459044</v>
      </c>
      <c r="J203">
        <f t="shared" si="1"/>
        <v>-7.9038467632642471</v>
      </c>
      <c r="N203">
        <f t="shared" si="2"/>
        <v>-2.9130876985809985E-5</v>
      </c>
      <c r="R203" t="str">
        <f t="shared" si="15"/>
        <v/>
      </c>
      <c r="S203" t="str">
        <f t="shared" si="16"/>
        <v/>
      </c>
    </row>
    <row r="204" spans="1:19" x14ac:dyDescent="0.25">
      <c r="A204">
        <v>2.9801008448448401</v>
      </c>
      <c r="B204">
        <v>2.2920435781365098</v>
      </c>
      <c r="C204">
        <v>0.25835559600174302</v>
      </c>
      <c r="D204">
        <v>0.104230892148361</v>
      </c>
      <c r="E204">
        <f t="shared" si="6"/>
        <v>3.3839642834343779</v>
      </c>
      <c r="F204">
        <v>0.708446236990663</v>
      </c>
      <c r="G204">
        <v>4.6322299999999998</v>
      </c>
      <c r="H204">
        <v>4.4802799999999996</v>
      </c>
      <c r="I204">
        <f t="shared" si="3"/>
        <v>-7407.33394386086</v>
      </c>
      <c r="J204">
        <f t="shared" si="1"/>
        <v>-7.5710103466792029</v>
      </c>
      <c r="N204">
        <f t="shared" si="2"/>
        <v>-3.4621109443259894E-5</v>
      </c>
      <c r="R204" t="str">
        <f t="shared" si="15"/>
        <v/>
      </c>
      <c r="S204" t="str">
        <f t="shared" si="16"/>
        <v/>
      </c>
    </row>
    <row r="205" spans="1:19" x14ac:dyDescent="0.25">
      <c r="A205">
        <v>2.9950013490690601</v>
      </c>
      <c r="B205">
        <v>2.2042264656115198</v>
      </c>
      <c r="C205">
        <v>0.27854241950491399</v>
      </c>
      <c r="D205">
        <v>0.11333958089643099</v>
      </c>
      <c r="E205">
        <f t="shared" si="6"/>
        <v>3.3526121130714301</v>
      </c>
      <c r="F205">
        <v>0.708446236990663</v>
      </c>
      <c r="G205">
        <v>4.6322299999999998</v>
      </c>
      <c r="H205">
        <v>4.4802799999999996</v>
      </c>
      <c r="I205">
        <f t="shared" si="3"/>
        <v>-7058.4452092259335</v>
      </c>
      <c r="J205">
        <f t="shared" si="1"/>
        <v>-7.2221216120442762</v>
      </c>
      <c r="N205">
        <f t="shared" si="2"/>
        <v>-4.1198636178145524E-5</v>
      </c>
      <c r="R205" t="str">
        <f t="shared" si="15"/>
        <v/>
      </c>
      <c r="S205" t="str">
        <f t="shared" si="16"/>
        <v/>
      </c>
    </row>
    <row r="206" spans="1:19" x14ac:dyDescent="0.25">
      <c r="A206">
        <v>3.00990185329329</v>
      </c>
      <c r="B206">
        <v>2.1009372150722601</v>
      </c>
      <c r="C206">
        <v>0.29872924300808701</v>
      </c>
      <c r="D206">
        <v>0.12929730015517699</v>
      </c>
      <c r="E206">
        <f t="shared" si="6"/>
        <v>3.3218248028779245</v>
      </c>
      <c r="F206">
        <v>0.708446236990663</v>
      </c>
      <c r="G206">
        <v>4.6322299999999998</v>
      </c>
      <c r="H206">
        <v>4.4802799999999996</v>
      </c>
      <c r="I206">
        <f t="shared" si="3"/>
        <v>-6629.8436403798069</v>
      </c>
      <c r="J206">
        <f t="shared" si="1"/>
        <v>-6.7935200431981491</v>
      </c>
      <c r="N206">
        <f t="shared" si="2"/>
        <v>-5.0530007040994109E-5</v>
      </c>
      <c r="R206" t="str">
        <f t="shared" si="15"/>
        <v/>
      </c>
      <c r="S206" t="str">
        <f t="shared" si="16"/>
        <v/>
      </c>
    </row>
    <row r="207" spans="1:19" x14ac:dyDescent="0.25">
      <c r="A207">
        <v>3.02480235751751</v>
      </c>
      <c r="B207">
        <v>2.01688909690361</v>
      </c>
      <c r="C207">
        <v>0.31995862509184497</v>
      </c>
      <c r="D207">
        <v>0.14773840789833401</v>
      </c>
      <c r="E207">
        <f t="shared" si="6"/>
        <v>3.2915894547262927</v>
      </c>
      <c r="F207">
        <v>0.708446236990663</v>
      </c>
      <c r="G207">
        <v>4.6322299999999998</v>
      </c>
      <c r="H207">
        <v>4.4802799999999996</v>
      </c>
      <c r="I207">
        <f t="shared" si="3"/>
        <v>-6265.236442205899</v>
      </c>
      <c r="J207">
        <f t="shared" si="1"/>
        <v>-6.4289128450242412</v>
      </c>
      <c r="N207">
        <f t="shared" si="2"/>
        <v>-5.9637707791752703E-5</v>
      </c>
      <c r="R207" t="str">
        <f t="shared" ref="R207:R270" si="18">IF(S207="","",A207)</f>
        <v/>
      </c>
      <c r="S207" t="str">
        <f t="shared" ref="S207:S270" si="19">IF(AND(B207&gt;B206, B207&gt;B208), B207, "")</f>
        <v/>
      </c>
    </row>
    <row r="208" spans="1:19" x14ac:dyDescent="0.25">
      <c r="A208">
        <v>3.0397028617417399</v>
      </c>
      <c r="B208">
        <v>1.9396083612855901</v>
      </c>
      <c r="C208">
        <v>0.34407066451906398</v>
      </c>
      <c r="D208">
        <v>0.166179515641492</v>
      </c>
      <c r="E208">
        <f t="shared" si="6"/>
        <v>3.2618935265378215</v>
      </c>
      <c r="F208">
        <v>0.708446236990663</v>
      </c>
      <c r="G208">
        <v>4.6322299999999998</v>
      </c>
      <c r="H208">
        <v>4.4802799999999996</v>
      </c>
      <c r="I208">
        <f t="shared" si="3"/>
        <v>-5916.3207152555869</v>
      </c>
      <c r="J208">
        <f t="shared" si="1"/>
        <v>-6.0799971180739298</v>
      </c>
      <c r="N208">
        <f t="shared" si="2"/>
        <v>-6.9427078237658971E-5</v>
      </c>
      <c r="R208" t="str">
        <f t="shared" si="18"/>
        <v/>
      </c>
      <c r="S208" t="str">
        <f t="shared" si="19"/>
        <v/>
      </c>
    </row>
    <row r="209" spans="1:19" x14ac:dyDescent="0.25">
      <c r="A209">
        <v>3.0546033659659599</v>
      </c>
      <c r="B209">
        <v>1.8680518656712</v>
      </c>
      <c r="C209">
        <v>0.368182703946283</v>
      </c>
      <c r="D209">
        <v>0.18462062338464899</v>
      </c>
      <c r="E209">
        <f t="shared" si="6"/>
        <v>3.2327248207721779</v>
      </c>
      <c r="F209">
        <v>0.708446236990663</v>
      </c>
      <c r="G209">
        <v>4.6322299999999998</v>
      </c>
      <c r="H209">
        <v>4.4802799999999996</v>
      </c>
      <c r="I209">
        <f t="shared" si="3"/>
        <v>-5580.6241029026078</v>
      </c>
      <c r="J209">
        <f t="shared" si="1"/>
        <v>-5.7443005057209504</v>
      </c>
      <c r="N209">
        <f t="shared" si="2"/>
        <v>-7.9887442492890598E-5</v>
      </c>
      <c r="R209" t="str">
        <f t="shared" si="18"/>
        <v/>
      </c>
      <c r="S209" t="str">
        <f t="shared" si="19"/>
        <v/>
      </c>
    </row>
    <row r="210" spans="1:19" x14ac:dyDescent="0.25">
      <c r="A210">
        <v>3.0695038701901902</v>
      </c>
      <c r="B210">
        <v>1.76954763979789</v>
      </c>
      <c r="C210">
        <v>0.39229474337350201</v>
      </c>
      <c r="D210">
        <v>0.20306173112780701</v>
      </c>
      <c r="E210">
        <f t="shared" si="6"/>
        <v>3.2040714733425761</v>
      </c>
      <c r="F210">
        <v>0.708446236990663</v>
      </c>
      <c r="G210">
        <v>4.6322299999999998</v>
      </c>
      <c r="H210">
        <v>4.4802799999999996</v>
      </c>
      <c r="I210">
        <f t="shared" si="3"/>
        <v>-5096.8405293907608</v>
      </c>
      <c r="J210">
        <f t="shared" si="1"/>
        <v>-5.2605169322091037</v>
      </c>
      <c r="N210">
        <f t="shared" si="2"/>
        <v>-9.6842404807443228E-5</v>
      </c>
      <c r="R210" t="str">
        <f t="shared" si="18"/>
        <v/>
      </c>
      <c r="S210" t="str">
        <f t="shared" si="19"/>
        <v/>
      </c>
    </row>
    <row r="211" spans="1:19" x14ac:dyDescent="0.25">
      <c r="A211">
        <v>3.0844043744144098</v>
      </c>
      <c r="B211">
        <v>1.6970208796244399</v>
      </c>
      <c r="C211">
        <v>0.41658202341440698</v>
      </c>
      <c r="D211">
        <v>0.221502838870964</v>
      </c>
      <c r="E211">
        <f t="shared" si="6"/>
        <v>3.1759219429395196</v>
      </c>
      <c r="F211">
        <v>0.708446236990663</v>
      </c>
      <c r="G211">
        <v>4.6322299999999998</v>
      </c>
      <c r="H211">
        <v>4.4802799999999996</v>
      </c>
      <c r="I211">
        <f t="shared" si="3"/>
        <v>-4723.1029090578277</v>
      </c>
      <c r="J211">
        <f t="shared" si="1"/>
        <v>-4.88677931187617</v>
      </c>
      <c r="N211">
        <f t="shared" si="2"/>
        <v>-1.1151469457299595E-4</v>
      </c>
      <c r="R211" t="str">
        <f t="shared" si="18"/>
        <v/>
      </c>
      <c r="S211" t="str">
        <f t="shared" si="19"/>
        <v/>
      </c>
    </row>
    <row r="212" spans="1:19" x14ac:dyDescent="0.25">
      <c r="A212">
        <v>3.0993048786386299</v>
      </c>
      <c r="B212">
        <v>1.6365560769501699</v>
      </c>
      <c r="C212">
        <v>0.44125480813715501</v>
      </c>
      <c r="D212">
        <v>0.24360803054990399</v>
      </c>
      <c r="E212">
        <f t="shared" si="6"/>
        <v>3.1482650007455466</v>
      </c>
      <c r="F212">
        <v>0.708446236990663</v>
      </c>
      <c r="G212">
        <v>4.6322299999999998</v>
      </c>
      <c r="H212">
        <v>4.4802799999999996</v>
      </c>
      <c r="I212">
        <f t="shared" si="3"/>
        <v>-4399.1031134212599</v>
      </c>
      <c r="J212">
        <f t="shared" si="1"/>
        <v>-4.5627795162396021</v>
      </c>
      <c r="N212">
        <f t="shared" si="2"/>
        <v>-1.2537135056162114E-4</v>
      </c>
      <c r="R212" t="str">
        <f t="shared" si="18"/>
        <v/>
      </c>
      <c r="S212" t="str">
        <f t="shared" si="19"/>
        <v/>
      </c>
    </row>
    <row r="213" spans="1:19" x14ac:dyDescent="0.25">
      <c r="A213">
        <v>3.1142053828628602</v>
      </c>
      <c r="B213">
        <v>1.58260431478915</v>
      </c>
      <c r="C213">
        <v>0.46592759285990298</v>
      </c>
      <c r="D213">
        <v>0.26694904579352102</v>
      </c>
      <c r="E213">
        <f t="shared" si="6"/>
        <v>3.1210897205253771</v>
      </c>
      <c r="F213">
        <v>0.708446236990663</v>
      </c>
      <c r="G213">
        <v>4.6322299999999998</v>
      </c>
      <c r="H213">
        <v>4.4802799999999996</v>
      </c>
      <c r="I213">
        <f t="shared" si="3"/>
        <v>-4099.7328674791042</v>
      </c>
      <c r="J213">
        <f t="shared" si="1"/>
        <v>-4.2634092702974469</v>
      </c>
      <c r="N213">
        <f t="shared" si="2"/>
        <v>-1.3912350340195375E-4</v>
      </c>
      <c r="R213" t="str">
        <f t="shared" si="18"/>
        <v/>
      </c>
      <c r="S213" t="str">
        <f t="shared" si="19"/>
        <v/>
      </c>
    </row>
    <row r="214" spans="1:19" x14ac:dyDescent="0.25">
      <c r="A214">
        <v>3.1291058870870798</v>
      </c>
      <c r="B214">
        <v>1.5265298046995499</v>
      </c>
      <c r="C214">
        <v>0.49060037758265002</v>
      </c>
      <c r="D214">
        <v>0.290290061037138</v>
      </c>
      <c r="E214">
        <f t="shared" si="6"/>
        <v>3.0943854690758257</v>
      </c>
      <c r="F214">
        <v>0.708446236990663</v>
      </c>
      <c r="G214">
        <v>4.6322299999999998</v>
      </c>
      <c r="H214">
        <v>4.4802799999999996</v>
      </c>
      <c r="I214">
        <f t="shared" si="3"/>
        <v>-3777.5680765924376</v>
      </c>
      <c r="J214">
        <f t="shared" si="1"/>
        <v>-3.9412444794107802</v>
      </c>
      <c r="N214">
        <f t="shared" si="2"/>
        <v>-1.5494319671929127E-4</v>
      </c>
      <c r="R214" t="str">
        <f t="shared" si="18"/>
        <v/>
      </c>
      <c r="S214" t="str">
        <f t="shared" si="19"/>
        <v/>
      </c>
    </row>
    <row r="215" spans="1:19" x14ac:dyDescent="0.25">
      <c r="A215">
        <v>3.1440063913113101</v>
      </c>
      <c r="B215">
        <v>1.4688429408904</v>
      </c>
      <c r="C215">
        <v>0.51557799270841698</v>
      </c>
      <c r="D215">
        <v>0.31363107628075498</v>
      </c>
      <c r="E215">
        <f t="shared" si="6"/>
        <v>3.0681418970206016</v>
      </c>
      <c r="F215">
        <v>0.708446236990663</v>
      </c>
      <c r="G215">
        <v>4.6322299999999998</v>
      </c>
      <c r="H215">
        <v>4.4802799999999996</v>
      </c>
      <c r="I215">
        <f t="shared" si="3"/>
        <v>-3433.5472738656263</v>
      </c>
      <c r="J215">
        <f t="shared" si="1"/>
        <v>-3.5972236766839689</v>
      </c>
      <c r="N215">
        <f t="shared" si="2"/>
        <v>-1.7299713333485266E-4</v>
      </c>
      <c r="R215" t="str">
        <f t="shared" si="18"/>
        <v/>
      </c>
      <c r="S215" t="str">
        <f t="shared" si="19"/>
        <v/>
      </c>
    </row>
    <row r="216" spans="1:19" x14ac:dyDescent="0.25">
      <c r="A216">
        <v>3.1589068955355302</v>
      </c>
      <c r="B216">
        <v>1.4082824690801099</v>
      </c>
      <c r="C216">
        <v>0.54058062710140398</v>
      </c>
      <c r="D216">
        <v>0.33818102632719199</v>
      </c>
      <c r="E216">
        <f t="shared" si="6"/>
        <v>3.0423489299364572</v>
      </c>
      <c r="F216">
        <v>0.708446236990663</v>
      </c>
      <c r="G216">
        <v>4.6322299999999998</v>
      </c>
      <c r="H216">
        <v>4.4802799999999996</v>
      </c>
      <c r="I216">
        <f t="shared" si="3"/>
        <v>-3057.5371332535187</v>
      </c>
      <c r="J216">
        <f t="shared" si="1"/>
        <v>-3.2212135360718612</v>
      </c>
      <c r="N216">
        <f t="shared" si="2"/>
        <v>-1.94079399812828E-4</v>
      </c>
      <c r="R216" t="str">
        <f t="shared" si="18"/>
        <v/>
      </c>
      <c r="S216" t="str">
        <f t="shared" si="19"/>
        <v/>
      </c>
    </row>
    <row r="217" spans="1:19" x14ac:dyDescent="0.25">
      <c r="A217">
        <v>3.17380739975976</v>
      </c>
      <c r="B217">
        <v>1.3537752390141999</v>
      </c>
      <c r="C217">
        <v>0.56558326149439198</v>
      </c>
      <c r="D217">
        <v>0.36677902600680601</v>
      </c>
      <c r="E217">
        <f t="shared" si="6"/>
        <v>3.0169967597966831</v>
      </c>
      <c r="F217">
        <v>0.708446236990663</v>
      </c>
      <c r="G217">
        <v>4.6322299999999998</v>
      </c>
      <c r="H217">
        <v>4.4802799999999996</v>
      </c>
      <c r="I217">
        <f t="shared" si="3"/>
        <v>-2705.0179946474736</v>
      </c>
      <c r="J217">
        <f t="shared" si="1"/>
        <v>-2.8686943974658163</v>
      </c>
      <c r="N217">
        <f t="shared" si="2"/>
        <v>-2.1508976919255344E-4</v>
      </c>
      <c r="R217" t="str">
        <f t="shared" si="18"/>
        <v/>
      </c>
      <c r="S217" t="str">
        <f t="shared" si="19"/>
        <v/>
      </c>
    </row>
    <row r="218" spans="1:19" x14ac:dyDescent="0.25">
      <c r="A218">
        <v>3.1887079039839801</v>
      </c>
      <c r="B218">
        <v>1.3141780087489101</v>
      </c>
      <c r="C218">
        <v>0.59095325670624199</v>
      </c>
      <c r="D218">
        <v>0.39537702568641803</v>
      </c>
      <c r="E218">
        <f t="shared" si="6"/>
        <v>2.9920758367197475</v>
      </c>
      <c r="F218">
        <v>0.708446236990663</v>
      </c>
      <c r="G218">
        <v>4.6322299999999998</v>
      </c>
      <c r="H218">
        <v>4.4802799999999996</v>
      </c>
      <c r="I218">
        <f t="shared" si="3"/>
        <v>-2439.9096276840032</v>
      </c>
      <c r="J218">
        <f t="shared" si="1"/>
        <v>-2.6035860305023459</v>
      </c>
      <c r="N218">
        <f t="shared" si="2"/>
        <v>-2.3165602834954521E-4</v>
      </c>
      <c r="R218" t="str">
        <f t="shared" si="18"/>
        <v/>
      </c>
      <c r="S218" t="str">
        <f t="shared" si="19"/>
        <v/>
      </c>
    </row>
    <row r="219" spans="1:19" x14ac:dyDescent="0.25">
      <c r="A219">
        <v>3.2036084082082001</v>
      </c>
      <c r="B219">
        <v>1.2745807784836301</v>
      </c>
      <c r="C219">
        <v>0.62032906427321599</v>
      </c>
      <c r="D219">
        <v>0.42397502536603099</v>
      </c>
      <c r="E219">
        <f t="shared" si="6"/>
        <v>2.9675768610103064</v>
      </c>
      <c r="F219">
        <v>0.708446236990663</v>
      </c>
      <c r="G219">
        <v>4.6322299999999998</v>
      </c>
      <c r="H219">
        <v>4.4802799999999996</v>
      </c>
      <c r="I219">
        <f t="shared" si="3"/>
        <v>-2166.6899059811758</v>
      </c>
      <c r="J219">
        <f t="shared" si="1"/>
        <v>-2.3303663087995181</v>
      </c>
      <c r="N219">
        <f t="shared" si="2"/>
        <v>-2.4938845629921257E-4</v>
      </c>
      <c r="R219" t="str">
        <f t="shared" si="18"/>
        <v/>
      </c>
      <c r="S219" t="str">
        <f t="shared" si="19"/>
        <v/>
      </c>
    </row>
    <row r="220" spans="1:19" x14ac:dyDescent="0.25">
      <c r="A220">
        <v>3.21850891243243</v>
      </c>
      <c r="B220">
        <v>1.2318761037541901</v>
      </c>
      <c r="C220">
        <v>0.64970487184018999</v>
      </c>
      <c r="D220">
        <v>0.45776419844417898</v>
      </c>
      <c r="E220">
        <f t="shared" si="6"/>
        <v>2.9434907754813473</v>
      </c>
      <c r="F220">
        <v>0.708446236990663</v>
      </c>
      <c r="G220">
        <v>4.6322299999999998</v>
      </c>
      <c r="H220">
        <v>4.4802799999999996</v>
      </c>
      <c r="I220">
        <f t="shared" si="3"/>
        <v>-1862.347718483464</v>
      </c>
      <c r="J220">
        <f t="shared" si="1"/>
        <v>-2.0260241213018069</v>
      </c>
      <c r="N220">
        <f t="shared" si="2"/>
        <v>-2.698907118268813E-4</v>
      </c>
      <c r="R220" t="str">
        <f t="shared" si="18"/>
        <v/>
      </c>
      <c r="S220" t="str">
        <f t="shared" si="19"/>
        <v/>
      </c>
    </row>
    <row r="221" spans="1:19" x14ac:dyDescent="0.25">
      <c r="A221">
        <v>3.23340941665665</v>
      </c>
      <c r="B221">
        <v>1.1885865810766501</v>
      </c>
      <c r="C221">
        <v>0.67908067940716399</v>
      </c>
      <c r="D221">
        <v>0.49253039529391002</v>
      </c>
      <c r="E221">
        <f t="shared" si="6"/>
        <v>2.9198087580460945</v>
      </c>
      <c r="F221">
        <v>0.708446236990663</v>
      </c>
      <c r="G221">
        <v>4.6322299999999998</v>
      </c>
      <c r="H221">
        <v>4.4802799999999996</v>
      </c>
      <c r="I221">
        <f t="shared" si="3"/>
        <v>-1542.8736106939516</v>
      </c>
      <c r="J221">
        <f t="shared" si="1"/>
        <v>-1.7065500135122944</v>
      </c>
      <c r="N221">
        <f t="shared" si="2"/>
        <v>-2.9221020883139098E-4</v>
      </c>
      <c r="R221" t="str">
        <f t="shared" si="18"/>
        <v/>
      </c>
      <c r="S221" t="str">
        <f t="shared" si="19"/>
        <v/>
      </c>
    </row>
    <row r="222" spans="1:19" x14ac:dyDescent="0.25">
      <c r="A222">
        <v>3.2483099208808799</v>
      </c>
      <c r="B222">
        <v>1.14543004098774</v>
      </c>
      <c r="C222">
        <v>0.71130449033951704</v>
      </c>
      <c r="D222">
        <v>0.52735703876467499</v>
      </c>
      <c r="E222">
        <f t="shared" si="6"/>
        <v>2.896522214568908</v>
      </c>
      <c r="F222">
        <v>0.708446236990663</v>
      </c>
      <c r="G222">
        <v>4.6322299999999998</v>
      </c>
      <c r="H222">
        <v>4.4802799999999996</v>
      </c>
      <c r="I222">
        <f t="shared" si="3"/>
        <v>-1212.5823182954118</v>
      </c>
      <c r="J222">
        <f t="shared" si="1"/>
        <v>-1.3762587211137542</v>
      </c>
      <c r="N222">
        <f t="shared" si="2"/>
        <v>-3.1607722495284824E-4</v>
      </c>
      <c r="R222" t="str">
        <f t="shared" si="18"/>
        <v/>
      </c>
      <c r="S222" t="str">
        <f t="shared" si="19"/>
        <v/>
      </c>
    </row>
    <row r="223" spans="1:19" x14ac:dyDescent="0.25">
      <c r="A223">
        <v>3.2632104251051</v>
      </c>
      <c r="B223">
        <v>1.1095423543061</v>
      </c>
      <c r="C223">
        <v>0.74556795049011404</v>
      </c>
      <c r="D223">
        <v>0.56548770595614894</v>
      </c>
      <c r="E223">
        <f t="shared" si="6"/>
        <v>2.8736227719653225</v>
      </c>
      <c r="F223">
        <v>0.708446236990663</v>
      </c>
      <c r="G223">
        <v>4.6322299999999998</v>
      </c>
      <c r="H223">
        <v>4.4802799999999996</v>
      </c>
      <c r="I223">
        <f t="shared" si="3"/>
        <v>-928.30261453121625</v>
      </c>
      <c r="J223">
        <f t="shared" si="1"/>
        <v>-1.0919790173495589</v>
      </c>
      <c r="N223">
        <f t="shared" si="2"/>
        <v>-3.3720481765311922E-4</v>
      </c>
      <c r="R223" t="str">
        <f t="shared" si="18"/>
        <v/>
      </c>
      <c r="S223" t="str">
        <f t="shared" si="19"/>
        <v/>
      </c>
    </row>
    <row r="224" spans="1:19" x14ac:dyDescent="0.25">
      <c r="A224">
        <v>3.27811092932932</v>
      </c>
      <c r="B224">
        <v>1.07365466762446</v>
      </c>
      <c r="C224">
        <v>0.77983141064071004</v>
      </c>
      <c r="D224">
        <v>0.60361837314762101</v>
      </c>
      <c r="E224">
        <f t="shared" si="6"/>
        <v>2.8511022715410106</v>
      </c>
      <c r="F224">
        <v>0.708446236990663</v>
      </c>
      <c r="G224">
        <v>4.6322299999999998</v>
      </c>
      <c r="H224">
        <v>4.4802799999999996</v>
      </c>
      <c r="I224">
        <f t="shared" si="3"/>
        <v>-634.67519745315315</v>
      </c>
      <c r="J224">
        <f t="shared" si="1"/>
        <v>-0.79835160027149576</v>
      </c>
      <c r="N224">
        <f t="shared" si="2"/>
        <v>-3.595352067608545E-4</v>
      </c>
      <c r="R224" t="str">
        <f t="shared" si="18"/>
        <v/>
      </c>
      <c r="S224" t="str">
        <f t="shared" si="19"/>
        <v/>
      </c>
    </row>
    <row r="225" spans="1:19" x14ac:dyDescent="0.25">
      <c r="A225">
        <v>3.2930114335535499</v>
      </c>
      <c r="B225">
        <v>1.0377669809428101</v>
      </c>
      <c r="C225">
        <v>0.813624135867972</v>
      </c>
      <c r="D225">
        <v>0.64174904033909397</v>
      </c>
      <c r="E225">
        <f t="shared" si="6"/>
        <v>2.8289527625607533</v>
      </c>
      <c r="F225">
        <v>0.708446236990663</v>
      </c>
      <c r="G225">
        <v>4.6322299999999998</v>
      </c>
      <c r="H225">
        <v>4.4802799999999996</v>
      </c>
      <c r="I225">
        <f t="shared" si="3"/>
        <v>-331.06435958950937</v>
      </c>
      <c r="J225">
        <f t="shared" si="1"/>
        <v>-0.49474076240785198</v>
      </c>
      <c r="N225">
        <f t="shared" si="2"/>
        <v>-3.8310087583692196E-4</v>
      </c>
      <c r="R225" t="str">
        <f t="shared" si="18"/>
        <v/>
      </c>
      <c r="S225" t="str">
        <f t="shared" si="19"/>
        <v/>
      </c>
    </row>
    <row r="226" spans="1:19" x14ac:dyDescent="0.25">
      <c r="A226">
        <v>3.3079119377777699</v>
      </c>
      <c r="B226">
        <v>1.00729266935777</v>
      </c>
      <c r="C226">
        <v>0.84635562848964996</v>
      </c>
      <c r="D226">
        <v>0.67752606578211405</v>
      </c>
      <c r="E226">
        <f t="shared" si="6"/>
        <v>2.8071664960383025</v>
      </c>
      <c r="F226">
        <v>0.708446236990663</v>
      </c>
      <c r="G226">
        <v>4.6322299999999998</v>
      </c>
      <c r="H226">
        <v>4.4802799999999996</v>
      </c>
      <c r="I226">
        <f t="shared" si="3"/>
        <v>-64.890733667576015</v>
      </c>
      <c r="J226">
        <f t="shared" si="1"/>
        <v>-0.22856713648591859</v>
      </c>
      <c r="N226">
        <f t="shared" si="2"/>
        <v>-4.0410136216182622E-4</v>
      </c>
      <c r="R226" t="str">
        <f t="shared" si="18"/>
        <v/>
      </c>
      <c r="S226" t="str">
        <f t="shared" si="19"/>
        <v/>
      </c>
    </row>
    <row r="227" spans="1:19" x14ac:dyDescent="0.25">
      <c r="A227">
        <v>3.3228124420020002</v>
      </c>
      <c r="B227">
        <v>0.98000307472830595</v>
      </c>
      <c r="C227">
        <v>0.87908712111132803</v>
      </c>
      <c r="D227">
        <v>0.71191843144267597</v>
      </c>
      <c r="E227">
        <f t="shared" si="6"/>
        <v>2.7857359187384692</v>
      </c>
      <c r="F227">
        <v>0.708446236990663</v>
      </c>
      <c r="G227">
        <v>4.6322299999999998</v>
      </c>
      <c r="H227">
        <v>4.4802799999999996</v>
      </c>
      <c r="I227">
        <f t="shared" si="3"/>
        <v>180.3919171242745</v>
      </c>
      <c r="J227">
        <f t="shared" si="1"/>
        <v>1.6715514305931919E-2</v>
      </c>
      <c r="N227">
        <f t="shared" si="2"/>
        <v>-4.2368869890348421E-4</v>
      </c>
      <c r="R227" t="str">
        <f t="shared" si="18"/>
        <v/>
      </c>
      <c r="S227" t="str">
        <f t="shared" si="19"/>
        <v/>
      </c>
    </row>
    <row r="228" spans="1:19" x14ac:dyDescent="0.25">
      <c r="A228">
        <v>3.3377129462262198</v>
      </c>
      <c r="B228">
        <v>0.95271348009883305</v>
      </c>
      <c r="C228">
        <v>0.91170029849535195</v>
      </c>
      <c r="D228">
        <v>0.746310797103237</v>
      </c>
      <c r="E228">
        <f t="shared" si="6"/>
        <v>2.7646536673836213</v>
      </c>
      <c r="F228">
        <v>0.708446236990663</v>
      </c>
      <c r="G228">
        <v>4.6322299999999998</v>
      </c>
      <c r="H228">
        <v>4.4802799999999996</v>
      </c>
      <c r="I228">
        <f t="shared" si="3"/>
        <v>432.60216596290053</v>
      </c>
      <c r="J228">
        <f t="shared" si="1"/>
        <v>0.26892576314455796</v>
      </c>
      <c r="N228">
        <f t="shared" si="2"/>
        <v>-4.4401942928632131E-4</v>
      </c>
      <c r="R228" t="str">
        <f t="shared" si="18"/>
        <v/>
      </c>
      <c r="S228" t="str">
        <f t="shared" si="19"/>
        <v/>
      </c>
    </row>
    <row r="229" spans="1:19" x14ac:dyDescent="0.25">
      <c r="A229">
        <v>3.3526134504504501</v>
      </c>
      <c r="B229">
        <v>0.92606745593922302</v>
      </c>
      <c r="C229">
        <v>0.94361470496835598</v>
      </c>
      <c r="D229">
        <v>0.78124425409883202</v>
      </c>
      <c r="E229">
        <f t="shared" si="6"/>
        <v>2.743912563056325</v>
      </c>
      <c r="F229">
        <v>0.708446236990663</v>
      </c>
      <c r="G229">
        <v>4.6322299999999998</v>
      </c>
      <c r="H229">
        <v>4.4802799999999996</v>
      </c>
      <c r="I229">
        <f t="shared" si="3"/>
        <v>685.93433563600638</v>
      </c>
      <c r="J229">
        <f t="shared" si="1"/>
        <v>0.52225793281766386</v>
      </c>
      <c r="N229">
        <f t="shared" si="2"/>
        <v>-4.6458871079092356E-4</v>
      </c>
      <c r="R229" t="str">
        <f t="shared" si="18"/>
        <v/>
      </c>
      <c r="S229" t="str">
        <f t="shared" si="19"/>
        <v/>
      </c>
    </row>
    <row r="230" spans="1:19" x14ac:dyDescent="0.25">
      <c r="A230">
        <v>3.3675139546746702</v>
      </c>
      <c r="B230">
        <v>0.90144564836443697</v>
      </c>
      <c r="C230">
        <v>0.97552911144135901</v>
      </c>
      <c r="D230">
        <v>0.81787960095041801</v>
      </c>
      <c r="E230">
        <f t="shared" si="6"/>
        <v>2.7235056057910767</v>
      </c>
      <c r="F230">
        <v>0.708446236990663</v>
      </c>
      <c r="G230">
        <v>4.6322299999999998</v>
      </c>
      <c r="H230">
        <v>4.4802799999999996</v>
      </c>
      <c r="I230">
        <f t="shared" si="3"/>
        <v>926.58699271818159</v>
      </c>
      <c r="J230">
        <f t="shared" si="1"/>
        <v>0.76291058989983906</v>
      </c>
      <c r="N230">
        <f t="shared" si="2"/>
        <v>-4.8422297869009774E-4</v>
      </c>
      <c r="R230" t="str">
        <f t="shared" si="18"/>
        <v/>
      </c>
      <c r="S230" t="str">
        <f t="shared" si="19"/>
        <v/>
      </c>
    </row>
    <row r="231" spans="1:19" x14ac:dyDescent="0.25">
      <c r="A231">
        <v>3.3824144588988898</v>
      </c>
      <c r="B231">
        <v>0.87682384078964903</v>
      </c>
      <c r="C231">
        <v>1.0074435179143599</v>
      </c>
      <c r="D231">
        <v>0.85451494780200499</v>
      </c>
      <c r="E231">
        <f t="shared" si="6"/>
        <v>2.7034259693475358</v>
      </c>
      <c r="F231">
        <v>0.708446236990663</v>
      </c>
      <c r="G231">
        <v>4.6322299999999998</v>
      </c>
      <c r="H231">
        <v>4.4802799999999996</v>
      </c>
      <c r="I231">
        <f t="shared" si="3"/>
        <v>1173.9046133096592</v>
      </c>
      <c r="J231">
        <f t="shared" si="1"/>
        <v>1.0102282104913167</v>
      </c>
      <c r="N231">
        <f t="shared" si="2"/>
        <v>-5.0445330983707373E-4</v>
      </c>
      <c r="R231" t="str">
        <f t="shared" si="18"/>
        <v/>
      </c>
      <c r="S231" t="str">
        <f t="shared" si="19"/>
        <v/>
      </c>
    </row>
    <row r="232" spans="1:19" x14ac:dyDescent="0.25">
      <c r="A232">
        <v>3.3973149631231201</v>
      </c>
      <c r="B232">
        <v>0.85220203321486299</v>
      </c>
      <c r="C232">
        <v>1.0334039303668801</v>
      </c>
      <c r="D232">
        <v>0.89115029465359097</v>
      </c>
      <c r="E232">
        <f t="shared" si="6"/>
        <v>2.6836669961587205</v>
      </c>
      <c r="F232">
        <v>0.708446236990663</v>
      </c>
      <c r="G232">
        <v>4.6322299999999998</v>
      </c>
      <c r="H232">
        <v>4.4802799999999996</v>
      </c>
      <c r="I232">
        <f t="shared" si="3"/>
        <v>1428.2669160270057</v>
      </c>
      <c r="J232">
        <f t="shared" si="1"/>
        <v>1.2645905132086632</v>
      </c>
      <c r="N232">
        <f t="shared" si="2"/>
        <v>-5.252689085722159E-4</v>
      </c>
      <c r="R232" t="str">
        <f t="shared" si="18"/>
        <v/>
      </c>
      <c r="S232" t="str">
        <f t="shared" si="19"/>
        <v/>
      </c>
    </row>
    <row r="233" spans="1:19" x14ac:dyDescent="0.25">
      <c r="A233">
        <v>3.4122154673473402</v>
      </c>
      <c r="B233">
        <v>0.82758022564007605</v>
      </c>
      <c r="C233">
        <v>1.0592572312086399</v>
      </c>
      <c r="D233">
        <v>0.92842330090851799</v>
      </c>
      <c r="E233">
        <f t="shared" si="6"/>
        <v>2.6642221924474558</v>
      </c>
      <c r="F233">
        <v>0.708446236990663</v>
      </c>
      <c r="G233">
        <v>4.6322299999999998</v>
      </c>
      <c r="H233">
        <v>4.4802799999999996</v>
      </c>
      <c r="I233">
        <f t="shared" si="3"/>
        <v>1690.0870235564216</v>
      </c>
      <c r="J233">
        <f t="shared" si="1"/>
        <v>1.5264106207380792</v>
      </c>
      <c r="N233">
        <f t="shared" si="2"/>
        <v>-5.4665420294087183E-4</v>
      </c>
      <c r="R233" t="str">
        <f t="shared" si="18"/>
        <v/>
      </c>
      <c r="S233" t="str">
        <f t="shared" si="19"/>
        <v/>
      </c>
    </row>
    <row r="234" spans="1:19" x14ac:dyDescent="0.25">
      <c r="A234">
        <v>3.42711597157157</v>
      </c>
      <c r="B234">
        <v>0.802958418065289</v>
      </c>
      <c r="C234">
        <v>1.0851105320504</v>
      </c>
      <c r="D234">
        <v>0.96580630793004796</v>
      </c>
      <c r="E234">
        <f t="shared" si="6"/>
        <v>2.6450852235046143</v>
      </c>
      <c r="F234">
        <v>0.708446236990663</v>
      </c>
      <c r="G234">
        <v>4.6322299999999998</v>
      </c>
      <c r="H234">
        <v>4.4802799999999996</v>
      </c>
      <c r="I234">
        <f t="shared" si="3"/>
        <v>1959.8154994245765</v>
      </c>
      <c r="J234">
        <f t="shared" si="1"/>
        <v>1.7961390966062341</v>
      </c>
      <c r="N234">
        <f t="shared" si="2"/>
        <v>-5.6858816565579038E-4</v>
      </c>
      <c r="R234" t="str">
        <f t="shared" si="18"/>
        <v/>
      </c>
      <c r="S234" t="str">
        <f t="shared" si="19"/>
        <v/>
      </c>
    </row>
    <row r="235" spans="1:19" x14ac:dyDescent="0.25">
      <c r="A235">
        <v>3.4420164757957901</v>
      </c>
      <c r="B235">
        <v>0.77854332589370701</v>
      </c>
      <c r="C235">
        <v>1.1109638328921501</v>
      </c>
      <c r="D235">
        <v>1.00318931495157</v>
      </c>
      <c r="E235">
        <f t="shared" ref="E235:E298" si="20">$E$1*A235^-$E$2 + 1</f>
        <v>2.6262499091234583</v>
      </c>
      <c r="F235">
        <v>0.708446236990663</v>
      </c>
      <c r="G235">
        <v>4.6322299999999998</v>
      </c>
      <c r="H235">
        <v>4.4802799999999996</v>
      </c>
      <c r="I235">
        <f t="shared" ref="I235:I298" si="21">IF(B235=0,100,-$M$4*$L$4*LN(B235))</f>
        <v>2235.5735161213934</v>
      </c>
      <c r="J235">
        <f t="shared" ref="J235:J298" si="22">(I235-$K$4)*$J$2</f>
        <v>2.0718971133030508</v>
      </c>
      <c r="N235">
        <f t="shared" ref="N235:N298" si="23">($O$4*(1-EXP(-$P$4*(B235-$Q$4)))^2-$O$4)*0.0001</f>
        <v>-5.9085294749570234E-4</v>
      </c>
      <c r="R235" t="str">
        <f t="shared" si="18"/>
        <v/>
      </c>
      <c r="S235" t="str">
        <f t="shared" si="19"/>
        <v/>
      </c>
    </row>
    <row r="236" spans="1:19" x14ac:dyDescent="0.25">
      <c r="A236">
        <v>3.4569169800200199</v>
      </c>
      <c r="B236">
        <v>0.76099200402717704</v>
      </c>
      <c r="C236">
        <v>1.1422437247813699</v>
      </c>
      <c r="D236">
        <v>1.0385232819757599</v>
      </c>
      <c r="E236">
        <f t="shared" si="20"/>
        <v>2.6077102191838719</v>
      </c>
      <c r="F236">
        <v>0.708446236990663</v>
      </c>
      <c r="G236">
        <v>4.6322299999999998</v>
      </c>
      <c r="H236">
        <v>4.4802799999999996</v>
      </c>
      <c r="I236">
        <f t="shared" si="21"/>
        <v>2439.2045355958862</v>
      </c>
      <c r="J236">
        <f t="shared" si="22"/>
        <v>2.2755281327775436</v>
      </c>
      <c r="N236">
        <f t="shared" si="23"/>
        <v>-6.0715682728736521E-4</v>
      </c>
      <c r="R236" t="str">
        <f t="shared" si="18"/>
        <v/>
      </c>
      <c r="S236" t="str">
        <f t="shared" si="19"/>
        <v/>
      </c>
    </row>
    <row r="237" spans="1:19" x14ac:dyDescent="0.25">
      <c r="A237">
        <v>3.47181748424424</v>
      </c>
      <c r="B237">
        <v>0.74344068216064696</v>
      </c>
      <c r="C237">
        <v>1.1759570938420001</v>
      </c>
      <c r="D237">
        <v>1.0714950939739001</v>
      </c>
      <c r="E237">
        <f t="shared" si="20"/>
        <v>2.58946026938133</v>
      </c>
      <c r="F237">
        <v>0.708446236990663</v>
      </c>
      <c r="G237">
        <v>4.6322299999999998</v>
      </c>
      <c r="H237">
        <v>4.4802799999999996</v>
      </c>
      <c r="I237">
        <f t="shared" si="21"/>
        <v>2647.5872654395635</v>
      </c>
      <c r="J237">
        <f t="shared" si="22"/>
        <v>2.483910862621221</v>
      </c>
      <c r="N237">
        <f t="shared" si="23"/>
        <v>-6.2369372416449468E-4</v>
      </c>
      <c r="R237" t="str">
        <f t="shared" si="18"/>
        <v/>
      </c>
      <c r="S237" t="str">
        <f t="shared" si="19"/>
        <v/>
      </c>
    </row>
    <row r="238" spans="1:19" x14ac:dyDescent="0.25">
      <c r="A238">
        <v>3.48671798846846</v>
      </c>
      <c r="B238">
        <v>0.72588936029411799</v>
      </c>
      <c r="C238">
        <v>1.20967046290262</v>
      </c>
      <c r="D238">
        <v>1.10446690597203</v>
      </c>
      <c r="E238">
        <f t="shared" si="20"/>
        <v>2.5714943170949147</v>
      </c>
      <c r="F238">
        <v>0.708446236990663</v>
      </c>
      <c r="G238">
        <v>4.6322299999999998</v>
      </c>
      <c r="H238">
        <v>4.4802799999999996</v>
      </c>
      <c r="I238">
        <f t="shared" si="21"/>
        <v>2860.9487762865388</v>
      </c>
      <c r="J238">
        <f t="shared" si="22"/>
        <v>2.6972723734681963</v>
      </c>
      <c r="N238">
        <f t="shared" si="23"/>
        <v>-6.4044654756370816E-4</v>
      </c>
      <c r="R238" t="str">
        <f t="shared" si="18"/>
        <v/>
      </c>
      <c r="S238" t="str">
        <f t="shared" si="19"/>
        <v/>
      </c>
    </row>
    <row r="239" spans="1:19" x14ac:dyDescent="0.25">
      <c r="A239">
        <v>3.5016184926926899</v>
      </c>
      <c r="B239">
        <v>0.70833803842758902</v>
      </c>
      <c r="C239">
        <v>1.2400259853575499</v>
      </c>
      <c r="D239">
        <v>1.1417511089451</v>
      </c>
      <c r="E239">
        <f t="shared" si="20"/>
        <v>2.5538067573895411</v>
      </c>
      <c r="F239">
        <v>0.708446236990663</v>
      </c>
      <c r="G239">
        <v>4.6322299999999998</v>
      </c>
      <c r="H239">
        <v>4.4802799999999996</v>
      </c>
      <c r="I239">
        <f t="shared" si="21"/>
        <v>3079.5328146120532</v>
      </c>
      <c r="J239">
        <f t="shared" si="22"/>
        <v>2.9158564117937109</v>
      </c>
      <c r="N239">
        <f t="shared" si="23"/>
        <v>-6.5739574792786229E-4</v>
      </c>
      <c r="R239" t="str">
        <f t="shared" si="18"/>
        <v/>
      </c>
      <c r="S239" t="str">
        <f t="shared" si="19"/>
        <v/>
      </c>
    </row>
    <row r="240" spans="1:19" x14ac:dyDescent="0.25">
      <c r="A240">
        <v>3.5165189969169099</v>
      </c>
      <c r="B240">
        <v>0.69078671656105906</v>
      </c>
      <c r="C240">
        <v>1.27010231345698</v>
      </c>
      <c r="D240">
        <v>1.18145186242432</v>
      </c>
      <c r="E240">
        <f t="shared" si="20"/>
        <v>2.5363921191474113</v>
      </c>
      <c r="F240">
        <v>0.708446236990663</v>
      </c>
      <c r="G240">
        <v>4.6322299999999998</v>
      </c>
      <c r="H240">
        <v>4.4802799999999996</v>
      </c>
      <c r="I240">
        <f t="shared" si="21"/>
        <v>3303.6014766717735</v>
      </c>
      <c r="J240">
        <f t="shared" si="22"/>
        <v>3.1399250738534312</v>
      </c>
      <c r="N240">
        <f t="shared" si="23"/>
        <v>-6.7451909442370719E-4</v>
      </c>
      <c r="R240" t="str">
        <f t="shared" si="18"/>
        <v/>
      </c>
      <c r="S240" t="str">
        <f t="shared" si="19"/>
        <v/>
      </c>
    </row>
    <row r="241" spans="1:19" x14ac:dyDescent="0.25">
      <c r="A241">
        <v>3.5314195011411398</v>
      </c>
      <c r="B241">
        <v>0.67545678518312202</v>
      </c>
      <c r="C241">
        <v>1.3001786415564001</v>
      </c>
      <c r="D241">
        <v>1.22115261590354</v>
      </c>
      <c r="E241">
        <f t="shared" si="20"/>
        <v>2.5192450613238337</v>
      </c>
      <c r="F241">
        <v>0.708446236990663</v>
      </c>
      <c r="G241">
        <v>4.6322299999999998</v>
      </c>
      <c r="H241">
        <v>4.4802799999999996</v>
      </c>
      <c r="I241">
        <f t="shared" si="21"/>
        <v>3504.0188089050653</v>
      </c>
      <c r="J241">
        <f t="shared" si="22"/>
        <v>3.3403424060867231</v>
      </c>
      <c r="N241">
        <f t="shared" si="23"/>
        <v>-6.8959806396621452E-4</v>
      </c>
      <c r="R241" t="str">
        <f t="shared" si="18"/>
        <v/>
      </c>
      <c r="S241" t="str">
        <f t="shared" si="19"/>
        <v/>
      </c>
    </row>
    <row r="242" spans="1:19" x14ac:dyDescent="0.25">
      <c r="A242">
        <v>3.5463200053653599</v>
      </c>
      <c r="B242">
        <v>0.66372119125481799</v>
      </c>
      <c r="C242">
        <v>1.32492248163195</v>
      </c>
      <c r="D242">
        <v>1.2546821252407301</v>
      </c>
      <c r="E242">
        <f t="shared" si="20"/>
        <v>2.5023603693232319</v>
      </c>
      <c r="F242">
        <v>0.708446236990663</v>
      </c>
      <c r="G242">
        <v>4.6322299999999998</v>
      </c>
      <c r="H242">
        <v>4.4802799999999996</v>
      </c>
      <c r="I242">
        <f t="shared" si="21"/>
        <v>3660.5434950001036</v>
      </c>
      <c r="J242">
        <f t="shared" si="22"/>
        <v>3.4968670921817613</v>
      </c>
      <c r="N242">
        <f t="shared" si="23"/>
        <v>-7.0120678506510809E-4</v>
      </c>
      <c r="R242" t="str">
        <f t="shared" si="18"/>
        <v/>
      </c>
      <c r="S242" t="str">
        <f t="shared" si="19"/>
        <v/>
      </c>
    </row>
    <row r="243" spans="1:19" x14ac:dyDescent="0.25">
      <c r="A243">
        <v>3.5612205095895799</v>
      </c>
      <c r="B243">
        <v>0.65198559732651395</v>
      </c>
      <c r="C243">
        <v>1.3484737754857401</v>
      </c>
      <c r="D243">
        <v>1.28683151073101</v>
      </c>
      <c r="E243">
        <f t="shared" si="20"/>
        <v>2.4857329514906326</v>
      </c>
      <c r="F243">
        <v>0.708446236990663</v>
      </c>
      <c r="G243">
        <v>4.6322299999999998</v>
      </c>
      <c r="H243">
        <v>4.4802799999999996</v>
      </c>
      <c r="I243">
        <f t="shared" si="21"/>
        <v>3819.8606068142658</v>
      </c>
      <c r="J243">
        <f t="shared" si="22"/>
        <v>3.6561842039959234</v>
      </c>
      <c r="N243">
        <f t="shared" si="23"/>
        <v>-7.1286202201747918E-4</v>
      </c>
      <c r="R243" t="str">
        <f t="shared" si="18"/>
        <v/>
      </c>
      <c r="S243" t="str">
        <f t="shared" si="19"/>
        <v/>
      </c>
    </row>
    <row r="244" spans="1:19" x14ac:dyDescent="0.25">
      <c r="A244">
        <v>3.5761210138138102</v>
      </c>
      <c r="B244">
        <v>0.64025000339820903</v>
      </c>
      <c r="C244">
        <v>1.3720250693395399</v>
      </c>
      <c r="D244">
        <v>1.3189808962213001</v>
      </c>
      <c r="E244">
        <f t="shared" si="20"/>
        <v>2.4693578357147734</v>
      </c>
      <c r="F244">
        <v>0.708446236990663</v>
      </c>
      <c r="G244">
        <v>4.6322299999999998</v>
      </c>
      <c r="H244">
        <v>4.4802799999999996</v>
      </c>
      <c r="I244">
        <f t="shared" si="21"/>
        <v>3982.0715915748524</v>
      </c>
      <c r="J244">
        <f t="shared" si="22"/>
        <v>3.8183951887565102</v>
      </c>
      <c r="N244">
        <f t="shared" si="23"/>
        <v>-7.2455386488417281E-4</v>
      </c>
      <c r="R244" t="str">
        <f t="shared" si="18"/>
        <v/>
      </c>
      <c r="S244" t="str">
        <f t="shared" si="19"/>
        <v/>
      </c>
    </row>
    <row r="245" spans="1:19" x14ac:dyDescent="0.25">
      <c r="A245">
        <v>3.5910215180380298</v>
      </c>
      <c r="B245">
        <v>0.628514409469905</v>
      </c>
      <c r="C245">
        <v>1.3932249323621499</v>
      </c>
      <c r="D245">
        <v>1.34872540922977</v>
      </c>
      <c r="E245">
        <f t="shared" si="20"/>
        <v>2.4532301661387415</v>
      </c>
      <c r="F245">
        <v>0.708446236990663</v>
      </c>
      <c r="G245">
        <v>4.6322299999999998</v>
      </c>
      <c r="H245">
        <v>4.4802799999999996</v>
      </c>
      <c r="I245">
        <f t="shared" si="21"/>
        <v>4147.2835272266711</v>
      </c>
      <c r="J245">
        <f t="shared" si="22"/>
        <v>3.9836071244083286</v>
      </c>
      <c r="N245">
        <f t="shared" si="23"/>
        <v>-7.3627163899569689E-4</v>
      </c>
      <c r="R245" t="str">
        <f t="shared" si="18"/>
        <v/>
      </c>
      <c r="S245" t="str">
        <f t="shared" si="19"/>
        <v/>
      </c>
    </row>
    <row r="246" spans="1:19" x14ac:dyDescent="0.25">
      <c r="A246">
        <v>3.6059220222622601</v>
      </c>
      <c r="B246">
        <v>0.61677881554160097</v>
      </c>
      <c r="C246">
        <v>1.4112933858296699</v>
      </c>
      <c r="D246">
        <v>1.37526734422981</v>
      </c>
      <c r="E246">
        <f t="shared" si="20"/>
        <v>2.4373451999741675</v>
      </c>
      <c r="F246">
        <v>0.708446236990663</v>
      </c>
      <c r="G246">
        <v>4.6322299999999998</v>
      </c>
      <c r="H246">
        <v>4.4802799999999996</v>
      </c>
      <c r="I246">
        <f t="shared" si="21"/>
        <v>4315.6095470019709</v>
      </c>
      <c r="J246">
        <f t="shared" si="22"/>
        <v>4.1519331441836282</v>
      </c>
      <c r="N246">
        <f t="shared" si="23"/>
        <v>-7.4800386134788528E-4</v>
      </c>
      <c r="R246" t="str">
        <f t="shared" si="18"/>
        <v/>
      </c>
      <c r="S246" t="str">
        <f t="shared" si="19"/>
        <v/>
      </c>
    </row>
    <row r="247" spans="1:19" x14ac:dyDescent="0.25">
      <c r="A247">
        <v>3.6208225264864802</v>
      </c>
      <c r="B247">
        <v>0.60504322161329605</v>
      </c>
      <c r="C247">
        <v>1.4293618392971901</v>
      </c>
      <c r="D247">
        <v>1.40180927922985</v>
      </c>
      <c r="E247">
        <f t="shared" si="20"/>
        <v>2.4216983044156066</v>
      </c>
      <c r="F247">
        <v>0.708446236990663</v>
      </c>
      <c r="G247">
        <v>4.6322299999999998</v>
      </c>
      <c r="H247">
        <v>4.4802799999999996</v>
      </c>
      <c r="I247">
        <f t="shared" si="21"/>
        <v>4487.1693047773779</v>
      </c>
      <c r="J247">
        <f t="shared" si="22"/>
        <v>4.3234929019590354</v>
      </c>
      <c r="N247">
        <f t="shared" si="23"/>
        <v>-7.5973819473917491E-4</v>
      </c>
      <c r="R247" t="str">
        <f t="shared" si="18"/>
        <v/>
      </c>
      <c r="S247" t="str">
        <f t="shared" si="19"/>
        <v/>
      </c>
    </row>
    <row r="248" spans="1:19" x14ac:dyDescent="0.25">
      <c r="A248">
        <v>3.63572303071071</v>
      </c>
      <c r="B248">
        <v>0.59330762768499201</v>
      </c>
      <c r="C248">
        <v>1.44743029276471</v>
      </c>
      <c r="D248">
        <v>1.4282852357136699</v>
      </c>
      <c r="E248">
        <f t="shared" si="20"/>
        <v>2.4062849536512045</v>
      </c>
      <c r="F248">
        <v>0.708446236990663</v>
      </c>
      <c r="G248">
        <v>4.6322299999999998</v>
      </c>
      <c r="H248">
        <v>4.4802799999999996</v>
      </c>
      <c r="I248">
        <f t="shared" si="21"/>
        <v>4662.0894860121252</v>
      </c>
      <c r="J248">
        <f t="shared" si="22"/>
        <v>4.4984130831937827</v>
      </c>
      <c r="N248">
        <f t="shared" si="23"/>
        <v>-7.7146139953709859E-4</v>
      </c>
      <c r="R248" t="str">
        <f t="shared" si="18"/>
        <v/>
      </c>
      <c r="S248" t="str">
        <f t="shared" si="19"/>
        <v/>
      </c>
    </row>
    <row r="249" spans="1:19" x14ac:dyDescent="0.25">
      <c r="A249">
        <v>3.6506235349349301</v>
      </c>
      <c r="B249">
        <v>0.58372815277757295</v>
      </c>
      <c r="C249">
        <v>1.46549874623224</v>
      </c>
      <c r="D249">
        <v>1.45319833954091</v>
      </c>
      <c r="E249">
        <f t="shared" si="20"/>
        <v>2.3911007259666155</v>
      </c>
      <c r="F249">
        <v>0.708446236990663</v>
      </c>
      <c r="G249">
        <v>4.6322299999999998</v>
      </c>
      <c r="H249">
        <v>4.4802799999999996</v>
      </c>
      <c r="I249">
        <f t="shared" si="21"/>
        <v>4807.4567367303189</v>
      </c>
      <c r="J249">
        <f t="shared" si="22"/>
        <v>4.6437803339119768</v>
      </c>
      <c r="N249">
        <f t="shared" si="23"/>
        <v>-7.8101266708716121E-4</v>
      </c>
      <c r="R249" t="str">
        <f t="shared" si="18"/>
        <v/>
      </c>
      <c r="S249" t="str">
        <f t="shared" si="19"/>
        <v/>
      </c>
    </row>
    <row r="250" spans="1:19" x14ac:dyDescent="0.25">
      <c r="A250">
        <v>3.6655240391591501</v>
      </c>
      <c r="B250">
        <v>0.57652432217619198</v>
      </c>
      <c r="C250">
        <v>1.48153349631996</v>
      </c>
      <c r="D250">
        <v>1.4781114433681499</v>
      </c>
      <c r="E250">
        <f t="shared" si="20"/>
        <v>2.3761413009385697</v>
      </c>
      <c r="F250">
        <v>0.708446236990663</v>
      </c>
      <c r="G250">
        <v>4.6322299999999998</v>
      </c>
      <c r="H250">
        <v>4.4802799999999996</v>
      </c>
      <c r="I250">
        <f t="shared" si="21"/>
        <v>4918.3541759206728</v>
      </c>
      <c r="J250">
        <f t="shared" si="22"/>
        <v>4.7546777731023306</v>
      </c>
      <c r="N250">
        <f t="shared" si="23"/>
        <v>-7.8817923698939031E-4</v>
      </c>
      <c r="R250" t="str">
        <f t="shared" si="18"/>
        <v/>
      </c>
      <c r="S250" t="str">
        <f t="shared" si="19"/>
        <v/>
      </c>
    </row>
    <row r="251" spans="1:19" x14ac:dyDescent="0.25">
      <c r="A251">
        <v>3.68042454338338</v>
      </c>
      <c r="B251">
        <v>0.56932049157481202</v>
      </c>
      <c r="C251">
        <v>1.4937297022592999</v>
      </c>
      <c r="D251">
        <v>1.50302454719539</v>
      </c>
      <c r="E251">
        <f t="shared" si="20"/>
        <v>2.3614024567152248</v>
      </c>
      <c r="F251">
        <v>0.708446236990663</v>
      </c>
      <c r="G251">
        <v>4.6322299999999998</v>
      </c>
      <c r="H251">
        <v>4.4802799999999996</v>
      </c>
      <c r="I251">
        <f t="shared" si="21"/>
        <v>5030.6460574950097</v>
      </c>
      <c r="J251">
        <f t="shared" si="22"/>
        <v>4.8669696546766676</v>
      </c>
      <c r="N251">
        <f t="shared" si="23"/>
        <v>-7.9532797454018994E-4</v>
      </c>
      <c r="R251" t="str">
        <f t="shared" si="18"/>
        <v/>
      </c>
      <c r="S251" t="str">
        <f t="shared" si="19"/>
        <v/>
      </c>
    </row>
    <row r="252" spans="1:19" x14ac:dyDescent="0.25">
      <c r="A252">
        <v>3.6953250476076001</v>
      </c>
      <c r="B252">
        <v>0.56211666097343105</v>
      </c>
      <c r="C252">
        <v>1.50592590819865</v>
      </c>
      <c r="D252">
        <v>1.5274950927289499</v>
      </c>
      <c r="E252">
        <f t="shared" si="20"/>
        <v>2.3468800673801637</v>
      </c>
      <c r="F252">
        <v>0.708446236990663</v>
      </c>
      <c r="G252">
        <v>4.6322299999999998</v>
      </c>
      <c r="H252">
        <v>4.4802799999999996</v>
      </c>
      <c r="I252">
        <f t="shared" si="21"/>
        <v>5144.3678963871025</v>
      </c>
      <c r="J252">
        <f t="shared" si="22"/>
        <v>4.9806914935687603</v>
      </c>
      <c r="N252">
        <f t="shared" si="23"/>
        <v>-8.0245505922260391E-4</v>
      </c>
      <c r="R252" t="str">
        <f t="shared" si="18"/>
        <v/>
      </c>
      <c r="S252" t="str">
        <f t="shared" si="19"/>
        <v/>
      </c>
    </row>
    <row r="253" spans="1:19" x14ac:dyDescent="0.25">
      <c r="A253">
        <v>3.7102255518318299</v>
      </c>
      <c r="B253">
        <v>0.55491283037204997</v>
      </c>
      <c r="C253">
        <v>1.5181221141379899</v>
      </c>
      <c r="D253">
        <v>1.54734546952772</v>
      </c>
      <c r="E253">
        <f t="shared" si="20"/>
        <v>2.3325701003970742</v>
      </c>
      <c r="F253">
        <v>0.708446236990663</v>
      </c>
      <c r="G253">
        <v>4.6322299999999998</v>
      </c>
      <c r="H253">
        <v>4.4802799999999996</v>
      </c>
      <c r="I253">
        <f t="shared" si="21"/>
        <v>5259.5565818407986</v>
      </c>
      <c r="J253">
        <f t="shared" si="22"/>
        <v>5.0958801790224566</v>
      </c>
      <c r="N253">
        <f t="shared" si="23"/>
        <v>-8.0955651095097978E-4</v>
      </c>
      <c r="R253" t="str">
        <f t="shared" si="18"/>
        <v/>
      </c>
      <c r="S253" t="str">
        <f t="shared" si="19"/>
        <v/>
      </c>
    </row>
    <row r="254" spans="1:19" x14ac:dyDescent="0.25">
      <c r="A254">
        <v>3.72512605605605</v>
      </c>
      <c r="B254">
        <v>0.547708999770669</v>
      </c>
      <c r="C254">
        <v>1.53031832007734</v>
      </c>
      <c r="D254">
        <v>1.5671958463265001</v>
      </c>
      <c r="E254">
        <f t="shared" si="20"/>
        <v>2.318468614132533</v>
      </c>
      <c r="F254">
        <v>0.708446236990663</v>
      </c>
      <c r="G254">
        <v>4.6322299999999998</v>
      </c>
      <c r="H254">
        <v>4.4802799999999996</v>
      </c>
      <c r="I254">
        <f t="shared" si="21"/>
        <v>5376.2504492460039</v>
      </c>
      <c r="J254">
        <f t="shared" si="22"/>
        <v>5.2125740464276618</v>
      </c>
      <c r="N254">
        <f t="shared" si="23"/>
        <v>-8.1662818471126128E-4</v>
      </c>
      <c r="R254" t="str">
        <f t="shared" si="18"/>
        <v/>
      </c>
      <c r="S254" t="str">
        <f t="shared" si="19"/>
        <v/>
      </c>
    </row>
    <row r="255" spans="1:19" x14ac:dyDescent="0.25">
      <c r="A255">
        <v>3.7400265602802798</v>
      </c>
      <c r="B255">
        <v>0.54050516916928903</v>
      </c>
      <c r="C255">
        <v>1.5425145260166799</v>
      </c>
      <c r="D255">
        <v>1.58704622312527</v>
      </c>
      <c r="E255">
        <f t="shared" si="20"/>
        <v>2.3045717554539449</v>
      </c>
      <c r="F255">
        <v>0.708446236990663</v>
      </c>
      <c r="G255">
        <v>4.6322299999999998</v>
      </c>
      <c r="H255">
        <v>4.4802799999999996</v>
      </c>
      <c r="I255">
        <f t="shared" si="21"/>
        <v>5494.489356730448</v>
      </c>
      <c r="J255">
        <f t="shared" si="22"/>
        <v>5.3308129539121056</v>
      </c>
      <c r="N255">
        <f t="shared" si="23"/>
        <v>-8.2366576503450429E-4</v>
      </c>
      <c r="R255" t="str">
        <f t="shared" si="18"/>
        <v/>
      </c>
      <c r="S255" t="str">
        <f t="shared" si="19"/>
        <v/>
      </c>
    </row>
    <row r="256" spans="1:19" x14ac:dyDescent="0.25">
      <c r="A256">
        <v>3.7549270645044999</v>
      </c>
      <c r="B256">
        <v>0.53330133856790796</v>
      </c>
      <c r="C256">
        <v>1.5547107319560201</v>
      </c>
      <c r="D256">
        <v>1.6068965999240401</v>
      </c>
      <c r="E256">
        <f t="shared" si="20"/>
        <v>2.2908757574003449</v>
      </c>
      <c r="F256">
        <v>0.708446236990663</v>
      </c>
      <c r="G256">
        <v>4.6322299999999998</v>
      </c>
      <c r="H256">
        <v>4.4802799999999996</v>
      </c>
      <c r="I256">
        <f t="shared" si="21"/>
        <v>5614.314766890272</v>
      </c>
      <c r="J256">
        <f t="shared" si="22"/>
        <v>5.4506383640719296</v>
      </c>
      <c r="N256">
        <f t="shared" si="23"/>
        <v>-8.3066476029860473E-4</v>
      </c>
      <c r="R256" t="str">
        <f t="shared" si="18"/>
        <v/>
      </c>
      <c r="S256" t="str">
        <f t="shared" si="19"/>
        <v/>
      </c>
    </row>
    <row r="257" spans="1:19" x14ac:dyDescent="0.25">
      <c r="A257">
        <v>3.7698275687287199</v>
      </c>
      <c r="B257">
        <v>0.52609750796652699</v>
      </c>
      <c r="C257">
        <v>1.5669069378953699</v>
      </c>
      <c r="D257">
        <v>1.6267008553458799</v>
      </c>
      <c r="E257">
        <f t="shared" si="20"/>
        <v>2.277376936923297</v>
      </c>
      <c r="F257">
        <v>0.708446236990663</v>
      </c>
      <c r="G257">
        <v>4.6322299999999998</v>
      </c>
      <c r="H257">
        <v>4.4802799999999996</v>
      </c>
      <c r="I257">
        <f t="shared" si="21"/>
        <v>5735.7698340785719</v>
      </c>
      <c r="J257">
        <f t="shared" si="22"/>
        <v>5.5720934312602299</v>
      </c>
      <c r="N257">
        <f t="shared" si="23"/>
        <v>-8.3762049685305237E-4</v>
      </c>
      <c r="R257" t="str">
        <f t="shared" si="18"/>
        <v/>
      </c>
      <c r="S257" t="str">
        <f t="shared" si="19"/>
        <v/>
      </c>
    </row>
    <row r="258" spans="1:19" x14ac:dyDescent="0.25">
      <c r="A258">
        <v>3.7847280729529502</v>
      </c>
      <c r="B258">
        <v>0.51889367736514702</v>
      </c>
      <c r="C258">
        <v>1.5754692351199799</v>
      </c>
      <c r="D258">
        <v>1.6370780177053701</v>
      </c>
      <c r="E258">
        <f t="shared" si="20"/>
        <v>2.2640716926957527</v>
      </c>
      <c r="F258">
        <v>0.708446236990663</v>
      </c>
      <c r="G258">
        <v>4.6322299999999998</v>
      </c>
      <c r="H258">
        <v>4.4802799999999996</v>
      </c>
      <c r="I258">
        <f t="shared" si="21"/>
        <v>5858.8994977120428</v>
      </c>
      <c r="J258">
        <f t="shared" si="22"/>
        <v>5.6952230948937004</v>
      </c>
      <c r="N258">
        <f t="shared" si="23"/>
        <v>-8.4452811296140736E-4</v>
      </c>
      <c r="R258" t="str">
        <f t="shared" si="18"/>
        <v/>
      </c>
      <c r="S258" t="str">
        <f t="shared" si="19"/>
        <v/>
      </c>
    </row>
    <row r="259" spans="1:19" x14ac:dyDescent="0.25">
      <c r="A259">
        <v>3.7996285771771698</v>
      </c>
      <c r="B259">
        <v>0.51168984676376605</v>
      </c>
      <c r="C259">
        <v>1.57940920729742</v>
      </c>
      <c r="D259">
        <v>1.64745518006486</v>
      </c>
      <c r="E259">
        <f t="shared" si="20"/>
        <v>2.2509565029864556</v>
      </c>
      <c r="F259">
        <v>0.708446236990663</v>
      </c>
      <c r="G259">
        <v>4.6322299999999998</v>
      </c>
      <c r="H259">
        <v>4.4802799999999996</v>
      </c>
      <c r="I259">
        <f t="shared" si="21"/>
        <v>5983.7505821004124</v>
      </c>
      <c r="J259">
        <f t="shared" si="22"/>
        <v>5.82007417928207</v>
      </c>
      <c r="N259">
        <f t="shared" si="23"/>
        <v>-8.5138255255600521E-4</v>
      </c>
      <c r="R259" t="str">
        <f t="shared" si="18"/>
        <v/>
      </c>
      <c r="S259" t="str">
        <f t="shared" si="19"/>
        <v/>
      </c>
    </row>
    <row r="260" spans="1:19" x14ac:dyDescent="0.25">
      <c r="A260">
        <v>3.8145290814014001</v>
      </c>
      <c r="B260">
        <v>0.50753669776013299</v>
      </c>
      <c r="C260">
        <v>1.58334917947485</v>
      </c>
      <c r="D260">
        <v>1.65783234242435</v>
      </c>
      <c r="E260">
        <f t="shared" si="20"/>
        <v>2.2380279235976008</v>
      </c>
      <c r="F260">
        <v>0.708446236990663</v>
      </c>
      <c r="G260">
        <v>4.6322299999999998</v>
      </c>
      <c r="H260">
        <v>4.4802799999999996</v>
      </c>
      <c r="I260">
        <f t="shared" si="21"/>
        <v>6056.5309320023489</v>
      </c>
      <c r="J260">
        <f t="shared" si="22"/>
        <v>5.8928545291840067</v>
      </c>
      <c r="N260">
        <f t="shared" si="23"/>
        <v>-8.5530806166832078E-4</v>
      </c>
      <c r="R260" t="str">
        <f t="shared" si="18"/>
        <v/>
      </c>
      <c r="S260" t="str">
        <f t="shared" si="19"/>
        <v/>
      </c>
    </row>
    <row r="261" spans="1:19" x14ac:dyDescent="0.25">
      <c r="A261">
        <v>3.8294295856256202</v>
      </c>
      <c r="B261">
        <v>0.50442247701185094</v>
      </c>
      <c r="C261">
        <v>1.58728915165229</v>
      </c>
      <c r="D261">
        <v>1.6682095047838399</v>
      </c>
      <c r="E261">
        <f t="shared" si="20"/>
        <v>2.2252825858638738</v>
      </c>
      <c r="F261">
        <v>0.708446236990663</v>
      </c>
      <c r="G261">
        <v>4.6322299999999998</v>
      </c>
      <c r="H261">
        <v>4.4802799999999996</v>
      </c>
      <c r="I261">
        <f t="shared" si="21"/>
        <v>6111.4967532573482</v>
      </c>
      <c r="J261">
        <f t="shared" si="22"/>
        <v>5.9478203504390059</v>
      </c>
      <c r="N261">
        <f t="shared" si="23"/>
        <v>-8.5823822476985008E-4</v>
      </c>
      <c r="R261" t="str">
        <f t="shared" si="18"/>
        <v/>
      </c>
      <c r="S261" t="str">
        <f t="shared" si="19"/>
        <v/>
      </c>
    </row>
    <row r="262" spans="1:19" x14ac:dyDescent="0.25">
      <c r="A262">
        <v>3.84433008984985</v>
      </c>
      <c r="B262">
        <v>0.50130825626357001</v>
      </c>
      <c r="C262">
        <v>1.59122912382973</v>
      </c>
      <c r="D262">
        <v>1.67858666714333</v>
      </c>
      <c r="E262">
        <f t="shared" si="20"/>
        <v>2.2127171947104962</v>
      </c>
      <c r="F262">
        <v>0.708446236990663</v>
      </c>
      <c r="G262">
        <v>4.6322299999999998</v>
      </c>
      <c r="H262">
        <v>4.4802799999999996</v>
      </c>
      <c r="I262">
        <f t="shared" si="21"/>
        <v>6166.8029773381541</v>
      </c>
      <c r="J262">
        <f t="shared" si="22"/>
        <v>6.0031265745198121</v>
      </c>
      <c r="N262">
        <f t="shared" si="23"/>
        <v>-8.6115643997191715E-4</v>
      </c>
      <c r="R262" t="str">
        <f t="shared" si="18"/>
        <v/>
      </c>
      <c r="S262" t="str">
        <f t="shared" si="19"/>
        <v/>
      </c>
    </row>
    <row r="263" spans="1:19" x14ac:dyDescent="0.25">
      <c r="A263">
        <v>3.8592305940740701</v>
      </c>
      <c r="B263">
        <v>0.49819403551528801</v>
      </c>
      <c r="C263">
        <v>1.5951690960071701</v>
      </c>
      <c r="D263">
        <v>1.68896382950282</v>
      </c>
      <c r="E263">
        <f t="shared" si="20"/>
        <v>2.2003285267686361</v>
      </c>
      <c r="F263">
        <v>0.708446236990663</v>
      </c>
      <c r="G263">
        <v>4.6322299999999998</v>
      </c>
      <c r="H263">
        <v>4.4802799999999996</v>
      </c>
      <c r="I263">
        <f t="shared" si="21"/>
        <v>6222.453846755423</v>
      </c>
      <c r="J263">
        <f t="shared" si="22"/>
        <v>6.058777443937081</v>
      </c>
      <c r="N263">
        <f t="shared" si="23"/>
        <v>-8.6406225338279182E-4</v>
      </c>
      <c r="R263" t="str">
        <f t="shared" si="18"/>
        <v/>
      </c>
      <c r="S263" t="str">
        <f t="shared" si="19"/>
        <v/>
      </c>
    </row>
    <row r="264" spans="1:19" x14ac:dyDescent="0.25">
      <c r="A264">
        <v>3.8741310982982902</v>
      </c>
      <c r="B264">
        <v>0.49507981476700602</v>
      </c>
      <c r="C264">
        <v>1.5991090681846101</v>
      </c>
      <c r="D264">
        <v>1.6993409918623099</v>
      </c>
      <c r="E264">
        <f t="shared" si="20"/>
        <v>2.1881134285459893</v>
      </c>
      <c r="F264">
        <v>0.708446236990663</v>
      </c>
      <c r="G264">
        <v>4.6322299999999998</v>
      </c>
      <c r="H264">
        <v>4.4802799999999996</v>
      </c>
      <c r="I264">
        <f t="shared" si="21"/>
        <v>6278.4536838302856</v>
      </c>
      <c r="J264">
        <f t="shared" si="22"/>
        <v>6.1147772810119436</v>
      </c>
      <c r="N264">
        <f t="shared" si="23"/>
        <v>-8.6695520352115174E-4</v>
      </c>
      <c r="R264" t="str">
        <f t="shared" si="18"/>
        <v/>
      </c>
      <c r="S264" t="str">
        <f t="shared" si="19"/>
        <v/>
      </c>
    </row>
    <row r="265" spans="1:19" x14ac:dyDescent="0.25">
      <c r="A265">
        <v>3.88903160252252</v>
      </c>
      <c r="B265">
        <v>0.49196559401872503</v>
      </c>
      <c r="C265">
        <v>1.6030490403620501</v>
      </c>
      <c r="D265">
        <v>1.7097181542218001</v>
      </c>
      <c r="E265">
        <f t="shared" si="20"/>
        <v>2.1760688146509235</v>
      </c>
      <c r="F265">
        <v>0.708446236990663</v>
      </c>
      <c r="G265">
        <v>4.6322299999999998</v>
      </c>
      <c r="H265">
        <v>4.4802799999999996</v>
      </c>
      <c r="I265">
        <f t="shared" si="21"/>
        <v>6334.8068927089198</v>
      </c>
      <c r="J265">
        <f t="shared" si="22"/>
        <v>6.1711304898905777</v>
      </c>
      <c r="N265">
        <f t="shared" si="23"/>
        <v>-8.6983482120907925E-4</v>
      </c>
      <c r="R265" t="str">
        <f t="shared" si="18"/>
        <v/>
      </c>
      <c r="S265" t="str">
        <f t="shared" si="19"/>
        <v/>
      </c>
    </row>
    <row r="266" spans="1:19" x14ac:dyDescent="0.25">
      <c r="A266">
        <v>3.9039321067467401</v>
      </c>
      <c r="B266">
        <v>0.48885137327044298</v>
      </c>
      <c r="C266">
        <v>1.6069890125394899</v>
      </c>
      <c r="D266">
        <v>1.72009531658129</v>
      </c>
      <c r="E266">
        <f t="shared" si="20"/>
        <v>2.1641916660683425</v>
      </c>
      <c r="F266">
        <v>0.708446236990663</v>
      </c>
      <c r="G266">
        <v>4.6322299999999998</v>
      </c>
      <c r="H266">
        <v>4.4802799999999996</v>
      </c>
      <c r="I266">
        <f t="shared" si="21"/>
        <v>6391.5179614410799</v>
      </c>
      <c r="J266">
        <f t="shared" si="22"/>
        <v>6.227841558622738</v>
      </c>
      <c r="N266">
        <f t="shared" si="23"/>
        <v>-8.7270062946364344E-4</v>
      </c>
      <c r="R266" t="str">
        <f t="shared" si="18"/>
        <v/>
      </c>
      <c r="S266" t="str">
        <f t="shared" si="19"/>
        <v/>
      </c>
    </row>
    <row r="267" spans="1:19" x14ac:dyDescent="0.25">
      <c r="A267">
        <v>3.9188326109709699</v>
      </c>
      <c r="B267">
        <v>0.48573715252216099</v>
      </c>
      <c r="C267">
        <v>1.6109289847169299</v>
      </c>
      <c r="D267">
        <v>1.7237794097960499</v>
      </c>
      <c r="E267">
        <f t="shared" si="20"/>
        <v>2.1524790284854904</v>
      </c>
      <c r="F267">
        <v>0.708446236990663</v>
      </c>
      <c r="G267">
        <v>4.6322299999999998</v>
      </c>
      <c r="H267">
        <v>4.4802799999999996</v>
      </c>
      <c r="I267">
        <f t="shared" si="21"/>
        <v>6448.5914641248764</v>
      </c>
      <c r="J267">
        <f t="shared" si="22"/>
        <v>6.2849150613065339</v>
      </c>
      <c r="N267">
        <f t="shared" si="23"/>
        <v>-8.755521433870385E-4</v>
      </c>
      <c r="R267" t="str">
        <f t="shared" si="18"/>
        <v/>
      </c>
      <c r="S267" t="str">
        <f t="shared" si="19"/>
        <v/>
      </c>
    </row>
    <row r="268" spans="1:19" x14ac:dyDescent="0.25">
      <c r="A268">
        <v>3.93373311519519</v>
      </c>
      <c r="B268">
        <v>0.48262293177387999</v>
      </c>
      <c r="C268">
        <v>1.6148689568943699</v>
      </c>
      <c r="D268">
        <v>1.7235392945989101</v>
      </c>
      <c r="E268">
        <f t="shared" si="20"/>
        <v>2.1409280106662569</v>
      </c>
      <c r="F268">
        <v>0.708446236990663</v>
      </c>
      <c r="G268">
        <v>4.6322299999999998</v>
      </c>
      <c r="H268">
        <v>4.4802799999999996</v>
      </c>
      <c r="I268">
        <f t="shared" si="21"/>
        <v>6506.032063120706</v>
      </c>
      <c r="J268">
        <f t="shared" si="22"/>
        <v>6.3423556603023634</v>
      </c>
      <c r="N268">
        <f t="shared" si="23"/>
        <v>-8.7838887005528066E-4</v>
      </c>
      <c r="R268" t="str">
        <f t="shared" si="18"/>
        <v/>
      </c>
      <c r="S268" t="str">
        <f t="shared" si="19"/>
        <v/>
      </c>
    </row>
    <row r="269" spans="1:19" x14ac:dyDescent="0.25">
      <c r="A269">
        <v>3.94863361941941</v>
      </c>
      <c r="B269">
        <v>0.479508711025598</v>
      </c>
      <c r="C269">
        <v>1.6132745298234701</v>
      </c>
      <c r="D269">
        <v>1.72329917940176</v>
      </c>
      <c r="E269">
        <f t="shared" si="20"/>
        <v>2.1295357828721895</v>
      </c>
      <c r="F269">
        <v>0.708446236990663</v>
      </c>
      <c r="G269">
        <v>4.6322299999999998</v>
      </c>
      <c r="H269">
        <v>4.4802799999999996</v>
      </c>
      <c r="I269">
        <f t="shared" si="21"/>
        <v>6563.8445113368443</v>
      </c>
      <c r="J269">
        <f t="shared" si="22"/>
        <v>6.4001681085185016</v>
      </c>
      <c r="N269">
        <f t="shared" si="23"/>
        <v>-8.8121030840543238E-4</v>
      </c>
      <c r="R269" t="str">
        <f t="shared" si="18"/>
        <v/>
      </c>
      <c r="S269" t="str">
        <f t="shared" si="19"/>
        <v/>
      </c>
    </row>
    <row r="270" spans="1:19" x14ac:dyDescent="0.25">
      <c r="A270">
        <v>3.9635341236436399</v>
      </c>
      <c r="B270">
        <v>0.47639449027731601</v>
      </c>
      <c r="C270">
        <v>1.6094230963393299</v>
      </c>
      <c r="D270">
        <v>1.72305906420461</v>
      </c>
      <c r="E270">
        <f t="shared" si="20"/>
        <v>2.1182995753288605</v>
      </c>
      <c r="F270">
        <v>0.708446236990663</v>
      </c>
      <c r="G270">
        <v>4.6322299999999998</v>
      </c>
      <c r="H270">
        <v>4.4802799999999996</v>
      </c>
      <c r="I270">
        <f t="shared" si="21"/>
        <v>6622.0336545893224</v>
      </c>
      <c r="J270">
        <f t="shared" si="22"/>
        <v>6.4583572517709804</v>
      </c>
      <c r="N270">
        <f t="shared" si="23"/>
        <v>-8.8401594912132888E-4</v>
      </c>
      <c r="R270" t="str">
        <f t="shared" si="18"/>
        <v/>
      </c>
      <c r="S270" t="str">
        <f t="shared" si="19"/>
        <v/>
      </c>
    </row>
    <row r="271" spans="1:19" x14ac:dyDescent="0.25">
      <c r="A271">
        <v>3.97843462786786</v>
      </c>
      <c r="B271">
        <v>0.47328026952903401</v>
      </c>
      <c r="C271">
        <v>1.6055716628551799</v>
      </c>
      <c r="D271">
        <v>1.7228189490074599</v>
      </c>
      <c r="E271">
        <f t="shared" si="20"/>
        <v>2.1072166767360785</v>
      </c>
      <c r="F271">
        <v>0.708446236990663</v>
      </c>
      <c r="G271">
        <v>4.6322299999999998</v>
      </c>
      <c r="H271">
        <v>4.4802799999999996</v>
      </c>
      <c r="I271">
        <f t="shared" si="21"/>
        <v>6680.6044340393928</v>
      </c>
      <c r="J271">
        <f t="shared" si="22"/>
        <v>6.5169280312210507</v>
      </c>
      <c r="N271">
        <f t="shared" si="23"/>
        <v>-8.8680527451780655E-4</v>
      </c>
      <c r="R271" t="str">
        <f t="shared" ref="R271:R334" si="24">IF(S271="","",A271)</f>
        <v/>
      </c>
      <c r="S271" t="str">
        <f t="shared" ref="S271:S334" si="25">IF(AND(B271&gt;B270, B271&gt;B272), B271, "")</f>
        <v/>
      </c>
    </row>
    <row r="272" spans="1:19" x14ac:dyDescent="0.25">
      <c r="A272">
        <v>3.9933351320920898</v>
      </c>
      <c r="B272">
        <v>0.47089117539886299</v>
      </c>
      <c r="C272">
        <v>1.60172022937103</v>
      </c>
      <c r="D272">
        <v>1.7225788338103201</v>
      </c>
      <c r="E272">
        <f t="shared" si="20"/>
        <v>2.0962844328204335</v>
      </c>
      <c r="F272">
        <v>0.708446236990663</v>
      </c>
      <c r="G272">
        <v>4.6322299999999998</v>
      </c>
      <c r="H272">
        <v>4.4802799999999996</v>
      </c>
      <c r="I272">
        <f t="shared" si="21"/>
        <v>6725.7992138736399</v>
      </c>
      <c r="J272">
        <f t="shared" si="22"/>
        <v>6.5621228110552972</v>
      </c>
      <c r="N272">
        <f t="shared" si="23"/>
        <v>-8.8893373524013457E-4</v>
      </c>
      <c r="R272" t="str">
        <f t="shared" si="24"/>
        <v/>
      </c>
      <c r="S272" t="str">
        <f t="shared" si="25"/>
        <v/>
      </c>
    </row>
    <row r="273" spans="1:19" x14ac:dyDescent="0.25">
      <c r="A273">
        <v>4.0082356363163099</v>
      </c>
      <c r="B273">
        <v>0.47002920356988898</v>
      </c>
      <c r="C273">
        <v>1.59786879588688</v>
      </c>
      <c r="D273">
        <v>1.72233871861317</v>
      </c>
      <c r="E273">
        <f t="shared" si="20"/>
        <v>2.0855002449290123</v>
      </c>
      <c r="F273">
        <v>0.708446236990663</v>
      </c>
      <c r="G273">
        <v>4.6322299999999998</v>
      </c>
      <c r="H273">
        <v>4.4802799999999996</v>
      </c>
      <c r="I273">
        <f t="shared" si="21"/>
        <v>6742.1615484065114</v>
      </c>
      <c r="J273">
        <f t="shared" si="22"/>
        <v>6.5784851455881688</v>
      </c>
      <c r="N273">
        <f t="shared" si="23"/>
        <v>-8.8969919241157125E-4</v>
      </c>
      <c r="R273" t="str">
        <f t="shared" si="24"/>
        <v/>
      </c>
      <c r="S273" t="str">
        <f t="shared" si="25"/>
        <v/>
      </c>
    </row>
    <row r="274" spans="1:19" x14ac:dyDescent="0.25">
      <c r="A274">
        <v>4.0231361405405401</v>
      </c>
      <c r="B274">
        <v>0.46916723174091501</v>
      </c>
      <c r="C274">
        <v>1.5940173624027301</v>
      </c>
      <c r="D274">
        <v>1.7220986034160199</v>
      </c>
      <c r="E274">
        <f t="shared" si="20"/>
        <v>2.074861568662751</v>
      </c>
      <c r="F274">
        <v>0.708446236990663</v>
      </c>
      <c r="G274">
        <v>4.6322299999999998</v>
      </c>
      <c r="H274">
        <v>4.4802799999999996</v>
      </c>
      <c r="I274">
        <f t="shared" si="21"/>
        <v>6758.5539168679752</v>
      </c>
      <c r="J274">
        <f t="shared" si="22"/>
        <v>6.5948775140496325</v>
      </c>
      <c r="N274">
        <f t="shared" si="23"/>
        <v>-8.9046331661726981E-4</v>
      </c>
      <c r="R274" t="str">
        <f t="shared" si="24"/>
        <v/>
      </c>
      <c r="S274" t="str">
        <f t="shared" si="25"/>
        <v/>
      </c>
    </row>
    <row r="275" spans="1:19" x14ac:dyDescent="0.25">
      <c r="A275">
        <v>4.0380366447647598</v>
      </c>
      <c r="B275">
        <v>0.468305259911941</v>
      </c>
      <c r="C275">
        <v>1.5901659289185901</v>
      </c>
      <c r="D275">
        <v>1.7218584882188701</v>
      </c>
      <c r="E275">
        <f t="shared" si="20"/>
        <v>2.0643659125483804</v>
      </c>
      <c r="F275">
        <v>0.708446236990663</v>
      </c>
      <c r="G275">
        <v>4.6322299999999998</v>
      </c>
      <c r="H275">
        <v>4.4802799999999996</v>
      </c>
      <c r="I275">
        <f t="shared" si="21"/>
        <v>6774.976429718542</v>
      </c>
      <c r="J275">
        <f t="shared" si="22"/>
        <v>6.6113000269001994</v>
      </c>
      <c r="N275">
        <f t="shared" si="23"/>
        <v>-8.9122609639180974E-4</v>
      </c>
      <c r="R275" t="str">
        <f t="shared" si="24"/>
        <v/>
      </c>
      <c r="S275" t="str">
        <f t="shared" si="25"/>
        <v/>
      </c>
    </row>
    <row r="276" spans="1:19" x14ac:dyDescent="0.25">
      <c r="A276">
        <v>4.0529371489889803</v>
      </c>
      <c r="B276">
        <v>0.46744328808296698</v>
      </c>
      <c r="C276">
        <v>1.5863144954344399</v>
      </c>
      <c r="D276">
        <v>1.72161837302172</v>
      </c>
      <c r="E276">
        <f t="shared" si="20"/>
        <v>2.0540108367475121</v>
      </c>
      <c r="F276">
        <v>0.708446236990663</v>
      </c>
      <c r="G276">
        <v>4.6322299999999998</v>
      </c>
      <c r="H276">
        <v>4.4802799999999996</v>
      </c>
      <c r="I276">
        <f t="shared" si="21"/>
        <v>6791.4291980292292</v>
      </c>
      <c r="J276">
        <f t="shared" si="22"/>
        <v>6.6277527952108866</v>
      </c>
      <c r="N276">
        <f t="shared" si="23"/>
        <v>-8.9198752021833153E-4</v>
      </c>
      <c r="R276" t="str">
        <f t="shared" si="24"/>
        <v/>
      </c>
      <c r="S276" t="str">
        <f t="shared" si="25"/>
        <v/>
      </c>
    </row>
    <row r="277" spans="1:19" x14ac:dyDescent="0.25">
      <c r="A277">
        <v>4.0678376532132097</v>
      </c>
      <c r="B277">
        <v>0.46658131625399302</v>
      </c>
      <c r="C277">
        <v>1.58246306195029</v>
      </c>
      <c r="D277">
        <v>1.72137825782458</v>
      </c>
      <c r="E277">
        <f t="shared" si="20"/>
        <v>2.0437939518019048</v>
      </c>
      <c r="F277">
        <v>0.708446236990663</v>
      </c>
      <c r="G277">
        <v>4.6322299999999998</v>
      </c>
      <c r="H277">
        <v>4.4802799999999996</v>
      </c>
      <c r="I277">
        <f t="shared" si="21"/>
        <v>6807.9123334860733</v>
      </c>
      <c r="J277">
        <f t="shared" si="22"/>
        <v>6.6442359306677305</v>
      </c>
      <c r="N277">
        <f t="shared" si="23"/>
        <v>-8.9274757652833836E-4</v>
      </c>
      <c r="R277" t="str">
        <f t="shared" si="24"/>
        <v/>
      </c>
      <c r="S277" t="str">
        <f t="shared" si="25"/>
        <v/>
      </c>
    </row>
    <row r="278" spans="1:19" x14ac:dyDescent="0.25">
      <c r="A278">
        <v>4.0827381574374302</v>
      </c>
      <c r="B278">
        <v>0.465719344425019</v>
      </c>
      <c r="C278">
        <v>1.57861162846614</v>
      </c>
      <c r="D278">
        <v>1.7211381426274299</v>
      </c>
      <c r="E278">
        <f t="shared" si="20"/>
        <v>2.0337129174136477</v>
      </c>
      <c r="F278">
        <v>0.708446236990663</v>
      </c>
      <c r="G278">
        <v>4.6322299999999998</v>
      </c>
      <c r="H278">
        <v>4.4802799999999996</v>
      </c>
      <c r="I278">
        <f t="shared" si="21"/>
        <v>6824.425948394678</v>
      </c>
      <c r="J278">
        <f t="shared" si="22"/>
        <v>6.6607495455763353</v>
      </c>
      <c r="N278">
        <f t="shared" si="23"/>
        <v>-8.9350625370149825E-4</v>
      </c>
      <c r="R278" t="str">
        <f t="shared" si="24"/>
        <v/>
      </c>
      <c r="S278" t="str">
        <f t="shared" si="25"/>
        <v/>
      </c>
    </row>
    <row r="279" spans="1:19" x14ac:dyDescent="0.25">
      <c r="A279">
        <v>4.0976386616616596</v>
      </c>
      <c r="B279">
        <v>0.46485737259604498</v>
      </c>
      <c r="C279">
        <v>1.574760194982</v>
      </c>
      <c r="D279">
        <v>1.7164770454707301</v>
      </c>
      <c r="E279">
        <f t="shared" si="20"/>
        <v>2.0237654412591488</v>
      </c>
      <c r="F279">
        <v>0.708446236990663</v>
      </c>
      <c r="G279">
        <v>4.6322299999999998</v>
      </c>
      <c r="H279">
        <v>4.4802799999999996</v>
      </c>
      <c r="I279">
        <f t="shared" si="21"/>
        <v>6840.9701556848004</v>
      </c>
      <c r="J279">
        <f t="shared" si="22"/>
        <v>6.6772937528664578</v>
      </c>
      <c r="N279">
        <f t="shared" si="23"/>
        <v>-8.9426354006544339E-4</v>
      </c>
      <c r="R279" t="str">
        <f t="shared" si="24"/>
        <v/>
      </c>
      <c r="S279" t="str">
        <f t="shared" si="25"/>
        <v/>
      </c>
    </row>
    <row r="280" spans="1:19" x14ac:dyDescent="0.25">
      <c r="A280">
        <v>4.1125391658858801</v>
      </c>
      <c r="B280">
        <v>0.46399540076707102</v>
      </c>
      <c r="C280">
        <v>1.5658193925155</v>
      </c>
      <c r="D280">
        <v>1.70812843148976</v>
      </c>
      <c r="E280">
        <f t="shared" si="20"/>
        <v>2.0139492778359989</v>
      </c>
      <c r="F280">
        <v>0.708446236990663</v>
      </c>
      <c r="G280">
        <v>4.6322299999999998</v>
      </c>
      <c r="H280">
        <v>4.4802799999999996</v>
      </c>
      <c r="I280">
        <f t="shared" si="21"/>
        <v>6857.5450689149939</v>
      </c>
      <c r="J280">
        <f t="shared" si="22"/>
        <v>6.6938686660966518</v>
      </c>
      <c r="N280">
        <f t="shared" si="23"/>
        <v>-8.9501942389557092E-4</v>
      </c>
      <c r="R280" t="str">
        <f t="shared" si="24"/>
        <v/>
      </c>
      <c r="S280" t="str">
        <f t="shared" si="25"/>
        <v/>
      </c>
    </row>
    <row r="281" spans="1:19" x14ac:dyDescent="0.25">
      <c r="A281">
        <v>4.1274396701101104</v>
      </c>
      <c r="B281">
        <v>0.463133428938097</v>
      </c>
      <c r="C281">
        <v>1.5567773777173199</v>
      </c>
      <c r="D281">
        <v>1.6997798175087999</v>
      </c>
      <c r="E281">
        <f t="shared" si="20"/>
        <v>2.004262227341516</v>
      </c>
      <c r="F281">
        <v>0.708446236990663</v>
      </c>
      <c r="G281">
        <v>4.6322299999999998</v>
      </c>
      <c r="H281">
        <v>4.4802799999999996</v>
      </c>
      <c r="I281">
        <f t="shared" si="21"/>
        <v>6874.1508022772769</v>
      </c>
      <c r="J281">
        <f t="shared" si="22"/>
        <v>6.7104743994589349</v>
      </c>
      <c r="N281">
        <f t="shared" si="23"/>
        <v>-8.957738934148408E-4</v>
      </c>
      <c r="R281" t="str">
        <f t="shared" si="24"/>
        <v/>
      </c>
      <c r="S281" t="str">
        <f t="shared" si="25"/>
        <v/>
      </c>
    </row>
    <row r="282" spans="1:19" x14ac:dyDescent="0.25">
      <c r="A282">
        <v>4.14234017433433</v>
      </c>
      <c r="B282">
        <v>0.46227145710912398</v>
      </c>
      <c r="C282">
        <v>1.5477353629191399</v>
      </c>
      <c r="D282">
        <v>1.69143120352784</v>
      </c>
      <c r="E282">
        <f t="shared" si="20"/>
        <v>1.9947021345821603</v>
      </c>
      <c r="F282">
        <v>0.708446236990663</v>
      </c>
      <c r="G282">
        <v>4.6322299999999998</v>
      </c>
      <c r="H282">
        <v>4.4802799999999996</v>
      </c>
      <c r="I282">
        <f t="shared" si="21"/>
        <v>6890.7874706018365</v>
      </c>
      <c r="J282">
        <f t="shared" si="22"/>
        <v>6.7271110677834942</v>
      </c>
      <c r="N282">
        <f t="shared" si="23"/>
        <v>-8.9652693679357471E-4</v>
      </c>
      <c r="R282" t="str">
        <f t="shared" si="24"/>
        <v/>
      </c>
      <c r="S282" t="str">
        <f t="shared" si="25"/>
        <v/>
      </c>
    </row>
    <row r="283" spans="1:19" x14ac:dyDescent="0.25">
      <c r="A283">
        <v>4.1572406785585496</v>
      </c>
      <c r="B283">
        <v>0.46140948528015002</v>
      </c>
      <c r="C283">
        <v>1.5386933481209599</v>
      </c>
      <c r="D283">
        <v>1.6830825895468799</v>
      </c>
      <c r="E283">
        <f t="shared" si="20"/>
        <v>1.9852668879127027</v>
      </c>
      <c r="F283">
        <v>0.708446236990663</v>
      </c>
      <c r="G283">
        <v>4.6322299999999998</v>
      </c>
      <c r="H283">
        <v>4.4802799999999996</v>
      </c>
      <c r="I283">
        <f t="shared" si="21"/>
        <v>6907.45518936187</v>
      </c>
      <c r="J283">
        <f t="shared" si="22"/>
        <v>6.7437787865435279</v>
      </c>
      <c r="N283">
        <f t="shared" si="23"/>
        <v>-8.9727854214925534E-4</v>
      </c>
      <c r="R283" t="str">
        <f t="shared" si="24"/>
        <v/>
      </c>
      <c r="S283" t="str">
        <f t="shared" si="25"/>
        <v/>
      </c>
    </row>
    <row r="284" spans="1:19" x14ac:dyDescent="0.25">
      <c r="A284">
        <v>4.1721411827827799</v>
      </c>
      <c r="B284">
        <v>0.460547513451176</v>
      </c>
      <c r="C284">
        <v>1.5296513333227799</v>
      </c>
      <c r="D284">
        <v>1.6747339755659201</v>
      </c>
      <c r="E284">
        <f t="shared" si="20"/>
        <v>1.975954418204358</v>
      </c>
      <c r="F284">
        <v>0.708446236990663</v>
      </c>
      <c r="G284">
        <v>4.6322299999999998</v>
      </c>
      <c r="H284">
        <v>4.4802799999999996</v>
      </c>
      <c r="I284">
        <f t="shared" si="21"/>
        <v>6924.1540746782812</v>
      </c>
      <c r="J284">
        <f t="shared" si="22"/>
        <v>6.7604776718599391</v>
      </c>
      <c r="N284">
        <f t="shared" si="23"/>
        <v>-8.9802869754631968E-4</v>
      </c>
      <c r="R284" t="str">
        <f t="shared" si="24"/>
        <v/>
      </c>
      <c r="S284" t="str">
        <f t="shared" si="25"/>
        <v/>
      </c>
    </row>
    <row r="285" spans="1:19" x14ac:dyDescent="0.25">
      <c r="A285">
        <v>4.1870416870070004</v>
      </c>
      <c r="B285">
        <v>0.462157384416511</v>
      </c>
      <c r="C285">
        <v>1.5206093185245999</v>
      </c>
      <c r="D285">
        <v>1.66638536158496</v>
      </c>
      <c r="E285">
        <f t="shared" si="20"/>
        <v>1.9667626978409467</v>
      </c>
      <c r="F285">
        <v>0.708446236990663</v>
      </c>
      <c r="G285">
        <v>4.6322299999999998</v>
      </c>
      <c r="H285">
        <v>4.4802799999999996</v>
      </c>
      <c r="I285">
        <f t="shared" si="21"/>
        <v>6892.9914785534738</v>
      </c>
      <c r="J285">
        <f t="shared" si="22"/>
        <v>6.7293150757351317</v>
      </c>
      <c r="N285">
        <f t="shared" si="23"/>
        <v>-8.9662648649053165E-4</v>
      </c>
      <c r="R285" t="str">
        <f t="shared" si="24"/>
        <v/>
      </c>
      <c r="S285" t="str">
        <f t="shared" si="25"/>
        <v/>
      </c>
    </row>
    <row r="286" spans="1:19" x14ac:dyDescent="0.25">
      <c r="A286">
        <v>4.2019421912312298</v>
      </c>
      <c r="B286">
        <v>0.464048161339641</v>
      </c>
      <c r="C286">
        <v>1.5115673037264299</v>
      </c>
      <c r="D286">
        <v>1.6580367476040001</v>
      </c>
      <c r="E286">
        <f t="shared" si="20"/>
        <v>1.9576897397421646</v>
      </c>
      <c r="F286">
        <v>0.708446236990663</v>
      </c>
      <c r="G286">
        <v>4.6322299999999998</v>
      </c>
      <c r="H286">
        <v>4.4802799999999996</v>
      </c>
      <c r="I286">
        <f t="shared" si="21"/>
        <v>6856.5296480416018</v>
      </c>
      <c r="J286">
        <f t="shared" si="22"/>
        <v>6.6928532452232599</v>
      </c>
      <c r="N286">
        <f t="shared" si="23"/>
        <v>-8.9497319739545314E-4</v>
      </c>
      <c r="R286" t="str">
        <f t="shared" si="24"/>
        <v/>
      </c>
      <c r="S286" t="str">
        <f t="shared" si="25"/>
        <v/>
      </c>
    </row>
    <row r="287" spans="1:19" x14ac:dyDescent="0.25">
      <c r="A287">
        <v>4.2168426954554503</v>
      </c>
      <c r="B287">
        <v>0.465938938262771</v>
      </c>
      <c r="C287">
        <v>1.5025252889282501</v>
      </c>
      <c r="D287">
        <v>1.64968813362304</v>
      </c>
      <c r="E287">
        <f t="shared" si="20"/>
        <v>1.9487335964132795</v>
      </c>
      <c r="F287">
        <v>0.708446236990663</v>
      </c>
      <c r="G287">
        <v>4.6322299999999998</v>
      </c>
      <c r="H287">
        <v>4.4802799999999996</v>
      </c>
      <c r="I287">
        <f t="shared" si="21"/>
        <v>6820.2160806144711</v>
      </c>
      <c r="J287">
        <f t="shared" si="22"/>
        <v>6.656539677796129</v>
      </c>
      <c r="N287">
        <f t="shared" si="23"/>
        <v>-8.9331310652045616E-4</v>
      </c>
      <c r="R287" t="str">
        <f t="shared" si="24"/>
        <v/>
      </c>
      <c r="S287" t="str">
        <f t="shared" si="25"/>
        <v/>
      </c>
    </row>
    <row r="288" spans="1:19" x14ac:dyDescent="0.25">
      <c r="A288">
        <v>4.2317431996796797</v>
      </c>
      <c r="B288">
        <v>0.467829715185901</v>
      </c>
      <c r="C288">
        <v>1.4934832741300701</v>
      </c>
      <c r="D288">
        <v>1.6413395196420799</v>
      </c>
      <c r="E288">
        <f t="shared" si="20"/>
        <v>1.9398923590202721</v>
      </c>
      <c r="F288">
        <v>0.708446236990663</v>
      </c>
      <c r="G288">
        <v>4.6322299999999998</v>
      </c>
      <c r="H288">
        <v>4.4802799999999996</v>
      </c>
      <c r="I288">
        <f t="shared" si="21"/>
        <v>6784.0495754025851</v>
      </c>
      <c r="J288">
        <f t="shared" si="22"/>
        <v>6.6203731725842427</v>
      </c>
      <c r="N288">
        <f t="shared" si="23"/>
        <v>-8.9164633780406451E-4</v>
      </c>
      <c r="R288" t="str">
        <f t="shared" si="24"/>
        <v/>
      </c>
      <c r="S288" t="str">
        <f t="shared" si="25"/>
        <v/>
      </c>
    </row>
    <row r="289" spans="1:19" x14ac:dyDescent="0.25">
      <c r="A289">
        <v>4.2466437039039002</v>
      </c>
      <c r="B289">
        <v>0.469720492109031</v>
      </c>
      <c r="C289">
        <v>1.48254712737934</v>
      </c>
      <c r="D289">
        <v>1.6304311225193899</v>
      </c>
      <c r="E289">
        <f t="shared" si="20"/>
        <v>1.9311641564898374</v>
      </c>
      <c r="F289">
        <v>0.708446236990663</v>
      </c>
      <c r="G289">
        <v>4.6322299999999998</v>
      </c>
      <c r="H289">
        <v>4.4802799999999996</v>
      </c>
      <c r="I289">
        <f t="shared" si="21"/>
        <v>6748.0289460674358</v>
      </c>
      <c r="J289">
        <f t="shared" si="22"/>
        <v>6.5843525432490937</v>
      </c>
      <c r="N289">
        <f t="shared" si="23"/>
        <v>-8.8997301397661507E-4</v>
      </c>
      <c r="R289" t="str">
        <f t="shared" si="24"/>
        <v/>
      </c>
      <c r="S289" t="str">
        <f t="shared" si="25"/>
        <v/>
      </c>
    </row>
    <row r="290" spans="1:19" x14ac:dyDescent="0.25">
      <c r="A290">
        <v>4.2615442081281198</v>
      </c>
      <c r="B290">
        <v>0.471611269032161</v>
      </c>
      <c r="C290">
        <v>1.4715004489207699</v>
      </c>
      <c r="D290">
        <v>1.6178586270095601</v>
      </c>
      <c r="E290">
        <f t="shared" si="20"/>
        <v>1.922547154633321</v>
      </c>
      <c r="F290">
        <v>0.708446236990663</v>
      </c>
      <c r="G290">
        <v>4.6322299999999998</v>
      </c>
      <c r="H290">
        <v>4.4802799999999996</v>
      </c>
      <c r="I290">
        <f t="shared" si="21"/>
        <v>6712.1530205680056</v>
      </c>
      <c r="J290">
        <f t="shared" si="22"/>
        <v>6.5484766177496629</v>
      </c>
      <c r="N290">
        <f t="shared" si="23"/>
        <v>-8.8829325657039748E-4</v>
      </c>
      <c r="R290" t="str">
        <f t="shared" si="24"/>
        <v/>
      </c>
      <c r="S290" t="str">
        <f t="shared" si="25"/>
        <v/>
      </c>
    </row>
    <row r="291" spans="1:19" x14ac:dyDescent="0.25">
      <c r="A291">
        <v>4.2764447123523501</v>
      </c>
      <c r="B291">
        <v>0.473502045955291</v>
      </c>
      <c r="C291">
        <v>1.4604537704622</v>
      </c>
      <c r="D291">
        <v>1.60528613149973</v>
      </c>
      <c r="E291">
        <f t="shared" si="20"/>
        <v>1.9140395552939995</v>
      </c>
      <c r="F291">
        <v>0.708446236990663</v>
      </c>
      <c r="G291">
        <v>4.6322299999999998</v>
      </c>
      <c r="H291">
        <v>4.4802799999999996</v>
      </c>
      <c r="I291">
        <f t="shared" si="21"/>
        <v>6676.4206409319404</v>
      </c>
      <c r="J291">
        <f t="shared" si="22"/>
        <v>6.5127442381135978</v>
      </c>
      <c r="N291">
        <f t="shared" si="23"/>
        <v>-8.8660718592971117E-4</v>
      </c>
      <c r="R291" t="str">
        <f t="shared" si="24"/>
        <v/>
      </c>
      <c r="S291" t="str">
        <f t="shared" si="25"/>
        <v/>
      </c>
    </row>
    <row r="292" spans="1:19" x14ac:dyDescent="0.25">
      <c r="A292">
        <v>4.2913452165765698</v>
      </c>
      <c r="B292">
        <v>0.475392822878421</v>
      </c>
      <c r="C292">
        <v>1.4494070920036299</v>
      </c>
      <c r="D292">
        <v>1.5927136359898999</v>
      </c>
      <c r="E292">
        <f t="shared" si="20"/>
        <v>1.9056395955169685</v>
      </c>
      <c r="F292">
        <v>0.708446236990663</v>
      </c>
      <c r="G292">
        <v>4.6322299999999998</v>
      </c>
      <c r="H292">
        <v>4.4802799999999996</v>
      </c>
      <c r="I292">
        <f t="shared" si="21"/>
        <v>6640.8306630312791</v>
      </c>
      <c r="J292">
        <f t="shared" si="22"/>
        <v>6.4771542602129371</v>
      </c>
      <c r="N292">
        <f t="shared" si="23"/>
        <v>-8.8491492122084526E-4</v>
      </c>
      <c r="R292" t="str">
        <f t="shared" si="24"/>
        <v/>
      </c>
      <c r="S292" t="str">
        <f t="shared" si="25"/>
        <v/>
      </c>
    </row>
    <row r="293" spans="1:19" x14ac:dyDescent="0.25">
      <c r="A293">
        <v>4.3062457208008</v>
      </c>
      <c r="B293">
        <v>0.477283599801551</v>
      </c>
      <c r="C293">
        <v>1.43836041354507</v>
      </c>
      <c r="D293">
        <v>1.58014114048007</v>
      </c>
      <c r="E293">
        <f t="shared" si="20"/>
        <v>1.8973455467408908</v>
      </c>
      <c r="F293">
        <v>0.708446236990663</v>
      </c>
      <c r="G293">
        <v>4.6322299999999998</v>
      </c>
      <c r="H293">
        <v>4.4802799999999996</v>
      </c>
      <c r="I293">
        <f t="shared" si="21"/>
        <v>6605.3819563626375</v>
      </c>
      <c r="J293">
        <f t="shared" si="22"/>
        <v>6.4417055535442955</v>
      </c>
      <c r="N293">
        <f t="shared" si="23"/>
        <v>-8.8321658044197794E-4</v>
      </c>
      <c r="R293" t="str">
        <f t="shared" si="24"/>
        <v/>
      </c>
      <c r="S293" t="str">
        <f t="shared" si="25"/>
        <v/>
      </c>
    </row>
    <row r="294" spans="1:19" x14ac:dyDescent="0.25">
      <c r="A294">
        <v>4.3211462250250197</v>
      </c>
      <c r="B294">
        <v>0.47917437672468099</v>
      </c>
      <c r="C294">
        <v>1.4273137350864999</v>
      </c>
      <c r="D294">
        <v>1.56756864497024</v>
      </c>
      <c r="E294">
        <f t="shared" si="20"/>
        <v>1.8891557140111095</v>
      </c>
      <c r="F294">
        <v>0.708446236990663</v>
      </c>
      <c r="G294">
        <v>4.6322299999999998</v>
      </c>
      <c r="H294">
        <v>4.4802799999999996</v>
      </c>
      <c r="I294">
        <f t="shared" si="21"/>
        <v>6570.0734038317387</v>
      </c>
      <c r="J294">
        <f t="shared" si="22"/>
        <v>6.4063970010133966</v>
      </c>
      <c r="N294">
        <f t="shared" si="23"/>
        <v>-8.8151228043299745E-4</v>
      </c>
      <c r="R294" t="str">
        <f t="shared" si="24"/>
        <v/>
      </c>
      <c r="S294" t="str">
        <f t="shared" si="25"/>
        <v/>
      </c>
    </row>
    <row r="295" spans="1:19" x14ac:dyDescent="0.25">
      <c r="A295">
        <v>4.3360467292492402</v>
      </c>
      <c r="B295">
        <v>0.48106515364781099</v>
      </c>
      <c r="C295">
        <v>1.4162670566279301</v>
      </c>
      <c r="D295">
        <v>1.5548315723058099</v>
      </c>
      <c r="E295">
        <f t="shared" si="20"/>
        <v>1.8810684352133018</v>
      </c>
      <c r="F295">
        <v>0.708446236990663</v>
      </c>
      <c r="G295">
        <v>4.6322299999999998</v>
      </c>
      <c r="H295">
        <v>4.4802799999999996</v>
      </c>
      <c r="I295">
        <f t="shared" si="21"/>
        <v>6534.9039015421768</v>
      </c>
      <c r="J295">
        <f t="shared" si="22"/>
        <v>6.371227498723834</v>
      </c>
      <c r="N295">
        <f t="shared" si="23"/>
        <v>-8.7980213688524582E-4</v>
      </c>
      <c r="R295" t="str">
        <f t="shared" si="24"/>
        <v/>
      </c>
      <c r="S295" t="str">
        <f t="shared" si="25"/>
        <v/>
      </c>
    </row>
    <row r="296" spans="1:19" x14ac:dyDescent="0.25">
      <c r="A296">
        <v>4.3509472334734696</v>
      </c>
      <c r="B296">
        <v>0.48295593057094099</v>
      </c>
      <c r="C296">
        <v>1.40522037816936</v>
      </c>
      <c r="D296">
        <v>1.5412802323527399</v>
      </c>
      <c r="E296">
        <f t="shared" si="20"/>
        <v>1.8730820803272372</v>
      </c>
      <c r="F296">
        <v>0.708446236990663</v>
      </c>
      <c r="G296">
        <v>4.6322299999999998</v>
      </c>
      <c r="H296">
        <v>4.4802799999999996</v>
      </c>
      <c r="I296">
        <f t="shared" si="21"/>
        <v>6499.8723585883399</v>
      </c>
      <c r="J296">
        <f t="shared" si="22"/>
        <v>6.3361959557699974</v>
      </c>
      <c r="N296">
        <f t="shared" si="23"/>
        <v>-8.7808626435118464E-4</v>
      </c>
      <c r="R296" t="str">
        <f t="shared" si="24"/>
        <v/>
      </c>
      <c r="S296" t="str">
        <f t="shared" si="25"/>
        <v/>
      </c>
    </row>
    <row r="297" spans="1:19" x14ac:dyDescent="0.25">
      <c r="A297">
        <v>4.3658477376976901</v>
      </c>
      <c r="B297">
        <v>0.48561106000755899</v>
      </c>
      <c r="C297">
        <v>1.3943326170575301</v>
      </c>
      <c r="D297">
        <v>1.5277288923996599</v>
      </c>
      <c r="E297">
        <f t="shared" si="20"/>
        <v>1.8651950506999588</v>
      </c>
      <c r="F297">
        <v>0.708446236990663</v>
      </c>
      <c r="G297">
        <v>4.6322299999999998</v>
      </c>
      <c r="H297">
        <v>4.4802799999999996</v>
      </c>
      <c r="I297">
        <f t="shared" si="21"/>
        <v>6450.9100293159981</v>
      </c>
      <c r="J297">
        <f t="shared" si="22"/>
        <v>6.287233626497656</v>
      </c>
      <c r="N297">
        <f t="shared" si="23"/>
        <v>-8.7566729096012113E-4</v>
      </c>
      <c r="R297" t="str">
        <f t="shared" si="24"/>
        <v/>
      </c>
      <c r="S297" t="str">
        <f t="shared" si="25"/>
        <v/>
      </c>
    </row>
    <row r="298" spans="1:19" x14ac:dyDescent="0.25">
      <c r="A298">
        <v>4.3807482419219204</v>
      </c>
      <c r="B298">
        <v>0.48911455830793399</v>
      </c>
      <c r="C298">
        <v>1.3836212412214901</v>
      </c>
      <c r="D298">
        <v>1.5141775524465799</v>
      </c>
      <c r="E298">
        <f t="shared" si="20"/>
        <v>1.8574057783377937</v>
      </c>
      <c r="F298">
        <v>0.708446236990663</v>
      </c>
      <c r="G298">
        <v>4.6322299999999998</v>
      </c>
      <c r="H298">
        <v>4.4802799999999996</v>
      </c>
      <c r="I298">
        <f t="shared" si="21"/>
        <v>6386.7113122310548</v>
      </c>
      <c r="J298">
        <f t="shared" si="22"/>
        <v>6.2230349094127124</v>
      </c>
      <c r="N298">
        <f t="shared" si="23"/>
        <v>-8.7245898407694808E-4</v>
      </c>
      <c r="R298" t="str">
        <f t="shared" si="24"/>
        <v/>
      </c>
      <c r="S298" t="str">
        <f t="shared" si="25"/>
        <v/>
      </c>
    </row>
    <row r="299" spans="1:19" x14ac:dyDescent="0.25">
      <c r="A299">
        <v>4.39564874614614</v>
      </c>
      <c r="B299">
        <v>0.49261805660830899</v>
      </c>
      <c r="C299">
        <v>1.3729098653854399</v>
      </c>
      <c r="D299">
        <v>1.5006262124934999</v>
      </c>
      <c r="E299">
        <f t="shared" ref="E299:E362" si="26">$E$1*A299^-$E$2 + 1</f>
        <v>1.8497127252167527</v>
      </c>
      <c r="F299">
        <v>0.708446236990663</v>
      </c>
      <c r="G299">
        <v>4.6322299999999998</v>
      </c>
      <c r="H299">
        <v>4.4802799999999996</v>
      </c>
      <c r="I299">
        <f t="shared" ref="I299:I362" si="27">IF(B299=0,100,-$M$4*$L$4*LN(B299))</f>
        <v>6322.9708095505512</v>
      </c>
      <c r="J299">
        <f t="shared" ref="J299:J362" si="28">(I299-$K$4)*$J$2</f>
        <v>6.1592944067322088</v>
      </c>
      <c r="N299">
        <f t="shared" ref="N299:N362" si="29">($O$4*(1-EXP(-$P$4*(B299-$Q$4)))^2-$O$4)*0.0001</f>
        <v>-8.6923263796183457E-4</v>
      </c>
      <c r="R299" t="str">
        <f t="shared" si="24"/>
        <v/>
      </c>
      <c r="S299" t="str">
        <f t="shared" si="25"/>
        <v/>
      </c>
    </row>
    <row r="300" spans="1:19" x14ac:dyDescent="0.25">
      <c r="A300">
        <v>4.4105492503703703</v>
      </c>
      <c r="B300">
        <v>0.49612155490868398</v>
      </c>
      <c r="C300">
        <v>1.3621984895493999</v>
      </c>
      <c r="D300">
        <v>1.4870748725404299</v>
      </c>
      <c r="E300">
        <f t="shared" si="26"/>
        <v>1.8421143826106312</v>
      </c>
      <c r="F300">
        <v>0.708446236990663</v>
      </c>
      <c r="G300">
        <v>4.6322299999999998</v>
      </c>
      <c r="H300">
        <v>4.4802799999999996</v>
      </c>
      <c r="I300">
        <f t="shared" si="27"/>
        <v>6259.6820266477134</v>
      </c>
      <c r="J300">
        <f t="shared" si="28"/>
        <v>6.0960056238293712</v>
      </c>
      <c r="N300">
        <f t="shared" si="29"/>
        <v>-8.6598894136452815E-4</v>
      </c>
      <c r="R300" t="str">
        <f t="shared" si="24"/>
        <v/>
      </c>
      <c r="S300" t="str">
        <f t="shared" si="25"/>
        <v/>
      </c>
    </row>
    <row r="301" spans="1:19" x14ac:dyDescent="0.25">
      <c r="A301">
        <v>4.4254497545945899</v>
      </c>
      <c r="B301">
        <v>0.49962505320905898</v>
      </c>
      <c r="C301">
        <v>1.35148711371335</v>
      </c>
      <c r="D301">
        <v>1.4735235325873499</v>
      </c>
      <c r="E301">
        <f t="shared" si="26"/>
        <v>1.8346092704364634</v>
      </c>
      <c r="F301">
        <v>0.708446236990663</v>
      </c>
      <c r="G301">
        <v>4.6322299999999998</v>
      </c>
      <c r="H301">
        <v>4.4802799999999996</v>
      </c>
      <c r="I301">
        <f t="shared" si="27"/>
        <v>6196.8386060047069</v>
      </c>
      <c r="J301">
        <f t="shared" si="28"/>
        <v>6.0331622031863645</v>
      </c>
      <c r="N301">
        <f t="shared" si="29"/>
        <v>-8.6272857039363879E-4</v>
      </c>
      <c r="R301" t="str">
        <f t="shared" si="24"/>
        <v/>
      </c>
      <c r="S301" t="str">
        <f t="shared" si="25"/>
        <v/>
      </c>
    </row>
    <row r="302" spans="1:19" x14ac:dyDescent="0.25">
      <c r="A302">
        <v>4.4403502588188104</v>
      </c>
      <c r="B302">
        <v>0.50312855150943403</v>
      </c>
      <c r="C302">
        <v>1.3407757378773</v>
      </c>
      <c r="D302">
        <v>1.4599317622719299</v>
      </c>
      <c r="E302">
        <f t="shared" si="26"/>
        <v>1.8271959366166612</v>
      </c>
      <c r="F302">
        <v>0.708446236990663</v>
      </c>
      <c r="G302">
        <v>4.6322299999999998</v>
      </c>
      <c r="H302">
        <v>4.4802799999999996</v>
      </c>
      <c r="I302">
        <f t="shared" si="27"/>
        <v>6134.4343233802201</v>
      </c>
      <c r="J302">
        <f t="shared" si="28"/>
        <v>5.9707579205618782</v>
      </c>
      <c r="N302">
        <f t="shared" si="29"/>
        <v>-8.5945218871389751E-4</v>
      </c>
      <c r="R302" t="str">
        <f t="shared" si="24"/>
        <v/>
      </c>
      <c r="S302" t="str">
        <f t="shared" si="25"/>
        <v/>
      </c>
    </row>
    <row r="303" spans="1:19" x14ac:dyDescent="0.25">
      <c r="A303">
        <v>4.4552507630430398</v>
      </c>
      <c r="B303">
        <v>0.50663204980980903</v>
      </c>
      <c r="C303">
        <v>1.33006436204126</v>
      </c>
      <c r="D303">
        <v>1.44627712701038</v>
      </c>
      <c r="E303">
        <f t="shared" si="26"/>
        <v>1.8198729564574916</v>
      </c>
      <c r="F303">
        <v>0.708446236990663</v>
      </c>
      <c r="G303">
        <v>4.6322299999999998</v>
      </c>
      <c r="H303">
        <v>4.4802799999999996</v>
      </c>
      <c r="I303">
        <f t="shared" si="27"/>
        <v>6072.4630841100316</v>
      </c>
      <c r="J303">
        <f t="shared" si="28"/>
        <v>5.9087866812916889</v>
      </c>
      <c r="N303">
        <f t="shared" si="29"/>
        <v>-8.5616044774051991E-4</v>
      </c>
      <c r="R303" t="str">
        <f t="shared" si="24"/>
        <v/>
      </c>
      <c r="S303" t="str">
        <f t="shared" si="25"/>
        <v/>
      </c>
    </row>
    <row r="304" spans="1:19" x14ac:dyDescent="0.25">
      <c r="A304">
        <v>4.4701512672672603</v>
      </c>
      <c r="B304">
        <v>0.51013554811018402</v>
      </c>
      <c r="C304">
        <v>1.31935298620521</v>
      </c>
      <c r="D304">
        <v>1.4326224917488299</v>
      </c>
      <c r="E304">
        <f t="shared" si="26"/>
        <v>1.8126389320433645</v>
      </c>
      <c r="F304">
        <v>0.708446236990663</v>
      </c>
      <c r="G304">
        <v>4.6322299999999998</v>
      </c>
      <c r="H304">
        <v>4.4802799999999996</v>
      </c>
      <c r="I304">
        <f t="shared" si="27"/>
        <v>6010.9189195350382</v>
      </c>
      <c r="J304">
        <f t="shared" si="28"/>
        <v>5.8472425167166957</v>
      </c>
      <c r="N304">
        <f t="shared" si="29"/>
        <v>-8.5285398683071782E-4</v>
      </c>
      <c r="R304" t="str">
        <f t="shared" si="24"/>
        <v/>
      </c>
      <c r="S304" t="str">
        <f t="shared" si="25"/>
        <v/>
      </c>
    </row>
    <row r="305" spans="1:19" x14ac:dyDescent="0.25">
      <c r="A305">
        <v>4.4850517714914897</v>
      </c>
      <c r="B305">
        <v>0.51363904641055902</v>
      </c>
      <c r="C305">
        <v>1.3090652420300899</v>
      </c>
      <c r="D305">
        <v>1.4189678564872801</v>
      </c>
      <c r="E305">
        <f t="shared" si="26"/>
        <v>1.805492491646435</v>
      </c>
      <c r="F305">
        <v>0.708446236990663</v>
      </c>
      <c r="G305">
        <v>4.6322299999999998</v>
      </c>
      <c r="H305">
        <v>4.4802799999999996</v>
      </c>
      <c r="I305">
        <f t="shared" si="27"/>
        <v>5949.7959835515294</v>
      </c>
      <c r="J305">
        <f t="shared" si="28"/>
        <v>5.7861195807331871</v>
      </c>
      <c r="N305">
        <f t="shared" si="29"/>
        <v>-8.4953343347239749E-4</v>
      </c>
      <c r="R305" t="str">
        <f t="shared" si="24"/>
        <v/>
      </c>
      <c r="S305" t="str">
        <f t="shared" si="25"/>
        <v/>
      </c>
    </row>
    <row r="306" spans="1:19" x14ac:dyDescent="0.25">
      <c r="A306">
        <v>4.4999522757157102</v>
      </c>
      <c r="B306">
        <v>0.51714254471093402</v>
      </c>
      <c r="C306">
        <v>1.29910000045966</v>
      </c>
      <c r="D306">
        <v>1.40531322122573</v>
      </c>
      <c r="E306">
        <f t="shared" si="26"/>
        <v>1.7984322891511968</v>
      </c>
      <c r="F306">
        <v>0.708446236990663</v>
      </c>
      <c r="G306">
        <v>4.6322299999999998</v>
      </c>
      <c r="H306">
        <v>4.4802799999999996</v>
      </c>
      <c r="I306">
        <f t="shared" si="27"/>
        <v>5889.0885492787293</v>
      </c>
      <c r="J306">
        <f t="shared" si="28"/>
        <v>5.7254121464603873</v>
      </c>
      <c r="N306">
        <f t="shared" si="29"/>
        <v>-8.4619940347008802E-4</v>
      </c>
      <c r="R306" t="str">
        <f t="shared" si="24"/>
        <v/>
      </c>
      <c r="S306" t="str">
        <f t="shared" si="25"/>
        <v/>
      </c>
    </row>
    <row r="307" spans="1:19" x14ac:dyDescent="0.25">
      <c r="A307">
        <v>4.5148527799399396</v>
      </c>
      <c r="B307">
        <v>0.52064604301130901</v>
      </c>
      <c r="C307">
        <v>1.2891347588892399</v>
      </c>
      <c r="D307">
        <v>1.3916585859641799</v>
      </c>
      <c r="E307">
        <f t="shared" si="26"/>
        <v>1.7914570034935022</v>
      </c>
      <c r="F307">
        <v>0.708446236990663</v>
      </c>
      <c r="G307">
        <v>4.6322299999999998</v>
      </c>
      <c r="H307">
        <v>4.4802799999999996</v>
      </c>
      <c r="I307">
        <f t="shared" si="27"/>
        <v>5828.7910058388206</v>
      </c>
      <c r="J307">
        <f t="shared" si="28"/>
        <v>5.665114603020478</v>
      </c>
      <c r="N307">
        <f t="shared" si="29"/>
        <v>-8.4285250112813481E-4</v>
      </c>
      <c r="R307" t="str">
        <f t="shared" si="24"/>
        <v/>
      </c>
      <c r="S307" t="str">
        <f t="shared" si="25"/>
        <v/>
      </c>
    </row>
    <row r="308" spans="1:19" x14ac:dyDescent="0.25">
      <c r="A308">
        <v>4.5297532841641601</v>
      </c>
      <c r="B308">
        <v>0.52414954131168401</v>
      </c>
      <c r="C308">
        <v>1.27916951731881</v>
      </c>
      <c r="D308">
        <v>1.37800395070263</v>
      </c>
      <c r="E308">
        <f t="shared" si="26"/>
        <v>1.784565338113735</v>
      </c>
      <c r="F308">
        <v>0.708446236990663</v>
      </c>
      <c r="G308">
        <v>4.6322299999999998</v>
      </c>
      <c r="H308">
        <v>4.4802799999999996</v>
      </c>
      <c r="I308">
        <f t="shared" si="27"/>
        <v>5768.8978552449607</v>
      </c>
      <c r="J308">
        <f t="shared" si="28"/>
        <v>5.6052214524266182</v>
      </c>
      <c r="N308">
        <f t="shared" si="29"/>
        <v>-8.3949331943120313E-4</v>
      </c>
      <c r="R308" t="str">
        <f t="shared" si="24"/>
        <v/>
      </c>
      <c r="S308" t="str">
        <f t="shared" si="25"/>
        <v/>
      </c>
    </row>
    <row r="309" spans="1:19" x14ac:dyDescent="0.25">
      <c r="A309">
        <v>4.5446537883883797</v>
      </c>
      <c r="B309">
        <v>0.52775303882320901</v>
      </c>
      <c r="C309">
        <v>1.2692042757483899</v>
      </c>
      <c r="D309">
        <v>1.3668744589292601</v>
      </c>
      <c r="E309">
        <f t="shared" si="26"/>
        <v>1.7777560204236105</v>
      </c>
      <c r="F309">
        <v>0.708446236990663</v>
      </c>
      <c r="G309">
        <v>4.6322299999999998</v>
      </c>
      <c r="H309">
        <v>4.4802799999999996</v>
      </c>
      <c r="I309">
        <f t="shared" si="27"/>
        <v>5707.7113915522532</v>
      </c>
      <c r="J309">
        <f t="shared" si="28"/>
        <v>5.5440349887339107</v>
      </c>
      <c r="N309">
        <f t="shared" si="29"/>
        <v>-8.3602606030286255E-4</v>
      </c>
      <c r="R309" t="str">
        <f t="shared" si="24"/>
        <v/>
      </c>
      <c r="S309" t="str">
        <f t="shared" si="25"/>
        <v/>
      </c>
    </row>
    <row r="310" spans="1:19" x14ac:dyDescent="0.25">
      <c r="A310">
        <v>4.55955429261261</v>
      </c>
      <c r="B310">
        <v>0.53325853623761499</v>
      </c>
      <c r="C310">
        <v>1.25923903417796</v>
      </c>
      <c r="D310">
        <v>1.3558680751977299</v>
      </c>
      <c r="E310">
        <f t="shared" si="26"/>
        <v>1.7710278012863074</v>
      </c>
      <c r="F310">
        <v>0.708446236990663</v>
      </c>
      <c r="G310">
        <v>4.6322299999999998</v>
      </c>
      <c r="H310">
        <v>4.4802799999999996</v>
      </c>
      <c r="I310">
        <f t="shared" si="27"/>
        <v>5615.0315489417189</v>
      </c>
      <c r="J310">
        <f t="shared" si="28"/>
        <v>5.4513551461233769</v>
      </c>
      <c r="N310">
        <f t="shared" si="29"/>
        <v>-8.3070622102130972E-4</v>
      </c>
      <c r="R310" t="str">
        <f t="shared" si="24"/>
        <v/>
      </c>
      <c r="S310" t="str">
        <f t="shared" si="25"/>
        <v/>
      </c>
    </row>
    <row r="311" spans="1:19" x14ac:dyDescent="0.25">
      <c r="A311">
        <v>4.5744547968368297</v>
      </c>
      <c r="B311">
        <v>0.53876403365202097</v>
      </c>
      <c r="C311">
        <v>1.2492737926075399</v>
      </c>
      <c r="D311">
        <v>1.3448616914661899</v>
      </c>
      <c r="E311">
        <f t="shared" si="26"/>
        <v>1.7643794545095446</v>
      </c>
      <c r="F311">
        <v>0.708446236990663</v>
      </c>
      <c r="G311">
        <v>4.6322299999999998</v>
      </c>
      <c r="H311">
        <v>4.4802799999999996</v>
      </c>
      <c r="I311">
        <f t="shared" si="27"/>
        <v>5523.3036595207468</v>
      </c>
      <c r="J311">
        <f t="shared" si="28"/>
        <v>5.3596272567024048</v>
      </c>
      <c r="N311">
        <f t="shared" si="29"/>
        <v>-8.2536110281707575E-4</v>
      </c>
      <c r="R311" t="str">
        <f t="shared" si="24"/>
        <v/>
      </c>
      <c r="S311" t="str">
        <f t="shared" si="25"/>
        <v/>
      </c>
    </row>
    <row r="312" spans="1:19" x14ac:dyDescent="0.25">
      <c r="A312">
        <v>4.5893553010610599</v>
      </c>
      <c r="B312">
        <v>0.54426953106642695</v>
      </c>
      <c r="C312">
        <v>1.23930855103711</v>
      </c>
      <c r="D312">
        <v>1.33385530773466</v>
      </c>
      <c r="E312">
        <f t="shared" si="26"/>
        <v>1.7578097763511629</v>
      </c>
      <c r="F312">
        <v>0.708446236990663</v>
      </c>
      <c r="G312">
        <v>4.6322299999999998</v>
      </c>
      <c r="H312">
        <v>4.4802799999999996</v>
      </c>
      <c r="I312">
        <f t="shared" si="27"/>
        <v>5432.5083661324352</v>
      </c>
      <c r="J312">
        <f t="shared" si="28"/>
        <v>5.268831963314093</v>
      </c>
      <c r="N312">
        <f t="shared" si="29"/>
        <v>-8.1999280199375186E-4</v>
      </c>
      <c r="R312" t="str">
        <f t="shared" si="24"/>
        <v/>
      </c>
      <c r="S312" t="str">
        <f t="shared" si="25"/>
        <v/>
      </c>
    </row>
    <row r="313" spans="1:19" x14ac:dyDescent="0.25">
      <c r="A313">
        <v>4.6042558052852796</v>
      </c>
      <c r="B313">
        <v>0.54977502848083304</v>
      </c>
      <c r="C313">
        <v>1.22956061950885</v>
      </c>
      <c r="D313">
        <v>1.32284892400312</v>
      </c>
      <c r="E313">
        <f t="shared" si="26"/>
        <v>1.7513175850369933</v>
      </c>
      <c r="F313">
        <v>0.708446236990663</v>
      </c>
      <c r="G313">
        <v>4.6322299999999998</v>
      </c>
      <c r="H313">
        <v>4.4802799999999996</v>
      </c>
      <c r="I313">
        <f t="shared" si="27"/>
        <v>5342.6268960993557</v>
      </c>
      <c r="J313">
        <f t="shared" si="28"/>
        <v>5.1789504932810138</v>
      </c>
      <c r="N313">
        <f t="shared" si="29"/>
        <v>-8.1460335226846581E-4</v>
      </c>
      <c r="R313" t="str">
        <f t="shared" si="24"/>
        <v/>
      </c>
      <c r="S313" t="str">
        <f t="shared" si="25"/>
        <v/>
      </c>
    </row>
    <row r="314" spans="1:19" x14ac:dyDescent="0.25">
      <c r="A314">
        <v>4.6191563095095098</v>
      </c>
      <c r="B314">
        <v>0.55528052589523902</v>
      </c>
      <c r="C314">
        <v>1.2218389717040401</v>
      </c>
      <c r="D314">
        <v>1.3118425402715901</v>
      </c>
      <c r="E314">
        <f t="shared" si="26"/>
        <v>1.7449017202905295</v>
      </c>
      <c r="F314">
        <v>0.708446236990663</v>
      </c>
      <c r="G314">
        <v>4.6322299999999998</v>
      </c>
      <c r="H314">
        <v>4.4802799999999996</v>
      </c>
      <c r="I314">
        <f t="shared" si="27"/>
        <v>5253.6410379270928</v>
      </c>
      <c r="J314">
        <f t="shared" si="28"/>
        <v>5.0899646351087506</v>
      </c>
      <c r="N314">
        <f t="shared" si="29"/>
        <v>-8.0919472632044872E-4</v>
      </c>
      <c r="R314" t="str">
        <f t="shared" si="24"/>
        <v/>
      </c>
      <c r="S314" t="str">
        <f t="shared" si="25"/>
        <v/>
      </c>
    </row>
    <row r="315" spans="1:19" x14ac:dyDescent="0.25">
      <c r="A315">
        <v>4.6340568137337304</v>
      </c>
      <c r="B315">
        <v>0.560786023309645</v>
      </c>
      <c r="C315">
        <v>1.21411732389923</v>
      </c>
      <c r="D315">
        <v>1.3008361565400499</v>
      </c>
      <c r="E315">
        <f t="shared" si="26"/>
        <v>1.7385610428742102</v>
      </c>
      <c r="F315">
        <v>0.708446236990663</v>
      </c>
      <c r="G315">
        <v>4.6322299999999998</v>
      </c>
      <c r="H315">
        <v>4.4802799999999996</v>
      </c>
      <c r="I315">
        <f t="shared" si="27"/>
        <v>5165.5331191570276</v>
      </c>
      <c r="J315">
        <f t="shared" si="28"/>
        <v>5.0018567163386853</v>
      </c>
      <c r="N315">
        <f t="shared" si="29"/>
        <v>-8.0376883730384091E-4</v>
      </c>
      <c r="R315" t="str">
        <f t="shared" si="24"/>
        <v/>
      </c>
      <c r="S315" t="str">
        <f t="shared" si="25"/>
        <v/>
      </c>
    </row>
    <row r="316" spans="1:19" x14ac:dyDescent="0.25">
      <c r="A316">
        <v>4.64895731795795</v>
      </c>
      <c r="B316">
        <v>0.56629152072405098</v>
      </c>
      <c r="C316">
        <v>1.2063956760944201</v>
      </c>
      <c r="D316">
        <v>1.2905045586497199</v>
      </c>
      <c r="E316">
        <f t="shared" si="26"/>
        <v>1.7322944341418647</v>
      </c>
      <c r="F316">
        <v>0.708446236990663</v>
      </c>
      <c r="G316">
        <v>4.6322299999999998</v>
      </c>
      <c r="H316">
        <v>4.4802799999999996</v>
      </c>
      <c r="I316">
        <f t="shared" si="27"/>
        <v>5078.2859853010286</v>
      </c>
      <c r="J316">
        <f t="shared" si="28"/>
        <v>4.9146095824826865</v>
      </c>
      <c r="N316">
        <f t="shared" si="29"/>
        <v>-7.9832754032553945E-4</v>
      </c>
      <c r="R316" t="str">
        <f t="shared" si="24"/>
        <v/>
      </c>
      <c r="S316" t="str">
        <f t="shared" si="25"/>
        <v/>
      </c>
    </row>
    <row r="317" spans="1:19" x14ac:dyDescent="0.25">
      <c r="A317">
        <v>4.6638578221821803</v>
      </c>
      <c r="B317">
        <v>0.57179701813845696</v>
      </c>
      <c r="C317">
        <v>1.19867402828961</v>
      </c>
      <c r="D317">
        <v>1.28096044816539</v>
      </c>
      <c r="E317">
        <f t="shared" si="26"/>
        <v>1.7261007956021137</v>
      </c>
      <c r="F317">
        <v>0.708446236990663</v>
      </c>
      <c r="G317">
        <v>4.6322299999999998</v>
      </c>
      <c r="H317">
        <v>4.4802799999999996</v>
      </c>
      <c r="I317">
        <f t="shared" si="27"/>
        <v>4991.8829797952158</v>
      </c>
      <c r="J317">
        <f t="shared" si="28"/>
        <v>4.8282065769768732</v>
      </c>
      <c r="N317">
        <f t="shared" si="29"/>
        <v>-7.9287263388887349E-4</v>
      </c>
      <c r="R317" t="str">
        <f t="shared" si="24"/>
        <v/>
      </c>
      <c r="S317" t="str">
        <f t="shared" si="25"/>
        <v/>
      </c>
    </row>
    <row r="318" spans="1:19" x14ac:dyDescent="0.25">
      <c r="A318">
        <v>4.6787583264063999</v>
      </c>
      <c r="B318">
        <v>0.57730251555286305</v>
      </c>
      <c r="C318">
        <v>1.1909523804847999</v>
      </c>
      <c r="D318">
        <v>1.2714163376810701</v>
      </c>
      <c r="E318">
        <f t="shared" si="26"/>
        <v>1.7199790484923887</v>
      </c>
      <c r="F318">
        <v>0.708446236990663</v>
      </c>
      <c r="G318">
        <v>4.6322299999999998</v>
      </c>
      <c r="H318">
        <v>4.4802799999999996</v>
      </c>
      <c r="I318">
        <f t="shared" si="27"/>
        <v>4906.3079249142138</v>
      </c>
      <c r="J318">
        <f t="shared" si="28"/>
        <v>4.7426315220958717</v>
      </c>
      <c r="N318">
        <f t="shared" si="29"/>
        <v>-7.8740586130386691E-4</v>
      </c>
      <c r="R318" t="str">
        <f t="shared" si="24"/>
        <v/>
      </c>
      <c r="S318" t="str">
        <f t="shared" si="25"/>
        <v/>
      </c>
    </row>
    <row r="319" spans="1:19" x14ac:dyDescent="0.25">
      <c r="A319">
        <v>4.6936588306306302</v>
      </c>
      <c r="B319">
        <v>0.58280801296726903</v>
      </c>
      <c r="C319">
        <v>1.18323073267999</v>
      </c>
      <c r="D319">
        <v>1.26187222719674</v>
      </c>
      <c r="E319">
        <f t="shared" si="26"/>
        <v>1.7139281333632277</v>
      </c>
      <c r="F319">
        <v>0.708446236990663</v>
      </c>
      <c r="G319">
        <v>4.6322299999999998</v>
      </c>
      <c r="H319">
        <v>4.4802799999999996</v>
      </c>
      <c r="I319">
        <f t="shared" si="27"/>
        <v>4821.545103591202</v>
      </c>
      <c r="J319">
        <f t="shared" si="28"/>
        <v>4.6578687007728599</v>
      </c>
      <c r="N319">
        <f t="shared" si="29"/>
        <v>-7.8192891206484399E-4</v>
      </c>
      <c r="R319" t="str">
        <f t="shared" si="24"/>
        <v/>
      </c>
      <c r="S319" t="str">
        <f t="shared" si="25"/>
        <v/>
      </c>
    </row>
    <row r="320" spans="1:19" x14ac:dyDescent="0.25">
      <c r="A320">
        <v>4.7085593348548498</v>
      </c>
      <c r="B320">
        <v>0.58831351038167501</v>
      </c>
      <c r="C320">
        <v>1.1755090848751699</v>
      </c>
      <c r="D320">
        <v>1.2523281167124201</v>
      </c>
      <c r="E320">
        <f t="shared" si="26"/>
        <v>1.7079470096726852</v>
      </c>
      <c r="F320">
        <v>0.708446236990663</v>
      </c>
      <c r="G320">
        <v>4.6322299999999998</v>
      </c>
      <c r="H320">
        <v>4.4802799999999996</v>
      </c>
      <c r="I320">
        <f t="shared" si="27"/>
        <v>4737.5792420926309</v>
      </c>
      <c r="J320">
        <f t="shared" si="28"/>
        <v>4.5739028392742886</v>
      </c>
      <c r="N320">
        <f t="shared" si="29"/>
        <v>-7.764434231961071E-4</v>
      </c>
      <c r="R320" t="str">
        <f t="shared" si="24"/>
        <v/>
      </c>
      <c r="S320" t="str">
        <f t="shared" si="25"/>
        <v/>
      </c>
    </row>
    <row r="321" spans="1:19" x14ac:dyDescent="0.25">
      <c r="A321">
        <v>4.7234598390790703</v>
      </c>
      <c r="B321">
        <v>0.59381900779608099</v>
      </c>
      <c r="C321">
        <v>1.16778743707036</v>
      </c>
      <c r="D321">
        <v>1.2427840062280899</v>
      </c>
      <c r="E321">
        <f t="shared" si="26"/>
        <v>1.702034655390436</v>
      </c>
      <c r="F321">
        <v>0.708446236990663</v>
      </c>
      <c r="G321">
        <v>4.6322299999999998</v>
      </c>
      <c r="H321">
        <v>4.4802799999999996</v>
      </c>
      <c r="I321">
        <f t="shared" si="27"/>
        <v>4654.395493499881</v>
      </c>
      <c r="J321">
        <f t="shared" si="28"/>
        <v>4.4907190906815391</v>
      </c>
      <c r="N321">
        <f t="shared" si="29"/>
        <v>-7.7095098056640364E-4</v>
      </c>
      <c r="R321" t="str">
        <f t="shared" si="24"/>
        <v/>
      </c>
      <c r="S321" t="str">
        <f t="shared" si="25"/>
        <v/>
      </c>
    </row>
    <row r="322" spans="1:19" x14ac:dyDescent="0.25">
      <c r="A322">
        <v>4.7383603433032997</v>
      </c>
      <c r="B322">
        <v>0.60070083835649202</v>
      </c>
      <c r="C322">
        <v>1.1600657892655499</v>
      </c>
      <c r="D322">
        <v>1.23323989574376</v>
      </c>
      <c r="E322">
        <f t="shared" si="26"/>
        <v>1.6961900666114376</v>
      </c>
      <c r="F322">
        <v>0.708446236990663</v>
      </c>
      <c r="G322">
        <v>4.6322299999999998</v>
      </c>
      <c r="H322">
        <v>4.4802799999999996</v>
      </c>
      <c r="I322">
        <f t="shared" si="27"/>
        <v>4551.4943124415768</v>
      </c>
      <c r="J322">
        <f t="shared" si="28"/>
        <v>4.3878179096232346</v>
      </c>
      <c r="N322">
        <f t="shared" si="29"/>
        <v>-7.6407802507583004E-4</v>
      </c>
      <c r="R322" t="str">
        <f t="shared" si="24"/>
        <v/>
      </c>
      <c r="S322" t="str">
        <f t="shared" si="25"/>
        <v/>
      </c>
    </row>
    <row r="323" spans="1:19" x14ac:dyDescent="0.25">
      <c r="A323">
        <v>4.7532608475275202</v>
      </c>
      <c r="B323">
        <v>0.608405136146699</v>
      </c>
      <c r="C323">
        <v>1.15234414146074</v>
      </c>
      <c r="D323">
        <v>1.2236957852594399</v>
      </c>
      <c r="E323">
        <f t="shared" si="26"/>
        <v>1.6904122571788256</v>
      </c>
      <c r="F323">
        <v>0.708446236990663</v>
      </c>
      <c r="G323">
        <v>4.6322299999999998</v>
      </c>
      <c r="H323">
        <v>4.4802799999999996</v>
      </c>
      <c r="I323">
        <f t="shared" si="27"/>
        <v>4437.6845491188651</v>
      </c>
      <c r="J323">
        <f t="shared" si="28"/>
        <v>4.2740081463005231</v>
      </c>
      <c r="N323">
        <f t="shared" si="29"/>
        <v>-7.5637718098417136E-4</v>
      </c>
      <c r="R323" t="str">
        <f t="shared" si="24"/>
        <v/>
      </c>
      <c r="S323" t="str">
        <f t="shared" si="25"/>
        <v/>
      </c>
    </row>
    <row r="324" spans="1:19" x14ac:dyDescent="0.25">
      <c r="A324">
        <v>4.7681613517517496</v>
      </c>
      <c r="B324">
        <v>0.61610943393690798</v>
      </c>
      <c r="C324">
        <v>1.14571485991311</v>
      </c>
      <c r="D324">
        <v>1.21415167477511</v>
      </c>
      <c r="E324">
        <f t="shared" si="26"/>
        <v>1.6847002583157786</v>
      </c>
      <c r="F324">
        <v>0.708446236990663</v>
      </c>
      <c r="G324">
        <v>4.6322299999999998</v>
      </c>
      <c r="H324">
        <v>4.4802799999999996</v>
      </c>
      <c r="I324">
        <f t="shared" si="27"/>
        <v>4325.3069412274117</v>
      </c>
      <c r="J324">
        <f t="shared" si="28"/>
        <v>4.161630538409069</v>
      </c>
      <c r="N324">
        <f t="shared" si="29"/>
        <v>-7.4867323548694477E-4</v>
      </c>
      <c r="R324" t="str">
        <f t="shared" si="24"/>
        <v/>
      </c>
      <c r="S324" t="str">
        <f t="shared" si="25"/>
        <v/>
      </c>
    </row>
    <row r="325" spans="1:19" x14ac:dyDescent="0.25">
      <c r="A325">
        <v>4.7830618559759701</v>
      </c>
      <c r="B325">
        <v>0.62381373172711596</v>
      </c>
      <c r="C325">
        <v>1.1409693806788299</v>
      </c>
      <c r="D325">
        <v>1.20536602382264</v>
      </c>
      <c r="E325">
        <f t="shared" si="26"/>
        <v>1.6790531182661856</v>
      </c>
      <c r="F325">
        <v>0.708446236990663</v>
      </c>
      <c r="G325">
        <v>4.6322299999999998</v>
      </c>
      <c r="H325">
        <v>4.4802799999999996</v>
      </c>
      <c r="I325">
        <f t="shared" si="27"/>
        <v>4214.3258924217971</v>
      </c>
      <c r="J325">
        <f t="shared" si="28"/>
        <v>4.0506494896034546</v>
      </c>
      <c r="N325">
        <f t="shared" si="29"/>
        <v>-7.4096990349617508E-4</v>
      </c>
      <c r="R325" t="str">
        <f t="shared" si="24"/>
        <v/>
      </c>
      <c r="S325" t="str">
        <f t="shared" si="25"/>
        <v/>
      </c>
    </row>
    <row r="326" spans="1:19" x14ac:dyDescent="0.25">
      <c r="A326">
        <v>4.7979623602002004</v>
      </c>
      <c r="B326">
        <v>0.63151802951732305</v>
      </c>
      <c r="C326">
        <v>1.1362239014445501</v>
      </c>
      <c r="D326">
        <v>1.19901431106385</v>
      </c>
      <c r="E326">
        <f t="shared" si="26"/>
        <v>1.673469901943784</v>
      </c>
      <c r="F326">
        <v>0.708446236990663</v>
      </c>
      <c r="G326">
        <v>4.6322299999999998</v>
      </c>
      <c r="H326">
        <v>4.4802799999999996</v>
      </c>
      <c r="I326">
        <f t="shared" si="27"/>
        <v>4104.7071172078658</v>
      </c>
      <c r="J326">
        <f t="shared" si="28"/>
        <v>3.9410307143895236</v>
      </c>
      <c r="N326">
        <f t="shared" si="29"/>
        <v>-7.3327073182306943E-4</v>
      </c>
      <c r="R326" t="str">
        <f t="shared" si="24"/>
        <v/>
      </c>
      <c r="S326" t="str">
        <f t="shared" si="25"/>
        <v/>
      </c>
    </row>
    <row r="327" spans="1:19" x14ac:dyDescent="0.25">
      <c r="A327">
        <v>4.81286286442442</v>
      </c>
      <c r="B327">
        <v>0.63922232730753104</v>
      </c>
      <c r="C327">
        <v>1.1314784222102701</v>
      </c>
      <c r="D327">
        <v>1.1926625983050601</v>
      </c>
      <c r="E327">
        <f t="shared" si="26"/>
        <v>1.6679496905896372</v>
      </c>
      <c r="F327">
        <v>0.708446236990663</v>
      </c>
      <c r="G327">
        <v>4.6322299999999998</v>
      </c>
      <c r="H327">
        <v>4.4802799999999996</v>
      </c>
      <c r="I327">
        <f t="shared" si="27"/>
        <v>3996.4175773588818</v>
      </c>
      <c r="J327">
        <f t="shared" si="28"/>
        <v>3.8327411745405393</v>
      </c>
      <c r="N327">
        <f t="shared" si="29"/>
        <v>-7.2557910512594393E-4</v>
      </c>
      <c r="R327" t="str">
        <f t="shared" si="24"/>
        <v/>
      </c>
      <c r="S327" t="str">
        <f t="shared" si="25"/>
        <v/>
      </c>
    </row>
    <row r="328" spans="1:19" x14ac:dyDescent="0.25">
      <c r="A328">
        <v>4.8277633686486396</v>
      </c>
      <c r="B328">
        <v>0.64692662509773902</v>
      </c>
      <c r="C328">
        <v>1.12673294297599</v>
      </c>
      <c r="D328">
        <v>1.1863108855462601</v>
      </c>
      <c r="E328">
        <f t="shared" si="26"/>
        <v>1.6624915814376426</v>
      </c>
      <c r="F328">
        <v>0.708446236990663</v>
      </c>
      <c r="G328">
        <v>4.6322299999999998</v>
      </c>
      <c r="H328">
        <v>4.4802799999999996</v>
      </c>
      <c r="I328">
        <f t="shared" si="27"/>
        <v>3889.4254221408073</v>
      </c>
      <c r="J328">
        <f t="shared" si="28"/>
        <v>3.7257490193224649</v>
      </c>
      <c r="N328">
        <f t="shared" si="29"/>
        <v>-7.1789825166470418E-4</v>
      </c>
      <c r="R328" t="str">
        <f t="shared" si="24"/>
        <v/>
      </c>
      <c r="S328" t="str">
        <f t="shared" si="25"/>
        <v/>
      </c>
    </row>
    <row r="329" spans="1:19" x14ac:dyDescent="0.25">
      <c r="A329">
        <v>4.8426638728728699</v>
      </c>
      <c r="B329">
        <v>0.654630922887947</v>
      </c>
      <c r="C329">
        <v>1.12198746374171</v>
      </c>
      <c r="D329">
        <v>1.1799591727874701</v>
      </c>
      <c r="E329">
        <f t="shared" si="26"/>
        <v>1.6570946873879184</v>
      </c>
      <c r="F329">
        <v>0.708446236990663</v>
      </c>
      <c r="G329">
        <v>4.6322299999999998</v>
      </c>
      <c r="H329">
        <v>4.4802799999999996</v>
      </c>
      <c r="I329">
        <f t="shared" si="27"/>
        <v>3783.6999320759746</v>
      </c>
      <c r="J329">
        <f t="shared" si="28"/>
        <v>3.6200235292576322</v>
      </c>
      <c r="N329">
        <f t="shared" si="29"/>
        <v>-7.102312488679425E-4</v>
      </c>
      <c r="R329" t="str">
        <f t="shared" si="24"/>
        <v/>
      </c>
      <c r="S329" t="str">
        <f t="shared" si="25"/>
        <v/>
      </c>
    </row>
    <row r="330" spans="1:19" x14ac:dyDescent="0.25">
      <c r="A330">
        <v>4.8575643770970904</v>
      </c>
      <c r="B330">
        <v>0.66233522067815498</v>
      </c>
      <c r="C330">
        <v>1.11724198450743</v>
      </c>
      <c r="D330">
        <v>1.1736074600286801</v>
      </c>
      <c r="E330">
        <f t="shared" si="26"/>
        <v>1.6517581366878573</v>
      </c>
      <c r="F330">
        <v>0.708446236990663</v>
      </c>
      <c r="G330">
        <v>4.6322299999999998</v>
      </c>
      <c r="H330">
        <v>4.4802799999999996</v>
      </c>
      <c r="I330">
        <f t="shared" si="27"/>
        <v>3679.2114659968884</v>
      </c>
      <c r="J330">
        <f t="shared" si="28"/>
        <v>3.5155350631785458</v>
      </c>
      <c r="N330">
        <f t="shared" si="29"/>
        <v>-7.0258102871853978E-4</v>
      </c>
      <c r="R330" t="str">
        <f t="shared" si="24"/>
        <v/>
      </c>
      <c r="S330" t="str">
        <f t="shared" si="25"/>
        <v/>
      </c>
    </row>
    <row r="331" spans="1:19" x14ac:dyDescent="0.25">
      <c r="A331">
        <v>4.8724648813213198</v>
      </c>
      <c r="B331">
        <v>0.67003951846836296</v>
      </c>
      <c r="C331">
        <v>1.1124965052731399</v>
      </c>
      <c r="D331">
        <v>1.1672557472698899</v>
      </c>
      <c r="E331">
        <f t="shared" si="26"/>
        <v>1.6464810726205736</v>
      </c>
      <c r="F331">
        <v>0.708446236990663</v>
      </c>
      <c r="G331">
        <v>4.6322299999999998</v>
      </c>
      <c r="H331">
        <v>4.4802799999999996</v>
      </c>
      <c r="I331">
        <f t="shared" si="27"/>
        <v>3575.9314111617841</v>
      </c>
      <c r="J331">
        <f t="shared" si="28"/>
        <v>3.4122550083434415</v>
      </c>
      <c r="N331">
        <f t="shared" si="29"/>
        <v>-6.94950382963471E-4</v>
      </c>
      <c r="R331" t="str">
        <f t="shared" si="24"/>
        <v/>
      </c>
      <c r="S331" t="str">
        <f t="shared" si="25"/>
        <v/>
      </c>
    </row>
    <row r="332" spans="1:19" x14ac:dyDescent="0.25">
      <c r="A332">
        <v>4.8873653855455403</v>
      </c>
      <c r="B332">
        <v>0.67774381625857105</v>
      </c>
      <c r="C332">
        <v>1.1077510260388601</v>
      </c>
      <c r="D332">
        <v>1.1609040345110999</v>
      </c>
      <c r="E332">
        <f t="shared" si="26"/>
        <v>1.6412626532006687</v>
      </c>
      <c r="F332">
        <v>0.708446236990663</v>
      </c>
      <c r="G332">
        <v>4.6322299999999998</v>
      </c>
      <c r="H332">
        <v>4.4802799999999996</v>
      </c>
      <c r="I332">
        <f t="shared" si="27"/>
        <v>3473.832136221904</v>
      </c>
      <c r="J332">
        <f t="shared" si="28"/>
        <v>3.3101557334035614</v>
      </c>
      <c r="N332">
        <f t="shared" si="29"/>
        <v>-6.8734196815333794E-4</v>
      </c>
      <c r="R332" t="str">
        <f t="shared" si="24"/>
        <v/>
      </c>
      <c r="S332" t="str">
        <f t="shared" si="25"/>
        <v/>
      </c>
    </row>
    <row r="333" spans="1:19" x14ac:dyDescent="0.25">
      <c r="A333">
        <v>4.9022658897697697</v>
      </c>
      <c r="B333">
        <v>0.68595890734438003</v>
      </c>
      <c r="C333">
        <v>1.1030055468045801</v>
      </c>
      <c r="D333">
        <v>1.1545523217523099</v>
      </c>
      <c r="E333">
        <f t="shared" si="26"/>
        <v>1.6361020508769939</v>
      </c>
      <c r="F333">
        <v>0.708446236990663</v>
      </c>
      <c r="G333">
        <v>4.6322299999999998</v>
      </c>
      <c r="H333">
        <v>4.4802799999999996</v>
      </c>
      <c r="I333">
        <f t="shared" si="27"/>
        <v>3366.2344636181997</v>
      </c>
      <c r="J333">
        <f t="shared" si="28"/>
        <v>3.2025580607998574</v>
      </c>
      <c r="N333">
        <f t="shared" si="29"/>
        <v>-6.7925644989162172E-4</v>
      </c>
      <c r="R333" t="str">
        <f t="shared" si="24"/>
        <v/>
      </c>
      <c r="S333" t="str">
        <f t="shared" si="25"/>
        <v/>
      </c>
    </row>
    <row r="334" spans="1:19" x14ac:dyDescent="0.25">
      <c r="A334">
        <v>4.9171663939939902</v>
      </c>
      <c r="B334">
        <v>0.69520452602630201</v>
      </c>
      <c r="C334">
        <v>1.0982600675703</v>
      </c>
      <c r="D334">
        <v>1.14820060899351</v>
      </c>
      <c r="E334">
        <f t="shared" si="26"/>
        <v>1.6309984522423455</v>
      </c>
      <c r="F334">
        <v>0.708446236990663</v>
      </c>
      <c r="G334">
        <v>4.6322299999999998</v>
      </c>
      <c r="H334">
        <v>4.4802799999999996</v>
      </c>
      <c r="I334">
        <f t="shared" si="27"/>
        <v>3246.6699389081441</v>
      </c>
      <c r="J334">
        <f t="shared" si="28"/>
        <v>3.0829935360898015</v>
      </c>
      <c r="N334">
        <f t="shared" si="29"/>
        <v>-6.7019393736181569E-4</v>
      </c>
      <c r="R334" t="str">
        <f t="shared" si="24"/>
        <v/>
      </c>
      <c r="S334" t="str">
        <f t="shared" si="25"/>
        <v/>
      </c>
    </row>
    <row r="335" spans="1:19" x14ac:dyDescent="0.25">
      <c r="A335">
        <v>4.9320668982182099</v>
      </c>
      <c r="B335">
        <v>0.70445014470822498</v>
      </c>
      <c r="C335">
        <v>1.09351458833602</v>
      </c>
      <c r="D335">
        <v>1.14184889623472</v>
      </c>
      <c r="E335">
        <f t="shared" si="26"/>
        <v>1.6259510577498149</v>
      </c>
      <c r="F335">
        <v>0.708446236990663</v>
      </c>
      <c r="G335">
        <v>4.6322299999999998</v>
      </c>
      <c r="H335">
        <v>4.4802799999999996</v>
      </c>
      <c r="I335">
        <f t="shared" si="27"/>
        <v>3128.6850615212211</v>
      </c>
      <c r="J335">
        <f t="shared" si="28"/>
        <v>2.9650086587028786</v>
      </c>
      <c r="N335">
        <f t="shared" si="29"/>
        <v>-6.6117465862733068E-4</v>
      </c>
      <c r="R335" t="str">
        <f t="shared" ref="R335:R398" si="30">IF(S335="","",A335)</f>
        <v/>
      </c>
      <c r="S335" t="str">
        <f t="shared" ref="S335:S398" si="31">IF(AND(B335&gt;B334, B335&gt;B336), B335, "")</f>
        <v/>
      </c>
    </row>
    <row r="336" spans="1:19" x14ac:dyDescent="0.25">
      <c r="A336">
        <v>4.9469674024424402</v>
      </c>
      <c r="B336">
        <v>0.71369576339014795</v>
      </c>
      <c r="C336">
        <v>1.08876910910174</v>
      </c>
      <c r="D336">
        <v>1.13549718347593</v>
      </c>
      <c r="E336">
        <f t="shared" si="26"/>
        <v>1.6209590814356774</v>
      </c>
      <c r="F336">
        <v>0.708446236990663</v>
      </c>
      <c r="G336">
        <v>4.6322299999999998</v>
      </c>
      <c r="H336">
        <v>4.4802799999999996</v>
      </c>
      <c r="I336">
        <f t="shared" si="27"/>
        <v>3012.2386355669973</v>
      </c>
      <c r="J336">
        <f t="shared" si="28"/>
        <v>2.8485622327486548</v>
      </c>
      <c r="N336">
        <f t="shared" si="29"/>
        <v>-6.5220228020888274E-4</v>
      </c>
      <c r="R336" t="str">
        <f t="shared" si="30"/>
        <v/>
      </c>
      <c r="S336" t="str">
        <f t="shared" si="31"/>
        <v/>
      </c>
    </row>
    <row r="337" spans="1:19" x14ac:dyDescent="0.25">
      <c r="A337">
        <v>4.9618679066666598</v>
      </c>
      <c r="B337">
        <v>0.72294138207207004</v>
      </c>
      <c r="C337">
        <v>1.0859660269739</v>
      </c>
      <c r="D337">
        <v>1.1302319195636401</v>
      </c>
      <c r="E337">
        <f t="shared" si="26"/>
        <v>1.6160217506486547</v>
      </c>
      <c r="F337">
        <v>0.708446236990663</v>
      </c>
      <c r="G337">
        <v>4.6322299999999998</v>
      </c>
      <c r="H337">
        <v>4.4802799999999996</v>
      </c>
      <c r="I337">
        <f t="shared" si="27"/>
        <v>2897.2910559656962</v>
      </c>
      <c r="J337">
        <f t="shared" si="28"/>
        <v>2.7336146531473537</v>
      </c>
      <c r="N337">
        <f t="shared" si="29"/>
        <v>-6.432802395726294E-4</v>
      </c>
      <c r="R337" t="str">
        <f t="shared" si="30"/>
        <v/>
      </c>
      <c r="S337" t="str">
        <f t="shared" si="31"/>
        <v/>
      </c>
    </row>
    <row r="338" spans="1:19" x14ac:dyDescent="0.25">
      <c r="A338">
        <v>4.9767684108908901</v>
      </c>
      <c r="B338">
        <v>0.73218700075399301</v>
      </c>
      <c r="C338">
        <v>1.08328027636587</v>
      </c>
      <c r="D338">
        <v>1.1250322831658901</v>
      </c>
      <c r="E338">
        <f t="shared" si="26"/>
        <v>1.6111383057853197</v>
      </c>
      <c r="F338">
        <v>0.708446236990663</v>
      </c>
      <c r="G338">
        <v>4.6322299999999998</v>
      </c>
      <c r="H338">
        <v>4.4802799999999996</v>
      </c>
      <c r="I338">
        <f t="shared" si="27"/>
        <v>2783.8042275808289</v>
      </c>
      <c r="J338">
        <f t="shared" si="28"/>
        <v>2.6201278247624864</v>
      </c>
      <c r="N338">
        <f t="shared" si="29"/>
        <v>-6.3441175520408751E-4</v>
      </c>
      <c r="R338" t="str">
        <f t="shared" si="30"/>
        <v/>
      </c>
      <c r="S338" t="str">
        <f t="shared" si="31"/>
        <v/>
      </c>
    </row>
    <row r="339" spans="1:19" x14ac:dyDescent="0.25">
      <c r="A339">
        <v>4.9916689151151097</v>
      </c>
      <c r="B339">
        <v>0.74143261943591499</v>
      </c>
      <c r="C339">
        <v>1.08059452575783</v>
      </c>
      <c r="D339">
        <v>1.1198326467681401</v>
      </c>
      <c r="E339">
        <f t="shared" si="26"/>
        <v>1.6063080000315852</v>
      </c>
      <c r="F339">
        <v>0.708446236990663</v>
      </c>
      <c r="G339">
        <v>4.6322299999999998</v>
      </c>
      <c r="H339">
        <v>4.4802799999999996</v>
      </c>
      <c r="I339">
        <f t="shared" si="27"/>
        <v>2671.7414894260382</v>
      </c>
      <c r="J339">
        <f t="shared" si="28"/>
        <v>2.5080650866076959</v>
      </c>
      <c r="N339">
        <f t="shared" si="29"/>
        <v>-6.2559983628410654E-4</v>
      </c>
      <c r="R339" t="str">
        <f t="shared" si="30"/>
        <v/>
      </c>
      <c r="S339" t="str">
        <f t="shared" si="31"/>
        <v/>
      </c>
    </row>
    <row r="340" spans="1:19" x14ac:dyDescent="0.25">
      <c r="A340">
        <v>5.0065694193393302</v>
      </c>
      <c r="B340">
        <v>0.75067823811783796</v>
      </c>
      <c r="C340">
        <v>1.07790877514979</v>
      </c>
      <c r="D340">
        <v>1.1146330103703901</v>
      </c>
      <c r="E340">
        <f t="shared" si="26"/>
        <v>1.6015300991100214</v>
      </c>
      <c r="F340">
        <v>0.708446236990663</v>
      </c>
      <c r="G340">
        <v>4.6322299999999998</v>
      </c>
      <c r="H340">
        <v>4.4802799999999996</v>
      </c>
      <c r="I340">
        <f t="shared" si="27"/>
        <v>2561.0675435685439</v>
      </c>
      <c r="J340">
        <f t="shared" si="28"/>
        <v>2.3973911407502015</v>
      </c>
      <c r="N340">
        <f t="shared" si="29"/>
        <v>-6.1684729198190731E-4</v>
      </c>
      <c r="R340" t="str">
        <f t="shared" si="30"/>
        <v/>
      </c>
      <c r="S340" t="str">
        <f t="shared" si="31"/>
        <v/>
      </c>
    </row>
    <row r="341" spans="1:19" x14ac:dyDescent="0.25">
      <c r="A341">
        <v>5.0214699235635596</v>
      </c>
      <c r="B341">
        <v>0.75992385679976104</v>
      </c>
      <c r="C341">
        <v>1.07522302454176</v>
      </c>
      <c r="D341">
        <v>1.1094333739726401</v>
      </c>
      <c r="E341">
        <f t="shared" si="26"/>
        <v>1.5968038810329277</v>
      </c>
      <c r="F341">
        <v>0.708446236990663</v>
      </c>
      <c r="G341">
        <v>4.6322299999999998</v>
      </c>
      <c r="H341">
        <v>4.4802799999999996</v>
      </c>
      <c r="I341">
        <f t="shared" si="27"/>
        <v>2451.7483883845498</v>
      </c>
      <c r="J341">
        <f t="shared" si="28"/>
        <v>2.2880719855662073</v>
      </c>
      <c r="N341">
        <f t="shared" si="29"/>
        <v>-6.081567403797021E-4</v>
      </c>
      <c r="R341" t="str">
        <f t="shared" si="30"/>
        <v/>
      </c>
      <c r="S341" t="str">
        <f t="shared" si="31"/>
        <v/>
      </c>
    </row>
    <row r="342" spans="1:19" x14ac:dyDescent="0.25">
      <c r="A342">
        <v>5.0363704277877801</v>
      </c>
      <c r="B342">
        <v>0.76971181912695896</v>
      </c>
      <c r="C342">
        <v>1.07253727393372</v>
      </c>
      <c r="D342">
        <v>1.1042337375748901</v>
      </c>
      <c r="E342">
        <f t="shared" si="26"/>
        <v>1.5921286358609812</v>
      </c>
      <c r="F342">
        <v>0.708446236990663</v>
      </c>
      <c r="G342">
        <v>4.6322299999999998</v>
      </c>
      <c r="H342">
        <v>4.4802799999999996</v>
      </c>
      <c r="I342">
        <f t="shared" si="27"/>
        <v>2337.4565650566178</v>
      </c>
      <c r="J342">
        <f t="shared" si="28"/>
        <v>2.1737801622382755</v>
      </c>
      <c r="N342">
        <f t="shared" si="29"/>
        <v>-5.99026662247102E-4</v>
      </c>
      <c r="R342" t="str">
        <f t="shared" si="30"/>
        <v/>
      </c>
      <c r="S342" t="str">
        <f t="shared" si="31"/>
        <v/>
      </c>
    </row>
    <row r="343" spans="1:19" x14ac:dyDescent="0.25">
      <c r="A343">
        <v>5.0512709320120104</v>
      </c>
      <c r="B343">
        <v>0.78079115640066399</v>
      </c>
      <c r="C343">
        <v>1.06985152332568</v>
      </c>
      <c r="D343">
        <v>1.0990341011771401</v>
      </c>
      <c r="E343">
        <f t="shared" si="26"/>
        <v>1.5875036654672945</v>
      </c>
      <c r="F343">
        <v>0.708446236990663</v>
      </c>
      <c r="G343">
        <v>4.6322299999999998</v>
      </c>
      <c r="H343">
        <v>4.4802799999999996</v>
      </c>
      <c r="I343">
        <f t="shared" si="27"/>
        <v>2209.8263445083367</v>
      </c>
      <c r="J343">
        <f t="shared" si="28"/>
        <v>2.0461499416899942</v>
      </c>
      <c r="N343">
        <f t="shared" si="29"/>
        <v>-5.8878249580743194E-4</v>
      </c>
      <c r="R343" t="str">
        <f t="shared" si="30"/>
        <v/>
      </c>
      <c r="S343" t="str">
        <f t="shared" si="31"/>
        <v/>
      </c>
    </row>
    <row r="344" spans="1:19" x14ac:dyDescent="0.25">
      <c r="A344">
        <v>5.06617143623623</v>
      </c>
      <c r="B344">
        <v>0.79187049367436801</v>
      </c>
      <c r="C344">
        <v>1.06716577271764</v>
      </c>
      <c r="D344">
        <v>1.0938344647793801</v>
      </c>
      <c r="E344">
        <f t="shared" si="26"/>
        <v>1.5829282833068141</v>
      </c>
      <c r="F344">
        <v>0.708446236990663</v>
      </c>
      <c r="G344">
        <v>4.6322299999999998</v>
      </c>
      <c r="H344">
        <v>4.4802799999999996</v>
      </c>
      <c r="I344">
        <f t="shared" si="27"/>
        <v>2083.9944833006411</v>
      </c>
      <c r="J344">
        <f t="shared" si="28"/>
        <v>1.9203180804822988</v>
      </c>
      <c r="N344">
        <f t="shared" si="29"/>
        <v>-5.7863783174231479E-4</v>
      </c>
      <c r="R344" t="str">
        <f t="shared" si="30"/>
        <v/>
      </c>
      <c r="S344" t="str">
        <f t="shared" si="31"/>
        <v/>
      </c>
    </row>
    <row r="345" spans="1:19" x14ac:dyDescent="0.25">
      <c r="A345">
        <v>5.0810719404604603</v>
      </c>
      <c r="B345">
        <v>0.80294983094807304</v>
      </c>
      <c r="C345">
        <v>1.06448002210961</v>
      </c>
      <c r="D345">
        <v>1.0886348283816301</v>
      </c>
      <c r="E345">
        <f t="shared" si="26"/>
        <v>1.5784018141908362</v>
      </c>
      <c r="F345">
        <v>0.708446236990663</v>
      </c>
      <c r="G345">
        <v>4.6322299999999998</v>
      </c>
      <c r="H345">
        <v>4.4802799999999996</v>
      </c>
      <c r="I345">
        <f t="shared" si="27"/>
        <v>1959.9110056345019</v>
      </c>
      <c r="J345">
        <f t="shared" si="28"/>
        <v>1.7962346028161591</v>
      </c>
      <c r="N345">
        <f t="shared" si="29"/>
        <v>-5.6859590809516761E-4</v>
      </c>
      <c r="R345" t="str">
        <f t="shared" si="30"/>
        <v/>
      </c>
      <c r="S345" t="str">
        <f t="shared" si="31"/>
        <v/>
      </c>
    </row>
    <row r="346" spans="1:19" x14ac:dyDescent="0.25">
      <c r="A346">
        <v>5.0959724446846799</v>
      </c>
      <c r="B346">
        <v>0.81402916822177795</v>
      </c>
      <c r="C346">
        <v>1.06179427150157</v>
      </c>
      <c r="D346">
        <v>1.0834351919838801</v>
      </c>
      <c r="E346">
        <f t="shared" si="26"/>
        <v>1.5739235940666074</v>
      </c>
      <c r="F346">
        <v>0.708446236990663</v>
      </c>
      <c r="G346">
        <v>4.6322299999999998</v>
      </c>
      <c r="H346">
        <v>4.4802799999999996</v>
      </c>
      <c r="I346">
        <f t="shared" si="27"/>
        <v>1837.5279904097092</v>
      </c>
      <c r="J346">
        <f t="shared" si="28"/>
        <v>1.6738515875913669</v>
      </c>
      <c r="N346">
        <f t="shared" si="29"/>
        <v>-5.5865965705164452E-4</v>
      </c>
      <c r="R346" t="str">
        <f t="shared" si="30"/>
        <v/>
      </c>
      <c r="S346" t="str">
        <f t="shared" si="31"/>
        <v/>
      </c>
    </row>
    <row r="347" spans="1:19" x14ac:dyDescent="0.25">
      <c r="A347">
        <v>5.1108729489089004</v>
      </c>
      <c r="B347">
        <v>0.82510850549548398</v>
      </c>
      <c r="C347">
        <v>1.05910852089353</v>
      </c>
      <c r="D347">
        <v>1.07823555558613</v>
      </c>
      <c r="E347">
        <f t="shared" si="26"/>
        <v>1.5694929698017783</v>
      </c>
      <c r="F347">
        <v>0.708446236990663</v>
      </c>
      <c r="G347">
        <v>4.6322299999999998</v>
      </c>
      <c r="H347">
        <v>4.4802799999999996</v>
      </c>
      <c r="I347">
        <f t="shared" si="27"/>
        <v>1716.7994601103715</v>
      </c>
      <c r="J347">
        <f t="shared" si="28"/>
        <v>1.5531230572920289</v>
      </c>
      <c r="N347">
        <f t="shared" si="29"/>
        <v>-5.4883172182516903E-4</v>
      </c>
      <c r="R347" t="str">
        <f t="shared" si="30"/>
        <v/>
      </c>
      <c r="S347" t="str">
        <f t="shared" si="31"/>
        <v/>
      </c>
    </row>
    <row r="348" spans="1:19" x14ac:dyDescent="0.25">
      <c r="A348">
        <v>5.1257734531331298</v>
      </c>
      <c r="B348">
        <v>0.836187842769189</v>
      </c>
      <c r="C348">
        <v>1.0563630243203801</v>
      </c>
      <c r="D348">
        <v>1.07303591918838</v>
      </c>
      <c r="E348">
        <f t="shared" si="26"/>
        <v>1.5651092989736841</v>
      </c>
      <c r="F348">
        <v>0.708446236990663</v>
      </c>
      <c r="G348">
        <v>4.6322299999999998</v>
      </c>
      <c r="H348">
        <v>4.4802799999999996</v>
      </c>
      <c r="I348">
        <f t="shared" si="27"/>
        <v>1597.6812771015423</v>
      </c>
      <c r="J348">
        <f t="shared" si="28"/>
        <v>1.4340048742831997</v>
      </c>
      <c r="N348">
        <f t="shared" si="29"/>
        <v>-5.3911447273101768E-4</v>
      </c>
      <c r="R348" t="str">
        <f t="shared" si="30"/>
        <v/>
      </c>
      <c r="S348" t="str">
        <f t="shared" si="31"/>
        <v/>
      </c>
    </row>
    <row r="349" spans="1:19" x14ac:dyDescent="0.25">
      <c r="A349">
        <v>5.1406739573573503</v>
      </c>
      <c r="B349">
        <v>0.84726718004289403</v>
      </c>
      <c r="C349">
        <v>1.0529639781675</v>
      </c>
      <c r="D349">
        <v>1.06760537085694</v>
      </c>
      <c r="E349">
        <f t="shared" si="26"/>
        <v>1.5607719496632764</v>
      </c>
      <c r="F349">
        <v>0.708446236990663</v>
      </c>
      <c r="G349">
        <v>4.6322299999999998</v>
      </c>
      <c r="H349">
        <v>4.4802799999999996</v>
      </c>
      <c r="I349">
        <f t="shared" si="27"/>
        <v>1480.1310467513711</v>
      </c>
      <c r="J349">
        <f t="shared" si="28"/>
        <v>1.3164546439330285</v>
      </c>
      <c r="N349">
        <f t="shared" si="29"/>
        <v>-5.2951002248584334E-4</v>
      </c>
      <c r="R349" t="str">
        <f t="shared" si="30"/>
        <v/>
      </c>
      <c r="S349" t="str">
        <f t="shared" si="31"/>
        <v/>
      </c>
    </row>
    <row r="350" spans="1:19" x14ac:dyDescent="0.25">
      <c r="A350">
        <v>5.1555744615815797</v>
      </c>
      <c r="B350">
        <v>0.85892182277861695</v>
      </c>
      <c r="C350">
        <v>1.0495649320146201</v>
      </c>
      <c r="D350">
        <v>1.06196084578086</v>
      </c>
      <c r="E350">
        <f t="shared" si="26"/>
        <v>1.5564803002535843</v>
      </c>
      <c r="F350">
        <v>0.708446236990663</v>
      </c>
      <c r="G350">
        <v>4.6322299999999998</v>
      </c>
      <c r="H350">
        <v>4.4802799999999996</v>
      </c>
      <c r="I350">
        <f t="shared" si="27"/>
        <v>1358.1243890214894</v>
      </c>
      <c r="J350">
        <f t="shared" si="28"/>
        <v>1.1944479862031467</v>
      </c>
      <c r="N350">
        <f t="shared" si="29"/>
        <v>-5.195306378902025E-4</v>
      </c>
      <c r="R350" t="str">
        <f t="shared" si="30"/>
        <v/>
      </c>
      <c r="S350" t="str">
        <f t="shared" si="31"/>
        <v/>
      </c>
    </row>
    <row r="351" spans="1:19" x14ac:dyDescent="0.25">
      <c r="A351">
        <v>5.1704749658058002</v>
      </c>
      <c r="B351">
        <v>0.870604012454399</v>
      </c>
      <c r="C351">
        <v>1.04616588586173</v>
      </c>
      <c r="D351">
        <v>1.0563163207047801</v>
      </c>
      <c r="E351">
        <f t="shared" si="26"/>
        <v>1.5522337392326442</v>
      </c>
      <c r="F351">
        <v>0.708446236990663</v>
      </c>
      <c r="G351">
        <v>4.6322299999999998</v>
      </c>
      <c r="H351">
        <v>4.4802799999999996</v>
      </c>
      <c r="I351">
        <f t="shared" si="27"/>
        <v>1237.4795486767391</v>
      </c>
      <c r="J351">
        <f t="shared" si="28"/>
        <v>1.0738031458583965</v>
      </c>
      <c r="N351">
        <f t="shared" si="29"/>
        <v>-5.0965691134847633E-4</v>
      </c>
      <c r="R351" t="str">
        <f t="shared" si="30"/>
        <v/>
      </c>
      <c r="S351" t="str">
        <f t="shared" si="31"/>
        <v/>
      </c>
    </row>
    <row r="352" spans="1:19" x14ac:dyDescent="0.25">
      <c r="A352">
        <v>5.1853754700300296</v>
      </c>
      <c r="B352">
        <v>0.88228620213018205</v>
      </c>
      <c r="C352">
        <v>1.0427668397088501</v>
      </c>
      <c r="D352">
        <v>1.0506717956287099</v>
      </c>
      <c r="E352">
        <f t="shared" si="26"/>
        <v>1.5480316650007178</v>
      </c>
      <c r="F352">
        <v>0.708446236990663</v>
      </c>
      <c r="G352">
        <v>4.6322299999999998</v>
      </c>
      <c r="H352">
        <v>4.4802799999999996</v>
      </c>
      <c r="I352">
        <f t="shared" si="27"/>
        <v>1118.4428386224233</v>
      </c>
      <c r="J352">
        <f t="shared" si="28"/>
        <v>0.95476643580408072</v>
      </c>
      <c r="N352">
        <f t="shared" si="29"/>
        <v>-4.9991423197500817E-4</v>
      </c>
      <c r="R352" t="str">
        <f t="shared" si="30"/>
        <v/>
      </c>
      <c r="S352" t="str">
        <f t="shared" si="31"/>
        <v/>
      </c>
    </row>
    <row r="353" spans="1:19" x14ac:dyDescent="0.25">
      <c r="A353">
        <v>5.2002759742542501</v>
      </c>
      <c r="B353">
        <v>0.89396839180596499</v>
      </c>
      <c r="C353">
        <v>1.03936779355597</v>
      </c>
      <c r="D353">
        <v>1.04502727055263</v>
      </c>
      <c r="E353">
        <f t="shared" si="26"/>
        <v>1.5438734856817649</v>
      </c>
      <c r="F353">
        <v>0.708446236990663</v>
      </c>
      <c r="G353">
        <v>4.6322299999999998</v>
      </c>
      <c r="H353">
        <v>4.4802799999999996</v>
      </c>
      <c r="I353">
        <f t="shared" si="27"/>
        <v>1000.9719511697386</v>
      </c>
      <c r="J353">
        <f t="shared" si="28"/>
        <v>0.83729554835139608</v>
      </c>
      <c r="N353">
        <f t="shared" si="29"/>
        <v>-4.9030400057283442E-4</v>
      </c>
      <c r="R353" t="str">
        <f t="shared" si="30"/>
        <v/>
      </c>
      <c r="S353" t="str">
        <f t="shared" si="31"/>
        <v/>
      </c>
    </row>
    <row r="354" spans="1:19" x14ac:dyDescent="0.25">
      <c r="A354">
        <v>5.2151764784784698</v>
      </c>
      <c r="B354">
        <v>0.90565058148174704</v>
      </c>
      <c r="C354">
        <v>1.0359687474030801</v>
      </c>
      <c r="D354">
        <v>1.0393827454765501</v>
      </c>
      <c r="E354">
        <f t="shared" si="26"/>
        <v>1.5397586189389929</v>
      </c>
      <c r="F354">
        <v>0.708446236990663</v>
      </c>
      <c r="G354">
        <v>4.6322299999999998</v>
      </c>
      <c r="H354">
        <v>4.4802799999999996</v>
      </c>
      <c r="I354">
        <f t="shared" si="27"/>
        <v>885.02622656129449</v>
      </c>
      <c r="J354">
        <f t="shared" si="28"/>
        <v>0.72134982374295198</v>
      </c>
      <c r="N354">
        <f t="shared" si="29"/>
        <v>-4.8082738347949959E-4</v>
      </c>
      <c r="R354" t="str">
        <f t="shared" si="30"/>
        <v/>
      </c>
      <c r="S354" t="str">
        <f t="shared" si="31"/>
        <v/>
      </c>
    </row>
    <row r="355" spans="1:19" x14ac:dyDescent="0.25">
      <c r="A355">
        <v>5.2300769827027001</v>
      </c>
      <c r="B355">
        <v>0.91733277115752898</v>
      </c>
      <c r="C355">
        <v>1.0325697012502</v>
      </c>
      <c r="D355">
        <v>1.0337382204004699</v>
      </c>
      <c r="E355">
        <f t="shared" si="26"/>
        <v>1.5356864917944455</v>
      </c>
      <c r="F355">
        <v>0.708446236990663</v>
      </c>
      <c r="G355">
        <v>4.6322299999999998</v>
      </c>
      <c r="H355">
        <v>4.4802799999999996</v>
      </c>
      <c r="I355">
        <f t="shared" si="27"/>
        <v>770.56656848190369</v>
      </c>
      <c r="J355">
        <f t="shared" si="28"/>
        <v>0.60689016566356113</v>
      </c>
      <c r="N355">
        <f t="shared" si="29"/>
        <v>-4.7148532720905223E-4</v>
      </c>
      <c r="R355" t="str">
        <f t="shared" si="30"/>
        <v/>
      </c>
      <c r="S355" t="str">
        <f t="shared" si="31"/>
        <v/>
      </c>
    </row>
    <row r="356" spans="1:19" x14ac:dyDescent="0.25">
      <c r="A356">
        <v>5.2449774869269197</v>
      </c>
      <c r="B356">
        <v>0.92901623745178796</v>
      </c>
      <c r="C356">
        <v>1.0291706550973201</v>
      </c>
      <c r="D356">
        <v>1.0280936953244</v>
      </c>
      <c r="E356">
        <f t="shared" si="26"/>
        <v>1.5316565404525035</v>
      </c>
      <c r="F356">
        <v>0.708446236990663</v>
      </c>
      <c r="G356">
        <v>4.6322299999999998</v>
      </c>
      <c r="H356">
        <v>4.4802799999999996</v>
      </c>
      <c r="I356">
        <f t="shared" si="27"/>
        <v>657.54309297989903</v>
      </c>
      <c r="J356">
        <f t="shared" si="28"/>
        <v>0.49386669016155643</v>
      </c>
      <c r="N356">
        <f t="shared" si="29"/>
        <v>-4.6227757364456396E-4</v>
      </c>
      <c r="R356" t="str">
        <f t="shared" si="30"/>
        <v/>
      </c>
      <c r="S356" t="str">
        <f t="shared" si="31"/>
        <v/>
      </c>
    </row>
    <row r="357" spans="1:19" x14ac:dyDescent="0.25">
      <c r="A357">
        <v>5.25987799115115</v>
      </c>
      <c r="B357">
        <v>0.94070561622001803</v>
      </c>
      <c r="C357">
        <v>1.02577160894443</v>
      </c>
      <c r="D357">
        <v>1.02244917024832</v>
      </c>
      <c r="E357">
        <f t="shared" si="26"/>
        <v>1.5276682101271786</v>
      </c>
      <c r="F357">
        <v>0.708446236990663</v>
      </c>
      <c r="G357">
        <v>4.6322299999999998</v>
      </c>
      <c r="H357">
        <v>4.4802799999999996</v>
      </c>
      <c r="I357">
        <f t="shared" si="27"/>
        <v>545.87604531084764</v>
      </c>
      <c r="J357">
        <f t="shared" si="28"/>
        <v>0.3821996424925051</v>
      </c>
      <c r="N357">
        <f t="shared" si="29"/>
        <v>-4.5320114260973736E-4</v>
      </c>
      <c r="R357" t="str">
        <f t="shared" si="30"/>
        <v/>
      </c>
      <c r="S357" t="str">
        <f t="shared" si="31"/>
        <v/>
      </c>
    </row>
    <row r="358" spans="1:19" x14ac:dyDescent="0.25">
      <c r="A358">
        <v>5.2747784953753696</v>
      </c>
      <c r="B358">
        <v>0.95239499498824798</v>
      </c>
      <c r="C358">
        <v>1.0223725627915501</v>
      </c>
      <c r="D358">
        <v>1.0168046451722399</v>
      </c>
      <c r="E358">
        <f t="shared" si="26"/>
        <v>1.5237209548731725</v>
      </c>
      <c r="F358">
        <v>0.708446236990663</v>
      </c>
      <c r="G358">
        <v>4.6322299999999998</v>
      </c>
      <c r="H358">
        <v>4.4802799999999996</v>
      </c>
      <c r="I358">
        <f t="shared" si="27"/>
        <v>435.58805990161466</v>
      </c>
      <c r="J358">
        <f t="shared" si="28"/>
        <v>0.27191165708327208</v>
      </c>
      <c r="N358">
        <f t="shared" si="29"/>
        <v>-4.4426109613773497E-4</v>
      </c>
      <c r="R358" t="str">
        <f t="shared" si="30"/>
        <v/>
      </c>
      <c r="S358" t="str">
        <f t="shared" si="31"/>
        <v/>
      </c>
    </row>
    <row r="359" spans="1:19" x14ac:dyDescent="0.25">
      <c r="A359">
        <v>5.2896789995995999</v>
      </c>
      <c r="B359">
        <v>0.96408437375647704</v>
      </c>
      <c r="C359">
        <v>1.01897351663867</v>
      </c>
      <c r="D359">
        <v>1.01116012009617</v>
      </c>
      <c r="E359">
        <f t="shared" si="26"/>
        <v>1.5198142374205268</v>
      </c>
      <c r="F359">
        <v>0.708446236990663</v>
      </c>
      <c r="G359">
        <v>4.6322299999999998</v>
      </c>
      <c r="H359">
        <v>4.4802799999999996</v>
      </c>
      <c r="I359">
        <f t="shared" si="27"/>
        <v>326.64548966249561</v>
      </c>
      <c r="J359">
        <f t="shared" si="28"/>
        <v>0.16296908684415304</v>
      </c>
      <c r="N359">
        <f t="shared" si="29"/>
        <v>-4.3545763342284509E-4</v>
      </c>
      <c r="R359" t="str">
        <f t="shared" si="30"/>
        <v/>
      </c>
      <c r="S359" t="str">
        <f t="shared" si="31"/>
        <v/>
      </c>
    </row>
    <row r="360" spans="1:19" x14ac:dyDescent="0.25">
      <c r="A360">
        <v>5.3045795038238204</v>
      </c>
      <c r="B360">
        <v>0.97577375252470699</v>
      </c>
      <c r="C360">
        <v>1.0155744704857801</v>
      </c>
      <c r="D360">
        <v>1.00551559502009</v>
      </c>
      <c r="E360">
        <f t="shared" si="26"/>
        <v>1.5159475290128657</v>
      </c>
      <c r="F360">
        <v>4.0049897971361097E-2</v>
      </c>
      <c r="G360">
        <v>4.6322299999999998</v>
      </c>
      <c r="H360">
        <v>4.4802799999999996</v>
      </c>
      <c r="I360">
        <f t="shared" si="27"/>
        <v>219.01590408646393</v>
      </c>
      <c r="J360">
        <f t="shared" si="28"/>
        <v>5.5339501268121351E-2</v>
      </c>
      <c r="N360">
        <f t="shared" si="29"/>
        <v>-4.2679079599178418E-4</v>
      </c>
      <c r="R360" t="str">
        <f t="shared" si="30"/>
        <v/>
      </c>
      <c r="S360" t="str">
        <f t="shared" si="31"/>
        <v/>
      </c>
    </row>
    <row r="361" spans="1:19" x14ac:dyDescent="0.25">
      <c r="A361">
        <v>5.31948000804804</v>
      </c>
      <c r="B361">
        <v>0.98746313129293595</v>
      </c>
      <c r="C361">
        <v>1.0119312071747999</v>
      </c>
      <c r="D361">
        <v>0.99971828168384902</v>
      </c>
      <c r="E361">
        <f t="shared" si="26"/>
        <v>1.5121203092490509</v>
      </c>
      <c r="F361">
        <v>4.0049897971361097E-2</v>
      </c>
      <c r="G361">
        <v>4.6322299999999998</v>
      </c>
      <c r="H361">
        <v>4.4802799999999996</v>
      </c>
      <c r="I361">
        <f t="shared" si="27"/>
        <v>112.66803129613251</v>
      </c>
      <c r="J361">
        <f t="shared" si="28"/>
        <v>-5.1008371522210071E-2</v>
      </c>
      <c r="N361">
        <f t="shared" si="29"/>
        <v>-4.1826047833920044E-4</v>
      </c>
      <c r="R361" t="str">
        <f t="shared" si="30"/>
        <v/>
      </c>
      <c r="S361" t="str">
        <f t="shared" si="31"/>
        <v/>
      </c>
    </row>
    <row r="362" spans="1:19" x14ac:dyDescent="0.25">
      <c r="A362">
        <v>5.3343805122722703</v>
      </c>
      <c r="B362">
        <v>0.99915251006116501</v>
      </c>
      <c r="C362">
        <v>1.00596228402827</v>
      </c>
      <c r="D362">
        <v>0.99246597835925499</v>
      </c>
      <c r="E362">
        <f t="shared" si="26"/>
        <v>1.5083320659282518</v>
      </c>
      <c r="F362">
        <v>4.0049897971361097E-2</v>
      </c>
      <c r="G362">
        <v>4.6322299999999998</v>
      </c>
      <c r="H362">
        <v>4.4802799999999996</v>
      </c>
      <c r="I362">
        <f t="shared" si="27"/>
        <v>7.5717035008376294</v>
      </c>
      <c r="J362">
        <f t="shared" si="28"/>
        <v>-0.15610469931750495</v>
      </c>
      <c r="N362">
        <f t="shared" si="29"/>
        <v>-4.0986643799799572E-4</v>
      </c>
      <c r="R362" t="str">
        <f t="shared" si="30"/>
        <v/>
      </c>
      <c r="S362" t="str">
        <f t="shared" si="31"/>
        <v/>
      </c>
    </row>
    <row r="363" spans="1:19" x14ac:dyDescent="0.25">
      <c r="A363">
        <v>5.3492810164964899</v>
      </c>
      <c r="B363">
        <v>1.01084188882939</v>
      </c>
      <c r="C363">
        <v>0.99999336088174395</v>
      </c>
      <c r="D363">
        <v>0.98521367503465995</v>
      </c>
      <c r="E363">
        <f t="shared" ref="E363:E426" si="32">$E$1*A363^-$E$2 + 1</f>
        <v>1.5045822948983005</v>
      </c>
      <c r="F363">
        <v>4.0049897971361097E-2</v>
      </c>
      <c r="G363">
        <v>4.6322299999999998</v>
      </c>
      <c r="H363">
        <v>4.4802799999999996</v>
      </c>
      <c r="I363">
        <f t="shared" ref="I363:I426" si="33">IF(B363=0,100,-$M$4*$L$4*LN(B363))</f>
        <v>-96.302194373909757</v>
      </c>
      <c r="J363">
        <f t="shared" ref="J363:J426" si="34">(I363-$K$4)*$J$2</f>
        <v>-0.2599785971922523</v>
      </c>
      <c r="N363">
        <f t="shared" ref="N363:N426" si="35">($O$4*(1-EXP(-$P$4*(B363-$Q$4)))^2-$O$4)*0.0001</f>
        <v>-4.0160830507213782E-4</v>
      </c>
      <c r="R363" t="str">
        <f t="shared" si="30"/>
        <v/>
      </c>
      <c r="S363" t="str">
        <f t="shared" si="31"/>
        <v/>
      </c>
    </row>
    <row r="364" spans="1:19" x14ac:dyDescent="0.25">
      <c r="A364">
        <v>5.3641815207207202</v>
      </c>
      <c r="B364">
        <v>1.02251815268618</v>
      </c>
      <c r="C364">
        <v>0.99402443773521298</v>
      </c>
      <c r="D364">
        <v>0.97796137171006603</v>
      </c>
      <c r="E364">
        <f t="shared" si="32"/>
        <v>1.5008704999072475</v>
      </c>
      <c r="F364">
        <v>4.0049897971361097E-2</v>
      </c>
      <c r="G364">
        <v>4.6322299999999998</v>
      </c>
      <c r="H364">
        <v>4.4802799999999996</v>
      </c>
      <c r="I364">
        <f t="shared" si="33"/>
        <v>-198.86723064455745</v>
      </c>
      <c r="J364">
        <f t="shared" si="34"/>
        <v>-0.36254363346290008</v>
      </c>
      <c r="N364">
        <f t="shared" si="35"/>
        <v>-3.9349462887797019E-4</v>
      </c>
      <c r="R364" t="str">
        <f t="shared" si="30"/>
        <v/>
      </c>
      <c r="S364" t="str">
        <f t="shared" si="31"/>
        <v/>
      </c>
    </row>
    <row r="365" spans="1:19" x14ac:dyDescent="0.25">
      <c r="A365">
        <v>5.3790820249449398</v>
      </c>
      <c r="B365">
        <v>1.0341918460356301</v>
      </c>
      <c r="C365">
        <v>0.98805551458868202</v>
      </c>
      <c r="D365">
        <v>0.970709068385472</v>
      </c>
      <c r="E365">
        <f t="shared" si="32"/>
        <v>1.4971961924580874</v>
      </c>
      <c r="F365">
        <v>4.0049897971361097E-2</v>
      </c>
      <c r="G365">
        <v>4.6322299999999998</v>
      </c>
      <c r="H365">
        <v>4.4802799999999996</v>
      </c>
      <c r="I365">
        <f t="shared" si="33"/>
        <v>-300.24549085599705</v>
      </c>
      <c r="J365">
        <f t="shared" si="34"/>
        <v>-0.46392189367433961</v>
      </c>
      <c r="N365">
        <f t="shared" si="35"/>
        <v>-3.8551721385419801E-4</v>
      </c>
      <c r="R365" t="str">
        <f t="shared" si="30"/>
        <v/>
      </c>
      <c r="S365" t="str">
        <f t="shared" si="31"/>
        <v/>
      </c>
    </row>
    <row r="366" spans="1:19" x14ac:dyDescent="0.25">
      <c r="A366">
        <v>5.3939825291691603</v>
      </c>
      <c r="B366">
        <v>1.04586553938507</v>
      </c>
      <c r="C366">
        <v>0.98208659144215205</v>
      </c>
      <c r="D366">
        <v>0.96345676506087796</v>
      </c>
      <c r="E366">
        <f t="shared" si="32"/>
        <v>1.493558891666517</v>
      </c>
      <c r="F366">
        <v>4.0049897971361097E-2</v>
      </c>
      <c r="G366">
        <v>4.6322299999999998</v>
      </c>
      <c r="H366">
        <v>4.4802799999999996</v>
      </c>
      <c r="I366">
        <f t="shared" si="33"/>
        <v>-400.48581735252253</v>
      </c>
      <c r="J366">
        <f t="shared" si="34"/>
        <v>-0.56416222017086515</v>
      </c>
      <c r="N366">
        <f t="shared" si="35"/>
        <v>-3.7767356195374355E-4</v>
      </c>
      <c r="R366" t="str">
        <f t="shared" si="30"/>
        <v/>
      </c>
      <c r="S366" t="str">
        <f t="shared" si="31"/>
        <v/>
      </c>
    </row>
    <row r="367" spans="1:19" x14ac:dyDescent="0.25">
      <c r="A367">
        <v>5.4088830333933897</v>
      </c>
      <c r="B367">
        <v>1.0575392327345099</v>
      </c>
      <c r="C367">
        <v>0.97611766829562097</v>
      </c>
      <c r="D367">
        <v>0.95620446173628304</v>
      </c>
      <c r="E367">
        <f t="shared" si="32"/>
        <v>1.4899581241217099</v>
      </c>
      <c r="F367">
        <v>4.0049897971361097E-2</v>
      </c>
      <c r="G367">
        <v>4.6322299999999998</v>
      </c>
      <c r="H367">
        <v>4.4802799999999996</v>
      </c>
      <c r="I367">
        <f t="shared" si="33"/>
        <v>-499.61347261002987</v>
      </c>
      <c r="J367">
        <f t="shared" si="34"/>
        <v>-0.66328987542837237</v>
      </c>
      <c r="N367">
        <f t="shared" si="35"/>
        <v>-3.6996288251149026E-4</v>
      </c>
      <c r="R367" t="str">
        <f t="shared" si="30"/>
        <v/>
      </c>
      <c r="S367" t="str">
        <f t="shared" si="31"/>
        <v/>
      </c>
    </row>
    <row r="368" spans="1:19" x14ac:dyDescent="0.25">
      <c r="A368">
        <v>5.4237835376176102</v>
      </c>
      <c r="B368">
        <v>1.06921292608396</v>
      </c>
      <c r="C368">
        <v>0.97014874514909</v>
      </c>
      <c r="D368">
        <v>0.94895215841168901</v>
      </c>
      <c r="E368">
        <f t="shared" si="32"/>
        <v>1.4863934237500096</v>
      </c>
      <c r="F368">
        <v>4.0049897971361097E-2</v>
      </c>
      <c r="G368">
        <v>4.6322299999999998</v>
      </c>
      <c r="H368">
        <v>4.4802799999999996</v>
      </c>
      <c r="I368">
        <f t="shared" si="33"/>
        <v>-597.6528870795546</v>
      </c>
      <c r="J368">
        <f t="shared" si="34"/>
        <v>-0.76132928989789717</v>
      </c>
      <c r="N368">
        <f t="shared" si="35"/>
        <v>-3.6238429835367628E-4</v>
      </c>
      <c r="R368" t="str">
        <f t="shared" si="30"/>
        <v/>
      </c>
      <c r="S368" t="str">
        <f t="shared" si="31"/>
        <v/>
      </c>
    </row>
    <row r="369" spans="1:19" x14ac:dyDescent="0.25">
      <c r="A369">
        <v>5.4386840418418396</v>
      </c>
      <c r="B369">
        <v>1.0808866194333999</v>
      </c>
      <c r="C369">
        <v>0.96417982200255803</v>
      </c>
      <c r="D369">
        <v>0.94169985508709397</v>
      </c>
      <c r="E369">
        <f t="shared" si="32"/>
        <v>1.4828643316814549</v>
      </c>
      <c r="F369">
        <v>4.0049897971361097E-2</v>
      </c>
      <c r="G369">
        <v>4.6322299999999998</v>
      </c>
      <c r="H369">
        <v>4.4802799999999996</v>
      </c>
      <c r="I369">
        <f t="shared" si="33"/>
        <v>-694.62769532782306</v>
      </c>
      <c r="J369">
        <f t="shared" si="34"/>
        <v>-0.85830409814616571</v>
      </c>
      <c r="N369">
        <f t="shared" si="35"/>
        <v>-3.5493685257332209E-4</v>
      </c>
      <c r="R369" t="str">
        <f t="shared" si="30"/>
        <v/>
      </c>
      <c r="S369" t="str">
        <f t="shared" si="31"/>
        <v/>
      </c>
    </row>
    <row r="370" spans="1:19" x14ac:dyDescent="0.25">
      <c r="A370">
        <v>5.4535845460660601</v>
      </c>
      <c r="B370">
        <v>1.0925508730806599</v>
      </c>
      <c r="C370">
        <v>0.95821089885602795</v>
      </c>
      <c r="D370">
        <v>0.93444755176250005</v>
      </c>
      <c r="E370">
        <f t="shared" si="32"/>
        <v>1.4793703961191191</v>
      </c>
      <c r="F370">
        <v>4.0049897971361097E-2</v>
      </c>
      <c r="G370">
        <v>4.6322299999999998</v>
      </c>
      <c r="H370">
        <v>4.4802799999999996</v>
      </c>
      <c r="I370">
        <f t="shared" si="33"/>
        <v>-790.48361068467432</v>
      </c>
      <c r="J370">
        <f t="shared" si="34"/>
        <v>-0.95416001350301693</v>
      </c>
      <c r="N370">
        <f t="shared" si="35"/>
        <v>-3.4762537968118645E-4</v>
      </c>
      <c r="R370" t="str">
        <f t="shared" si="30"/>
        <v/>
      </c>
      <c r="S370" t="str">
        <f t="shared" si="31"/>
        <v/>
      </c>
    </row>
    <row r="371" spans="1:19" x14ac:dyDescent="0.25">
      <c r="A371">
        <v>5.4684850502902904</v>
      </c>
      <c r="B371">
        <v>1.1042094416114701</v>
      </c>
      <c r="C371">
        <v>0.95224197570949698</v>
      </c>
      <c r="D371">
        <v>0.92719524843790602</v>
      </c>
      <c r="E371">
        <f t="shared" si="32"/>
        <v>1.47591117221114</v>
      </c>
      <c r="F371">
        <v>4.0049897971361097E-2</v>
      </c>
      <c r="G371">
        <v>4.6322299999999998</v>
      </c>
      <c r="H371">
        <v>4.4802799999999996</v>
      </c>
      <c r="I371">
        <f t="shared" si="33"/>
        <v>-885.27558782586243</v>
      </c>
      <c r="J371">
        <f t="shared" si="34"/>
        <v>-1.0489519906442051</v>
      </c>
      <c r="N371">
        <f t="shared" si="35"/>
        <v>-3.4044617938141277E-4</v>
      </c>
      <c r="R371" t="str">
        <f t="shared" si="30"/>
        <v/>
      </c>
      <c r="S371" t="str">
        <f t="shared" si="31"/>
        <v/>
      </c>
    </row>
    <row r="372" spans="1:19" x14ac:dyDescent="0.25">
      <c r="A372">
        <v>5.48338555451451</v>
      </c>
      <c r="B372">
        <v>1.11586801014229</v>
      </c>
      <c r="C372">
        <v>0.94627305256296601</v>
      </c>
      <c r="D372">
        <v>0.91994294511331198</v>
      </c>
      <c r="E372">
        <f t="shared" si="32"/>
        <v>1.4724862219254335</v>
      </c>
      <c r="F372">
        <v>4.0049897971361097E-2</v>
      </c>
      <c r="G372">
        <v>4.6322299999999998</v>
      </c>
      <c r="H372">
        <v>4.4802799999999996</v>
      </c>
      <c r="I372">
        <f t="shared" si="33"/>
        <v>-979.07196079389144</v>
      </c>
      <c r="J372">
        <f t="shared" si="34"/>
        <v>-1.142748363612234</v>
      </c>
      <c r="N372">
        <f t="shared" si="35"/>
        <v>-3.3339450201062761E-4</v>
      </c>
      <c r="R372" t="str">
        <f t="shared" si="30"/>
        <v/>
      </c>
      <c r="S372" t="str">
        <f t="shared" si="31"/>
        <v/>
      </c>
    </row>
    <row r="373" spans="1:19" x14ac:dyDescent="0.25">
      <c r="A373">
        <v>5.4982860587387297</v>
      </c>
      <c r="B373">
        <v>1.1275265786730999</v>
      </c>
      <c r="C373">
        <v>0.94030412941643504</v>
      </c>
      <c r="D373">
        <v>0.91274504988764904</v>
      </c>
      <c r="E373">
        <f t="shared" si="32"/>
        <v>1.4690951139269728</v>
      </c>
      <c r="F373">
        <v>4.0049897971361097E-2</v>
      </c>
      <c r="G373">
        <v>4.6322299999999998</v>
      </c>
      <c r="H373">
        <v>4.4802799999999996</v>
      </c>
      <c r="I373">
        <f t="shared" si="33"/>
        <v>-1071.8934261461259</v>
      </c>
      <c r="J373">
        <f t="shared" si="34"/>
        <v>-1.2355698289644683</v>
      </c>
      <c r="N373">
        <f t="shared" si="35"/>
        <v>-3.2646913713184187E-4</v>
      </c>
      <c r="R373" t="str">
        <f t="shared" si="30"/>
        <v/>
      </c>
      <c r="S373" t="str">
        <f t="shared" si="31"/>
        <v/>
      </c>
    </row>
    <row r="374" spans="1:19" x14ac:dyDescent="0.25">
      <c r="A374">
        <v>5.5131865629629599</v>
      </c>
      <c r="B374">
        <v>1.1391851472039101</v>
      </c>
      <c r="C374">
        <v>0.93400557625575997</v>
      </c>
      <c r="D374">
        <v>0.905560715642314</v>
      </c>
      <c r="E374">
        <f t="shared" si="32"/>
        <v>1.4657374234576184</v>
      </c>
      <c r="F374">
        <v>4.0049897971361097E-2</v>
      </c>
      <c r="G374">
        <v>4.6322299999999998</v>
      </c>
      <c r="H374">
        <v>4.4802799999999996</v>
      </c>
      <c r="I374">
        <f t="shared" si="33"/>
        <v>-1163.7600417152446</v>
      </c>
      <c r="J374">
        <f t="shared" si="34"/>
        <v>-1.3274364445335873</v>
      </c>
      <c r="N374">
        <f t="shared" si="35"/>
        <v>-3.1966882344266605E-4</v>
      </c>
      <c r="R374" t="str">
        <f t="shared" si="30"/>
        <v/>
      </c>
      <c r="S374" t="str">
        <f t="shared" si="31"/>
        <v/>
      </c>
    </row>
    <row r="375" spans="1:19" x14ac:dyDescent="0.25">
      <c r="A375">
        <v>5.5280870671871796</v>
      </c>
      <c r="B375">
        <v>1.15084371573472</v>
      </c>
      <c r="C375">
        <v>0.92754542198974499</v>
      </c>
      <c r="D375">
        <v>0.89837638139697895</v>
      </c>
      <c r="E375">
        <f t="shared" si="32"/>
        <v>1.4624127322184253</v>
      </c>
      <c r="F375">
        <v>4.0049897971361097E-2</v>
      </c>
      <c r="G375">
        <v>4.6322299999999998</v>
      </c>
      <c r="H375">
        <v>4.4802799999999996</v>
      </c>
      <c r="I375">
        <f t="shared" si="33"/>
        <v>-1254.6912526241213</v>
      </c>
      <c r="J375">
        <f t="shared" si="34"/>
        <v>-1.4183676554424638</v>
      </c>
      <c r="N375">
        <f t="shared" si="35"/>
        <v>-3.1299225353636687E-4</v>
      </c>
      <c r="R375" t="str">
        <f t="shared" si="30"/>
        <v/>
      </c>
      <c r="S375" t="str">
        <f t="shared" si="31"/>
        <v/>
      </c>
    </row>
    <row r="376" spans="1:19" x14ac:dyDescent="0.25">
      <c r="A376">
        <v>5.5429875714114099</v>
      </c>
      <c r="B376">
        <v>1.1625022842655299</v>
      </c>
      <c r="C376">
        <v>0.92108526772373001</v>
      </c>
      <c r="D376">
        <v>0.89119204715164402</v>
      </c>
      <c r="E376">
        <f t="shared" si="32"/>
        <v>1.4591206282543427</v>
      </c>
      <c r="F376">
        <v>4.0049897971361097E-2</v>
      </c>
      <c r="G376">
        <v>4.6322299999999998</v>
      </c>
      <c r="H376">
        <v>4.4802799999999996</v>
      </c>
      <c r="I376">
        <f t="shared" si="33"/>
        <v>-1344.7059159899648</v>
      </c>
      <c r="J376">
        <f t="shared" si="34"/>
        <v>-1.5083823188083074</v>
      </c>
      <c r="N376">
        <f t="shared" si="35"/>
        <v>-3.0643807838964766E-4</v>
      </c>
      <c r="R376" t="str">
        <f t="shared" si="30"/>
        <v/>
      </c>
      <c r="S376" t="str">
        <f t="shared" si="31"/>
        <v/>
      </c>
    </row>
    <row r="377" spans="1:19" x14ac:dyDescent="0.25">
      <c r="A377">
        <v>5.5578880756356304</v>
      </c>
      <c r="B377">
        <v>1.1735665964770401</v>
      </c>
      <c r="C377">
        <v>0.91462511345771502</v>
      </c>
      <c r="D377">
        <v>0.88400771290630897</v>
      </c>
      <c r="E377">
        <f t="shared" si="32"/>
        <v>1.4558607058413089</v>
      </c>
      <c r="F377">
        <v>4.0049897971361097E-2</v>
      </c>
      <c r="G377">
        <v>4.6322299999999998</v>
      </c>
      <c r="H377">
        <v>4.4802799999999996</v>
      </c>
      <c r="I377">
        <f t="shared" si="33"/>
        <v>-1429.3013599783526</v>
      </c>
      <c r="J377">
        <f t="shared" si="34"/>
        <v>-1.592977762796695</v>
      </c>
      <c r="N377">
        <f t="shared" si="35"/>
        <v>-3.003299160130516E-4</v>
      </c>
      <c r="R377" t="str">
        <f t="shared" si="30"/>
        <v/>
      </c>
      <c r="S377" t="str">
        <f t="shared" si="31"/>
        <v/>
      </c>
    </row>
    <row r="378" spans="1:19" x14ac:dyDescent="0.25">
      <c r="A378">
        <v>5.5727885798598598</v>
      </c>
      <c r="B378">
        <v>1.18312282404364</v>
      </c>
      <c r="C378">
        <v>0.90816495919170004</v>
      </c>
      <c r="D378">
        <v>0.87682337866097504</v>
      </c>
      <c r="E378">
        <f t="shared" si="32"/>
        <v>1.4526325653756134</v>
      </c>
      <c r="F378">
        <v>4.0049897971361097E-2</v>
      </c>
      <c r="G378">
        <v>4.6322299999999998</v>
      </c>
      <c r="H378">
        <v>4.4802799999999996</v>
      </c>
      <c r="I378">
        <f t="shared" si="33"/>
        <v>-1501.7268529508369</v>
      </c>
      <c r="J378">
        <f t="shared" si="34"/>
        <v>-1.6654032557691794</v>
      </c>
      <c r="N378">
        <f t="shared" si="35"/>
        <v>-2.9514109210347774E-4</v>
      </c>
      <c r="R378" t="str">
        <f t="shared" si="30"/>
        <v/>
      </c>
      <c r="S378" t="str">
        <f t="shared" si="31"/>
        <v/>
      </c>
    </row>
    <row r="379" spans="1:19" x14ac:dyDescent="0.25">
      <c r="A379">
        <v>5.5876890840840803</v>
      </c>
      <c r="B379">
        <v>1.1926790516102299</v>
      </c>
      <c r="C379">
        <v>0.90170480492568506</v>
      </c>
      <c r="D379">
        <v>0.86963904441563999</v>
      </c>
      <c r="E379">
        <f t="shared" si="32"/>
        <v>1.4494358132655503</v>
      </c>
      <c r="F379">
        <v>4.0049897971361097E-2</v>
      </c>
      <c r="G379">
        <v>4.6322299999999998</v>
      </c>
      <c r="H379">
        <v>4.4802799999999996</v>
      </c>
      <c r="I379">
        <f t="shared" si="33"/>
        <v>-1573.5697030731849</v>
      </c>
      <c r="J379">
        <f t="shared" si="34"/>
        <v>-1.7372461058915274</v>
      </c>
      <c r="N379">
        <f t="shared" si="35"/>
        <v>-2.9003186916768992E-4</v>
      </c>
      <c r="R379" t="str">
        <f t="shared" si="30"/>
        <v/>
      </c>
      <c r="S379" t="str">
        <f t="shared" si="31"/>
        <v/>
      </c>
    </row>
    <row r="380" spans="1:19" x14ac:dyDescent="0.25">
      <c r="A380">
        <v>5.6025895883082999</v>
      </c>
      <c r="B380">
        <v>1.20223527917683</v>
      </c>
      <c r="C380">
        <v>0.89524465065966996</v>
      </c>
      <c r="D380">
        <v>0.86245471017030495</v>
      </c>
      <c r="E380">
        <f t="shared" si="32"/>
        <v>1.4462700618252406</v>
      </c>
      <c r="F380">
        <v>4.0049897971361097E-2</v>
      </c>
      <c r="G380">
        <v>4.6322299999999998</v>
      </c>
      <c r="H380">
        <v>4.4802799999999996</v>
      </c>
      <c r="I380">
        <f t="shared" si="33"/>
        <v>-1644.8392099801329</v>
      </c>
      <c r="J380">
        <f t="shared" si="34"/>
        <v>-1.8085156127984756</v>
      </c>
      <c r="N380">
        <f t="shared" si="35"/>
        <v>-2.850014389169495E-4</v>
      </c>
      <c r="R380" t="str">
        <f t="shared" si="30"/>
        <v/>
      </c>
      <c r="S380" t="str">
        <f t="shared" si="31"/>
        <v/>
      </c>
    </row>
    <row r="381" spans="1:19" x14ac:dyDescent="0.25">
      <c r="A381">
        <v>5.6174900925325302</v>
      </c>
      <c r="B381">
        <v>1.21179150674342</v>
      </c>
      <c r="C381">
        <v>0.88878449639365498</v>
      </c>
      <c r="D381">
        <v>0.85527037592497002</v>
      </c>
      <c r="E381">
        <f t="shared" si="32"/>
        <v>1.4431349291706246</v>
      </c>
      <c r="F381">
        <v>4.0049897971361097E-2</v>
      </c>
      <c r="G381">
        <v>4.6322299999999998</v>
      </c>
      <c r="H381">
        <v>4.4802799999999996</v>
      </c>
      <c r="I381">
        <f t="shared" si="33"/>
        <v>-1715.5444524188281</v>
      </c>
      <c r="J381">
        <f t="shared" si="34"/>
        <v>-1.8792208552371708</v>
      </c>
      <c r="N381">
        <f t="shared" si="35"/>
        <v>-2.8004898216293234E-4</v>
      </c>
      <c r="R381" t="str">
        <f t="shared" si="30"/>
        <v/>
      </c>
      <c r="S381" t="str">
        <f t="shared" si="31"/>
        <v/>
      </c>
    </row>
    <row r="382" spans="1:19" x14ac:dyDescent="0.25">
      <c r="A382">
        <v>5.6323905967567498</v>
      </c>
      <c r="B382">
        <v>1.2213477343100201</v>
      </c>
      <c r="C382">
        <v>0.88232434212763999</v>
      </c>
      <c r="D382">
        <v>0.84808604167963497</v>
      </c>
      <c r="E382">
        <f t="shared" si="32"/>
        <v>1.440030039117556</v>
      </c>
      <c r="F382">
        <v>4.0049897971361097E-2</v>
      </c>
      <c r="G382">
        <v>4.6322299999999998</v>
      </c>
      <c r="H382">
        <v>4.4802799999999996</v>
      </c>
      <c r="I382">
        <f t="shared" si="33"/>
        <v>-1785.6942951899493</v>
      </c>
      <c r="J382">
        <f t="shared" si="34"/>
        <v>-1.9493706980082921</v>
      </c>
      <c r="N382">
        <f t="shared" si="35"/>
        <v>-2.7517367000666883E-4</v>
      </c>
      <c r="R382" t="str">
        <f t="shared" si="30"/>
        <v/>
      </c>
      <c r="S382" t="str">
        <f t="shared" si="31"/>
        <v/>
      </c>
    </row>
    <row r="383" spans="1:19" x14ac:dyDescent="0.25">
      <c r="A383">
        <v>5.6472911009809801</v>
      </c>
      <c r="B383">
        <v>1.23090396187662</v>
      </c>
      <c r="C383">
        <v>0.87586418786162501</v>
      </c>
      <c r="D383">
        <v>0.84090170743430104</v>
      </c>
      <c r="E383">
        <f t="shared" si="32"/>
        <v>1.4369550210819293</v>
      </c>
      <c r="F383">
        <v>4.0049897971361097E-2</v>
      </c>
      <c r="G383">
        <v>4.6322299999999998</v>
      </c>
      <c r="H383">
        <v>4.4802799999999996</v>
      </c>
      <c r="I383">
        <f t="shared" si="33"/>
        <v>-1855.2973958172131</v>
      </c>
      <c r="J383">
        <f t="shared" si="34"/>
        <v>-2.0189737986355558</v>
      </c>
      <c r="N383">
        <f t="shared" si="35"/>
        <v>-2.7037466496820077E-4</v>
      </c>
      <c r="R383" t="str">
        <f t="shared" si="30"/>
        <v/>
      </c>
      <c r="S383" t="str">
        <f t="shared" si="31"/>
        <v/>
      </c>
    </row>
    <row r="384" spans="1:19" x14ac:dyDescent="0.25">
      <c r="A384">
        <v>5.6621916052051997</v>
      </c>
      <c r="B384">
        <v>1.2404601894432099</v>
      </c>
      <c r="C384">
        <v>0.86940403359561003</v>
      </c>
      <c r="D384">
        <v>0.83435573920769202</v>
      </c>
      <c r="E384">
        <f t="shared" si="32"/>
        <v>1.4339095099818484</v>
      </c>
      <c r="F384">
        <v>4.0049897971361097E-2</v>
      </c>
      <c r="G384">
        <v>4.6322299999999998</v>
      </c>
      <c r="H384">
        <v>4.4802799999999996</v>
      </c>
      <c r="I384">
        <f t="shared" si="33"/>
        <v>-1924.3622109597241</v>
      </c>
      <c r="J384">
        <f t="shared" si="34"/>
        <v>-2.0880386137780667</v>
      </c>
      <c r="N384">
        <f t="shared" si="35"/>
        <v>-2.6565112205933253E-4</v>
      </c>
      <c r="R384" t="str">
        <f t="shared" si="30"/>
        <v/>
      </c>
      <c r="S384" t="str">
        <f t="shared" si="31"/>
        <v/>
      </c>
    </row>
    <row r="385" spans="1:19" x14ac:dyDescent="0.25">
      <c r="A385">
        <v>5.6770921094294202</v>
      </c>
      <c r="B385">
        <v>1.25001641700981</v>
      </c>
      <c r="C385">
        <v>0.86294387932959504</v>
      </c>
      <c r="D385">
        <v>0.82843315869579104</v>
      </c>
      <c r="E385">
        <f t="shared" si="32"/>
        <v>1.4308931461417185</v>
      </c>
      <c r="F385">
        <v>4.0049897971361097E-2</v>
      </c>
      <c r="G385">
        <v>4.6322299999999998</v>
      </c>
      <c r="H385">
        <v>4.4802799999999996</v>
      </c>
      <c r="I385">
        <f t="shared" si="33"/>
        <v>-1992.8970025782521</v>
      </c>
      <c r="J385">
        <f t="shared" si="34"/>
        <v>-2.1565734053965948</v>
      </c>
      <c r="N385">
        <f t="shared" si="35"/>
        <v>-2.610021898019311E-4</v>
      </c>
      <c r="R385" t="str">
        <f t="shared" si="30"/>
        <v/>
      </c>
      <c r="S385" t="str">
        <f t="shared" si="31"/>
        <v/>
      </c>
    </row>
    <row r="386" spans="1:19" x14ac:dyDescent="0.25">
      <c r="A386">
        <v>5.6919926136536496</v>
      </c>
      <c r="B386">
        <v>1.2595726445764099</v>
      </c>
      <c r="C386">
        <v>0.85679510571794804</v>
      </c>
      <c r="D386">
        <v>0.82251057818388995</v>
      </c>
      <c r="E386">
        <f t="shared" si="32"/>
        <v>1.427905575198285</v>
      </c>
      <c r="F386">
        <v>4.0049897971361097E-2</v>
      </c>
      <c r="G386">
        <v>4.6322299999999998</v>
      </c>
      <c r="H386">
        <v>4.4802799999999996</v>
      </c>
      <c r="I386">
        <f t="shared" si="33"/>
        <v>-2060.9098438660567</v>
      </c>
      <c r="J386">
        <f t="shared" si="34"/>
        <v>-2.2245862466843991</v>
      </c>
      <c r="N386">
        <f t="shared" si="35"/>
        <v>-2.5642701119413751E-4</v>
      </c>
      <c r="R386" t="str">
        <f t="shared" si="30"/>
        <v/>
      </c>
      <c r="S386" t="str">
        <f t="shared" si="31"/>
        <v/>
      </c>
    </row>
    <row r="387" spans="1:19" x14ac:dyDescent="0.25">
      <c r="A387">
        <v>5.7068931178778701</v>
      </c>
      <c r="B387">
        <v>1.26676256631689</v>
      </c>
      <c r="C387">
        <v>0.85159546929211005</v>
      </c>
      <c r="D387">
        <v>0.81658799767198897</v>
      </c>
      <c r="E387">
        <f t="shared" si="32"/>
        <v>1.424946448008537</v>
      </c>
      <c r="F387">
        <v>4.0049897971361097E-2</v>
      </c>
      <c r="G387">
        <v>4.6322299999999998</v>
      </c>
      <c r="H387">
        <v>4.4802799999999996</v>
      </c>
      <c r="I387">
        <f t="shared" si="33"/>
        <v>-2111.7420910482965</v>
      </c>
      <c r="J387">
        <f t="shared" si="34"/>
        <v>-2.2754184938666389</v>
      </c>
      <c r="N387">
        <f t="shared" si="35"/>
        <v>-2.5303283440618264E-4</v>
      </c>
      <c r="R387" t="str">
        <f t="shared" si="30"/>
        <v/>
      </c>
      <c r="S387" t="str">
        <f t="shared" si="31"/>
        <v/>
      </c>
    </row>
    <row r="388" spans="1:19" x14ac:dyDescent="0.25">
      <c r="A388">
        <v>5.7217936221021004</v>
      </c>
      <c r="B388">
        <v>1.2728506559425601</v>
      </c>
      <c r="C388">
        <v>0.84639583286627196</v>
      </c>
      <c r="D388">
        <v>0.810665417160088</v>
      </c>
      <c r="E388">
        <f t="shared" si="32"/>
        <v>1.4220154205594298</v>
      </c>
      <c r="F388">
        <v>4.0049897971361097E-2</v>
      </c>
      <c r="G388">
        <v>4.6322299999999998</v>
      </c>
      <c r="H388">
        <v>4.4802799999999996</v>
      </c>
      <c r="I388">
        <f t="shared" si="33"/>
        <v>-2154.5593871528504</v>
      </c>
      <c r="J388">
        <f t="shared" si="34"/>
        <v>-2.318235789971193</v>
      </c>
      <c r="N388">
        <f t="shared" si="35"/>
        <v>-2.5019079292623711E-4</v>
      </c>
      <c r="R388" t="str">
        <f t="shared" si="30"/>
        <v/>
      </c>
      <c r="S388" t="str">
        <f t="shared" si="31"/>
        <v/>
      </c>
    </row>
    <row r="389" spans="1:19" x14ac:dyDescent="0.25">
      <c r="A389">
        <v>5.73669412632632</v>
      </c>
      <c r="B389">
        <v>1.27893874556823</v>
      </c>
      <c r="C389">
        <v>0.84119619644043298</v>
      </c>
      <c r="D389">
        <v>0.80474283664818702</v>
      </c>
      <c r="E389">
        <f t="shared" si="32"/>
        <v>1.419112153879426</v>
      </c>
      <c r="F389">
        <v>4.0049897971361097E-2</v>
      </c>
      <c r="G389">
        <v>4.6322299999999998</v>
      </c>
      <c r="H389">
        <v>4.4802799999999996</v>
      </c>
      <c r="I389">
        <f t="shared" si="33"/>
        <v>-2197.1723744475694</v>
      </c>
      <c r="J389">
        <f t="shared" si="34"/>
        <v>-2.3608487772659119</v>
      </c>
      <c r="N389">
        <f t="shared" si="35"/>
        <v>-2.4737784799217633E-4</v>
      </c>
      <c r="R389" t="str">
        <f t="shared" si="30"/>
        <v/>
      </c>
      <c r="S389" t="str">
        <f t="shared" si="31"/>
        <v/>
      </c>
    </row>
    <row r="390" spans="1:19" x14ac:dyDescent="0.25">
      <c r="A390">
        <v>5.7515946305505503</v>
      </c>
      <c r="B390">
        <v>1.28502683519391</v>
      </c>
      <c r="C390">
        <v>0.83599656001459499</v>
      </c>
      <c r="D390">
        <v>0.79882025613628704</v>
      </c>
      <c r="E390">
        <f t="shared" si="32"/>
        <v>1.4162363139517515</v>
      </c>
      <c r="F390">
        <v>4.0049897971361097E-2</v>
      </c>
      <c r="G390">
        <v>4.6322299999999998</v>
      </c>
      <c r="H390">
        <v>4.4802799999999996</v>
      </c>
      <c r="I390">
        <f t="shared" si="33"/>
        <v>-2239.5829934537278</v>
      </c>
      <c r="J390">
        <f t="shared" si="34"/>
        <v>-2.4032593962720705</v>
      </c>
      <c r="N390">
        <f t="shared" si="35"/>
        <v>-2.4459377494799405E-4</v>
      </c>
      <c r="R390" t="str">
        <f t="shared" si="30"/>
        <v/>
      </c>
      <c r="S390" t="str">
        <f t="shared" si="31"/>
        <v/>
      </c>
    </row>
    <row r="391" spans="1:19" x14ac:dyDescent="0.25">
      <c r="A391">
        <v>5.7664951347747699</v>
      </c>
      <c r="B391">
        <v>1.2911149248195799</v>
      </c>
      <c r="C391">
        <v>0.83079692358875601</v>
      </c>
      <c r="D391">
        <v>0.79289767562438496</v>
      </c>
      <c r="E391">
        <f t="shared" si="32"/>
        <v>1.4133875716294018</v>
      </c>
      <c r="F391">
        <v>4.0049897971361097E-2</v>
      </c>
      <c r="G391">
        <v>4.6322299999999998</v>
      </c>
      <c r="H391">
        <v>4.4802799999999996</v>
      </c>
      <c r="I391">
        <f t="shared" si="33"/>
        <v>-2281.7931571764552</v>
      </c>
      <c r="J391">
        <f t="shared" si="34"/>
        <v>-2.4454695599947978</v>
      </c>
      <c r="N391">
        <f t="shared" si="35"/>
        <v>-2.4183834878960662E-4</v>
      </c>
      <c r="R391" t="str">
        <f t="shared" si="30"/>
        <v/>
      </c>
      <c r="S391" t="str">
        <f t="shared" si="31"/>
        <v/>
      </c>
    </row>
    <row r="392" spans="1:19" x14ac:dyDescent="0.25">
      <c r="A392">
        <v>5.7813956389989896</v>
      </c>
      <c r="B392">
        <v>1.29720301444525</v>
      </c>
      <c r="C392">
        <v>0.82559728716291803</v>
      </c>
      <c r="D392">
        <v>0.78697509511248398</v>
      </c>
      <c r="E392">
        <f t="shared" si="32"/>
        <v>1.4105656025517874</v>
      </c>
      <c r="F392">
        <v>4.0049897971361097E-2</v>
      </c>
      <c r="G392">
        <v>4.6322299999999998</v>
      </c>
      <c r="H392">
        <v>4.4802799999999996</v>
      </c>
      <c r="I392">
        <f t="shared" si="33"/>
        <v>-2323.8047516229449</v>
      </c>
      <c r="J392">
        <f t="shared" si="34"/>
        <v>-2.4874811544412876</v>
      </c>
      <c r="N392">
        <f t="shared" si="35"/>
        <v>-2.3911134424282212E-4</v>
      </c>
      <c r="R392" t="str">
        <f t="shared" si="30"/>
        <v/>
      </c>
      <c r="S392" t="str">
        <f t="shared" si="31"/>
        <v/>
      </c>
    </row>
    <row r="393" spans="1:19" x14ac:dyDescent="0.25">
      <c r="A393">
        <v>5.7962961432232198</v>
      </c>
      <c r="B393">
        <v>1.3032911040709201</v>
      </c>
      <c r="C393">
        <v>0.82039765073707904</v>
      </c>
      <c r="D393">
        <v>0.781052514600584</v>
      </c>
      <c r="E393">
        <f t="shared" si="32"/>
        <v>1.407770087063035</v>
      </c>
      <c r="F393">
        <v>4.0049897971361097E-2</v>
      </c>
      <c r="G393">
        <v>4.6322299999999998</v>
      </c>
      <c r="H393">
        <v>4.4802799999999996</v>
      </c>
      <c r="I393">
        <f t="shared" si="33"/>
        <v>-2365.6196363078129</v>
      </c>
      <c r="J393">
        <f t="shared" si="34"/>
        <v>-2.5292960391261556</v>
      </c>
      <c r="N393">
        <f t="shared" si="35"/>
        <v>-2.364125358386403E-4</v>
      </c>
      <c r="R393" t="str">
        <f t="shared" si="30"/>
        <v/>
      </c>
      <c r="S393" t="str">
        <f t="shared" si="31"/>
        <v/>
      </c>
    </row>
    <row r="394" spans="1:19" x14ac:dyDescent="0.25">
      <c r="A394">
        <v>5.8111966474474404</v>
      </c>
      <c r="B394">
        <v>1.3093791936965999</v>
      </c>
      <c r="C394">
        <v>0.81519801431124095</v>
      </c>
      <c r="D394">
        <v>0.77512993408868303</v>
      </c>
      <c r="E394">
        <f t="shared" si="32"/>
        <v>1.4050007101318922</v>
      </c>
      <c r="F394">
        <v>4.0049897971361097E-2</v>
      </c>
      <c r="G394">
        <v>4.6322299999999998</v>
      </c>
      <c r="H394">
        <v>4.4802799999999996</v>
      </c>
      <c r="I394">
        <f t="shared" si="33"/>
        <v>-2407.2396447471178</v>
      </c>
      <c r="J394">
        <f t="shared" si="34"/>
        <v>-2.5709160475654604</v>
      </c>
      <c r="N394">
        <f t="shared" si="35"/>
        <v>-2.3374169798587739E-4</v>
      </c>
      <c r="R394" t="str">
        <f t="shared" si="30"/>
        <v/>
      </c>
      <c r="S394" t="str">
        <f t="shared" si="31"/>
        <v/>
      </c>
    </row>
    <row r="395" spans="1:19" x14ac:dyDescent="0.25">
      <c r="A395">
        <v>5.8260971516716697</v>
      </c>
      <c r="B395">
        <v>1.31546728332227</v>
      </c>
      <c r="C395">
        <v>0.80999837788540296</v>
      </c>
      <c r="D395">
        <v>0.76920735357678205</v>
      </c>
      <c r="E395">
        <f t="shared" si="32"/>
        <v>1.4022571612731749</v>
      </c>
      <c r="F395">
        <v>4.0049897971361097E-2</v>
      </c>
      <c r="G395">
        <v>4.6322299999999998</v>
      </c>
      <c r="H395">
        <v>4.4802799999999996</v>
      </c>
      <c r="I395">
        <f t="shared" si="33"/>
        <v>-2448.666584940504</v>
      </c>
      <c r="J395">
        <f t="shared" si="34"/>
        <v>-2.6123429877588467</v>
      </c>
      <c r="N395">
        <f t="shared" si="35"/>
        <v>-2.3109860504125061E-4</v>
      </c>
      <c r="R395" t="str">
        <f t="shared" si="30"/>
        <v/>
      </c>
      <c r="S395" t="str">
        <f t="shared" si="31"/>
        <v/>
      </c>
    </row>
    <row r="396" spans="1:19" x14ac:dyDescent="0.25">
      <c r="A396">
        <v>5.8409976558958903</v>
      </c>
      <c r="B396">
        <v>1.3215553729479399</v>
      </c>
      <c r="C396">
        <v>0.80479874145956398</v>
      </c>
      <c r="D396">
        <v>0.76346586738152</v>
      </c>
      <c r="E396">
        <f t="shared" si="32"/>
        <v>1.3995391344707742</v>
      </c>
      <c r="F396">
        <v>4.0049897971361097E-2</v>
      </c>
      <c r="G396">
        <v>4.6322299999999998</v>
      </c>
      <c r="H396">
        <v>4.4802799999999996</v>
      </c>
      <c r="I396">
        <f t="shared" si="33"/>
        <v>-2489.9022398428788</v>
      </c>
      <c r="J396">
        <f t="shared" si="34"/>
        <v>-2.6535786426612211</v>
      </c>
      <c r="N396">
        <f t="shared" si="35"/>
        <v>-2.2848303137691845E-4</v>
      </c>
      <c r="R396" t="str">
        <f t="shared" si="30"/>
        <v/>
      </c>
      <c r="S396" t="str">
        <f t="shared" si="31"/>
        <v/>
      </c>
    </row>
    <row r="397" spans="1:19" x14ac:dyDescent="0.25">
      <c r="A397">
        <v>5.8558981601201197</v>
      </c>
      <c r="B397">
        <v>1.32764346257362</v>
      </c>
      <c r="C397">
        <v>0.799599105033726</v>
      </c>
      <c r="D397">
        <v>0.75975355488062202</v>
      </c>
      <c r="E397">
        <f t="shared" si="32"/>
        <v>1.3968463281021304</v>
      </c>
      <c r="F397">
        <v>4.0049897971361097E-2</v>
      </c>
      <c r="G397">
        <v>4.6322299999999998</v>
      </c>
      <c r="H397">
        <v>4.4802799999999996</v>
      </c>
      <c r="I397">
        <f t="shared" si="33"/>
        <v>-2530.9483678246679</v>
      </c>
      <c r="J397">
        <f t="shared" si="34"/>
        <v>-2.6946247706430104</v>
      </c>
      <c r="N397">
        <f t="shared" si="35"/>
        <v>-2.2589475144563524E-4</v>
      </c>
      <c r="R397" t="str">
        <f t="shared" si="30"/>
        <v/>
      </c>
      <c r="S397" t="str">
        <f t="shared" si="31"/>
        <v/>
      </c>
    </row>
    <row r="398" spans="1:19" x14ac:dyDescent="0.25">
      <c r="A398">
        <v>5.8707986643443402</v>
      </c>
      <c r="B398">
        <v>1.3337315521992901</v>
      </c>
      <c r="C398">
        <v>0.79439946860788702</v>
      </c>
      <c r="D398">
        <v>0.75604124237972503</v>
      </c>
      <c r="E398">
        <f t="shared" si="32"/>
        <v>1.3941784448642014</v>
      </c>
      <c r="F398">
        <v>4.0049897971361097E-2</v>
      </c>
      <c r="G398">
        <v>4.6322299999999998</v>
      </c>
      <c r="H398">
        <v>4.4802799999999996</v>
      </c>
      <c r="I398">
        <f t="shared" si="33"/>
        <v>-2571.8067031215187</v>
      </c>
      <c r="J398">
        <f t="shared" si="34"/>
        <v>-2.7354831059398612</v>
      </c>
      <c r="N398">
        <f t="shared" si="35"/>
        <v>-2.23333539843542E-4</v>
      </c>
      <c r="R398" t="str">
        <f t="shared" si="30"/>
        <v/>
      </c>
      <c r="S398" t="str">
        <f t="shared" si="31"/>
        <v/>
      </c>
    </row>
    <row r="399" spans="1:19" x14ac:dyDescent="0.25">
      <c r="A399">
        <v>5.8856991685685598</v>
      </c>
      <c r="B399">
        <v>1.3362965002498901</v>
      </c>
      <c r="C399">
        <v>0.79112214019799398</v>
      </c>
      <c r="D399">
        <v>0.75232892987882705</v>
      </c>
      <c r="E399">
        <f t="shared" si="32"/>
        <v>1.3915351917008323</v>
      </c>
      <c r="F399">
        <v>4.0049897971361097E-2</v>
      </c>
      <c r="G399">
        <v>4.6322299999999998</v>
      </c>
      <c r="H399">
        <v>4.4802799999999996</v>
      </c>
      <c r="I399">
        <f t="shared" si="33"/>
        <v>-2588.9647492652657</v>
      </c>
      <c r="J399">
        <f t="shared" si="34"/>
        <v>-2.752641152083608</v>
      </c>
      <c r="N399">
        <f t="shared" si="35"/>
        <v>-2.2226253618806249E-4</v>
      </c>
      <c r="R399" t="str">
        <f t="shared" ref="R399:R462" si="36">IF(S399="","",A399)</f>
        <v/>
      </c>
      <c r="S399" t="str">
        <f t="shared" ref="S399:S462" si="37">IF(AND(B399&gt;B398, B399&gt;B400), B399, "")</f>
        <v/>
      </c>
    </row>
    <row r="400" spans="1:19" x14ac:dyDescent="0.25">
      <c r="A400">
        <v>5.9005996727927901</v>
      </c>
      <c r="B400">
        <v>1.33810386049553</v>
      </c>
      <c r="C400">
        <v>0.78825816932120896</v>
      </c>
      <c r="D400">
        <v>0.74861661737792995</v>
      </c>
      <c r="E400">
        <f t="shared" si="32"/>
        <v>1.3889162797315486</v>
      </c>
      <c r="F400">
        <v>4.0049897971361097E-2</v>
      </c>
      <c r="G400">
        <v>4.6322299999999998</v>
      </c>
      <c r="H400">
        <v>4.4802799999999996</v>
      </c>
      <c r="I400">
        <f t="shared" si="33"/>
        <v>-2601.0351952787933</v>
      </c>
      <c r="J400">
        <f t="shared" si="34"/>
        <v>-2.764711598097136</v>
      </c>
      <c r="N400">
        <f t="shared" si="35"/>
        <v>-2.21510718560147E-4</v>
      </c>
      <c r="R400" t="str">
        <f t="shared" si="36"/>
        <v/>
      </c>
      <c r="S400" t="str">
        <f t="shared" si="37"/>
        <v/>
      </c>
    </row>
    <row r="401" spans="1:19" x14ac:dyDescent="0.25">
      <c r="A401">
        <v>5.9155001770170097</v>
      </c>
      <c r="B401">
        <v>1.3399112207411701</v>
      </c>
      <c r="C401">
        <v>0.78539419844442504</v>
      </c>
      <c r="D401">
        <v>0.74490430487703196</v>
      </c>
      <c r="E401">
        <f t="shared" si="32"/>
        <v>1.3863214241817143</v>
      </c>
      <c r="F401">
        <v>4.0049897971361097E-2</v>
      </c>
      <c r="G401">
        <v>4.6322299999999998</v>
      </c>
      <c r="H401">
        <v>4.4802799999999996</v>
      </c>
      <c r="I401">
        <f t="shared" si="33"/>
        <v>-2613.0893488890019</v>
      </c>
      <c r="J401">
        <f t="shared" si="34"/>
        <v>-2.7767657517073445</v>
      </c>
      <c r="N401">
        <f t="shared" si="35"/>
        <v>-2.2076125239515234E-4</v>
      </c>
      <c r="R401" t="str">
        <f t="shared" si="36"/>
        <v/>
      </c>
      <c r="S401" t="str">
        <f t="shared" si="37"/>
        <v/>
      </c>
    </row>
    <row r="402" spans="1:19" x14ac:dyDescent="0.25">
      <c r="A402">
        <v>5.93040068124124</v>
      </c>
      <c r="B402">
        <v>1.3417185809868</v>
      </c>
      <c r="C402">
        <v>0.78253022756764001</v>
      </c>
      <c r="D402">
        <v>0.74119199237613398</v>
      </c>
      <c r="E402">
        <f t="shared" si="32"/>
        <v>1.383750344314016</v>
      </c>
      <c r="F402">
        <v>4.0049897971361097E-2</v>
      </c>
      <c r="G402">
        <v>4.6322299999999998</v>
      </c>
      <c r="H402">
        <v>4.4802799999999996</v>
      </c>
      <c r="I402">
        <f t="shared" si="33"/>
        <v>-2625.1272540187465</v>
      </c>
      <c r="J402">
        <f t="shared" si="34"/>
        <v>-2.7888036568370889</v>
      </c>
      <c r="N402">
        <f t="shared" si="35"/>
        <v>-2.2001413181070451E-4</v>
      </c>
      <c r="R402" t="str">
        <f t="shared" si="36"/>
        <v/>
      </c>
      <c r="S402" t="str">
        <f t="shared" si="37"/>
        <v/>
      </c>
    </row>
    <row r="403" spans="1:19" x14ac:dyDescent="0.25">
      <c r="A403">
        <v>5.9453011854654596</v>
      </c>
      <c r="B403">
        <v>1.3435259412324401</v>
      </c>
      <c r="C403">
        <v>0.77966625669085599</v>
      </c>
      <c r="D403">
        <v>0.73747967987523699</v>
      </c>
      <c r="E403">
        <f t="shared" si="32"/>
        <v>1.381202763361286</v>
      </c>
      <c r="F403">
        <v>4.0049897971361097E-2</v>
      </c>
      <c r="G403">
        <v>4.6322299999999998</v>
      </c>
      <c r="H403">
        <v>4.4802799999999996</v>
      </c>
      <c r="I403">
        <f t="shared" si="33"/>
        <v>-2637.1489544137075</v>
      </c>
      <c r="J403">
        <f t="shared" si="34"/>
        <v>-2.8008253572320503</v>
      </c>
      <c r="N403">
        <f t="shared" si="35"/>
        <v>-2.1926935092689802E-4</v>
      </c>
      <c r="R403" t="str">
        <f t="shared" si="36"/>
        <v/>
      </c>
      <c r="S403" t="str">
        <f t="shared" si="37"/>
        <v/>
      </c>
    </row>
    <row r="404" spans="1:19" x14ac:dyDescent="0.25">
      <c r="A404">
        <v>5.9602016896896899</v>
      </c>
      <c r="B404">
        <v>1.3453333014780799</v>
      </c>
      <c r="C404">
        <v>0.77680228581407096</v>
      </c>
      <c r="D404">
        <v>0.73376736737433901</v>
      </c>
      <c r="E404">
        <f t="shared" si="32"/>
        <v>1.378678408460577</v>
      </c>
      <c r="F404">
        <v>4.0049897971361097E-2</v>
      </c>
      <c r="G404">
        <v>4.6322299999999998</v>
      </c>
      <c r="H404">
        <v>4.4802799999999996</v>
      </c>
      <c r="I404">
        <f t="shared" si="33"/>
        <v>-2649.1544936429332</v>
      </c>
      <c r="J404">
        <f t="shared" si="34"/>
        <v>-2.8128308964612758</v>
      </c>
      <c r="N404">
        <f t="shared" si="35"/>
        <v>-2.1852690386644591E-4</v>
      </c>
      <c r="R404" t="str">
        <f t="shared" si="36"/>
        <v/>
      </c>
      <c r="S404" t="str">
        <f t="shared" si="37"/>
        <v/>
      </c>
    </row>
    <row r="405" spans="1:19" x14ac:dyDescent="0.25">
      <c r="A405">
        <v>5.9751021939139104</v>
      </c>
      <c r="B405">
        <v>1.34714066172372</v>
      </c>
      <c r="C405">
        <v>0.77393831493728704</v>
      </c>
      <c r="D405">
        <v>0.73005505487344202</v>
      </c>
      <c r="E405">
        <f t="shared" si="32"/>
        <v>1.3761770105885212</v>
      </c>
      <c r="F405">
        <v>4.0049897971361097E-2</v>
      </c>
      <c r="G405">
        <v>4.6322299999999998</v>
      </c>
      <c r="H405">
        <v>4.4802799999999996</v>
      </c>
      <c r="I405">
        <f t="shared" si="33"/>
        <v>-2661.1439151000668</v>
      </c>
      <c r="J405">
        <f t="shared" si="34"/>
        <v>-2.8248203179184093</v>
      </c>
      <c r="N405">
        <f t="shared" si="35"/>
        <v>-2.1778678475478845E-4</v>
      </c>
      <c r="R405" t="str">
        <f t="shared" si="36"/>
        <v/>
      </c>
      <c r="S405" t="str">
        <f t="shared" si="37"/>
        <v/>
      </c>
    </row>
    <row r="406" spans="1:19" x14ac:dyDescent="0.25">
      <c r="A406">
        <v>5.99000269813813</v>
      </c>
      <c r="B406">
        <v>1.3489480219693599</v>
      </c>
      <c r="C406">
        <v>0.77107434406050201</v>
      </c>
      <c r="D406">
        <v>0.72634274237254404</v>
      </c>
      <c r="E406">
        <f t="shared" si="32"/>
        <v>1.3736983044978943</v>
      </c>
      <c r="F406">
        <v>4.0049897971361097E-2</v>
      </c>
      <c r="G406">
        <v>4.6322299999999998</v>
      </c>
      <c r="H406">
        <v>4.4802799999999996</v>
      </c>
      <c r="I406">
        <f t="shared" si="33"/>
        <v>-2673.1172620042094</v>
      </c>
      <c r="J406">
        <f t="shared" si="34"/>
        <v>-2.8367936648225518</v>
      </c>
      <c r="N406">
        <f t="shared" si="35"/>
        <v>-2.1704898772022024E-4</v>
      </c>
      <c r="R406" t="str">
        <f t="shared" si="36"/>
        <v/>
      </c>
      <c r="S406" t="str">
        <f t="shared" si="37"/>
        <v/>
      </c>
    </row>
    <row r="407" spans="1:19" x14ac:dyDescent="0.25">
      <c r="A407">
        <v>6.0049032023623603</v>
      </c>
      <c r="B407">
        <v>1.35075538221499</v>
      </c>
      <c r="C407">
        <v>0.76821037318371799</v>
      </c>
      <c r="D407">
        <v>0.72263042987164605</v>
      </c>
      <c r="E407">
        <f t="shared" si="32"/>
        <v>1.3712420286553959</v>
      </c>
      <c r="F407">
        <v>4.0049897971361097E-2</v>
      </c>
      <c r="G407">
        <v>4.6322299999999998</v>
      </c>
      <c r="H407">
        <v>4.4802799999999996</v>
      </c>
      <c r="I407">
        <f t="shared" si="33"/>
        <v>-2685.0745774007969</v>
      </c>
      <c r="J407">
        <f t="shared" si="34"/>
        <v>-2.8487509802191395</v>
      </c>
      <c r="N407">
        <f t="shared" si="35"/>
        <v>-2.1631350689401601E-4</v>
      </c>
      <c r="R407" t="str">
        <f t="shared" si="36"/>
        <v/>
      </c>
      <c r="S407" t="str">
        <f t="shared" si="37"/>
        <v/>
      </c>
    </row>
    <row r="408" spans="1:19" x14ac:dyDescent="0.25">
      <c r="A408">
        <v>6.0198037065865799</v>
      </c>
      <c r="B408">
        <v>1.3525627424606299</v>
      </c>
      <c r="C408">
        <v>0.76534640230693296</v>
      </c>
      <c r="D408">
        <v>0.71891811737074895</v>
      </c>
      <c r="E408">
        <f t="shared" si="32"/>
        <v>1.3688079251806087</v>
      </c>
      <c r="F408">
        <v>4.0049897971361097E-2</v>
      </c>
      <c r="G408">
        <v>4.6322299999999998</v>
      </c>
      <c r="H408">
        <v>4.4802799999999996</v>
      </c>
      <c r="I408">
        <f t="shared" si="33"/>
        <v>-2697.0159041627867</v>
      </c>
      <c r="J408">
        <f t="shared" si="34"/>
        <v>-2.8606923069811292</v>
      </c>
      <c r="N408">
        <f t="shared" si="35"/>
        <v>-2.1558033641053511E-4</v>
      </c>
      <c r="R408" t="str">
        <f t="shared" si="36"/>
        <v/>
      </c>
      <c r="S408" t="str">
        <f t="shared" si="37"/>
        <v/>
      </c>
    </row>
    <row r="409" spans="1:19" x14ac:dyDescent="0.25">
      <c r="A409">
        <v>6.0347042108108102</v>
      </c>
      <c r="B409">
        <v>1.35437010270627</v>
      </c>
      <c r="C409">
        <v>0.76248243143014904</v>
      </c>
      <c r="D409">
        <v>0.71596457232908595</v>
      </c>
      <c r="E409">
        <f t="shared" si="32"/>
        <v>1.3663957397860895</v>
      </c>
      <c r="F409">
        <v>4.0049897971361097E-2</v>
      </c>
      <c r="G409">
        <v>4.6322299999999998</v>
      </c>
      <c r="H409">
        <v>4.4802799999999996</v>
      </c>
      <c r="I409">
        <f t="shared" si="33"/>
        <v>-2708.9412849911891</v>
      </c>
      <c r="J409">
        <f t="shared" si="34"/>
        <v>-2.8726176878095315</v>
      </c>
      <c r="N409">
        <f t="shared" si="35"/>
        <v>-2.1484947040736478E-4</v>
      </c>
      <c r="R409" t="str">
        <f t="shared" si="36"/>
        <v/>
      </c>
      <c r="S409" t="str">
        <f t="shared" si="37"/>
        <v/>
      </c>
    </row>
    <row r="410" spans="1:19" x14ac:dyDescent="0.25">
      <c r="A410">
        <v>6.0496047150350298</v>
      </c>
      <c r="B410">
        <v>1.3561774629519101</v>
      </c>
      <c r="C410">
        <v>0.75961846055336402</v>
      </c>
      <c r="D410">
        <v>0.71494822186291795</v>
      </c>
      <c r="E410">
        <f t="shared" si="32"/>
        <v>1.3640052217186165</v>
      </c>
      <c r="F410">
        <v>4.0049897971361097E-2</v>
      </c>
      <c r="G410">
        <v>4.6322299999999998</v>
      </c>
      <c r="H410">
        <v>4.4802799999999996</v>
      </c>
      <c r="I410">
        <f t="shared" si="33"/>
        <v>-2720.8507624162439</v>
      </c>
      <c r="J410">
        <f t="shared" si="34"/>
        <v>-2.8845271652345863</v>
      </c>
      <c r="N410">
        <f t="shared" si="35"/>
        <v>-2.1412090302542168E-4</v>
      </c>
      <c r="R410" t="str">
        <f t="shared" si="36"/>
        <v/>
      </c>
      <c r="S410" t="str">
        <f t="shared" si="37"/>
        <v/>
      </c>
    </row>
    <row r="411" spans="1:19" x14ac:dyDescent="0.25">
      <c r="A411">
        <v>6.0645052192592503</v>
      </c>
      <c r="B411">
        <v>1.35624290772525</v>
      </c>
      <c r="C411">
        <v>0.75764208992328297</v>
      </c>
      <c r="D411">
        <v>0.71393187139674896</v>
      </c>
      <c r="E411">
        <f t="shared" si="32"/>
        <v>1.3616361237015089</v>
      </c>
      <c r="F411">
        <v>4.0049897971361097E-2</v>
      </c>
      <c r="G411">
        <v>4.6322299999999998</v>
      </c>
      <c r="H411">
        <v>4.4802799999999996</v>
      </c>
      <c r="I411">
        <f t="shared" si="33"/>
        <v>-2721.2817084810408</v>
      </c>
      <c r="J411">
        <f t="shared" si="34"/>
        <v>-2.8849581112993832</v>
      </c>
      <c r="N411">
        <f t="shared" si="35"/>
        <v>-2.1409456454525301E-4</v>
      </c>
      <c r="R411">
        <f t="shared" si="36"/>
        <v>6.0645052192592503</v>
      </c>
      <c r="S411">
        <f t="shared" si="37"/>
        <v>1.35624290772525</v>
      </c>
    </row>
    <row r="412" spans="1:19" x14ac:dyDescent="0.25">
      <c r="A412">
        <v>6.0794057234834797</v>
      </c>
      <c r="B412">
        <v>1.3536847978513</v>
      </c>
      <c r="C412">
        <v>0.75700256243467401</v>
      </c>
      <c r="D412">
        <v>0.71291552093058097</v>
      </c>
      <c r="E412">
        <f t="shared" si="32"/>
        <v>1.3592882018780483</v>
      </c>
      <c r="F412">
        <v>4.0049897971361097E-2</v>
      </c>
      <c r="G412">
        <v>4.6322299999999998</v>
      </c>
      <c r="H412">
        <v>4.4802799999999996</v>
      </c>
      <c r="I412">
        <f t="shared" si="33"/>
        <v>-2704.4213592282063</v>
      </c>
      <c r="J412">
        <f t="shared" si="34"/>
        <v>-2.8680977620465486</v>
      </c>
      <c r="N412">
        <f t="shared" si="35"/>
        <v>-2.1512632526736759E-4</v>
      </c>
      <c r="R412" t="str">
        <f t="shared" si="36"/>
        <v/>
      </c>
      <c r="S412" t="str">
        <f t="shared" si="37"/>
        <v/>
      </c>
    </row>
    <row r="413" spans="1:19" x14ac:dyDescent="0.25">
      <c r="A413">
        <v>6.0943062277077003</v>
      </c>
      <c r="B413">
        <v>1.35112668797735</v>
      </c>
      <c r="C413">
        <v>0.75636303494606405</v>
      </c>
      <c r="D413">
        <v>0.71189917046441298</v>
      </c>
      <c r="E413">
        <f t="shared" si="32"/>
        <v>1.356961215755953</v>
      </c>
      <c r="F413">
        <v>4.0049897971361097E-2</v>
      </c>
      <c r="G413">
        <v>4.6322299999999998</v>
      </c>
      <c r="H413">
        <v>4.4802799999999996</v>
      </c>
      <c r="I413">
        <f t="shared" si="33"/>
        <v>-2687.5291181767584</v>
      </c>
      <c r="J413">
        <f t="shared" si="34"/>
        <v>-2.8512055209951011</v>
      </c>
      <c r="N413">
        <f t="shared" si="35"/>
        <v>-2.1616269529898649E-4</v>
      </c>
      <c r="R413" t="str">
        <f t="shared" si="36"/>
        <v/>
      </c>
      <c r="S413" t="str">
        <f t="shared" si="37"/>
        <v/>
      </c>
    </row>
    <row r="414" spans="1:19" x14ac:dyDescent="0.25">
      <c r="A414">
        <v>6.1092067319319296</v>
      </c>
      <c r="B414">
        <v>1.3485685781034</v>
      </c>
      <c r="C414">
        <v>0.75572350745745498</v>
      </c>
      <c r="D414">
        <v>0.71088281999824499</v>
      </c>
      <c r="E414">
        <f t="shared" si="32"/>
        <v>1.3546549281528733</v>
      </c>
      <c r="F414">
        <v>4.0049897971361097E-2</v>
      </c>
      <c r="G414">
        <v>4.6322299999999998</v>
      </c>
      <c r="H414">
        <v>4.4802799999999996</v>
      </c>
      <c r="I414">
        <f t="shared" si="33"/>
        <v>-2670.6048644496495</v>
      </c>
      <c r="J414">
        <f t="shared" si="34"/>
        <v>-2.834281267267992</v>
      </c>
      <c r="N414">
        <f t="shared" si="35"/>
        <v>-2.1720369125884727E-4</v>
      </c>
      <c r="R414" t="str">
        <f t="shared" si="36"/>
        <v/>
      </c>
      <c r="S414" t="str">
        <f t="shared" si="37"/>
        <v/>
      </c>
    </row>
    <row r="415" spans="1:19" x14ac:dyDescent="0.25">
      <c r="A415">
        <v>6.1241072361561502</v>
      </c>
      <c r="B415">
        <v>1.34601046822945</v>
      </c>
      <c r="C415">
        <v>0.75508397996884602</v>
      </c>
      <c r="D415">
        <v>0.70986646953207599</v>
      </c>
      <c r="E415">
        <f t="shared" si="32"/>
        <v>1.3523691051429205</v>
      </c>
      <c r="F415">
        <v>4.0049897971361097E-2</v>
      </c>
      <c r="G415">
        <v>4.6322299999999998</v>
      </c>
      <c r="H415">
        <v>4.4802799999999996</v>
      </c>
      <c r="I415">
        <f t="shared" si="33"/>
        <v>-2653.6484764813013</v>
      </c>
      <c r="J415">
        <f t="shared" si="34"/>
        <v>-2.8173248792996439</v>
      </c>
      <c r="N415">
        <f t="shared" si="35"/>
        <v>-2.1824932977869001E-4</v>
      </c>
      <c r="R415" t="str">
        <f t="shared" si="36"/>
        <v/>
      </c>
      <c r="S415" t="str">
        <f t="shared" si="37"/>
        <v/>
      </c>
    </row>
    <row r="416" spans="1:19" x14ac:dyDescent="0.25">
      <c r="A416">
        <v>6.1390077403803804</v>
      </c>
      <c r="B416">
        <v>1.34345235835551</v>
      </c>
      <c r="C416">
        <v>0.75444445248023595</v>
      </c>
      <c r="D416">
        <v>0.708850119065908</v>
      </c>
      <c r="E416">
        <f t="shared" si="32"/>
        <v>1.3501035160041668</v>
      </c>
      <c r="F416">
        <v>4.0049897971361097E-2</v>
      </c>
      <c r="G416">
        <v>4.6322299999999998</v>
      </c>
      <c r="H416">
        <v>4.4802799999999996</v>
      </c>
      <c r="I416">
        <f t="shared" si="33"/>
        <v>-2636.6598320124299</v>
      </c>
      <c r="J416">
        <f t="shared" si="34"/>
        <v>-2.8003362348307723</v>
      </c>
      <c r="N416">
        <f t="shared" si="35"/>
        <v>-2.1929962750257559E-4</v>
      </c>
      <c r="R416" t="str">
        <f t="shared" si="36"/>
        <v/>
      </c>
      <c r="S416" t="str">
        <f t="shared" si="37"/>
        <v/>
      </c>
    </row>
    <row r="417" spans="1:19" x14ac:dyDescent="0.25">
      <c r="A417">
        <v>6.1539082446046001</v>
      </c>
      <c r="B417">
        <v>1.34089424848156</v>
      </c>
      <c r="C417">
        <v>0.75380492499162699</v>
      </c>
      <c r="D417">
        <v>0.70783376859974001</v>
      </c>
      <c r="E417">
        <f t="shared" si="32"/>
        <v>1.3478579331671365</v>
      </c>
      <c r="F417">
        <v>4.0049897971361097E-2</v>
      </c>
      <c r="G417">
        <v>4.6322299999999998</v>
      </c>
      <c r="H417">
        <v>4.4802799999999996</v>
      </c>
      <c r="I417">
        <f t="shared" si="33"/>
        <v>-2619.6388080844931</v>
      </c>
      <c r="J417">
        <f t="shared" si="34"/>
        <v>-2.7833152109028356</v>
      </c>
      <c r="N417">
        <f t="shared" si="35"/>
        <v>-2.2035460108621631E-4</v>
      </c>
      <c r="R417" t="str">
        <f t="shared" si="36"/>
        <v/>
      </c>
      <c r="S417" t="str">
        <f t="shared" si="37"/>
        <v/>
      </c>
    </row>
    <row r="418" spans="1:19" x14ac:dyDescent="0.25">
      <c r="A418">
        <v>6.1688087488288197</v>
      </c>
      <c r="B418">
        <v>1.33833613860761</v>
      </c>
      <c r="C418">
        <v>0.75316539750301803</v>
      </c>
      <c r="D418">
        <v>0.70681741813357202</v>
      </c>
      <c r="E418">
        <f t="shared" si="32"/>
        <v>1.3456321321642268</v>
      </c>
      <c r="F418">
        <v>4.0049897971361097E-2</v>
      </c>
      <c r="G418">
        <v>4.6322299999999998</v>
      </c>
      <c r="H418">
        <v>4.4802799999999996</v>
      </c>
      <c r="I418">
        <f t="shared" si="33"/>
        <v>-2602.5852810347483</v>
      </c>
      <c r="J418">
        <f t="shared" si="34"/>
        <v>-2.7662616838530907</v>
      </c>
      <c r="N418">
        <f t="shared" si="35"/>
        <v>-2.2141426719625123E-4</v>
      </c>
      <c r="R418" t="str">
        <f t="shared" si="36"/>
        <v/>
      </c>
      <c r="S418" t="str">
        <f t="shared" si="37"/>
        <v/>
      </c>
    </row>
    <row r="419" spans="1:19" x14ac:dyDescent="0.25">
      <c r="A419">
        <v>6.18370925305305</v>
      </c>
      <c r="B419">
        <v>1.33577802873366</v>
      </c>
      <c r="C419">
        <v>0.75252587001440796</v>
      </c>
      <c r="D419">
        <v>0.70580106766740303</v>
      </c>
      <c r="E419">
        <f t="shared" si="32"/>
        <v>1.3434258915800759</v>
      </c>
      <c r="F419">
        <v>4.0049897971361097E-2</v>
      </c>
      <c r="G419">
        <v>4.6322299999999998</v>
      </c>
      <c r="H419">
        <v>4.4802799999999996</v>
      </c>
      <c r="I419">
        <f t="shared" si="33"/>
        <v>-2585.4991264905948</v>
      </c>
      <c r="J419">
        <f t="shared" si="34"/>
        <v>-2.7491755293089373</v>
      </c>
      <c r="N419">
        <f t="shared" si="35"/>
        <v>-2.2247864250955383E-4</v>
      </c>
      <c r="R419" t="str">
        <f t="shared" si="36"/>
        <v/>
      </c>
      <c r="S419" t="str">
        <f t="shared" si="37"/>
        <v/>
      </c>
    </row>
    <row r="420" spans="1:19" x14ac:dyDescent="0.25">
      <c r="A420">
        <v>6.1986097572772696</v>
      </c>
      <c r="B420">
        <v>1.33321991885971</v>
      </c>
      <c r="C420">
        <v>0.751886342525799</v>
      </c>
      <c r="D420">
        <v>0.70478471720123503</v>
      </c>
      <c r="E420">
        <f t="shared" si="32"/>
        <v>1.3412389930028397</v>
      </c>
      <c r="F420">
        <v>4.0049897971361097E-2</v>
      </c>
      <c r="G420">
        <v>4.6322299999999998</v>
      </c>
      <c r="H420">
        <v>4.4802799999999996</v>
      </c>
      <c r="I420">
        <f t="shared" si="33"/>
        <v>-2568.3802193642009</v>
      </c>
      <c r="J420">
        <f t="shared" si="34"/>
        <v>-2.7320566221825433</v>
      </c>
      <c r="N420">
        <f t="shared" si="35"/>
        <v>-2.2354774371250504E-4</v>
      </c>
      <c r="R420" t="str">
        <f t="shared" si="36"/>
        <v/>
      </c>
      <c r="S420" t="str">
        <f t="shared" si="37"/>
        <v/>
      </c>
    </row>
    <row r="421" spans="1:19" x14ac:dyDescent="0.25">
      <c r="A421">
        <v>6.2135102615014999</v>
      </c>
      <c r="B421">
        <v>1.33066180898577</v>
      </c>
      <c r="C421">
        <v>0.75124681503719004</v>
      </c>
      <c r="D421">
        <v>0.70429995024446801</v>
      </c>
      <c r="E421">
        <f t="shared" si="32"/>
        <v>1.3390712209763485</v>
      </c>
      <c r="F421">
        <v>4.0049897971361097E-2</v>
      </c>
      <c r="G421">
        <v>4.6322299999999998</v>
      </c>
      <c r="H421">
        <v>4.4802799999999996</v>
      </c>
      <c r="I421">
        <f t="shared" si="33"/>
        <v>-2551.2284338470727</v>
      </c>
      <c r="J421">
        <f t="shared" si="34"/>
        <v>-2.7149048366654154</v>
      </c>
      <c r="N421">
        <f t="shared" si="35"/>
        <v>-2.246215875002566E-4</v>
      </c>
      <c r="R421" t="str">
        <f t="shared" si="36"/>
        <v/>
      </c>
      <c r="S421" t="str">
        <f t="shared" si="37"/>
        <v/>
      </c>
    </row>
    <row r="422" spans="1:19" x14ac:dyDescent="0.25">
      <c r="A422">
        <v>6.2284107657257204</v>
      </c>
      <c r="B422">
        <v>1.32810369911182</v>
      </c>
      <c r="C422">
        <v>0.75060728754857997</v>
      </c>
      <c r="D422">
        <v>0.70555601924534606</v>
      </c>
      <c r="E422">
        <f t="shared" si="32"/>
        <v>1.3369223629531586</v>
      </c>
      <c r="F422">
        <v>4.0049897971361097E-2</v>
      </c>
      <c r="G422">
        <v>4.6322299999999998</v>
      </c>
      <c r="H422">
        <v>4.4802799999999996</v>
      </c>
      <c r="I422">
        <f t="shared" si="33"/>
        <v>-2534.0436434042417</v>
      </c>
      <c r="J422">
        <f t="shared" si="34"/>
        <v>-2.6977200462225843</v>
      </c>
      <c r="N422">
        <f t="shared" si="35"/>
        <v>-2.2570019057600312E-4</v>
      </c>
      <c r="R422" t="str">
        <f t="shared" si="36"/>
        <v/>
      </c>
      <c r="S422" t="str">
        <f t="shared" si="37"/>
        <v/>
      </c>
    </row>
    <row r="423" spans="1:19" x14ac:dyDescent="0.25">
      <c r="A423">
        <v>6.2433112699499498</v>
      </c>
      <c r="B423">
        <v>1.32554558923787</v>
      </c>
      <c r="C423">
        <v>0.74996776005997101</v>
      </c>
      <c r="D423">
        <v>0.70681208824622499</v>
      </c>
      <c r="E423">
        <f t="shared" si="32"/>
        <v>1.3347922092484379</v>
      </c>
      <c r="F423">
        <v>4.0049897971361097E-2</v>
      </c>
      <c r="G423">
        <v>4.6322299999999998</v>
      </c>
      <c r="H423">
        <v>4.4802799999999996</v>
      </c>
      <c r="I423">
        <f t="shared" si="33"/>
        <v>-2516.8257207690631</v>
      </c>
      <c r="J423">
        <f t="shared" si="34"/>
        <v>-2.6805021235874058</v>
      </c>
      <c r="N423">
        <f t="shared" si="35"/>
        <v>-2.2678356965019885E-4</v>
      </c>
      <c r="R423" t="str">
        <f t="shared" si="36"/>
        <v/>
      </c>
      <c r="S423" t="str">
        <f t="shared" si="37"/>
        <v/>
      </c>
    </row>
    <row r="424" spans="1:19" x14ac:dyDescent="0.25">
      <c r="A424">
        <v>6.2582117741741703</v>
      </c>
      <c r="B424">
        <v>1.3201408316209799</v>
      </c>
      <c r="C424">
        <v>0.75165977266954598</v>
      </c>
      <c r="D424">
        <v>0.70806815724710404</v>
      </c>
      <c r="E424">
        <f t="shared" si="32"/>
        <v>1.3326805529947128</v>
      </c>
      <c r="F424">
        <v>4.0049897971361097E-2</v>
      </c>
      <c r="G424">
        <v>4.6322299999999998</v>
      </c>
      <c r="H424">
        <v>4.4802799999999996</v>
      </c>
      <c r="I424">
        <f t="shared" si="33"/>
        <v>-2480.338279687147</v>
      </c>
      <c r="J424">
        <f t="shared" si="34"/>
        <v>-2.6440146825054893</v>
      </c>
      <c r="N424">
        <f t="shared" si="35"/>
        <v>-2.2908830628804306E-4</v>
      </c>
      <c r="R424" t="str">
        <f t="shared" si="36"/>
        <v/>
      </c>
      <c r="S424" t="str">
        <f t="shared" si="37"/>
        <v/>
      </c>
    </row>
    <row r="425" spans="1:19" x14ac:dyDescent="0.25">
      <c r="A425">
        <v>6.2731122783983899</v>
      </c>
      <c r="B425">
        <v>1.31466313981939</v>
      </c>
      <c r="C425">
        <v>0.75341152185051596</v>
      </c>
      <c r="D425">
        <v>0.70932422624798297</v>
      </c>
      <c r="E425">
        <f t="shared" si="32"/>
        <v>1.330587190097414</v>
      </c>
      <c r="F425">
        <v>4.0049897971361097E-2</v>
      </c>
      <c r="G425">
        <v>4.6322299999999998</v>
      </c>
      <c r="H425">
        <v>4.4802799999999996</v>
      </c>
      <c r="I425">
        <f t="shared" si="33"/>
        <v>-2443.2057225262088</v>
      </c>
      <c r="J425">
        <f t="shared" si="34"/>
        <v>-2.6068821253445513</v>
      </c>
      <c r="N425">
        <f t="shared" si="35"/>
        <v>-2.3144613492271537E-4</v>
      </c>
      <c r="R425" t="str">
        <f t="shared" si="36"/>
        <v/>
      </c>
      <c r="S425" t="str">
        <f t="shared" si="37"/>
        <v/>
      </c>
    </row>
    <row r="426" spans="1:19" x14ac:dyDescent="0.25">
      <c r="A426">
        <v>6.2880127826226202</v>
      </c>
      <c r="B426">
        <v>1.30918544801781</v>
      </c>
      <c r="C426">
        <v>0.75516327103148595</v>
      </c>
      <c r="D426">
        <v>0.71058029524886202</v>
      </c>
      <c r="E426">
        <f t="shared" si="32"/>
        <v>1.3285119191912429</v>
      </c>
      <c r="F426">
        <v>4.0049897971361097E-2</v>
      </c>
      <c r="G426">
        <v>4.6322299999999998</v>
      </c>
      <c r="H426">
        <v>4.4802799999999996</v>
      </c>
      <c r="I426">
        <f t="shared" si="33"/>
        <v>-2405.918124945219</v>
      </c>
      <c r="J426">
        <f t="shared" si="34"/>
        <v>-2.5695945277635617</v>
      </c>
      <c r="N426">
        <f t="shared" si="35"/>
        <v>-2.3382626537085731E-4</v>
      </c>
      <c r="R426" t="str">
        <f t="shared" si="36"/>
        <v/>
      </c>
      <c r="S426" t="str">
        <f t="shared" si="37"/>
        <v/>
      </c>
    </row>
    <row r="427" spans="1:19" x14ac:dyDescent="0.25">
      <c r="A427">
        <v>6.3029132868468398</v>
      </c>
      <c r="B427">
        <v>1.30370775621623</v>
      </c>
      <c r="C427">
        <v>0.75691502021245505</v>
      </c>
      <c r="D427">
        <v>0.71183636424974095</v>
      </c>
      <c r="E427">
        <f t="shared" ref="E427:E490" si="38">$E$1*A427^-$E$2 + 1</f>
        <v>1.3264545415973239</v>
      </c>
      <c r="F427">
        <v>4.0049897971361097E-2</v>
      </c>
      <c r="G427">
        <v>4.6322299999999998</v>
      </c>
      <c r="H427">
        <v>4.4802799999999996</v>
      </c>
      <c r="I427">
        <f t="shared" ref="I427:I490" si="39">IF(B427=0,100,-$M$4*$L$4*LN(B427))</f>
        <v>-2368.4741868261358</v>
      </c>
      <c r="J427">
        <f t="shared" ref="J427:J490" si="40">(I427-$K$4)*$J$2</f>
        <v>-2.5321505896444783</v>
      </c>
      <c r="N427">
        <f t="shared" ref="N427:N490" si="41">($O$4*(1-EXP(-$P$4*(B427-$Q$4)))^2-$O$4)*0.0001</f>
        <v>-2.3622886197598281E-4</v>
      </c>
      <c r="R427" t="str">
        <f t="shared" si="36"/>
        <v/>
      </c>
      <c r="S427" t="str">
        <f t="shared" si="37"/>
        <v/>
      </c>
    </row>
    <row r="428" spans="1:19" x14ac:dyDescent="0.25">
      <c r="A428">
        <v>6.3178137910710701</v>
      </c>
      <c r="B428">
        <v>1.2982300644146501</v>
      </c>
      <c r="C428">
        <v>0.75866676939342503</v>
      </c>
      <c r="D428">
        <v>0.713092433250619</v>
      </c>
      <c r="E428">
        <f t="shared" si="38"/>
        <v>1.3244148612811164</v>
      </c>
      <c r="F428">
        <v>4.0049897971361097E-2</v>
      </c>
      <c r="G428">
        <v>4.6322299999999998</v>
      </c>
      <c r="H428">
        <v>4.4802799999999996</v>
      </c>
      <c r="I428">
        <f t="shared" si="39"/>
        <v>-2330.8725916285607</v>
      </c>
      <c r="J428">
        <f t="shared" si="40"/>
        <v>-2.494548994446903</v>
      </c>
      <c r="N428">
        <f t="shared" si="41"/>
        <v>-2.3865408909039677E-4</v>
      </c>
      <c r="R428" t="str">
        <f t="shared" si="36"/>
        <v/>
      </c>
      <c r="S428" t="str">
        <f t="shared" si="37"/>
        <v/>
      </c>
    </row>
    <row r="429" spans="1:19" x14ac:dyDescent="0.25">
      <c r="A429">
        <v>6.3327142952952897</v>
      </c>
      <c r="B429">
        <v>1.2927523726130701</v>
      </c>
      <c r="C429">
        <v>0.76041851857439402</v>
      </c>
      <c r="D429">
        <v>0.71434850225149804</v>
      </c>
      <c r="E429">
        <f t="shared" si="38"/>
        <v>1.3223926848111049</v>
      </c>
      <c r="F429">
        <v>4.0049897971361097E-2</v>
      </c>
      <c r="G429">
        <v>4.6322299999999998</v>
      </c>
      <c r="H429">
        <v>4.4802799999999996</v>
      </c>
      <c r="I429">
        <f t="shared" si="39"/>
        <v>-2293.1120061119168</v>
      </c>
      <c r="J429">
        <f t="shared" si="40"/>
        <v>-2.4567884089302594</v>
      </c>
      <c r="N429">
        <f t="shared" si="41"/>
        <v>-2.4110211103538673E-4</v>
      </c>
      <c r="R429" t="str">
        <f t="shared" si="36"/>
        <v/>
      </c>
      <c r="S429" t="str">
        <f t="shared" si="37"/>
        <v/>
      </c>
    </row>
    <row r="430" spans="1:19" x14ac:dyDescent="0.25">
      <c r="A430">
        <v>6.34761479951952</v>
      </c>
      <c r="B430">
        <v>1.2872746808114801</v>
      </c>
      <c r="C430">
        <v>0.76217026775536401</v>
      </c>
      <c r="D430">
        <v>0.71560457125237698</v>
      </c>
      <c r="E430">
        <f t="shared" si="38"/>
        <v>1.3203878213182032</v>
      </c>
      <c r="F430">
        <v>4.0049897971361097E-2</v>
      </c>
      <c r="G430">
        <v>4.6322299999999998</v>
      </c>
      <c r="H430">
        <v>4.4802799999999996</v>
      </c>
      <c r="I430">
        <f t="shared" si="39"/>
        <v>-2255.1910800517248</v>
      </c>
      <c r="J430">
        <f t="shared" si="40"/>
        <v>-2.4188674828700671</v>
      </c>
      <c r="N430">
        <f t="shared" si="41"/>
        <v>-2.4357309206009169E-4</v>
      </c>
      <c r="R430" t="str">
        <f t="shared" si="36"/>
        <v/>
      </c>
      <c r="S430" t="str">
        <f t="shared" si="37"/>
        <v/>
      </c>
    </row>
    <row r="431" spans="1:19" x14ac:dyDescent="0.25">
      <c r="A431">
        <v>6.3625153037437396</v>
      </c>
      <c r="B431">
        <v>1.2817969890098999</v>
      </c>
      <c r="C431">
        <v>0.76392201693633399</v>
      </c>
      <c r="D431">
        <v>0.71686064025325602</v>
      </c>
      <c r="E431">
        <f t="shared" si="38"/>
        <v>1.3184000824559146</v>
      </c>
      <c r="F431">
        <v>4.0049897971361097E-2</v>
      </c>
      <c r="G431">
        <v>4.6322299999999998</v>
      </c>
      <c r="H431">
        <v>4.4802799999999996</v>
      </c>
      <c r="I431">
        <f t="shared" si="39"/>
        <v>-2217.1084459501776</v>
      </c>
      <c r="J431">
        <f t="shared" si="40"/>
        <v>-2.3807848487685201</v>
      </c>
      <c r="N431">
        <f t="shared" si="41"/>
        <v>-2.4606719629899392E-4</v>
      </c>
      <c r="R431" t="str">
        <f t="shared" si="36"/>
        <v/>
      </c>
      <c r="S431" t="str">
        <f t="shared" si="37"/>
        <v/>
      </c>
    </row>
    <row r="432" spans="1:19" x14ac:dyDescent="0.25">
      <c r="A432">
        <v>6.3774158079679601</v>
      </c>
      <c r="B432">
        <v>1.2763192972083199</v>
      </c>
      <c r="C432">
        <v>0.76567376611730298</v>
      </c>
      <c r="D432">
        <v>0.71811670925413496</v>
      </c>
      <c r="E432">
        <f t="shared" si="38"/>
        <v>1.3164292823611734</v>
      </c>
      <c r="F432">
        <v>4.0049897971361097E-2</v>
      </c>
      <c r="G432">
        <v>4.6322299999999998</v>
      </c>
      <c r="H432">
        <v>4.4802799999999996</v>
      </c>
      <c r="I432">
        <f t="shared" si="39"/>
        <v>-2178.862718739827</v>
      </c>
      <c r="J432">
        <f t="shared" si="40"/>
        <v>-2.3425391215581697</v>
      </c>
      <c r="N432">
        <f t="shared" si="41"/>
        <v>-2.4858458772806147E-4</v>
      </c>
      <c r="R432" t="str">
        <f t="shared" si="36"/>
        <v/>
      </c>
      <c r="S432" t="str">
        <f t="shared" si="37"/>
        <v/>
      </c>
    </row>
    <row r="433" spans="1:19" x14ac:dyDescent="0.25">
      <c r="A433">
        <v>6.3923163121921904</v>
      </c>
      <c r="B433">
        <v>1.27084160540674</v>
      </c>
      <c r="C433">
        <v>0.76742551529827296</v>
      </c>
      <c r="D433">
        <v>0.71969862416608699</v>
      </c>
      <c r="E433">
        <f t="shared" si="38"/>
        <v>1.3144752376159081</v>
      </c>
      <c r="F433">
        <v>4.0049897971361097E-2</v>
      </c>
      <c r="G433">
        <v>4.6322299999999998</v>
      </c>
      <c r="H433">
        <v>4.4802799999999996</v>
      </c>
      <c r="I433">
        <f t="shared" si="39"/>
        <v>-2140.4524954815834</v>
      </c>
      <c r="J433">
        <f t="shared" si="40"/>
        <v>-2.304128898299926</v>
      </c>
      <c r="N433">
        <f t="shared" si="41"/>
        <v>-2.5112543011942092E-4</v>
      </c>
      <c r="R433" t="str">
        <f t="shared" si="36"/>
        <v/>
      </c>
      <c r="S433" t="str">
        <f t="shared" si="37"/>
        <v/>
      </c>
    </row>
    <row r="434" spans="1:19" x14ac:dyDescent="0.25">
      <c r="A434">
        <v>6.4072168164164101</v>
      </c>
      <c r="B434">
        <v>1.26536391360515</v>
      </c>
      <c r="C434">
        <v>0.76917726447924295</v>
      </c>
      <c r="D434">
        <v>0.72341154398803698</v>
      </c>
      <c r="E434">
        <f t="shared" si="38"/>
        <v>1.3125377672092757</v>
      </c>
      <c r="F434">
        <v>4.0049897971361097E-2</v>
      </c>
      <c r="G434">
        <v>4.6322299999999998</v>
      </c>
      <c r="H434">
        <v>4.4802799999999996</v>
      </c>
      <c r="I434">
        <f t="shared" si="39"/>
        <v>-2101.8763550557833</v>
      </c>
      <c r="J434">
        <f t="shared" si="40"/>
        <v>-2.2655527578741257</v>
      </c>
      <c r="N434">
        <f t="shared" si="41"/>
        <v>-2.5368988699459027E-4</v>
      </c>
      <c r="R434" t="str">
        <f t="shared" si="36"/>
        <v/>
      </c>
      <c r="S434" t="str">
        <f t="shared" si="37"/>
        <v/>
      </c>
    </row>
    <row r="435" spans="1:19" x14ac:dyDescent="0.25">
      <c r="A435">
        <v>6.4221173206406403</v>
      </c>
      <c r="B435">
        <v>1.25988622180357</v>
      </c>
      <c r="C435">
        <v>0.77092901366021205</v>
      </c>
      <c r="D435">
        <v>0.72712446380998597</v>
      </c>
      <c r="E435">
        <f t="shared" si="38"/>
        <v>1.3106166925005622</v>
      </c>
      <c r="F435">
        <v>4.0049897971361097E-2</v>
      </c>
      <c r="G435">
        <v>4.6322299999999998</v>
      </c>
      <c r="H435">
        <v>4.4802799999999996</v>
      </c>
      <c r="I435">
        <f t="shared" si="39"/>
        <v>-2063.132857846977</v>
      </c>
      <c r="J435">
        <f t="shared" si="40"/>
        <v>-2.2268092606653194</v>
      </c>
      <c r="N435">
        <f t="shared" si="41"/>
        <v>-2.5627812157618329E-4</v>
      </c>
      <c r="R435" t="str">
        <f t="shared" si="36"/>
        <v/>
      </c>
      <c r="S435" t="str">
        <f t="shared" si="37"/>
        <v/>
      </c>
    </row>
    <row r="436" spans="1:19" x14ac:dyDescent="0.25">
      <c r="A436">
        <v>6.43701782486486</v>
      </c>
      <c r="B436">
        <v>1.25364202648678</v>
      </c>
      <c r="C436">
        <v>0.77381454012909801</v>
      </c>
      <c r="D436">
        <v>0.73083738363193596</v>
      </c>
      <c r="E436">
        <f t="shared" si="38"/>
        <v>1.3087118371827531</v>
      </c>
      <c r="F436">
        <v>4.0049897971361097E-2</v>
      </c>
      <c r="G436">
        <v>4.6322299999999998</v>
      </c>
      <c r="H436">
        <v>4.4802799999999996</v>
      </c>
      <c r="I436">
        <f t="shared" si="39"/>
        <v>-2018.7619258697237</v>
      </c>
      <c r="J436">
        <f t="shared" si="40"/>
        <v>-2.182438328688066</v>
      </c>
      <c r="N436">
        <f t="shared" si="41"/>
        <v>-2.5925774188833737E-4</v>
      </c>
      <c r="R436" t="str">
        <f t="shared" si="36"/>
        <v/>
      </c>
      <c r="S436" t="str">
        <f t="shared" si="37"/>
        <v/>
      </c>
    </row>
    <row r="437" spans="1:19" x14ac:dyDescent="0.25">
      <c r="A437">
        <v>6.4519183290890796</v>
      </c>
      <c r="B437">
        <v>1.2467732630836399</v>
      </c>
      <c r="C437">
        <v>0.777623899427203</v>
      </c>
      <c r="D437">
        <v>0.73455030345388606</v>
      </c>
      <c r="E437">
        <f t="shared" si="38"/>
        <v>1.3068230272467285</v>
      </c>
      <c r="F437">
        <v>4.0049897971361097E-2</v>
      </c>
      <c r="G437">
        <v>4.6322299999999998</v>
      </c>
      <c r="H437">
        <v>4.4802799999999996</v>
      </c>
      <c r="I437">
        <f t="shared" si="39"/>
        <v>-1969.6968525229859</v>
      </c>
      <c r="J437">
        <f t="shared" si="40"/>
        <v>-2.1333732553413283</v>
      </c>
      <c r="N437">
        <f t="shared" si="41"/>
        <v>-2.625716148835833E-4</v>
      </c>
      <c r="R437" t="str">
        <f t="shared" si="36"/>
        <v/>
      </c>
      <c r="S437" t="str">
        <f t="shared" si="37"/>
        <v/>
      </c>
    </row>
    <row r="438" spans="1:19" x14ac:dyDescent="0.25">
      <c r="A438">
        <v>6.4668188333133099</v>
      </c>
      <c r="B438">
        <v>1.23990449968051</v>
      </c>
      <c r="C438">
        <v>0.781433258725308</v>
      </c>
      <c r="D438">
        <v>0.73826322327583505</v>
      </c>
      <c r="E438">
        <f t="shared" si="38"/>
        <v>1.3049500909461016</v>
      </c>
      <c r="F438">
        <v>4.0049897971361097E-2</v>
      </c>
      <c r="G438">
        <v>4.6322299999999998</v>
      </c>
      <c r="H438">
        <v>4.4802799999999996</v>
      </c>
      <c r="I438">
        <f t="shared" si="39"/>
        <v>-1920.3607202600519</v>
      </c>
      <c r="J438">
        <f t="shared" si="40"/>
        <v>-2.0840371230783945</v>
      </c>
      <c r="N438">
        <f t="shared" si="41"/>
        <v>-2.6592374227734034E-4</v>
      </c>
      <c r="R438" t="str">
        <f t="shared" si="36"/>
        <v/>
      </c>
      <c r="S438" t="str">
        <f t="shared" si="37"/>
        <v/>
      </c>
    </row>
    <row r="439" spans="1:19" x14ac:dyDescent="0.25">
      <c r="A439">
        <v>6.4817193375375304</v>
      </c>
      <c r="B439">
        <v>1.2330357362773701</v>
      </c>
      <c r="C439">
        <v>0.785242618023412</v>
      </c>
      <c r="D439">
        <v>0.74197614309778503</v>
      </c>
      <c r="E439">
        <f t="shared" si="38"/>
        <v>1.3030928587626771</v>
      </c>
      <c r="F439">
        <v>4.0049897971361097E-2</v>
      </c>
      <c r="G439">
        <v>4.6322299999999998</v>
      </c>
      <c r="H439">
        <v>4.4802799999999996</v>
      </c>
      <c r="I439">
        <f t="shared" si="39"/>
        <v>-1870.7505175177444</v>
      </c>
      <c r="J439">
        <f t="shared" si="40"/>
        <v>-2.0344269203360867</v>
      </c>
      <c r="N439">
        <f t="shared" si="41"/>
        <v>-2.6931444195271866E-4</v>
      </c>
      <c r="R439" t="str">
        <f t="shared" si="36"/>
        <v/>
      </c>
      <c r="S439" t="str">
        <f t="shared" si="37"/>
        <v/>
      </c>
    </row>
    <row r="440" spans="1:19" x14ac:dyDescent="0.25">
      <c r="A440">
        <v>6.4966198417617598</v>
      </c>
      <c r="B440">
        <v>1.2261669728742299</v>
      </c>
      <c r="C440">
        <v>0.789051977321517</v>
      </c>
      <c r="D440">
        <v>0.74568906291973402</v>
      </c>
      <c r="E440">
        <f t="shared" si="38"/>
        <v>1.3012511633724966</v>
      </c>
      <c r="F440">
        <v>4.0049897971361097E-2</v>
      </c>
      <c r="G440">
        <v>4.6322299999999998</v>
      </c>
      <c r="H440">
        <v>4.4802799999999996</v>
      </c>
      <c r="I440">
        <f t="shared" si="39"/>
        <v>-1820.8631822632622</v>
      </c>
      <c r="J440">
        <f t="shared" si="40"/>
        <v>-1.984539585081605</v>
      </c>
      <c r="N440">
        <f t="shared" si="41"/>
        <v>-2.7274403030491093E-4</v>
      </c>
      <c r="R440" t="str">
        <f t="shared" si="36"/>
        <v/>
      </c>
      <c r="S440" t="str">
        <f t="shared" si="37"/>
        <v/>
      </c>
    </row>
    <row r="441" spans="1:19" x14ac:dyDescent="0.25">
      <c r="A441">
        <v>6.5115203459859803</v>
      </c>
      <c r="B441">
        <v>1.21929820947109</v>
      </c>
      <c r="C441">
        <v>0.79286133661962199</v>
      </c>
      <c r="D441">
        <v>0.74940198274168401</v>
      </c>
      <c r="E441">
        <f t="shared" si="38"/>
        <v>1.2994248396125008</v>
      </c>
      <c r="F441">
        <v>4.0049897971361097E-2</v>
      </c>
      <c r="G441">
        <v>4.6322299999999998</v>
      </c>
      <c r="H441">
        <v>4.4802799999999996</v>
      </c>
      <c r="I441">
        <f t="shared" si="39"/>
        <v>-1770.6956008598156</v>
      </c>
      <c r="J441">
        <f t="shared" si="40"/>
        <v>-1.9343720036781584</v>
      </c>
      <c r="N441">
        <f t="shared" si="41"/>
        <v>-2.7621282205669742E-4</v>
      </c>
      <c r="R441" t="str">
        <f t="shared" si="36"/>
        <v/>
      </c>
      <c r="S441" t="str">
        <f t="shared" si="37"/>
        <v/>
      </c>
    </row>
    <row r="442" spans="1:19" x14ac:dyDescent="0.25">
      <c r="A442">
        <v>6.5264208502102097</v>
      </c>
      <c r="B442">
        <v>1.2124294460679499</v>
      </c>
      <c r="C442">
        <v>0.79667069591772699</v>
      </c>
      <c r="D442">
        <v>0.753114902563633</v>
      </c>
      <c r="E442">
        <f t="shared" si="38"/>
        <v>1.2976137244477526</v>
      </c>
      <c r="F442">
        <v>4.0049897971361097E-2</v>
      </c>
      <c r="G442">
        <v>4.6322299999999998</v>
      </c>
      <c r="H442">
        <v>4.4802799999999996</v>
      </c>
      <c r="I442">
        <f t="shared" si="39"/>
        <v>-1720.2446069005716</v>
      </c>
      <c r="J442">
        <f t="shared" si="40"/>
        <v>-1.8839210097189143</v>
      </c>
      <c r="N442">
        <f t="shared" si="41"/>
        <v>-2.7972113006681298E-4</v>
      </c>
      <c r="R442" t="str">
        <f t="shared" si="36"/>
        <v/>
      </c>
      <c r="S442" t="str">
        <f t="shared" si="37"/>
        <v/>
      </c>
    </row>
    <row r="443" spans="1:19" x14ac:dyDescent="0.25">
      <c r="A443">
        <v>6.5413213544344302</v>
      </c>
      <c r="B443">
        <v>1.20556068266482</v>
      </c>
      <c r="C443">
        <v>0.80048005521583199</v>
      </c>
      <c r="D443">
        <v>0.75682782238558299</v>
      </c>
      <c r="E443">
        <f t="shared" si="38"/>
        <v>1.2958176569392506</v>
      </c>
      <c r="F443">
        <v>4.0049897971361097E-2</v>
      </c>
      <c r="G443">
        <v>4.6322299999999998</v>
      </c>
      <c r="H443">
        <v>4.4802799999999996</v>
      </c>
      <c r="I443">
        <f t="shared" si="39"/>
        <v>-1669.5069800094964</v>
      </c>
      <c r="J443">
        <f t="shared" si="40"/>
        <v>-1.8331833828278392</v>
      </c>
      <c r="N443">
        <f t="shared" si="41"/>
        <v>-2.832692651309633E-4</v>
      </c>
      <c r="R443" t="str">
        <f t="shared" si="36"/>
        <v/>
      </c>
      <c r="S443" t="str">
        <f t="shared" si="37"/>
        <v/>
      </c>
    </row>
    <row r="444" spans="1:19" x14ac:dyDescent="0.25">
      <c r="A444">
        <v>6.5562218586586498</v>
      </c>
      <c r="B444">
        <v>1.1986919192616801</v>
      </c>
      <c r="C444">
        <v>0.80428941451393698</v>
      </c>
      <c r="D444">
        <v>0.76054074220753198</v>
      </c>
      <c r="E444">
        <f t="shared" si="38"/>
        <v>1.2940364782122813</v>
      </c>
      <c r="F444">
        <v>4.0049897971361097E-2</v>
      </c>
      <c r="G444">
        <v>4.6322299999999998</v>
      </c>
      <c r="H444">
        <v>4.4802799999999996</v>
      </c>
      <c r="I444">
        <f t="shared" si="39"/>
        <v>-1618.4794446075437</v>
      </c>
      <c r="J444">
        <f t="shared" si="40"/>
        <v>-1.7821558474258863</v>
      </c>
      <c r="N444">
        <f t="shared" si="41"/>
        <v>-2.8685753577529491E-4</v>
      </c>
      <c r="R444" t="str">
        <f t="shared" si="36"/>
        <v/>
      </c>
      <c r="S444" t="str">
        <f t="shared" si="37"/>
        <v/>
      </c>
    </row>
    <row r="445" spans="1:19" x14ac:dyDescent="0.25">
      <c r="A445">
        <v>6.5711223628828801</v>
      </c>
      <c r="B445">
        <v>1.1918231558585399</v>
      </c>
      <c r="C445">
        <v>0.80809877381204098</v>
      </c>
      <c r="D445">
        <v>0.76425366202948197</v>
      </c>
      <c r="E445">
        <f t="shared" si="38"/>
        <v>1.2922700314253319</v>
      </c>
      <c r="F445">
        <v>4.0049897971361097E-2</v>
      </c>
      <c r="G445">
        <v>4.6322299999999998</v>
      </c>
      <c r="H445">
        <v>4.4802799999999996</v>
      </c>
      <c r="I445">
        <f t="shared" si="39"/>
        <v>-1567.1586686441537</v>
      </c>
      <c r="J445">
        <f t="shared" si="40"/>
        <v>-1.7308350714624963</v>
      </c>
      <c r="N445">
        <f t="shared" si="41"/>
        <v>-2.9048624804199624E-4</v>
      </c>
      <c r="R445" t="str">
        <f t="shared" si="36"/>
        <v/>
      </c>
      <c r="S445" t="str">
        <f t="shared" si="37"/>
        <v/>
      </c>
    </row>
    <row r="446" spans="1:19" x14ac:dyDescent="0.25">
      <c r="A446">
        <v>6.5860228671070997</v>
      </c>
      <c r="B446">
        <v>1.1849543924554</v>
      </c>
      <c r="C446">
        <v>0.81190813311014598</v>
      </c>
      <c r="D446">
        <v>0.768627993800714</v>
      </c>
      <c r="E446">
        <f t="shared" si="38"/>
        <v>1.290518161739544</v>
      </c>
      <c r="F446">
        <v>4.0049897971361097E-2</v>
      </c>
      <c r="G446">
        <v>4.6322299999999998</v>
      </c>
      <c r="H446">
        <v>4.4802799999999996</v>
      </c>
      <c r="I446">
        <f t="shared" si="39"/>
        <v>-1515.5412622913439</v>
      </c>
      <c r="J446">
        <f t="shared" si="40"/>
        <v>-1.6792176651096866</v>
      </c>
      <c r="N446">
        <f t="shared" si="41"/>
        <v>-2.941557052668859E-4</v>
      </c>
      <c r="R446" t="str">
        <f t="shared" si="36"/>
        <v/>
      </c>
      <c r="S446" t="str">
        <f t="shared" si="37"/>
        <v/>
      </c>
    </row>
    <row r="447" spans="1:19" x14ac:dyDescent="0.25">
      <c r="A447">
        <v>6.60092337133133</v>
      </c>
      <c r="B447">
        <v>1.1780856290522701</v>
      </c>
      <c r="C447">
        <v>0.81571749240825098</v>
      </c>
      <c r="D447">
        <v>0.77405475473943497</v>
      </c>
      <c r="E447">
        <f t="shared" si="38"/>
        <v>1.2887807162886777</v>
      </c>
      <c r="F447">
        <v>4.0049897971361097E-2</v>
      </c>
      <c r="G447">
        <v>4.6322299999999998</v>
      </c>
      <c r="H447">
        <v>4.4802799999999996</v>
      </c>
      <c r="I447">
        <f t="shared" si="39"/>
        <v>-1463.6237766002737</v>
      </c>
      <c r="J447">
        <f t="shared" si="40"/>
        <v>-1.6273001794186162</v>
      </c>
      <c r="N447">
        <f t="shared" si="41"/>
        <v>-2.9786620784865808E-4</v>
      </c>
      <c r="R447" t="str">
        <f t="shared" si="36"/>
        <v/>
      </c>
      <c r="S447" t="str">
        <f t="shared" si="37"/>
        <v/>
      </c>
    </row>
    <row r="448" spans="1:19" x14ac:dyDescent="0.25">
      <c r="A448">
        <v>6.6158238755555496</v>
      </c>
      <c r="B448">
        <v>1.17116850523095</v>
      </c>
      <c r="C448">
        <v>0.81967518304824105</v>
      </c>
      <c r="D448">
        <v>0.77948151567815605</v>
      </c>
      <c r="E448">
        <f t="shared" si="38"/>
        <v>1.2870575441496124</v>
      </c>
      <c r="F448">
        <v>4.0049897971361097E-2</v>
      </c>
      <c r="G448">
        <v>4.6322299999999998</v>
      </c>
      <c r="H448">
        <v>4.4802799999999996</v>
      </c>
      <c r="I448">
        <f t="shared" si="39"/>
        <v>-1411.0339481951075</v>
      </c>
      <c r="J448">
        <f t="shared" si="40"/>
        <v>-1.5747103510134504</v>
      </c>
      <c r="N448">
        <f t="shared" si="41"/>
        <v>-3.0164461562375315E-4</v>
      </c>
      <c r="R448" t="str">
        <f t="shared" si="36"/>
        <v/>
      </c>
      <c r="S448" t="str">
        <f t="shared" si="37"/>
        <v/>
      </c>
    </row>
    <row r="449" spans="1:19" x14ac:dyDescent="0.25">
      <c r="A449">
        <v>6.6307243797797799</v>
      </c>
      <c r="B449">
        <v>1.1642298307243799</v>
      </c>
      <c r="C449">
        <v>0.82465237513371503</v>
      </c>
      <c r="D449">
        <v>0.78490827661687701</v>
      </c>
      <c r="E449">
        <f t="shared" si="38"/>
        <v>1.2853484963133348</v>
      </c>
      <c r="F449">
        <v>4.0049897971361097E-2</v>
      </c>
      <c r="G449">
        <v>4.6322299999999998</v>
      </c>
      <c r="H449">
        <v>4.4802799999999996</v>
      </c>
      <c r="I449">
        <f t="shared" si="39"/>
        <v>-1357.9672856085926</v>
      </c>
      <c r="J449">
        <f t="shared" si="40"/>
        <v>-1.5216436884269351</v>
      </c>
      <c r="N449">
        <f t="shared" si="41"/>
        <v>-3.0547721990792489E-4</v>
      </c>
      <c r="R449" t="str">
        <f t="shared" si="36"/>
        <v/>
      </c>
      <c r="S449" t="str">
        <f t="shared" si="37"/>
        <v/>
      </c>
    </row>
    <row r="450" spans="1:19" x14ac:dyDescent="0.25">
      <c r="A450">
        <v>6.6456248840040004</v>
      </c>
      <c r="B450">
        <v>1.1572911562178201</v>
      </c>
      <c r="C450">
        <v>0.82962956721918901</v>
      </c>
      <c r="D450">
        <v>0.79033503755559897</v>
      </c>
      <c r="E450">
        <f t="shared" si="38"/>
        <v>1.2836534256564445</v>
      </c>
      <c r="F450">
        <v>4.0049897971361097E-2</v>
      </c>
      <c r="G450">
        <v>4.6322299999999998</v>
      </c>
      <c r="H450">
        <v>4.4802799999999996</v>
      </c>
      <c r="I450">
        <f t="shared" si="39"/>
        <v>-1304.5834047094293</v>
      </c>
      <c r="J450">
        <f t="shared" si="40"/>
        <v>-1.468259807527772</v>
      </c>
      <c r="N450">
        <f t="shared" si="41"/>
        <v>-3.093526135500435E-4</v>
      </c>
      <c r="R450" t="str">
        <f t="shared" si="36"/>
        <v/>
      </c>
      <c r="S450" t="str">
        <f t="shared" si="37"/>
        <v/>
      </c>
    </row>
    <row r="451" spans="1:19" x14ac:dyDescent="0.25">
      <c r="A451">
        <v>6.66052538822822</v>
      </c>
      <c r="B451">
        <v>1.15035248171125</v>
      </c>
      <c r="C451">
        <v>0.83460675930466299</v>
      </c>
      <c r="D451">
        <v>0.79576179849432005</v>
      </c>
      <c r="E451">
        <f t="shared" si="38"/>
        <v>1.2819721869131251</v>
      </c>
      <c r="F451">
        <v>4.0049897971361097E-2</v>
      </c>
      <c r="G451">
        <v>4.6322299999999998</v>
      </c>
      <c r="H451">
        <v>4.4802799999999996</v>
      </c>
      <c r="I451">
        <f t="shared" si="39"/>
        <v>-1250.8784901866995</v>
      </c>
      <c r="J451">
        <f t="shared" si="40"/>
        <v>-1.4145548930050422</v>
      </c>
      <c r="N451">
        <f t="shared" si="41"/>
        <v>-3.1327109144969754E-4</v>
      </c>
      <c r="R451" t="str">
        <f t="shared" si="36"/>
        <v/>
      </c>
      <c r="S451" t="str">
        <f t="shared" si="37"/>
        <v/>
      </c>
    </row>
    <row r="452" spans="1:19" x14ac:dyDescent="0.25">
      <c r="A452">
        <v>6.6754258924524503</v>
      </c>
      <c r="B452">
        <v>1.14341380720469</v>
      </c>
      <c r="C452">
        <v>0.83958395139013697</v>
      </c>
      <c r="D452">
        <v>0.80118855943304101</v>
      </c>
      <c r="E452">
        <f t="shared" si="38"/>
        <v>1.2803046366476087</v>
      </c>
      <c r="F452">
        <v>4.0049897971361097E-2</v>
      </c>
      <c r="G452">
        <v>4.6322299999999998</v>
      </c>
      <c r="H452">
        <v>4.4802799999999996</v>
      </c>
      <c r="I452">
        <f t="shared" si="39"/>
        <v>-1196.8486574807564</v>
      </c>
      <c r="J452">
        <f t="shared" si="40"/>
        <v>-1.360525060299099</v>
      </c>
      <c r="N452">
        <f t="shared" si="41"/>
        <v>-3.17232944098741E-4</v>
      </c>
      <c r="R452" t="str">
        <f t="shared" si="36"/>
        <v/>
      </c>
      <c r="S452" t="str">
        <f t="shared" si="37"/>
        <v/>
      </c>
    </row>
    <row r="453" spans="1:19" x14ac:dyDescent="0.25">
      <c r="A453">
        <v>6.69032639667667</v>
      </c>
      <c r="B453">
        <v>1.1364751326981199</v>
      </c>
      <c r="C453">
        <v>0.84456114347561095</v>
      </c>
      <c r="D453">
        <v>0.80661532037176198</v>
      </c>
      <c r="E453">
        <f t="shared" si="38"/>
        <v>1.2786506332271068</v>
      </c>
      <c r="F453">
        <v>4.0049897971361097E-2</v>
      </c>
      <c r="G453">
        <v>4.6322299999999998</v>
      </c>
      <c r="H453">
        <v>4.4802799999999996</v>
      </c>
      <c r="I453">
        <f t="shared" si="39"/>
        <v>-1142.4899510965395</v>
      </c>
      <c r="J453">
        <f t="shared" si="40"/>
        <v>-1.3061663539148822</v>
      </c>
      <c r="N453">
        <f t="shared" si="41"/>
        <v>-3.2123845727971957E-4</v>
      </c>
      <c r="R453" t="str">
        <f t="shared" si="36"/>
        <v/>
      </c>
      <c r="S453" t="str">
        <f t="shared" si="37"/>
        <v/>
      </c>
    </row>
    <row r="454" spans="1:19" x14ac:dyDescent="0.25">
      <c r="A454">
        <v>6.7052269009009002</v>
      </c>
      <c r="B454">
        <v>1.1295364581915599</v>
      </c>
      <c r="C454">
        <v>0.84953833556108505</v>
      </c>
      <c r="D454">
        <v>0.81204208131048305</v>
      </c>
      <c r="E454">
        <f t="shared" si="38"/>
        <v>1.2770100367951909</v>
      </c>
      <c r="F454">
        <v>4.0049897971361097E-2</v>
      </c>
      <c r="G454">
        <v>4.6322299999999998</v>
      </c>
      <c r="H454">
        <v>4.4802799999999996</v>
      </c>
      <c r="I454">
        <f t="shared" si="39"/>
        <v>-1087.7983428665073</v>
      </c>
      <c r="J454">
        <f t="shared" si="40"/>
        <v>-1.2514747456848501</v>
      </c>
      <c r="N454">
        <f t="shared" si="41"/>
        <v>-3.252879117532346E-4</v>
      </c>
      <c r="R454" t="str">
        <f t="shared" si="36"/>
        <v/>
      </c>
      <c r="S454" t="str">
        <f t="shared" si="37"/>
        <v/>
      </c>
    </row>
    <row r="455" spans="1:19" x14ac:dyDescent="0.25">
      <c r="A455">
        <v>6.7201274051251199</v>
      </c>
      <c r="B455">
        <v>1.1225977836849901</v>
      </c>
      <c r="C455">
        <v>0.85451552764655803</v>
      </c>
      <c r="D455">
        <v>0.81746884224920402</v>
      </c>
      <c r="E455">
        <f t="shared" si="38"/>
        <v>1.2753827092456385</v>
      </c>
      <c r="F455">
        <v>4.0049897971361097E-2</v>
      </c>
      <c r="G455">
        <v>4.6322299999999998</v>
      </c>
      <c r="H455">
        <v>4.4802799999999996</v>
      </c>
      <c r="I455">
        <f t="shared" si="39"/>
        <v>-1032.7697301587855</v>
      </c>
      <c r="J455">
        <f t="shared" si="40"/>
        <v>-1.1964461329771279</v>
      </c>
      <c r="N455">
        <f t="shared" si="41"/>
        <v>-3.2938158293408643E-4</v>
      </c>
      <c r="R455" t="str">
        <f t="shared" si="36"/>
        <v/>
      </c>
      <c r="S455" t="str">
        <f t="shared" si="37"/>
        <v/>
      </c>
    </row>
    <row r="456" spans="1:19" x14ac:dyDescent="0.25">
      <c r="A456">
        <v>6.7350279093493404</v>
      </c>
      <c r="B456">
        <v>1.11565910917843</v>
      </c>
      <c r="C456">
        <v>0.85949271973203201</v>
      </c>
      <c r="D456">
        <v>0.82289560318792598</v>
      </c>
      <c r="E456">
        <f t="shared" si="38"/>
        <v>1.2737685141967086</v>
      </c>
      <c r="F456">
        <v>4.0049897971361097E-2</v>
      </c>
      <c r="G456">
        <v>4.6322299999999998</v>
      </c>
      <c r="H456">
        <v>4.4802799999999996</v>
      </c>
      <c r="I456">
        <f t="shared" si="39"/>
        <v>-977.39993403103279</v>
      </c>
      <c r="J456">
        <f t="shared" si="40"/>
        <v>-1.1410763368493755</v>
      </c>
      <c r="N456">
        <f t="shared" si="41"/>
        <v>-3.3351974055565744E-4</v>
      </c>
      <c r="R456" t="str">
        <f t="shared" si="36"/>
        <v/>
      </c>
      <c r="S456" t="str">
        <f t="shared" si="37"/>
        <v/>
      </c>
    </row>
    <row r="457" spans="1:19" x14ac:dyDescent="0.25">
      <c r="A457">
        <v>6.7499284135735698</v>
      </c>
      <c r="B457">
        <v>1.10872043467186</v>
      </c>
      <c r="C457">
        <v>0.86446991181750599</v>
      </c>
      <c r="D457">
        <v>0.82832236412664695</v>
      </c>
      <c r="E457">
        <f t="shared" si="38"/>
        <v>1.2721673169658572</v>
      </c>
      <c r="F457">
        <v>4.0049897971361097E-2</v>
      </c>
      <c r="G457">
        <v>4.6322299999999998</v>
      </c>
      <c r="H457">
        <v>4.4802799999999996</v>
      </c>
      <c r="I457">
        <f t="shared" si="39"/>
        <v>-921.68469732545054</v>
      </c>
      <c r="J457">
        <f t="shared" si="40"/>
        <v>-1.0853611001437931</v>
      </c>
      <c r="N457">
        <f t="shared" si="41"/>
        <v>-3.377026483223576E-4</v>
      </c>
      <c r="R457" t="str">
        <f t="shared" si="36"/>
        <v/>
      </c>
      <c r="S457" t="str">
        <f t="shared" si="37"/>
        <v/>
      </c>
    </row>
    <row r="458" spans="1:19" x14ac:dyDescent="0.25">
      <c r="A458">
        <v>6.7648289177977903</v>
      </c>
      <c r="B458">
        <v>1.1017817601652999</v>
      </c>
      <c r="C458">
        <v>0.86944710390297997</v>
      </c>
      <c r="D458">
        <v>0.83374912506536802</v>
      </c>
      <c r="E458">
        <f t="shared" si="38"/>
        <v>1.2705789845448816</v>
      </c>
      <c r="F458">
        <v>4.0049897971361097E-2</v>
      </c>
      <c r="G458">
        <v>4.6322299999999998</v>
      </c>
      <c r="H458">
        <v>4.4802799999999996</v>
      </c>
      <c r="I458">
        <f t="shared" si="39"/>
        <v>-865.61968270526995</v>
      </c>
      <c r="J458">
        <f t="shared" si="40"/>
        <v>-1.0292960855236124</v>
      </c>
      <c r="N458">
        <f t="shared" si="41"/>
        <v>-3.4193056354957089E-4</v>
      </c>
      <c r="R458" t="str">
        <f t="shared" si="36"/>
        <v/>
      </c>
      <c r="S458" t="str">
        <f t="shared" si="37"/>
        <v/>
      </c>
    </row>
    <row r="459" spans="1:19" x14ac:dyDescent="0.25">
      <c r="A459">
        <v>6.7797294220220197</v>
      </c>
      <c r="B459">
        <v>1.0948430856587299</v>
      </c>
      <c r="C459">
        <v>0.87442429598845395</v>
      </c>
      <c r="D459">
        <v>0.84023869674182705</v>
      </c>
      <c r="E459">
        <f t="shared" si="38"/>
        <v>1.2690033855754721</v>
      </c>
      <c r="F459">
        <v>4.0049897971361097E-2</v>
      </c>
      <c r="G459">
        <v>4.6322299999999998</v>
      </c>
      <c r="H459">
        <v>4.4802799999999996</v>
      </c>
      <c r="I459">
        <f t="shared" si="39"/>
        <v>-809.20047062792162</v>
      </c>
      <c r="J459">
        <f t="shared" si="40"/>
        <v>-0.97287687344626417</v>
      </c>
      <c r="N459">
        <f t="shared" si="41"/>
        <v>-3.4620373679090401E-4</v>
      </c>
      <c r="R459" t="str">
        <f t="shared" si="36"/>
        <v/>
      </c>
      <c r="S459" t="str">
        <f t="shared" si="37"/>
        <v/>
      </c>
    </row>
    <row r="460" spans="1:19" x14ac:dyDescent="0.25">
      <c r="A460">
        <v>6.7946299262462402</v>
      </c>
      <c r="B460">
        <v>1.08822692864352</v>
      </c>
      <c r="C460">
        <v>0.87940148807392804</v>
      </c>
      <c r="D460">
        <v>0.84716041298592804</v>
      </c>
      <c r="E460">
        <f t="shared" si="38"/>
        <v>1.2674403903251839</v>
      </c>
      <c r="F460">
        <v>4.0049897971361097E-2</v>
      </c>
      <c r="G460">
        <v>4.6322299999999998</v>
      </c>
      <c r="H460">
        <v>4.4802799999999996</v>
      </c>
      <c r="I460">
        <f t="shared" si="39"/>
        <v>-755.06967415871236</v>
      </c>
      <c r="J460">
        <f t="shared" si="40"/>
        <v>-0.91874607697705502</v>
      </c>
      <c r="N460">
        <f t="shared" si="41"/>
        <v>-3.5032066277774056E-4</v>
      </c>
      <c r="R460" t="str">
        <f t="shared" si="36"/>
        <v/>
      </c>
      <c r="S460" t="str">
        <f t="shared" si="37"/>
        <v/>
      </c>
    </row>
    <row r="461" spans="1:19" x14ac:dyDescent="0.25">
      <c r="A461">
        <v>6.8095304304704696</v>
      </c>
      <c r="B461">
        <v>1.0816756780735901</v>
      </c>
      <c r="C461">
        <v>0.88504329943081494</v>
      </c>
      <c r="D461">
        <v>0.85408212923002902</v>
      </c>
      <c r="E461">
        <f t="shared" si="38"/>
        <v>1.2658898706638015</v>
      </c>
      <c r="F461">
        <v>4.0049897971361097E-2</v>
      </c>
      <c r="G461">
        <v>4.6322299999999998</v>
      </c>
      <c r="H461">
        <v>4.4802799999999996</v>
      </c>
      <c r="I461">
        <f t="shared" si="39"/>
        <v>-701.1446638072631</v>
      </c>
      <c r="J461">
        <f t="shared" si="40"/>
        <v>-0.86482106662560565</v>
      </c>
      <c r="N461">
        <f t="shared" si="41"/>
        <v>-3.5443816457681143E-4</v>
      </c>
      <c r="R461" t="str">
        <f t="shared" si="36"/>
        <v/>
      </c>
      <c r="S461" t="str">
        <f t="shared" si="37"/>
        <v/>
      </c>
    </row>
    <row r="462" spans="1:19" x14ac:dyDescent="0.25">
      <c r="A462">
        <v>6.8244309346946901</v>
      </c>
      <c r="B462">
        <v>1.07512442750365</v>
      </c>
      <c r="C462">
        <v>0.89096587991072296</v>
      </c>
      <c r="D462">
        <v>0.86100384547413</v>
      </c>
      <c r="E462">
        <f t="shared" si="38"/>
        <v>1.2643517000401077</v>
      </c>
      <c r="F462">
        <v>4.0049897971361097E-2</v>
      </c>
      <c r="G462">
        <v>4.6322299999999998</v>
      </c>
      <c r="H462">
        <v>4.4802799999999996</v>
      </c>
      <c r="I462">
        <f t="shared" si="39"/>
        <v>-646.89205849660232</v>
      </c>
      <c r="J462">
        <f t="shared" si="40"/>
        <v>-0.81056846131494487</v>
      </c>
      <c r="N462">
        <f t="shared" si="41"/>
        <v>-3.5859662149872123E-4</v>
      </c>
      <c r="R462" t="str">
        <f t="shared" si="36"/>
        <v/>
      </c>
      <c r="S462" t="str">
        <f t="shared" si="37"/>
        <v/>
      </c>
    </row>
    <row r="463" spans="1:19" x14ac:dyDescent="0.25">
      <c r="A463">
        <v>6.8393314389189097</v>
      </c>
      <c r="B463">
        <v>1.0685731769337199</v>
      </c>
      <c r="C463">
        <v>0.89688846039063197</v>
      </c>
      <c r="D463">
        <v>0.86792556171823099</v>
      </c>
      <c r="E463">
        <f t="shared" si="38"/>
        <v>1.2628257534590266</v>
      </c>
      <c r="F463">
        <v>4.0049897971361097E-2</v>
      </c>
      <c r="G463">
        <v>4.6322299999999998</v>
      </c>
      <c r="H463">
        <v>4.4802799999999996</v>
      </c>
      <c r="I463">
        <f t="shared" si="39"/>
        <v>-592.30785360128004</v>
      </c>
      <c r="J463">
        <f t="shared" si="40"/>
        <v>-0.75598425641962264</v>
      </c>
      <c r="N463">
        <f t="shared" si="41"/>
        <v>-3.6279621924308167E-4</v>
      </c>
      <c r="R463" t="str">
        <f t="shared" ref="R463:R526" si="42">IF(S463="","",A463)</f>
        <v/>
      </c>
      <c r="S463" t="str">
        <f t="shared" ref="S463:S526" si="43">IF(AND(B463&gt;B462, B463&gt;B464), B463, "")</f>
        <v/>
      </c>
    </row>
    <row r="464" spans="1:19" x14ac:dyDescent="0.25">
      <c r="A464">
        <v>6.85423194314314</v>
      </c>
      <c r="B464">
        <v>1.06202192636378</v>
      </c>
      <c r="C464">
        <v>0.90281104087053998</v>
      </c>
      <c r="D464">
        <v>0.87484727796233197</v>
      </c>
      <c r="E464">
        <f t="shared" si="38"/>
        <v>1.2613119074591581</v>
      </c>
      <c r="F464">
        <v>4.0049897971361097E-2</v>
      </c>
      <c r="G464">
        <v>4.6322299999999998</v>
      </c>
      <c r="H464">
        <v>4.4802799999999996</v>
      </c>
      <c r="I464">
        <f t="shared" si="39"/>
        <v>-537.3879706129635</v>
      </c>
      <c r="J464">
        <f t="shared" si="40"/>
        <v>-0.70106437343130612</v>
      </c>
      <c r="N464">
        <f t="shared" si="41"/>
        <v>-3.6703713654764636E-4</v>
      </c>
      <c r="R464" t="str">
        <f t="shared" si="42"/>
        <v/>
      </c>
      <c r="S464" t="str">
        <f t="shared" si="43"/>
        <v/>
      </c>
    </row>
    <row r="465" spans="1:19" x14ac:dyDescent="0.25">
      <c r="A465">
        <v>6.8691324473673596</v>
      </c>
      <c r="B465">
        <v>1.0554706757938499</v>
      </c>
      <c r="C465">
        <v>0.90873362135044899</v>
      </c>
      <c r="D465">
        <v>0.88176899420643295</v>
      </c>
      <c r="E465">
        <f t="shared" si="38"/>
        <v>1.2598100400906795</v>
      </c>
      <c r="F465">
        <v>4.0049897971361097E-2</v>
      </c>
      <c r="G465">
        <v>4.6322299999999998</v>
      </c>
      <c r="H465">
        <v>4.4802799999999996</v>
      </c>
      <c r="I465">
        <f t="shared" si="39"/>
        <v>-482.12825531240333</v>
      </c>
      <c r="J465">
        <f t="shared" si="40"/>
        <v>-0.64580465813074595</v>
      </c>
      <c r="N465">
        <f t="shared" si="41"/>
        <v>-3.713195448465663E-4</v>
      </c>
      <c r="R465" t="str">
        <f t="shared" si="42"/>
        <v/>
      </c>
      <c r="S465" t="str">
        <f t="shared" si="43"/>
        <v/>
      </c>
    </row>
    <row r="466" spans="1:19" x14ac:dyDescent="0.25">
      <c r="A466">
        <v>6.8840329515915899</v>
      </c>
      <c r="B466">
        <v>1.04891942522391</v>
      </c>
      <c r="C466">
        <v>0.91465620183035701</v>
      </c>
      <c r="D466">
        <v>0.88869071045053405</v>
      </c>
      <c r="E466">
        <f t="shared" si="38"/>
        <v>1.2583200308936091</v>
      </c>
      <c r="F466">
        <v>4.0049897971361097E-2</v>
      </c>
      <c r="G466">
        <v>4.6322299999999998</v>
      </c>
      <c r="H466">
        <v>4.4802799999999996</v>
      </c>
      <c r="I466">
        <f t="shared" si="39"/>
        <v>-426.52447588315187</v>
      </c>
      <c r="J466">
        <f t="shared" si="40"/>
        <v>-0.59020087870149451</v>
      </c>
      <c r="N466">
        <f t="shared" si="41"/>
        <v>-3.7564360791760579E-4</v>
      </c>
      <c r="R466" t="str">
        <f t="shared" si="42"/>
        <v/>
      </c>
      <c r="S466" t="str">
        <f t="shared" si="43"/>
        <v/>
      </c>
    </row>
    <row r="467" spans="1:19" x14ac:dyDescent="0.25">
      <c r="A467">
        <v>6.8989334558158104</v>
      </c>
      <c r="B467">
        <v>1.0423681746539799</v>
      </c>
      <c r="C467">
        <v>0.92057878231026502</v>
      </c>
      <c r="D467">
        <v>0.89561242669463503</v>
      </c>
      <c r="E467">
        <f t="shared" si="38"/>
        <v>1.256841760876438</v>
      </c>
      <c r="F467">
        <v>4.0049897971361097E-2</v>
      </c>
      <c r="G467">
        <v>4.6322299999999998</v>
      </c>
      <c r="H467">
        <v>4.4802799999999996</v>
      </c>
      <c r="I467">
        <f t="shared" si="39"/>
        <v>-370.57232096752676</v>
      </c>
      <c r="J467">
        <f t="shared" si="40"/>
        <v>-0.53424872378586929</v>
      </c>
      <c r="N467">
        <f t="shared" si="41"/>
        <v>-3.8000948151779168E-4</v>
      </c>
      <c r="R467" t="str">
        <f t="shared" si="42"/>
        <v/>
      </c>
      <c r="S467" t="str">
        <f t="shared" si="43"/>
        <v/>
      </c>
    </row>
    <row r="468" spans="1:19" x14ac:dyDescent="0.25">
      <c r="A468">
        <v>6.9138339600400398</v>
      </c>
      <c r="B468">
        <v>1.03581692408404</v>
      </c>
      <c r="C468">
        <v>0.92650136279017403</v>
      </c>
      <c r="D468">
        <v>0.90253414293873602</v>
      </c>
      <c r="E468">
        <f t="shared" si="38"/>
        <v>1.2553751124951007</v>
      </c>
      <c r="F468">
        <v>4.0049897971361097E-2</v>
      </c>
      <c r="G468">
        <v>4.6322299999999998</v>
      </c>
      <c r="H468">
        <v>4.4802799999999996</v>
      </c>
      <c r="I468">
        <f t="shared" si="39"/>
        <v>-314.26739765994625</v>
      </c>
      <c r="J468">
        <f t="shared" si="40"/>
        <v>-0.47794380047828883</v>
      </c>
      <c r="N468">
        <f t="shared" si="41"/>
        <v>-3.844173130073708E-4</v>
      </c>
      <c r="R468" t="str">
        <f t="shared" si="42"/>
        <v/>
      </c>
      <c r="S468" t="str">
        <f t="shared" si="43"/>
        <v/>
      </c>
    </row>
    <row r="469" spans="1:19" x14ac:dyDescent="0.25">
      <c r="A469">
        <v>6.9287344642642603</v>
      </c>
      <c r="B469">
        <v>1.0292656735140999</v>
      </c>
      <c r="C469">
        <v>0.93242394327008205</v>
      </c>
      <c r="D469">
        <v>0.909455859182837</v>
      </c>
      <c r="E469">
        <f t="shared" si="38"/>
        <v>1.2539199696323069</v>
      </c>
      <c r="F469">
        <v>4.0049897971361097E-2</v>
      </c>
      <c r="G469">
        <v>4.6322299999999998</v>
      </c>
      <c r="H469">
        <v>4.4802799999999996</v>
      </c>
      <c r="I469">
        <f t="shared" si="39"/>
        <v>-257.60522943786913</v>
      </c>
      <c r="J469">
        <f t="shared" si="40"/>
        <v>-0.42128163225621174</v>
      </c>
      <c r="N469">
        <f t="shared" si="41"/>
        <v>-3.8886724096153142E-4</v>
      </c>
      <c r="R469" t="str">
        <f t="shared" si="42"/>
        <v/>
      </c>
      <c r="S469" t="str">
        <f t="shared" si="43"/>
        <v/>
      </c>
    </row>
    <row r="470" spans="1:19" x14ac:dyDescent="0.25">
      <c r="A470">
        <v>6.9436349684884799</v>
      </c>
      <c r="B470">
        <v>1.02271442294417</v>
      </c>
      <c r="C470">
        <v>0.93834652374999095</v>
      </c>
      <c r="D470">
        <v>0.91637961513174504</v>
      </c>
      <c r="E470">
        <f t="shared" si="38"/>
        <v>1.2524762175771971</v>
      </c>
      <c r="F470">
        <v>4.0049897971361097E-2</v>
      </c>
      <c r="G470">
        <v>4.6322299999999998</v>
      </c>
      <c r="H470">
        <v>4.4802799999999996</v>
      </c>
      <c r="I470">
        <f t="shared" si="39"/>
        <v>-200.58125402583806</v>
      </c>
      <c r="J470">
        <f t="shared" si="40"/>
        <v>-0.36425765684418066</v>
      </c>
      <c r="N470">
        <f t="shared" si="41"/>
        <v>-3.9335939476970073E-4</v>
      </c>
      <c r="R470" t="str">
        <f t="shared" si="42"/>
        <v/>
      </c>
      <c r="S470" t="str">
        <f t="shared" si="43"/>
        <v/>
      </c>
    </row>
    <row r="471" spans="1:19" x14ac:dyDescent="0.25">
      <c r="A471">
        <v>6.9585354727127102</v>
      </c>
      <c r="B471">
        <v>1.0161631723742299</v>
      </c>
      <c r="C471">
        <v>0.94426910422989896</v>
      </c>
      <c r="D471">
        <v>0.92332120254825101</v>
      </c>
      <c r="E471">
        <f t="shared" si="38"/>
        <v>1.2510437430053392</v>
      </c>
      <c r="F471">
        <v>4.0049897971361097E-2</v>
      </c>
      <c r="G471">
        <v>4.6322299999999998</v>
      </c>
      <c r="H471">
        <v>4.4802799999999996</v>
      </c>
      <c r="I471">
        <f t="shared" si="39"/>
        <v>-143.19082119085721</v>
      </c>
      <c r="J471">
        <f t="shared" si="40"/>
        <v>-0.3068672240091998</v>
      </c>
      <c r="N471">
        <f t="shared" si="41"/>
        <v>-3.9789389422199872E-4</v>
      </c>
      <c r="R471" t="str">
        <f t="shared" si="42"/>
        <v/>
      </c>
      <c r="S471" t="str">
        <f t="shared" si="43"/>
        <v/>
      </c>
    </row>
    <row r="472" spans="1:19" x14ac:dyDescent="0.25">
      <c r="A472">
        <v>6.9734359769369298</v>
      </c>
      <c r="B472">
        <v>1.0107701362249999</v>
      </c>
      <c r="C472">
        <v>0.95019168470980697</v>
      </c>
      <c r="D472">
        <v>0.93026278996475698</v>
      </c>
      <c r="E472">
        <f t="shared" si="38"/>
        <v>1.2496224339590549</v>
      </c>
      <c r="F472">
        <v>4.0049897971361097E-2</v>
      </c>
      <c r="G472">
        <v>4.6322299999999998</v>
      </c>
      <c r="H472">
        <v>4.4802799999999996</v>
      </c>
      <c r="I472">
        <f t="shared" si="39"/>
        <v>-95.668259263498683</v>
      </c>
      <c r="J472">
        <f t="shared" si="40"/>
        <v>-0.25934466208184126</v>
      </c>
      <c r="N472">
        <f t="shared" si="41"/>
        <v>-4.0165858212511384E-4</v>
      </c>
      <c r="R472" t="str">
        <f t="shared" si="42"/>
        <v/>
      </c>
      <c r="S472" t="str">
        <f t="shared" si="43"/>
        <v/>
      </c>
    </row>
    <row r="473" spans="1:19" x14ac:dyDescent="0.25">
      <c r="A473">
        <v>6.9883364811611601</v>
      </c>
      <c r="B473">
        <v>1.00540900524666</v>
      </c>
      <c r="C473">
        <v>0.95613982578854695</v>
      </c>
      <c r="D473">
        <v>0.93720437738126405</v>
      </c>
      <c r="E473">
        <f t="shared" si="38"/>
        <v>1.2482121798280548</v>
      </c>
      <c r="F473">
        <v>4.0049897971361097E-2</v>
      </c>
      <c r="G473">
        <v>4.6322299999999998</v>
      </c>
      <c r="H473">
        <v>4.4802799999999996</v>
      </c>
      <c r="I473">
        <f t="shared" si="39"/>
        <v>-48.174858052226924</v>
      </c>
      <c r="J473">
        <f t="shared" si="40"/>
        <v>-0.21185126087056949</v>
      </c>
      <c r="N473">
        <f t="shared" si="41"/>
        <v>-4.0542956962559827E-4</v>
      </c>
      <c r="R473" t="str">
        <f t="shared" si="42"/>
        <v/>
      </c>
      <c r="S473" t="str">
        <f t="shared" si="43"/>
        <v/>
      </c>
    </row>
    <row r="474" spans="1:19" x14ac:dyDescent="0.25">
      <c r="A474">
        <v>7.0032369853853798</v>
      </c>
      <c r="B474">
        <v>1.0000478742683201</v>
      </c>
      <c r="C474">
        <v>0.96215401820021795</v>
      </c>
      <c r="D474">
        <v>0.94414596479777002</v>
      </c>
      <c r="E474">
        <f t="shared" si="38"/>
        <v>1.2468128713304023</v>
      </c>
      <c r="F474">
        <v>4.0049897971361097E-2</v>
      </c>
      <c r="G474">
        <v>4.6322299999999998</v>
      </c>
      <c r="H474">
        <v>4.4802799999999996</v>
      </c>
      <c r="I474">
        <f t="shared" si="39"/>
        <v>-0.42753011039348854</v>
      </c>
      <c r="J474">
        <f t="shared" si="40"/>
        <v>-0.16410393292873607</v>
      </c>
      <c r="N474">
        <f t="shared" si="41"/>
        <v>-4.0922909400626078E-4</v>
      </c>
      <c r="R474" t="str">
        <f t="shared" si="42"/>
        <v/>
      </c>
      <c r="S474" t="str">
        <f t="shared" si="43"/>
        <v/>
      </c>
    </row>
    <row r="475" spans="1:19" x14ac:dyDescent="0.25">
      <c r="A475">
        <v>7.01813748960961</v>
      </c>
      <c r="B475">
        <v>0.99468674328998297</v>
      </c>
      <c r="C475">
        <v>0.96816821061188996</v>
      </c>
      <c r="D475">
        <v>0.95108755221427699</v>
      </c>
      <c r="E475">
        <f t="shared" si="38"/>
        <v>1.2454244004937733</v>
      </c>
      <c r="F475">
        <v>4.0049897971361097E-2</v>
      </c>
      <c r="G475">
        <v>4.6322299999999998</v>
      </c>
      <c r="H475">
        <v>4.4802799999999996</v>
      </c>
      <c r="I475">
        <f t="shared" si="39"/>
        <v>47.576454437380931</v>
      </c>
      <c r="J475">
        <f t="shared" si="40"/>
        <v>-0.11609994838096165</v>
      </c>
      <c r="N475">
        <f t="shared" si="41"/>
        <v>-4.1305720030493999E-4</v>
      </c>
      <c r="R475" t="str">
        <f t="shared" si="42"/>
        <v/>
      </c>
      <c r="S475" t="str">
        <f t="shared" si="43"/>
        <v/>
      </c>
    </row>
    <row r="476" spans="1:19" x14ac:dyDescent="0.25">
      <c r="A476">
        <v>7.0330379938338297</v>
      </c>
      <c r="B476">
        <v>0.98932561231164395</v>
      </c>
      <c r="C476">
        <v>0.97418240302356096</v>
      </c>
      <c r="D476">
        <v>0.95802913963078296</v>
      </c>
      <c r="E476">
        <f t="shared" si="38"/>
        <v>1.244046660637032</v>
      </c>
      <c r="F476">
        <v>4.0049897971361097E-2</v>
      </c>
      <c r="G476">
        <v>4.6322299999999998</v>
      </c>
      <c r="H476">
        <v>4.4802799999999996</v>
      </c>
      <c r="I476">
        <f t="shared" si="39"/>
        <v>95.839869726430763</v>
      </c>
      <c r="J476">
        <f t="shared" si="40"/>
        <v>-6.7836533091911816E-2</v>
      </c>
      <c r="N476">
        <f t="shared" si="41"/>
        <v>-4.1691392835309328E-4</v>
      </c>
      <c r="R476" t="str">
        <f t="shared" si="42"/>
        <v/>
      </c>
      <c r="S476" t="str">
        <f t="shared" si="43"/>
        <v/>
      </c>
    </row>
    <row r="477" spans="1:19" x14ac:dyDescent="0.25">
      <c r="A477">
        <v>7.0479384980580502</v>
      </c>
      <c r="B477">
        <v>0.98396448133330405</v>
      </c>
      <c r="C477">
        <v>0.98019659543523197</v>
      </c>
      <c r="D477">
        <v>0.96497072704728903</v>
      </c>
      <c r="E477">
        <f t="shared" si="38"/>
        <v>1.2426795463520917</v>
      </c>
      <c r="F477">
        <v>4.0049897971361097E-2</v>
      </c>
      <c r="G477">
        <v>4.6322299999999998</v>
      </c>
      <c r="H477">
        <v>4.4802799999999996</v>
      </c>
      <c r="I477">
        <f t="shared" si="39"/>
        <v>144.36553511391952</v>
      </c>
      <c r="J477">
        <f t="shared" si="40"/>
        <v>-1.931086770442306E-2</v>
      </c>
      <c r="N477">
        <f t="shared" si="41"/>
        <v>-4.20799312596282E-4</v>
      </c>
      <c r="R477" t="str">
        <f t="shared" si="42"/>
        <v/>
      </c>
      <c r="S477" t="str">
        <f t="shared" si="43"/>
        <v/>
      </c>
    </row>
    <row r="478" spans="1:19" x14ac:dyDescent="0.25">
      <c r="A478">
        <v>7.0628390022822796</v>
      </c>
      <c r="B478">
        <v>0.97860335035496404</v>
      </c>
      <c r="C478">
        <v>0.98621078784690397</v>
      </c>
      <c r="D478">
        <v>0.971912314463796</v>
      </c>
      <c r="E478">
        <f t="shared" si="38"/>
        <v>1.241322953486077</v>
      </c>
      <c r="F478">
        <v>4.0049897971361097E-2</v>
      </c>
      <c r="G478">
        <v>4.6322299999999998</v>
      </c>
      <c r="H478">
        <v>4.4802799999999996</v>
      </c>
      <c r="I478">
        <f t="shared" si="39"/>
        <v>193.15631616716249</v>
      </c>
      <c r="J478">
        <f t="shared" si="40"/>
        <v>2.9479913348819907E-2</v>
      </c>
      <c r="N478">
        <f t="shared" si="41"/>
        <v>-4.2471338191006559E-4</v>
      </c>
      <c r="R478" t="str">
        <f t="shared" si="42"/>
        <v/>
      </c>
      <c r="S478" t="str">
        <f t="shared" si="43"/>
        <v/>
      </c>
    </row>
    <row r="479" spans="1:19" x14ac:dyDescent="0.25">
      <c r="A479">
        <v>7.0777395065065001</v>
      </c>
      <c r="B479">
        <v>0.97324221937662503</v>
      </c>
      <c r="C479">
        <v>0.99222498025857497</v>
      </c>
      <c r="D479">
        <v>0.97885390188030197</v>
      </c>
      <c r="E479">
        <f t="shared" si="38"/>
        <v>1.2399767791237724</v>
      </c>
      <c r="F479">
        <v>4.0049897971361097E-2</v>
      </c>
      <c r="G479">
        <v>4.6322299999999998</v>
      </c>
      <c r="H479">
        <v>4.4802799999999996</v>
      </c>
      <c r="I479">
        <f t="shared" si="39"/>
        <v>242.2151256790367</v>
      </c>
      <c r="J479">
        <f t="shared" si="40"/>
        <v>7.8538722860694118E-2</v>
      </c>
      <c r="N479">
        <f t="shared" si="41"/>
        <v>-4.2865615941117032E-4</v>
      </c>
      <c r="R479" t="str">
        <f t="shared" si="42"/>
        <v/>
      </c>
      <c r="S479" t="str">
        <f t="shared" si="43"/>
        <v/>
      </c>
    </row>
    <row r="480" spans="1:19" x14ac:dyDescent="0.25">
      <c r="A480">
        <v>7.0926400107307304</v>
      </c>
      <c r="B480">
        <v>0.96788108839828502</v>
      </c>
      <c r="C480">
        <v>0.99823917267024598</v>
      </c>
      <c r="D480">
        <v>0.98579548929680905</v>
      </c>
      <c r="E480">
        <f t="shared" si="38"/>
        <v>1.2386409215703447</v>
      </c>
      <c r="F480">
        <v>4.0049897971361097E-2</v>
      </c>
      <c r="G480">
        <v>4.6322299999999998</v>
      </c>
      <c r="H480">
        <v>4.4802799999999996</v>
      </c>
      <c r="I480">
        <f t="shared" si="39"/>
        <v>291.54492471147319</v>
      </c>
      <c r="J480">
        <f t="shared" si="40"/>
        <v>0.12786852189313061</v>
      </c>
      <c r="N480">
        <f t="shared" si="41"/>
        <v>-4.3262766226383729E-4</v>
      </c>
      <c r="R480" t="str">
        <f t="shared" si="42"/>
        <v/>
      </c>
      <c r="S480" t="str">
        <f t="shared" si="43"/>
        <v/>
      </c>
    </row>
    <row r="481" spans="1:19" x14ac:dyDescent="0.25">
      <c r="A481">
        <v>7.10754051495495</v>
      </c>
      <c r="B481">
        <v>0.962519957419945</v>
      </c>
      <c r="C481">
        <v>1.0042533650819101</v>
      </c>
      <c r="D481">
        <v>0.99273707671331501</v>
      </c>
      <c r="E481">
        <f t="shared" si="38"/>
        <v>1.2373152803343541</v>
      </c>
      <c r="F481">
        <v>4.0049897971361097E-2</v>
      </c>
      <c r="G481">
        <v>4.6322299999999998</v>
      </c>
      <c r="H481">
        <v>4.4802799999999996</v>
      </c>
      <c r="I481">
        <f t="shared" si="39"/>
        <v>341.14872366784073</v>
      </c>
      <c r="J481">
        <f t="shared" si="40"/>
        <v>0.17747232084949816</v>
      </c>
      <c r="N481">
        <f t="shared" si="41"/>
        <v>-4.3662790148122081E-4</v>
      </c>
      <c r="R481" t="str">
        <f t="shared" si="42"/>
        <v/>
      </c>
      <c r="S481" t="str">
        <f t="shared" si="43"/>
        <v/>
      </c>
    </row>
    <row r="482" spans="1:19" x14ac:dyDescent="0.25">
      <c r="A482">
        <v>7.1224410191791696</v>
      </c>
      <c r="B482">
        <v>0.95715882644160499</v>
      </c>
      <c r="C482">
        <v>1.01026755749358</v>
      </c>
      <c r="D482">
        <v>0.99951863892482795</v>
      </c>
      <c r="E482">
        <f t="shared" si="38"/>
        <v>1.2359997561110254</v>
      </c>
      <c r="F482">
        <v>4.0049897971361097E-2</v>
      </c>
      <c r="G482">
        <v>4.6322299999999998</v>
      </c>
      <c r="H482">
        <v>4.4802799999999996</v>
      </c>
      <c r="I482">
        <f t="shared" si="39"/>
        <v>391.02958339537287</v>
      </c>
      <c r="J482">
        <f t="shared" si="40"/>
        <v>0.2273531805770303</v>
      </c>
      <c r="N482">
        <f t="shared" si="41"/>
        <v>-4.4065688172174026E-4</v>
      </c>
      <c r="R482" t="str">
        <f t="shared" si="42"/>
        <v/>
      </c>
      <c r="S482" t="str">
        <f t="shared" si="43"/>
        <v/>
      </c>
    </row>
    <row r="483" spans="1:19" x14ac:dyDescent="0.25">
      <c r="A483">
        <v>7.1373415234033999</v>
      </c>
      <c r="B483">
        <v>0.95179769546326598</v>
      </c>
      <c r="C483">
        <v>1.0162817499052601</v>
      </c>
      <c r="D483">
        <v>1.0058026914860601</v>
      </c>
      <c r="E483">
        <f t="shared" si="38"/>
        <v>1.2346942507657925</v>
      </c>
      <c r="F483">
        <v>4.0049897971361097E-2</v>
      </c>
      <c r="G483">
        <v>4.6322299999999998</v>
      </c>
      <c r="H483">
        <v>4.4802799999999996</v>
      </c>
      <c r="I483">
        <f t="shared" si="39"/>
        <v>441.19061631849991</v>
      </c>
      <c r="J483">
        <f t="shared" si="40"/>
        <v>0.27751421350015731</v>
      </c>
      <c r="N483">
        <f t="shared" si="41"/>
        <v>-4.4471460108025704E-4</v>
      </c>
      <c r="R483" t="str">
        <f t="shared" si="42"/>
        <v/>
      </c>
      <c r="S483" t="str">
        <f t="shared" si="43"/>
        <v/>
      </c>
    </row>
    <row r="484" spans="1:19" x14ac:dyDescent="0.25">
      <c r="A484">
        <v>7.1522420276276204</v>
      </c>
      <c r="B484">
        <v>0.94643656448492597</v>
      </c>
      <c r="C484">
        <v>1.02229594231693</v>
      </c>
      <c r="D484">
        <v>1.01208674404729</v>
      </c>
      <c r="E484">
        <f t="shared" si="38"/>
        <v>1.2333986673181074</v>
      </c>
      <c r="F484">
        <v>4.0049897971361097E-2</v>
      </c>
      <c r="G484">
        <v>4.6322299999999998</v>
      </c>
      <c r="H484">
        <v>4.4802799999999996</v>
      </c>
      <c r="I484">
        <f t="shared" si="39"/>
        <v>491.63498760424687</v>
      </c>
      <c r="J484">
        <f t="shared" si="40"/>
        <v>0.32795858478590428</v>
      </c>
      <c r="N484">
        <f t="shared" si="41"/>
        <v>-4.4880105087396116E-4</v>
      </c>
      <c r="R484" t="str">
        <f t="shared" si="42"/>
        <v/>
      </c>
      <c r="S484" t="str">
        <f t="shared" si="43"/>
        <v/>
      </c>
    </row>
    <row r="485" spans="1:19" x14ac:dyDescent="0.25">
      <c r="A485">
        <v>7.1671425318518498</v>
      </c>
      <c r="B485">
        <v>0.94107543350658596</v>
      </c>
      <c r="C485">
        <v>1.0276175778949801</v>
      </c>
      <c r="D485">
        <v>1.01837079660852</v>
      </c>
      <c r="E485">
        <f t="shared" si="38"/>
        <v>1.2321129099254966</v>
      </c>
      <c r="F485">
        <v>4.0049897971361097E-2</v>
      </c>
      <c r="G485">
        <v>4.6322299999999998</v>
      </c>
      <c r="H485">
        <v>4.4802799999999996</v>
      </c>
      <c r="I485">
        <f t="shared" si="39"/>
        <v>542.36591636063747</v>
      </c>
      <c r="J485">
        <f t="shared" si="40"/>
        <v>0.37868951354229491</v>
      </c>
      <c r="N485">
        <f t="shared" si="41"/>
        <v>-4.5291621542283364E-4</v>
      </c>
      <c r="R485" t="str">
        <f t="shared" si="42"/>
        <v/>
      </c>
      <c r="S485" t="str">
        <f t="shared" si="43"/>
        <v/>
      </c>
    </row>
    <row r="486" spans="1:19" x14ac:dyDescent="0.25">
      <c r="A486">
        <v>7.1820430360760703</v>
      </c>
      <c r="B486">
        <v>0.93711240031242304</v>
      </c>
      <c r="C486">
        <v>1.0316917647547399</v>
      </c>
      <c r="D486">
        <v>1.02465484916975</v>
      </c>
      <c r="E486">
        <f t="shared" si="38"/>
        <v>1.2308368838678816</v>
      </c>
      <c r="F486">
        <v>4.0049897971361097E-2</v>
      </c>
      <c r="G486">
        <v>4.6322299999999998</v>
      </c>
      <c r="H486">
        <v>4.4802799999999996</v>
      </c>
      <c r="I486">
        <f t="shared" si="39"/>
        <v>580.05315173954727</v>
      </c>
      <c r="J486">
        <f t="shared" si="40"/>
        <v>0.41637674892120469</v>
      </c>
      <c r="N486">
        <f t="shared" si="41"/>
        <v>-4.5597665592638414E-4</v>
      </c>
      <c r="R486" t="str">
        <f t="shared" si="42"/>
        <v/>
      </c>
      <c r="S486" t="str">
        <f t="shared" si="43"/>
        <v/>
      </c>
    </row>
    <row r="487" spans="1:19" x14ac:dyDescent="0.25">
      <c r="A487">
        <v>7.1969435403002997</v>
      </c>
      <c r="B487">
        <v>0.93338645769180995</v>
      </c>
      <c r="C487">
        <v>1.0357659516144899</v>
      </c>
      <c r="D487">
        <v>1.03093890173098</v>
      </c>
      <c r="E487">
        <f t="shared" si="38"/>
        <v>1.2295704955321369</v>
      </c>
      <c r="F487">
        <v>4.0049897971361097E-2</v>
      </c>
      <c r="G487">
        <v>4.6322299999999998</v>
      </c>
      <c r="H487">
        <v>4.4802799999999996</v>
      </c>
      <c r="I487">
        <f t="shared" si="39"/>
        <v>615.63137353022989</v>
      </c>
      <c r="J487">
        <f t="shared" si="40"/>
        <v>0.45195497071188734</v>
      </c>
      <c r="N487">
        <f t="shared" si="41"/>
        <v>-4.5886829300205944E-4</v>
      </c>
      <c r="R487" t="str">
        <f t="shared" si="42"/>
        <v/>
      </c>
      <c r="S487" t="str">
        <f t="shared" si="43"/>
        <v/>
      </c>
    </row>
    <row r="488" spans="1:19" x14ac:dyDescent="0.25">
      <c r="A488">
        <v>7.2118440445245202</v>
      </c>
      <c r="B488">
        <v>0.92966051507119696</v>
      </c>
      <c r="C488">
        <v>1.03984013847424</v>
      </c>
      <c r="D488">
        <v>1.03722295429221</v>
      </c>
      <c r="E488">
        <f t="shared" si="38"/>
        <v>1.2283136523969036</v>
      </c>
      <c r="F488">
        <v>4.0049897971361097E-2</v>
      </c>
      <c r="G488">
        <v>4.6322299999999998</v>
      </c>
      <c r="H488">
        <v>4.4802799999999996</v>
      </c>
      <c r="I488">
        <f t="shared" si="39"/>
        <v>651.35190280713346</v>
      </c>
      <c r="J488">
        <f t="shared" si="40"/>
        <v>0.48767549998879089</v>
      </c>
      <c r="N488">
        <f t="shared" si="41"/>
        <v>-4.6177376662114088E-4</v>
      </c>
      <c r="R488" t="str">
        <f t="shared" si="42"/>
        <v/>
      </c>
      <c r="S488" t="str">
        <f t="shared" si="43"/>
        <v/>
      </c>
    </row>
    <row r="489" spans="1:19" x14ac:dyDescent="0.25">
      <c r="A489">
        <v>7.2267445487487398</v>
      </c>
      <c r="B489">
        <v>0.92593457245058397</v>
      </c>
      <c r="C489">
        <v>1.043914325334</v>
      </c>
      <c r="D489">
        <v>1.04350700685345</v>
      </c>
      <c r="E489">
        <f t="shared" si="38"/>
        <v>1.2270662630176286</v>
      </c>
      <c r="F489">
        <v>4.0049897971361097E-2</v>
      </c>
      <c r="G489">
        <v>4.6322299999999998</v>
      </c>
      <c r="H489">
        <v>4.4802799999999996</v>
      </c>
      <c r="I489">
        <f t="shared" si="39"/>
        <v>687.21588256025927</v>
      </c>
      <c r="J489">
        <f t="shared" si="40"/>
        <v>0.52353947974191672</v>
      </c>
      <c r="N489">
        <f t="shared" si="41"/>
        <v>-4.6469306327584107E-4</v>
      </c>
      <c r="R489" t="str">
        <f t="shared" si="42"/>
        <v/>
      </c>
      <c r="S489" t="str">
        <f t="shared" si="43"/>
        <v/>
      </c>
    </row>
    <row r="490" spans="1:19" x14ac:dyDescent="0.25">
      <c r="A490">
        <v>7.2416450529729701</v>
      </c>
      <c r="B490">
        <v>0.92220862982997098</v>
      </c>
      <c r="C490">
        <v>1.04798851219375</v>
      </c>
      <c r="D490">
        <v>1.04979105941468</v>
      </c>
      <c r="E490">
        <f t="shared" si="38"/>
        <v>1.2258282370118498</v>
      </c>
      <c r="F490">
        <v>4.0049897971361097E-2</v>
      </c>
      <c r="G490">
        <v>4.6322299999999998</v>
      </c>
      <c r="H490">
        <v>4.4802799999999996</v>
      </c>
      <c r="I490">
        <f t="shared" si="39"/>
        <v>723.22446960560819</v>
      </c>
      <c r="J490">
        <f t="shared" si="40"/>
        <v>0.55954806678726565</v>
      </c>
      <c r="N490">
        <f t="shared" si="41"/>
        <v>-4.6762616760051898E-4</v>
      </c>
      <c r="R490" t="str">
        <f t="shared" si="42"/>
        <v/>
      </c>
      <c r="S490" t="str">
        <f t="shared" si="43"/>
        <v/>
      </c>
    </row>
    <row r="491" spans="1:19" x14ac:dyDescent="0.25">
      <c r="A491">
        <v>7.2565455571971897</v>
      </c>
      <c r="B491">
        <v>0.918482687209358</v>
      </c>
      <c r="C491">
        <v>1.05206269905351</v>
      </c>
      <c r="D491">
        <v>1.05607511197591</v>
      </c>
      <c r="E491">
        <f t="shared" ref="E491:E554" si="44">$E$1*A491^-$E$2 + 1</f>
        <v>1.2245994850447102</v>
      </c>
      <c r="F491">
        <v>4.0049897971361097E-2</v>
      </c>
      <c r="G491">
        <v>4.6322299999999998</v>
      </c>
      <c r="H491">
        <v>4.4802799999999996</v>
      </c>
      <c r="I491">
        <f t="shared" ref="I491:I554" si="45">IF(B491=0,100,-$M$4*$L$4*LN(B491))</f>
        <v>759.37883480907658</v>
      </c>
      <c r="J491">
        <f t="shared" ref="J491:J554" si="46">(I491-$K$4)*$J$2</f>
        <v>0.59570243199073403</v>
      </c>
      <c r="N491">
        <f t="shared" ref="N491:N554" si="47">($O$4*(1-EXP(-$P$4*(B491-$Q$4)))^2-$O$4)*0.0001</f>
        <v>-4.7057306233140448E-4</v>
      </c>
      <c r="R491" t="str">
        <f t="shared" si="42"/>
        <v/>
      </c>
      <c r="S491" t="str">
        <f t="shared" si="43"/>
        <v/>
      </c>
    </row>
    <row r="492" spans="1:19" x14ac:dyDescent="0.25">
      <c r="A492">
        <v>7.27144606142142</v>
      </c>
      <c r="B492">
        <v>0.91475674458874601</v>
      </c>
      <c r="C492">
        <v>1.05613688591326</v>
      </c>
      <c r="D492">
        <v>1.06235916453714</v>
      </c>
      <c r="E492">
        <f t="shared" si="44"/>
        <v>1.2233799188146919</v>
      </c>
      <c r="F492">
        <v>4.0049897971361097E-2</v>
      </c>
      <c r="G492">
        <v>4.6322299999999998</v>
      </c>
      <c r="H492">
        <v>4.4802799999999996</v>
      </c>
      <c r="I492">
        <f t="shared" si="45"/>
        <v>795.68016331489196</v>
      </c>
      <c r="J492">
        <f t="shared" si="46"/>
        <v>0.63200376049654938</v>
      </c>
      <c r="N492">
        <f t="shared" si="47"/>
        <v>-4.7353372826562521E-4</v>
      </c>
      <c r="R492" t="str">
        <f t="shared" si="42"/>
        <v/>
      </c>
      <c r="S492" t="str">
        <f t="shared" si="43"/>
        <v/>
      </c>
    </row>
    <row r="493" spans="1:19" x14ac:dyDescent="0.25">
      <c r="A493">
        <v>7.2863465656456397</v>
      </c>
      <c r="B493">
        <v>0.91103080196813302</v>
      </c>
      <c r="C493">
        <v>1.0602110727730101</v>
      </c>
      <c r="D493">
        <v>1.06864321709837</v>
      </c>
      <c r="E493">
        <f t="shared" si="44"/>
        <v>1.2221694510395846</v>
      </c>
      <c r="F493">
        <v>4.0049897971361097E-2</v>
      </c>
      <c r="G493">
        <v>4.6322299999999998</v>
      </c>
      <c r="H493">
        <v>4.4802799999999996</v>
      </c>
      <c r="I493">
        <f t="shared" si="45"/>
        <v>832.12965477876037</v>
      </c>
      <c r="J493">
        <f t="shared" si="46"/>
        <v>0.66845325196041783</v>
      </c>
      <c r="N493">
        <f t="shared" si="47"/>
        <v>-4.7650814421952776E-4</v>
      </c>
      <c r="R493" t="str">
        <f t="shared" si="42"/>
        <v/>
      </c>
      <c r="S493" t="str">
        <f t="shared" si="43"/>
        <v/>
      </c>
    </row>
    <row r="494" spans="1:19" x14ac:dyDescent="0.25">
      <c r="A494">
        <v>7.3012470698698699</v>
      </c>
      <c r="B494">
        <v>0.90730485934752003</v>
      </c>
      <c r="C494">
        <v>1.0642852596327701</v>
      </c>
      <c r="D494">
        <v>1.0749272696595999</v>
      </c>
      <c r="E494">
        <f t="shared" si="44"/>
        <v>1.2209679954426598</v>
      </c>
      <c r="F494">
        <v>4.0049897971361097E-2</v>
      </c>
      <c r="G494">
        <v>4.6322299999999998</v>
      </c>
      <c r="H494">
        <v>4.4802799999999996</v>
      </c>
      <c r="I494">
        <f t="shared" si="45"/>
        <v>868.72852360569163</v>
      </c>
      <c r="J494">
        <f t="shared" si="46"/>
        <v>0.70505212078734902</v>
      </c>
      <c r="N494">
        <f t="shared" si="47"/>
        <v>-4.7949628698627138E-4</v>
      </c>
      <c r="R494" t="str">
        <f t="shared" si="42"/>
        <v/>
      </c>
      <c r="S494" t="str">
        <f t="shared" si="43"/>
        <v/>
      </c>
    </row>
    <row r="495" spans="1:19" x14ac:dyDescent="0.25">
      <c r="A495">
        <v>7.3161475740940896</v>
      </c>
      <c r="B495">
        <v>0.90357891672690704</v>
      </c>
      <c r="C495">
        <v>1.0683594464925199</v>
      </c>
      <c r="D495">
        <v>1.0803110743114701</v>
      </c>
      <c r="E495">
        <f t="shared" si="44"/>
        <v>1.2197754667390734</v>
      </c>
      <c r="F495">
        <v>4.0049897971361097E-2</v>
      </c>
      <c r="G495">
        <v>4.6322299999999998</v>
      </c>
      <c r="H495">
        <v>4.4802799999999996</v>
      </c>
      <c r="I495">
        <f t="shared" si="45"/>
        <v>905.47799919281806</v>
      </c>
      <c r="J495">
        <f t="shared" si="46"/>
        <v>0.74180159637447551</v>
      </c>
      <c r="N495">
        <f t="shared" si="47"/>
        <v>-4.8249813129270039E-4</v>
      </c>
      <c r="R495" t="str">
        <f t="shared" si="42"/>
        <v/>
      </c>
      <c r="S495" t="str">
        <f t="shared" si="43"/>
        <v/>
      </c>
    </row>
    <row r="496" spans="1:19" x14ac:dyDescent="0.25">
      <c r="A496">
        <v>7.3310480783183101</v>
      </c>
      <c r="B496">
        <v>0.89985297410629395</v>
      </c>
      <c r="C496">
        <v>1.0724336333522799</v>
      </c>
      <c r="D496">
        <v>1.0854964181751501</v>
      </c>
      <c r="E496">
        <f t="shared" si="44"/>
        <v>1.2185917806224678</v>
      </c>
      <c r="F496">
        <v>4.0049897971361097E-2</v>
      </c>
      <c r="G496">
        <v>4.6322299999999998</v>
      </c>
      <c r="H496">
        <v>4.4802799999999996</v>
      </c>
      <c r="I496">
        <f t="shared" si="45"/>
        <v>942.37932617717945</v>
      </c>
      <c r="J496">
        <f t="shared" si="46"/>
        <v>0.77870292335883684</v>
      </c>
      <c r="N496">
        <f t="shared" si="47"/>
        <v>-4.8551364975546517E-4</v>
      </c>
      <c r="R496" t="str">
        <f t="shared" si="42"/>
        <v/>
      </c>
      <c r="S496" t="str">
        <f t="shared" si="43"/>
        <v/>
      </c>
    </row>
    <row r="497" spans="1:19" x14ac:dyDescent="0.25">
      <c r="A497">
        <v>7.3459485825425404</v>
      </c>
      <c r="B497">
        <v>0.89612703148568096</v>
      </c>
      <c r="C497">
        <v>1.07650782021203</v>
      </c>
      <c r="D497">
        <v>1.09068176203883</v>
      </c>
      <c r="E497">
        <f t="shared" si="44"/>
        <v>1.2174168537517884</v>
      </c>
      <c r="F497">
        <v>4.0049897971361097E-2</v>
      </c>
      <c r="G497">
        <v>4.6322299999999998</v>
      </c>
      <c r="H497">
        <v>4.4802799999999996</v>
      </c>
      <c r="I497">
        <f t="shared" si="45"/>
        <v>979.43376468865597</v>
      </c>
      <c r="J497">
        <f t="shared" si="46"/>
        <v>0.81575736187031345</v>
      </c>
      <c r="N497">
        <f t="shared" si="47"/>
        <v>-4.8854281283639358E-4</v>
      </c>
      <c r="R497" t="str">
        <f t="shared" si="42"/>
        <v/>
      </c>
      <c r="S497" t="str">
        <f t="shared" si="43"/>
        <v/>
      </c>
    </row>
    <row r="498" spans="1:19" x14ac:dyDescent="0.25">
      <c r="A498">
        <v>7.36084908676676</v>
      </c>
      <c r="B498">
        <v>0.892936351196566</v>
      </c>
      <c r="C498">
        <v>1.0805277867463901</v>
      </c>
      <c r="D498">
        <v>1.09586710590251</v>
      </c>
      <c r="E498">
        <f t="shared" si="44"/>
        <v>1.2162506037383063</v>
      </c>
      <c r="F498">
        <v>4.0049897971361097E-2</v>
      </c>
      <c r="G498">
        <v>4.6322299999999998</v>
      </c>
      <c r="H498">
        <v>4.4802799999999996</v>
      </c>
      <c r="I498">
        <f t="shared" si="45"/>
        <v>1011.2876910340473</v>
      </c>
      <c r="J498">
        <f t="shared" si="46"/>
        <v>0.84761128821570475</v>
      </c>
      <c r="N498">
        <f t="shared" si="47"/>
        <v>-4.9114763291733068E-4</v>
      </c>
      <c r="R498" t="str">
        <f t="shared" si="42"/>
        <v/>
      </c>
      <c r="S498" t="str">
        <f t="shared" si="43"/>
        <v/>
      </c>
    </row>
    <row r="499" spans="1:19" x14ac:dyDescent="0.25">
      <c r="A499">
        <v>7.3757495909909903</v>
      </c>
      <c r="B499">
        <v>0.89045230272157705</v>
      </c>
      <c r="C499">
        <v>1.0844761737866599</v>
      </c>
      <c r="D499">
        <v>1.10105244976619</v>
      </c>
      <c r="E499">
        <f t="shared" si="44"/>
        <v>1.2150929491328304</v>
      </c>
      <c r="F499">
        <v>4.0049897971361097E-2</v>
      </c>
      <c r="G499">
        <v>4.6322299999999998</v>
      </c>
      <c r="H499">
        <v>4.4802799999999996</v>
      </c>
      <c r="I499">
        <f t="shared" si="45"/>
        <v>1036.1659106224852</v>
      </c>
      <c r="J499">
        <f t="shared" si="46"/>
        <v>0.87248950780414258</v>
      </c>
      <c r="N499">
        <f t="shared" si="47"/>
        <v>-4.9318246778909413E-4</v>
      </c>
      <c r="R499" t="str">
        <f t="shared" si="42"/>
        <v/>
      </c>
      <c r="S499" t="str">
        <f t="shared" si="43"/>
        <v/>
      </c>
    </row>
    <row r="500" spans="1:19" x14ac:dyDescent="0.25">
      <c r="A500">
        <v>7.3906500952152099</v>
      </c>
      <c r="B500">
        <v>0.88796825424658798</v>
      </c>
      <c r="C500">
        <v>1.0884245608269201</v>
      </c>
      <c r="D500">
        <v>1.10623779362987</v>
      </c>
      <c r="E500">
        <f t="shared" si="44"/>
        <v>1.2139438094131307</v>
      </c>
      <c r="F500">
        <v>4.0049897971361097E-2</v>
      </c>
      <c r="G500">
        <v>4.6322299999999998</v>
      </c>
      <c r="H500">
        <v>4.4802799999999996</v>
      </c>
      <c r="I500">
        <f t="shared" si="45"/>
        <v>1061.1136287144736</v>
      </c>
      <c r="J500">
        <f t="shared" si="46"/>
        <v>0.89743722589613106</v>
      </c>
      <c r="N500">
        <f t="shared" si="47"/>
        <v>-4.9522332988915856E-4</v>
      </c>
      <c r="R500" t="str">
        <f t="shared" si="42"/>
        <v/>
      </c>
      <c r="S500" t="str">
        <f t="shared" si="43"/>
        <v/>
      </c>
    </row>
    <row r="501" spans="1:19" x14ac:dyDescent="0.25">
      <c r="A501">
        <v>7.4055505994394304</v>
      </c>
      <c r="B501">
        <v>0.88548420577159903</v>
      </c>
      <c r="C501">
        <v>1.09237294786719</v>
      </c>
      <c r="D501">
        <v>1.1114231374935499</v>
      </c>
      <c r="E501">
        <f t="shared" si="44"/>
        <v>1.2128031049715431</v>
      </c>
      <c r="F501">
        <v>4.0049897971361097E-2</v>
      </c>
      <c r="G501">
        <v>4.6322299999999998</v>
      </c>
      <c r="H501">
        <v>4.4802799999999996</v>
      </c>
      <c r="I501">
        <f t="shared" si="45"/>
        <v>1086.1312346928526</v>
      </c>
      <c r="J501">
        <f t="shared" si="46"/>
        <v>0.92245483187451005</v>
      </c>
      <c r="N501">
        <f t="shared" si="47"/>
        <v>-4.9727020822270499E-4</v>
      </c>
      <c r="R501" t="str">
        <f t="shared" si="42"/>
        <v/>
      </c>
      <c r="S501" t="str">
        <f t="shared" si="43"/>
        <v/>
      </c>
    </row>
    <row r="502" spans="1:19" x14ac:dyDescent="0.25">
      <c r="A502">
        <v>7.4204511036636598</v>
      </c>
      <c r="B502">
        <v>0.88300015729661097</v>
      </c>
      <c r="C502">
        <v>1.0963213349074501</v>
      </c>
      <c r="D502">
        <v>1.1166084813572199</v>
      </c>
      <c r="E502">
        <f t="shared" si="44"/>
        <v>1.2116707571027701</v>
      </c>
      <c r="F502">
        <v>4.0049897971361097E-2</v>
      </c>
      <c r="G502">
        <v>4.6322299999999998</v>
      </c>
      <c r="H502">
        <v>4.4802799999999996</v>
      </c>
      <c r="I502">
        <f t="shared" si="45"/>
        <v>1111.219121222073</v>
      </c>
      <c r="J502">
        <f t="shared" si="46"/>
        <v>0.94754271840373039</v>
      </c>
      <c r="N502">
        <f t="shared" si="47"/>
        <v>-4.9932309133060928E-4</v>
      </c>
      <c r="R502" t="str">
        <f t="shared" si="42"/>
        <v/>
      </c>
      <c r="S502" t="str">
        <f t="shared" si="43"/>
        <v/>
      </c>
    </row>
    <row r="503" spans="1:19" x14ac:dyDescent="0.25">
      <c r="A503">
        <v>7.4353516078878803</v>
      </c>
      <c r="B503">
        <v>0.88051610882162201</v>
      </c>
      <c r="C503">
        <v>1.10026972194772</v>
      </c>
      <c r="D503">
        <v>1.1217938252209001</v>
      </c>
      <c r="E503">
        <f t="shared" si="44"/>
        <v>1.2105466879918705</v>
      </c>
      <c r="F503">
        <v>4.0049897971361097E-2</v>
      </c>
      <c r="G503">
        <v>4.6322299999999998</v>
      </c>
      <c r="H503">
        <v>4.4802799999999996</v>
      </c>
      <c r="I503">
        <f t="shared" si="45"/>
        <v>1136.3776842852103</v>
      </c>
      <c r="J503">
        <f t="shared" si="46"/>
        <v>0.97270128146686774</v>
      </c>
      <c r="N503">
        <f t="shared" si="47"/>
        <v>-5.0138196728304204E-4</v>
      </c>
      <c r="R503" t="str">
        <f t="shared" si="42"/>
        <v/>
      </c>
      <c r="S503" t="str">
        <f t="shared" si="43"/>
        <v/>
      </c>
    </row>
    <row r="504" spans="1:19" x14ac:dyDescent="0.25">
      <c r="A504">
        <v>7.4502521121121097</v>
      </c>
      <c r="B504">
        <v>0.87803206034663295</v>
      </c>
      <c r="C504">
        <v>1.1042181089879799</v>
      </c>
      <c r="D504">
        <v>1.1269791690845801</v>
      </c>
      <c r="E504">
        <f t="shared" si="44"/>
        <v>1.2094308207024251</v>
      </c>
      <c r="F504">
        <v>4.0049897971361097E-2</v>
      </c>
      <c r="G504">
        <v>4.6322299999999998</v>
      </c>
      <c r="H504">
        <v>4.4802799999999996</v>
      </c>
      <c r="I504">
        <f t="shared" si="45"/>
        <v>1161.6073232214128</v>
      </c>
      <c r="J504">
        <f t="shared" si="46"/>
        <v>0.99793092040307019</v>
      </c>
      <c r="N504">
        <f t="shared" si="47"/>
        <v>-5.0344682367298838E-4</v>
      </c>
      <c r="R504" t="str">
        <f t="shared" si="42"/>
        <v/>
      </c>
      <c r="S504" t="str">
        <f t="shared" si="43"/>
        <v/>
      </c>
    </row>
    <row r="505" spans="1:19" x14ac:dyDescent="0.25">
      <c r="A505">
        <v>7.4651526163363302</v>
      </c>
      <c r="B505">
        <v>0.87554801187164499</v>
      </c>
      <c r="C505">
        <v>1.10816649602825</v>
      </c>
      <c r="D505">
        <v>1.13216451294826</v>
      </c>
      <c r="E505">
        <f t="shared" si="44"/>
        <v>1.2083230791648916</v>
      </c>
      <c r="F505">
        <v>4.0049897971361097E-2</v>
      </c>
      <c r="G505">
        <v>4.6322299999999998</v>
      </c>
      <c r="H505">
        <v>4.4802799999999996</v>
      </c>
      <c r="I505">
        <f t="shared" si="45"/>
        <v>1186.9084407639571</v>
      </c>
      <c r="J505">
        <f t="shared" si="46"/>
        <v>1.0232320379456146</v>
      </c>
      <c r="N505">
        <f t="shared" si="47"/>
        <v>-5.0551764760970396E-4</v>
      </c>
      <c r="R505" t="str">
        <f t="shared" si="42"/>
        <v/>
      </c>
      <c r="S505" t="str">
        <f t="shared" si="43"/>
        <v/>
      </c>
    </row>
    <row r="506" spans="1:19" x14ac:dyDescent="0.25">
      <c r="A506">
        <v>7.4800531205605596</v>
      </c>
      <c r="B506">
        <v>0.87306396339665604</v>
      </c>
      <c r="C506">
        <v>1.1121148830685099</v>
      </c>
      <c r="D506">
        <v>1.13734985681194</v>
      </c>
      <c r="E506">
        <f t="shared" si="44"/>
        <v>1.2072233881651278</v>
      </c>
      <c r="F506">
        <v>4.0049897971361097E-2</v>
      </c>
      <c r="G506">
        <v>4.6322299999999998</v>
      </c>
      <c r="H506">
        <v>4.4802799999999996</v>
      </c>
      <c r="I506">
        <f t="shared" si="45"/>
        <v>1212.2814430788587</v>
      </c>
      <c r="J506">
        <f t="shared" si="46"/>
        <v>1.048605040260516</v>
      </c>
      <c r="N506">
        <f t="shared" si="47"/>
        <v>-5.0759442571209274E-4</v>
      </c>
      <c r="R506" t="str">
        <f t="shared" si="42"/>
        <v/>
      </c>
      <c r="S506" t="str">
        <f t="shared" si="43"/>
        <v/>
      </c>
    </row>
    <row r="507" spans="1:19" x14ac:dyDescent="0.25">
      <c r="A507">
        <v>7.4949536247847801</v>
      </c>
      <c r="B507">
        <v>0.87057991492166698</v>
      </c>
      <c r="C507">
        <v>1.11606327010878</v>
      </c>
      <c r="D507">
        <v>1.14124053554684</v>
      </c>
      <c r="E507">
        <f t="shared" si="44"/>
        <v>1.2061316733331</v>
      </c>
      <c r="F507">
        <v>4.0049897971361097E-2</v>
      </c>
      <c r="G507">
        <v>4.6322299999999998</v>
      </c>
      <c r="H507">
        <v>4.4802799999999996</v>
      </c>
      <c r="I507">
        <f t="shared" si="45"/>
        <v>1237.7267398039319</v>
      </c>
      <c r="J507">
        <f t="shared" si="46"/>
        <v>1.0740503369855892</v>
      </c>
      <c r="N507">
        <f t="shared" si="47"/>
        <v>-5.0967714410200642E-4</v>
      </c>
      <c r="R507" t="str">
        <f t="shared" si="42"/>
        <v/>
      </c>
      <c r="S507" t="str">
        <f t="shared" si="43"/>
        <v/>
      </c>
    </row>
    <row r="508" spans="1:19" x14ac:dyDescent="0.25">
      <c r="A508">
        <v>7.5098541290089997</v>
      </c>
      <c r="B508">
        <v>0.86809586644667802</v>
      </c>
      <c r="C508">
        <v>1.1200116571490399</v>
      </c>
      <c r="D508">
        <v>1.1446625184516499</v>
      </c>
      <c r="E508">
        <f t="shared" si="44"/>
        <v>1.2050478611317508</v>
      </c>
      <c r="F508">
        <v>4.0049897971361097E-2</v>
      </c>
      <c r="G508">
        <v>4.6322299999999998</v>
      </c>
      <c r="H508">
        <v>4.4802799999999996</v>
      </c>
      <c r="I508">
        <f t="shared" si="45"/>
        <v>1263.2447440885066</v>
      </c>
      <c r="J508">
        <f t="shared" si="46"/>
        <v>1.0995683412701642</v>
      </c>
      <c r="N508">
        <f t="shared" si="47"/>
        <v>-5.1176578839747292E-4</v>
      </c>
      <c r="R508" t="str">
        <f t="shared" si="42"/>
        <v/>
      </c>
      <c r="S508" t="str">
        <f t="shared" si="43"/>
        <v/>
      </c>
    </row>
    <row r="509" spans="1:19" x14ac:dyDescent="0.25">
      <c r="A509">
        <v>7.52475463323323</v>
      </c>
      <c r="B509">
        <v>0.86561181797168996</v>
      </c>
      <c r="C509">
        <v>1.1239600441893101</v>
      </c>
      <c r="D509">
        <v>1.14808450135647</v>
      </c>
      <c r="E509">
        <f t="shared" si="44"/>
        <v>1.2039718788460432</v>
      </c>
      <c r="F509">
        <v>4.0049897971361097E-2</v>
      </c>
      <c r="G509">
        <v>4.6322299999999998</v>
      </c>
      <c r="H509">
        <v>4.4802799999999996</v>
      </c>
      <c r="I509">
        <f t="shared" si="45"/>
        <v>1288.8358726336689</v>
      </c>
      <c r="J509">
        <f t="shared" si="46"/>
        <v>1.1251594698153262</v>
      </c>
      <c r="N509">
        <f t="shared" si="47"/>
        <v>-5.1386034370584459E-4</v>
      </c>
      <c r="R509" t="str">
        <f t="shared" si="42"/>
        <v/>
      </c>
      <c r="S509" t="str">
        <f t="shared" si="43"/>
        <v/>
      </c>
    </row>
    <row r="510" spans="1:19" x14ac:dyDescent="0.25">
      <c r="A510">
        <v>7.5396551374574496</v>
      </c>
      <c r="B510">
        <v>0.86348978415084299</v>
      </c>
      <c r="C510">
        <v>1.12789421770275</v>
      </c>
      <c r="D510">
        <v>1.1515064842612901</v>
      </c>
      <c r="E510">
        <f t="shared" si="44"/>
        <v>1.2029036545721705</v>
      </c>
      <c r="F510">
        <v>4.0049897971361097E-2</v>
      </c>
      <c r="G510">
        <v>4.6322299999999998</v>
      </c>
      <c r="H510">
        <v>4.4802799999999996</v>
      </c>
      <c r="I510">
        <f t="shared" si="45"/>
        <v>1310.755691186366</v>
      </c>
      <c r="J510">
        <f t="shared" si="46"/>
        <v>1.1470792883680234</v>
      </c>
      <c r="N510">
        <f t="shared" si="47"/>
        <v>-5.1565431745467121E-4</v>
      </c>
      <c r="R510" t="str">
        <f t="shared" si="42"/>
        <v/>
      </c>
      <c r="S510" t="str">
        <f t="shared" si="43"/>
        <v/>
      </c>
    </row>
    <row r="511" spans="1:19" x14ac:dyDescent="0.25">
      <c r="A511">
        <v>7.5545556416816799</v>
      </c>
      <c r="B511">
        <v>0.86205250829622304</v>
      </c>
      <c r="C511">
        <v>1.12981280008809</v>
      </c>
      <c r="D511">
        <v>1.1549284671661</v>
      </c>
      <c r="E511">
        <f t="shared" si="44"/>
        <v>1.2018431172069217</v>
      </c>
      <c r="F511">
        <v>4.0049897971361097E-2</v>
      </c>
      <c r="G511">
        <v>4.6322299999999998</v>
      </c>
      <c r="H511">
        <v>4.4802799999999996</v>
      </c>
      <c r="I511">
        <f t="shared" si="45"/>
        <v>1325.6328353216431</v>
      </c>
      <c r="J511">
        <f t="shared" si="46"/>
        <v>1.1619564325033007</v>
      </c>
      <c r="N511">
        <f t="shared" si="47"/>
        <v>-5.1687183366350424E-4</v>
      </c>
      <c r="R511" t="str">
        <f t="shared" si="42"/>
        <v/>
      </c>
      <c r="S511" t="str">
        <f t="shared" si="43"/>
        <v/>
      </c>
    </row>
    <row r="512" spans="1:19" x14ac:dyDescent="0.25">
      <c r="A512">
        <v>7.5694561459059004</v>
      </c>
      <c r="B512">
        <v>0.86061523244160298</v>
      </c>
      <c r="C512">
        <v>1.1317313824734301</v>
      </c>
      <c r="D512">
        <v>1.1583504500709201</v>
      </c>
      <c r="E512">
        <f t="shared" si="44"/>
        <v>1.2007901964372167</v>
      </c>
      <c r="F512">
        <v>4.0049897971361097E-2</v>
      </c>
      <c r="G512">
        <v>4.6322299999999998</v>
      </c>
      <c r="H512">
        <v>4.4802799999999996</v>
      </c>
      <c r="I512">
        <f t="shared" si="45"/>
        <v>1340.5348044065743</v>
      </c>
      <c r="J512">
        <f t="shared" si="46"/>
        <v>1.1768584015882315</v>
      </c>
      <c r="N512">
        <f t="shared" si="47"/>
        <v>-5.1809131591599956E-4</v>
      </c>
      <c r="R512" t="str">
        <f t="shared" si="42"/>
        <v/>
      </c>
      <c r="S512" t="str">
        <f t="shared" si="43"/>
        <v/>
      </c>
    </row>
    <row r="513" spans="1:19" x14ac:dyDescent="0.25">
      <c r="A513">
        <v>7.5843566501301298</v>
      </c>
      <c r="B513">
        <v>0.85917795658698304</v>
      </c>
      <c r="C513">
        <v>1.1336499648587699</v>
      </c>
      <c r="D513">
        <v>1.16177243297574</v>
      </c>
      <c r="E513">
        <f t="shared" si="44"/>
        <v>1.1997448227297878</v>
      </c>
      <c r="F513">
        <v>4.0049897971361097E-2</v>
      </c>
      <c r="G513">
        <v>4.6322299999999998</v>
      </c>
      <c r="H513">
        <v>4.4802799999999996</v>
      </c>
      <c r="I513">
        <f t="shared" si="45"/>
        <v>1355.4616814286367</v>
      </c>
      <c r="J513">
        <f t="shared" si="46"/>
        <v>1.191785278610294</v>
      </c>
      <c r="N513">
        <f t="shared" si="47"/>
        <v>-5.19312760999555E-4</v>
      </c>
      <c r="R513" t="str">
        <f t="shared" si="42"/>
        <v/>
      </c>
      <c r="S513" t="str">
        <f t="shared" si="43"/>
        <v/>
      </c>
    </row>
    <row r="514" spans="1:19" x14ac:dyDescent="0.25">
      <c r="A514">
        <v>7.5992571543543503</v>
      </c>
      <c r="B514">
        <v>0.85774068073236298</v>
      </c>
      <c r="C514">
        <v>1.1355685472441099</v>
      </c>
      <c r="D514">
        <v>1.1651944158805501</v>
      </c>
      <c r="E514">
        <f t="shared" si="44"/>
        <v>1.1987069273210273</v>
      </c>
      <c r="F514">
        <v>4.0049897971361097E-2</v>
      </c>
      <c r="G514">
        <v>4.6322299999999998</v>
      </c>
      <c r="H514">
        <v>4.4802799999999996</v>
      </c>
      <c r="I514">
        <f t="shared" si="45"/>
        <v>1370.4135497921384</v>
      </c>
      <c r="J514">
        <f t="shared" si="46"/>
        <v>1.206737146973796</v>
      </c>
      <c r="N514">
        <f t="shared" si="47"/>
        <v>-5.2053616564116728E-4</v>
      </c>
      <c r="R514" t="str">
        <f t="shared" si="42"/>
        <v/>
      </c>
      <c r="S514" t="str">
        <f t="shared" si="43"/>
        <v/>
      </c>
    </row>
    <row r="515" spans="1:19" x14ac:dyDescent="0.25">
      <c r="A515">
        <v>7.61415765857857</v>
      </c>
      <c r="B515">
        <v>0.85630340487774304</v>
      </c>
      <c r="C515">
        <v>1.13748712962944</v>
      </c>
      <c r="D515">
        <v>1.1686163987853699</v>
      </c>
      <c r="E515">
        <f t="shared" si="44"/>
        <v>1.1976764422069766</v>
      </c>
      <c r="F515">
        <v>4.0049897971361097E-2</v>
      </c>
      <c r="G515">
        <v>4.6322299999999998</v>
      </c>
      <c r="H515">
        <v>4.4802799999999996</v>
      </c>
      <c r="I515">
        <f t="shared" si="45"/>
        <v>1385.3904933210047</v>
      </c>
      <c r="J515">
        <f t="shared" si="46"/>
        <v>1.2217140905026622</v>
      </c>
      <c r="N515">
        <f t="shared" si="47"/>
        <v>-5.2176152650696057E-4</v>
      </c>
      <c r="R515" t="str">
        <f t="shared" si="42"/>
        <v/>
      </c>
      <c r="S515" t="str">
        <f t="shared" si="43"/>
        <v/>
      </c>
    </row>
    <row r="516" spans="1:19" x14ac:dyDescent="0.25">
      <c r="A516">
        <v>7.6290581628028002</v>
      </c>
      <c r="B516">
        <v>0.85486612902312398</v>
      </c>
      <c r="C516">
        <v>1.13940571201478</v>
      </c>
      <c r="D516">
        <v>1.17203838169019</v>
      </c>
      <c r="E516">
        <f t="shared" si="44"/>
        <v>1.1966533001334705</v>
      </c>
      <c r="F516">
        <v>4.0049897971361097E-2</v>
      </c>
      <c r="G516">
        <v>4.6322299999999998</v>
      </c>
      <c r="H516">
        <v>4.4802799999999996</v>
      </c>
      <c r="I516">
        <f t="shared" si="45"/>
        <v>1400.3925962615965</v>
      </c>
      <c r="J516">
        <f t="shared" si="46"/>
        <v>1.2367161934432538</v>
      </c>
      <c r="N516">
        <f t="shared" si="47"/>
        <v>-5.2298884020171685E-4</v>
      </c>
      <c r="R516" t="str">
        <f t="shared" si="42"/>
        <v/>
      </c>
      <c r="S516" t="str">
        <f t="shared" si="43"/>
        <v/>
      </c>
    </row>
    <row r="517" spans="1:19" x14ac:dyDescent="0.25">
      <c r="A517">
        <v>7.6439586670270199</v>
      </c>
      <c r="B517">
        <v>0.85342885316850403</v>
      </c>
      <c r="C517">
        <v>1.1413242944001201</v>
      </c>
      <c r="D517">
        <v>1.1754603645949999</v>
      </c>
      <c r="E517">
        <f t="shared" si="44"/>
        <v>1.1956374345864296</v>
      </c>
      <c r="F517">
        <v>4.0049897971361097E-2</v>
      </c>
      <c r="G517">
        <v>4.6322299999999998</v>
      </c>
      <c r="H517">
        <v>4.4802799999999996</v>
      </c>
      <c r="I517">
        <f t="shared" si="45"/>
        <v>1415.4199432855874</v>
      </c>
      <c r="J517">
        <f t="shared" si="46"/>
        <v>1.2517435404672448</v>
      </c>
      <c r="N517">
        <f t="shared" si="47"/>
        <v>-5.2421810326840068E-4</v>
      </c>
      <c r="R517" t="str">
        <f t="shared" si="42"/>
        <v/>
      </c>
      <c r="S517" t="str">
        <f t="shared" si="43"/>
        <v/>
      </c>
    </row>
    <row r="518" spans="1:19" x14ac:dyDescent="0.25">
      <c r="A518">
        <v>7.6588591712512502</v>
      </c>
      <c r="B518">
        <v>0.85199157731388397</v>
      </c>
      <c r="C518">
        <v>1.1432428767854601</v>
      </c>
      <c r="D518">
        <v>1.17888234749982</v>
      </c>
      <c r="E518">
        <f t="shared" si="44"/>
        <v>1.1946287797822892</v>
      </c>
      <c r="F518">
        <v>4.0049897971361097E-2</v>
      </c>
      <c r="G518">
        <v>4.6322299999999998</v>
      </c>
      <c r="H518">
        <v>4.4802799999999996</v>
      </c>
      <c r="I518">
        <f t="shared" si="45"/>
        <v>1430.472619492775</v>
      </c>
      <c r="J518">
        <f t="shared" si="46"/>
        <v>1.2667962166744324</v>
      </c>
      <c r="N518">
        <f t="shared" si="47"/>
        <v>-5.254493121876801E-4</v>
      </c>
      <c r="R518" t="str">
        <f t="shared" si="42"/>
        <v/>
      </c>
      <c r="S518" t="str">
        <f t="shared" si="43"/>
        <v/>
      </c>
    </row>
    <row r="519" spans="1:19" x14ac:dyDescent="0.25">
      <c r="A519">
        <v>7.6737596754754698</v>
      </c>
      <c r="B519">
        <v>0.85055430145926403</v>
      </c>
      <c r="C519">
        <v>1.1451614591707999</v>
      </c>
      <c r="D519">
        <v>1.1823043304046399</v>
      </c>
      <c r="E519">
        <f t="shared" si="44"/>
        <v>1.1936272706585824</v>
      </c>
      <c r="F519">
        <v>4.0049897971361097E-2</v>
      </c>
      <c r="G519">
        <v>4.6322299999999998</v>
      </c>
      <c r="H519">
        <v>4.4802799999999996</v>
      </c>
      <c r="I519">
        <f t="shared" si="45"/>
        <v>1445.5507104140083</v>
      </c>
      <c r="J519">
        <f t="shared" si="46"/>
        <v>1.2818743075956658</v>
      </c>
      <c r="N519">
        <f t="shared" si="47"/>
        <v>-5.2668246337744535E-4</v>
      </c>
      <c r="R519" t="str">
        <f t="shared" si="42"/>
        <v/>
      </c>
      <c r="S519" t="str">
        <f t="shared" si="43"/>
        <v/>
      </c>
    </row>
    <row r="520" spans="1:19" x14ac:dyDescent="0.25">
      <c r="A520">
        <v>7.6886601796997001</v>
      </c>
      <c r="B520">
        <v>0.84911702560464397</v>
      </c>
      <c r="C520">
        <v>1.14708004155614</v>
      </c>
      <c r="D520">
        <v>1.18442352808717</v>
      </c>
      <c r="E520">
        <f t="shared" si="44"/>
        <v>1.1926328428646484</v>
      </c>
      <c r="F520">
        <v>4.0049897971361097E-2</v>
      </c>
      <c r="G520">
        <v>4.6322299999999998</v>
      </c>
      <c r="H520">
        <v>4.4802799999999996</v>
      </c>
      <c r="I520">
        <f t="shared" si="45"/>
        <v>1460.6543020140998</v>
      </c>
      <c r="J520">
        <f t="shared" si="46"/>
        <v>1.2969778991957575</v>
      </c>
      <c r="N520">
        <f t="shared" si="47"/>
        <v>-5.2791755319232629E-4</v>
      </c>
      <c r="R520" t="str">
        <f t="shared" si="42"/>
        <v/>
      </c>
      <c r="S520" t="str">
        <f t="shared" si="43"/>
        <v/>
      </c>
    </row>
    <row r="521" spans="1:19" x14ac:dyDescent="0.25">
      <c r="A521">
        <v>7.7035606839239197</v>
      </c>
      <c r="B521">
        <v>0.84767974975002403</v>
      </c>
      <c r="C521">
        <v>1.14899862394148</v>
      </c>
      <c r="D521">
        <v>1.18533814149332</v>
      </c>
      <c r="E521">
        <f t="shared" si="44"/>
        <v>1.1916454327524917</v>
      </c>
      <c r="F521">
        <v>4.0049897971361097E-2</v>
      </c>
      <c r="G521">
        <v>4.6322299999999998</v>
      </c>
      <c r="H521">
        <v>4.4802799999999996</v>
      </c>
      <c r="I521">
        <f t="shared" si="45"/>
        <v>1475.7834806947592</v>
      </c>
      <c r="J521">
        <f t="shared" si="46"/>
        <v>1.3121070778764166</v>
      </c>
      <c r="N521">
        <f t="shared" si="47"/>
        <v>-5.2915457792320354E-4</v>
      </c>
      <c r="R521" t="str">
        <f t="shared" si="42"/>
        <v/>
      </c>
      <c r="S521" t="str">
        <f t="shared" si="43"/>
        <v/>
      </c>
    </row>
    <row r="522" spans="1:19" x14ac:dyDescent="0.25">
      <c r="A522">
        <v>7.7184611881481402</v>
      </c>
      <c r="B522">
        <v>0.84624247389540397</v>
      </c>
      <c r="C522">
        <v>1.15091720632681</v>
      </c>
      <c r="D522">
        <v>1.1862527548994699</v>
      </c>
      <c r="E522">
        <f t="shared" si="44"/>
        <v>1.190664977367766</v>
      </c>
      <c r="F522">
        <v>4.0049897971361097E-2</v>
      </c>
      <c r="G522">
        <v>4.6322299999999998</v>
      </c>
      <c r="H522">
        <v>4.4802799999999996</v>
      </c>
      <c r="I522">
        <f t="shared" si="45"/>
        <v>1490.9383332975656</v>
      </c>
      <c r="J522">
        <f t="shared" si="46"/>
        <v>1.3272619304792228</v>
      </c>
      <c r="N522">
        <f t="shared" si="47"/>
        <v>-5.303935337967183E-4</v>
      </c>
      <c r="R522" t="str">
        <f t="shared" si="42"/>
        <v/>
      </c>
      <c r="S522" t="str">
        <f t="shared" si="43"/>
        <v/>
      </c>
    </row>
    <row r="523" spans="1:19" x14ac:dyDescent="0.25">
      <c r="A523">
        <v>7.7333616923723696</v>
      </c>
      <c r="B523">
        <v>0.84546481304527898</v>
      </c>
      <c r="C523">
        <v>1.1518955719547199</v>
      </c>
      <c r="D523">
        <v>1.1871673683056101</v>
      </c>
      <c r="E523">
        <f t="shared" si="44"/>
        <v>1.1896914144408957</v>
      </c>
      <c r="F523">
        <v>4.0049897971361097E-2</v>
      </c>
      <c r="G523">
        <v>4.6322299999999998</v>
      </c>
      <c r="H523">
        <v>4.4802799999999996</v>
      </c>
      <c r="I523">
        <f t="shared" si="45"/>
        <v>1499.1488406617775</v>
      </c>
      <c r="J523">
        <f t="shared" si="46"/>
        <v>1.3354724378434348</v>
      </c>
      <c r="N523">
        <f t="shared" si="47"/>
        <v>-5.3106469424017732E-4</v>
      </c>
      <c r="R523" t="str">
        <f t="shared" si="42"/>
        <v/>
      </c>
      <c r="S523" t="str">
        <f t="shared" si="43"/>
        <v/>
      </c>
    </row>
    <row r="524" spans="1:19" x14ac:dyDescent="0.25">
      <c r="A524">
        <v>7.7482621965965901</v>
      </c>
      <c r="B524">
        <v>0.84515895210911396</v>
      </c>
      <c r="C524">
        <v>1.1522014328908801</v>
      </c>
      <c r="D524">
        <v>1.18808198171176</v>
      </c>
      <c r="E524">
        <f t="shared" si="44"/>
        <v>1.1887246823783297</v>
      </c>
      <c r="F524">
        <v>4.0049897971361097E-2</v>
      </c>
      <c r="G524">
        <v>4.6322299999999998</v>
      </c>
      <c r="H524">
        <v>4.4802799999999996</v>
      </c>
      <c r="I524">
        <f t="shared" si="45"/>
        <v>1502.3801757553351</v>
      </c>
      <c r="J524">
        <f t="shared" si="46"/>
        <v>1.3387037729369926</v>
      </c>
      <c r="N524">
        <f t="shared" si="47"/>
        <v>-5.3132882208129894E-4</v>
      </c>
      <c r="R524" t="str">
        <f t="shared" si="42"/>
        <v/>
      </c>
      <c r="S524" t="str">
        <f t="shared" si="43"/>
        <v/>
      </c>
    </row>
    <row r="525" spans="1:19" x14ac:dyDescent="0.25">
      <c r="A525">
        <v>7.7631627008208204</v>
      </c>
      <c r="B525">
        <v>0.84485309117294805</v>
      </c>
      <c r="C525">
        <v>1.15250729382705</v>
      </c>
      <c r="D525">
        <v>1.18899659511791</v>
      </c>
      <c r="E525">
        <f t="shared" si="44"/>
        <v>1.1877647202539154</v>
      </c>
      <c r="F525">
        <v>4.0049897971361097E-2</v>
      </c>
      <c r="G525">
        <v>4.6322299999999998</v>
      </c>
      <c r="H525">
        <v>4.4802799999999996</v>
      </c>
      <c r="I525">
        <f t="shared" si="45"/>
        <v>1505.6126804727548</v>
      </c>
      <c r="J525">
        <f t="shared" si="46"/>
        <v>1.3419362776544121</v>
      </c>
      <c r="N525">
        <f t="shared" si="47"/>
        <v>-5.3159303707035147E-4</v>
      </c>
      <c r="R525" t="str">
        <f t="shared" si="42"/>
        <v/>
      </c>
      <c r="S525" t="str">
        <f t="shared" si="43"/>
        <v/>
      </c>
    </row>
    <row r="526" spans="1:19" x14ac:dyDescent="0.25">
      <c r="A526">
        <v>7.77806320504504</v>
      </c>
      <c r="B526">
        <v>0.84454723023678302</v>
      </c>
      <c r="C526">
        <v>1.1528131547632099</v>
      </c>
      <c r="D526">
        <v>1.18991120852405</v>
      </c>
      <c r="E526">
        <f t="shared" si="44"/>
        <v>1.1868114678004109</v>
      </c>
      <c r="F526">
        <v>4.0049897971361097E-2</v>
      </c>
      <c r="G526">
        <v>4.6322299999999998</v>
      </c>
      <c r="H526">
        <v>4.4802799999999996</v>
      </c>
      <c r="I526">
        <f t="shared" si="45"/>
        <v>1508.846355661045</v>
      </c>
      <c r="J526">
        <f t="shared" si="46"/>
        <v>1.3451699528427026</v>
      </c>
      <c r="N526">
        <f t="shared" si="47"/>
        <v>-5.318573391694891E-4</v>
      </c>
      <c r="R526" t="str">
        <f t="shared" si="42"/>
        <v/>
      </c>
      <c r="S526" t="str">
        <f t="shared" si="43"/>
        <v/>
      </c>
    </row>
    <row r="527" spans="1:19" x14ac:dyDescent="0.25">
      <c r="A527">
        <v>7.7929637092692596</v>
      </c>
      <c r="B527">
        <v>0.844241369300617</v>
      </c>
      <c r="C527">
        <v>1.15311901569938</v>
      </c>
      <c r="D527">
        <v>1.1908258219301999</v>
      </c>
      <c r="E527">
        <f t="shared" si="44"/>
        <v>1.1858648654011088</v>
      </c>
      <c r="F527">
        <v>4.0049897971361097E-2</v>
      </c>
      <c r="G527">
        <v>4.6322299999999998</v>
      </c>
      <c r="H527">
        <v>4.4802799999999996</v>
      </c>
      <c r="I527">
        <f t="shared" si="45"/>
        <v>1512.0812021681745</v>
      </c>
      <c r="J527">
        <f t="shared" si="46"/>
        <v>1.348404799349832</v>
      </c>
      <c r="N527">
        <f t="shared" si="47"/>
        <v>-5.3212172834073449E-4</v>
      </c>
      <c r="R527" t="str">
        <f t="shared" ref="R527:R590" si="48">IF(S527="","",A527)</f>
        <v/>
      </c>
      <c r="S527" t="str">
        <f t="shared" ref="S527:S590" si="49">IF(AND(B527&gt;B526, B527&gt;B528), B527, "")</f>
        <v/>
      </c>
    </row>
    <row r="528" spans="1:19" x14ac:dyDescent="0.25">
      <c r="A528">
        <v>7.8078642134934899</v>
      </c>
      <c r="B528">
        <v>0.84393550836445097</v>
      </c>
      <c r="C528">
        <v>1.1534248766355399</v>
      </c>
      <c r="D528">
        <v>1.1917404353363501</v>
      </c>
      <c r="E528">
        <f t="shared" si="44"/>
        <v>1.1849248540815913</v>
      </c>
      <c r="F528">
        <v>4.0049897971361097E-2</v>
      </c>
      <c r="G528">
        <v>4.6322299999999998</v>
      </c>
      <c r="H528">
        <v>4.4802799999999996</v>
      </c>
      <c r="I528">
        <f t="shared" si="45"/>
        <v>1515.3172208430024</v>
      </c>
      <c r="J528">
        <f t="shared" si="46"/>
        <v>1.35164081802466</v>
      </c>
      <c r="N528">
        <f t="shared" si="47"/>
        <v>-5.3238620454597275E-4</v>
      </c>
      <c r="R528" t="str">
        <f t="shared" si="48"/>
        <v/>
      </c>
      <c r="S528" t="str">
        <f t="shared" si="49"/>
        <v/>
      </c>
    </row>
    <row r="529" spans="1:19" x14ac:dyDescent="0.25">
      <c r="A529">
        <v>7.8227647177177104</v>
      </c>
      <c r="B529">
        <v>0.84362964742828594</v>
      </c>
      <c r="C529">
        <v>1.1537307375717101</v>
      </c>
      <c r="D529">
        <v>1.1926550487425001</v>
      </c>
      <c r="E529">
        <f t="shared" si="44"/>
        <v>1.1839913755016027</v>
      </c>
      <c r="F529">
        <v>4.0049897971361097E-2</v>
      </c>
      <c r="G529">
        <v>4.6322299999999998</v>
      </c>
      <c r="H529">
        <v>4.4802799999999996</v>
      </c>
      <c r="I529">
        <f t="shared" si="45"/>
        <v>1518.5544125353113</v>
      </c>
      <c r="J529">
        <f t="shared" si="46"/>
        <v>1.3548780097169688</v>
      </c>
      <c r="N529">
        <f t="shared" si="47"/>
        <v>-5.3265076774695365E-4</v>
      </c>
      <c r="R529" t="str">
        <f t="shared" si="48"/>
        <v/>
      </c>
      <c r="S529" t="str">
        <f t="shared" si="49"/>
        <v/>
      </c>
    </row>
    <row r="530" spans="1:19" x14ac:dyDescent="0.25">
      <c r="A530">
        <v>7.8376652219419398</v>
      </c>
      <c r="B530">
        <v>0.84332378649212003</v>
      </c>
      <c r="C530">
        <v>1.15403659850787</v>
      </c>
      <c r="D530">
        <v>1.19356966214864</v>
      </c>
      <c r="E530">
        <f t="shared" si="44"/>
        <v>1.1830643719470357</v>
      </c>
      <c r="F530">
        <v>4.0049897971361097E-2</v>
      </c>
      <c r="G530">
        <v>4.6322299999999998</v>
      </c>
      <c r="H530">
        <v>4.4802799999999996</v>
      </c>
      <c r="I530">
        <f t="shared" si="45"/>
        <v>1521.7927780958389</v>
      </c>
      <c r="J530">
        <f t="shared" si="46"/>
        <v>1.3581163752774965</v>
      </c>
      <c r="N530">
        <f t="shared" si="47"/>
        <v>-5.3291541790529448E-4</v>
      </c>
      <c r="R530" t="str">
        <f t="shared" si="48"/>
        <v/>
      </c>
      <c r="S530" t="str">
        <f t="shared" si="49"/>
        <v/>
      </c>
    </row>
    <row r="531" spans="1:19" x14ac:dyDescent="0.25">
      <c r="A531">
        <v>7.8525657261661603</v>
      </c>
      <c r="B531">
        <v>0.84301792555595501</v>
      </c>
      <c r="C531">
        <v>1.1543424594440399</v>
      </c>
      <c r="D531">
        <v>1.19448427555479</v>
      </c>
      <c r="E531">
        <f t="shared" si="44"/>
        <v>1.1821437863220423</v>
      </c>
      <c r="F531">
        <v>4.0049897971361097E-2</v>
      </c>
      <c r="G531">
        <v>4.6322299999999998</v>
      </c>
      <c r="H531">
        <v>4.4802799999999996</v>
      </c>
      <c r="I531">
        <f t="shared" si="45"/>
        <v>1525.0323183762096</v>
      </c>
      <c r="J531">
        <f t="shared" si="46"/>
        <v>1.3613559155578669</v>
      </c>
      <c r="N531">
        <f t="shared" si="47"/>
        <v>-5.3318015498247354E-4</v>
      </c>
      <c r="R531" t="str">
        <f t="shared" si="48"/>
        <v/>
      </c>
      <c r="S531" t="str">
        <f t="shared" si="49"/>
        <v/>
      </c>
    </row>
    <row r="532" spans="1:19" x14ac:dyDescent="0.25">
      <c r="A532">
        <v>7.8674662303903897</v>
      </c>
      <c r="B532">
        <v>0.84271206461978898</v>
      </c>
      <c r="C532">
        <v>1.15464832038021</v>
      </c>
      <c r="D532">
        <v>1.1940822335549</v>
      </c>
      <c r="E532">
        <f t="shared" si="44"/>
        <v>1.1812295621412499</v>
      </c>
      <c r="F532">
        <v>4.0049897971361097E-2</v>
      </c>
      <c r="G532">
        <v>4.6322299999999998</v>
      </c>
      <c r="H532">
        <v>4.4802799999999996</v>
      </c>
      <c r="I532">
        <f t="shared" si="45"/>
        <v>1528.273034229014</v>
      </c>
      <c r="J532">
        <f t="shared" si="46"/>
        <v>1.3645966314106714</v>
      </c>
      <c r="N532">
        <f t="shared" si="47"/>
        <v>-5.3344497893983588E-4</v>
      </c>
      <c r="R532" t="str">
        <f t="shared" si="48"/>
        <v/>
      </c>
      <c r="S532" t="str">
        <f t="shared" si="49"/>
        <v/>
      </c>
    </row>
    <row r="533" spans="1:19" x14ac:dyDescent="0.25">
      <c r="A533">
        <v>7.8823667346146102</v>
      </c>
      <c r="B533">
        <v>0.84240620368362396</v>
      </c>
      <c r="C533">
        <v>1.15495418131637</v>
      </c>
      <c r="D533">
        <v>1.1935111126521301</v>
      </c>
      <c r="E533">
        <f t="shared" si="44"/>
        <v>1.1803216435220978</v>
      </c>
      <c r="F533">
        <v>4.0049897971361097E-2</v>
      </c>
      <c r="G533">
        <v>4.6322299999999998</v>
      </c>
      <c r="H533">
        <v>4.4802799999999996</v>
      </c>
      <c r="I533">
        <f t="shared" si="45"/>
        <v>1531.51492650773</v>
      </c>
      <c r="J533">
        <f t="shared" si="46"/>
        <v>1.3678385236893873</v>
      </c>
      <c r="N533">
        <f t="shared" si="47"/>
        <v>-5.3370988973858776E-4</v>
      </c>
      <c r="R533" t="str">
        <f t="shared" si="48"/>
        <v/>
      </c>
      <c r="S533" t="str">
        <f t="shared" si="49"/>
        <v/>
      </c>
    </row>
    <row r="534" spans="1:19" x14ac:dyDescent="0.25">
      <c r="A534">
        <v>7.8972672388388299</v>
      </c>
      <c r="B534">
        <v>0.84210034274745804</v>
      </c>
      <c r="C534">
        <v>1.1552600422525401</v>
      </c>
      <c r="D534">
        <v>1.1929399917493599</v>
      </c>
      <c r="E534">
        <f t="shared" si="44"/>
        <v>1.1794199751772776</v>
      </c>
      <c r="F534">
        <v>4.0049897971361097E-2</v>
      </c>
      <c r="G534">
        <v>4.6322299999999998</v>
      </c>
      <c r="H534">
        <v>4.4802799999999996</v>
      </c>
      <c r="I534">
        <f t="shared" si="45"/>
        <v>1534.7579960668063</v>
      </c>
      <c r="J534">
        <f t="shared" si="46"/>
        <v>1.3710815932484639</v>
      </c>
      <c r="N534">
        <f t="shared" si="47"/>
        <v>-5.3397488733980232E-4</v>
      </c>
      <c r="R534" t="str">
        <f t="shared" si="48"/>
        <v/>
      </c>
      <c r="S534" t="str">
        <f t="shared" si="49"/>
        <v/>
      </c>
    </row>
    <row r="535" spans="1:19" x14ac:dyDescent="0.25">
      <c r="A535">
        <v>7.9121677430630601</v>
      </c>
      <c r="B535">
        <v>0.84198900657970699</v>
      </c>
      <c r="C535">
        <v>1.1554200096220599</v>
      </c>
      <c r="D535">
        <v>1.19236887084659</v>
      </c>
      <c r="E535">
        <f t="shared" si="44"/>
        <v>1.1785245024072863</v>
      </c>
      <c r="F535">
        <v>4.0049897971361097E-2</v>
      </c>
      <c r="G535">
        <v>4.6322299999999998</v>
      </c>
      <c r="H535">
        <v>4.4802799999999996</v>
      </c>
      <c r="I535">
        <f t="shared" si="45"/>
        <v>1535.93879537103</v>
      </c>
      <c r="J535">
        <f t="shared" si="46"/>
        <v>1.3722623925526873</v>
      </c>
      <c r="N535">
        <f t="shared" si="47"/>
        <v>-5.3407137042286979E-4</v>
      </c>
      <c r="R535" t="str">
        <f t="shared" si="48"/>
        <v/>
      </c>
      <c r="S535" t="str">
        <f t="shared" si="49"/>
        <v/>
      </c>
    </row>
    <row r="536" spans="1:19" x14ac:dyDescent="0.25">
      <c r="A536">
        <v>7.9270682472872798</v>
      </c>
      <c r="B536">
        <v>0.84290658947365005</v>
      </c>
      <c r="C536">
        <v>1.1548082877464201</v>
      </c>
      <c r="D536">
        <v>1.1917977499438199</v>
      </c>
      <c r="E536">
        <f t="shared" si="44"/>
        <v>1.1776351710930868</v>
      </c>
      <c r="F536">
        <v>4.0049897971361097E-2</v>
      </c>
      <c r="G536">
        <v>4.6322299999999998</v>
      </c>
      <c r="H536">
        <v>4.4802799999999996</v>
      </c>
      <c r="I536">
        <f t="shared" si="45"/>
        <v>1526.211831449335</v>
      </c>
      <c r="J536">
        <f t="shared" si="46"/>
        <v>1.3625354286309925</v>
      </c>
      <c r="N536">
        <f t="shared" si="47"/>
        <v>-5.3327654318741102E-4</v>
      </c>
      <c r="R536" t="str">
        <f t="shared" si="48"/>
        <v/>
      </c>
      <c r="S536" t="str">
        <f t="shared" si="49"/>
        <v/>
      </c>
    </row>
    <row r="537" spans="1:19" x14ac:dyDescent="0.25">
      <c r="A537">
        <v>7.94196875151151</v>
      </c>
      <c r="B537">
        <v>0.843824172367592</v>
      </c>
      <c r="C537">
        <v>1.15419656587078</v>
      </c>
      <c r="D537">
        <v>1.19122662904105</v>
      </c>
      <c r="E537">
        <f t="shared" si="44"/>
        <v>1.1767519276888696</v>
      </c>
      <c r="F537">
        <v>4.0049897971361097E-2</v>
      </c>
      <c r="G537">
        <v>4.6322299999999998</v>
      </c>
      <c r="H537">
        <v>4.4802799999999996</v>
      </c>
      <c r="I537">
        <f t="shared" si="45"/>
        <v>1516.4954504821671</v>
      </c>
      <c r="J537">
        <f t="shared" si="46"/>
        <v>1.3528190476638247</v>
      </c>
      <c r="N537">
        <f t="shared" si="47"/>
        <v>-5.3248249774598085E-4</v>
      </c>
      <c r="R537" t="str">
        <f t="shared" si="48"/>
        <v/>
      </c>
      <c r="S537" t="str">
        <f t="shared" si="49"/>
        <v/>
      </c>
    </row>
    <row r="538" spans="1:19" x14ac:dyDescent="0.25">
      <c r="A538">
        <v>7.9568692557357297</v>
      </c>
      <c r="B538">
        <v>0.84474175526153505</v>
      </c>
      <c r="C538">
        <v>1.1535848439951499</v>
      </c>
      <c r="D538">
        <v>1.1906555081382899</v>
      </c>
      <c r="E538">
        <f t="shared" si="44"/>
        <v>1.1758747192149237</v>
      </c>
      <c r="F538">
        <v>7.7378556314552395E-4</v>
      </c>
      <c r="G538">
        <v>4.6322299999999998</v>
      </c>
      <c r="H538">
        <v>4.4802799999999996</v>
      </c>
      <c r="I538">
        <f t="shared" si="45"/>
        <v>1506.7896294659813</v>
      </c>
      <c r="J538">
        <f t="shared" si="46"/>
        <v>1.3431132266476389</v>
      </c>
      <c r="N538">
        <f t="shared" si="47"/>
        <v>-5.316892351399661E-4</v>
      </c>
      <c r="R538" t="str">
        <f t="shared" si="48"/>
        <v/>
      </c>
      <c r="S538" t="str">
        <f t="shared" si="49"/>
        <v/>
      </c>
    </row>
    <row r="539" spans="1:19" x14ac:dyDescent="0.25">
      <c r="A539">
        <v>7.97176975995996</v>
      </c>
      <c r="B539">
        <v>0.845659338155478</v>
      </c>
      <c r="C539">
        <v>1.1529731221195101</v>
      </c>
      <c r="D539">
        <v>1.19008438723552</v>
      </c>
      <c r="E539">
        <f t="shared" si="44"/>
        <v>1.175003493250603</v>
      </c>
      <c r="F539">
        <v>7.7378556314552395E-4</v>
      </c>
      <c r="G539">
        <v>4.6322299999999998</v>
      </c>
      <c r="H539">
        <v>4.4802799999999996</v>
      </c>
      <c r="I539">
        <f t="shared" si="45"/>
        <v>1497.0943454721887</v>
      </c>
      <c r="J539">
        <f t="shared" si="46"/>
        <v>1.3334179426538462</v>
      </c>
      <c r="N539">
        <f t="shared" si="47"/>
        <v>-5.3089675639977939E-4</v>
      </c>
      <c r="R539" t="str">
        <f t="shared" si="48"/>
        <v/>
      </c>
      <c r="S539" t="str">
        <f t="shared" si="49"/>
        <v/>
      </c>
    </row>
    <row r="540" spans="1:19" x14ac:dyDescent="0.25">
      <c r="A540">
        <v>7.9866702641841796</v>
      </c>
      <c r="B540">
        <v>0.84657692104942095</v>
      </c>
      <c r="C540">
        <v>1.15236140024388</v>
      </c>
      <c r="D540">
        <v>1.1895132663327499</v>
      </c>
      <c r="E540">
        <f t="shared" si="44"/>
        <v>1.1741381979274006</v>
      </c>
      <c r="F540">
        <v>7.7378556314552395E-4</v>
      </c>
      <c r="G540">
        <v>4.6322299999999998</v>
      </c>
      <c r="H540">
        <v>4.4802799999999996</v>
      </c>
      <c r="I540">
        <f t="shared" si="45"/>
        <v>1487.4095756467825</v>
      </c>
      <c r="J540">
        <f t="shared" si="46"/>
        <v>1.3237331728284398</v>
      </c>
      <c r="N540">
        <f t="shared" si="47"/>
        <v>-5.3010506254491056E-4</v>
      </c>
      <c r="R540" t="str">
        <f t="shared" si="48"/>
        <v/>
      </c>
      <c r="S540" t="str">
        <f t="shared" si="49"/>
        <v/>
      </c>
    </row>
    <row r="541" spans="1:19" x14ac:dyDescent="0.25">
      <c r="A541">
        <v>8.0015707684083992</v>
      </c>
      <c r="B541">
        <v>0.84749450394336301</v>
      </c>
      <c r="C541">
        <v>1.1517496783682399</v>
      </c>
      <c r="D541">
        <v>1.18894214542998</v>
      </c>
      <c r="E541">
        <f t="shared" si="44"/>
        <v>1.1732787819221133</v>
      </c>
      <c r="F541">
        <v>7.7378556314552395E-4</v>
      </c>
      <c r="G541">
        <v>4.6322299999999998</v>
      </c>
      <c r="H541">
        <v>4.4802799999999996</v>
      </c>
      <c r="I541">
        <f t="shared" si="45"/>
        <v>1477.7352972100382</v>
      </c>
      <c r="J541">
        <f t="shared" si="46"/>
        <v>1.3140588943916955</v>
      </c>
      <c r="N541">
        <f t="shared" si="47"/>
        <v>-5.293141545839804E-4</v>
      </c>
      <c r="R541" t="str">
        <f t="shared" si="48"/>
        <v/>
      </c>
      <c r="S541" t="str">
        <f t="shared" si="49"/>
        <v/>
      </c>
    </row>
    <row r="542" spans="1:19" x14ac:dyDescent="0.25">
      <c r="A542">
        <v>8.0164712726326304</v>
      </c>
      <c r="B542">
        <v>0.84841208683730596</v>
      </c>
      <c r="C542">
        <v>1.1511379564926101</v>
      </c>
      <c r="D542">
        <v>1.1883710245272101</v>
      </c>
      <c r="E542">
        <f t="shared" si="44"/>
        <v>1.1724251944501083</v>
      </c>
      <c r="F542">
        <v>7.7378556314552395E-4</v>
      </c>
      <c r="G542">
        <v>4.6322299999999998</v>
      </c>
      <c r="H542">
        <v>4.4802799999999996</v>
      </c>
      <c r="I542">
        <f t="shared" si="45"/>
        <v>1468.071487456155</v>
      </c>
      <c r="J542">
        <f t="shared" si="46"/>
        <v>1.3043950846378125</v>
      </c>
      <c r="N542">
        <f t="shared" si="47"/>
        <v>-5.2852403351479093E-4</v>
      </c>
      <c r="R542" t="str">
        <f t="shared" si="48"/>
        <v/>
      </c>
      <c r="S542" t="str">
        <f t="shared" si="49"/>
        <v/>
      </c>
    </row>
    <row r="543" spans="1:19" x14ac:dyDescent="0.25">
      <c r="A543">
        <v>8.0313717768568509</v>
      </c>
      <c r="B543">
        <v>0.84932966973124902</v>
      </c>
      <c r="C543">
        <v>1.15052623461697</v>
      </c>
      <c r="D543">
        <v>1.18779990362444</v>
      </c>
      <c r="E543">
        <f t="shared" si="44"/>
        <v>1.1715773852586873</v>
      </c>
      <c r="F543">
        <v>7.7378556314552395E-4</v>
      </c>
      <c r="G543">
        <v>4.6322299999999998</v>
      </c>
      <c r="H543">
        <v>4.4802799999999996</v>
      </c>
      <c r="I543">
        <f t="shared" si="45"/>
        <v>1458.418123752989</v>
      </c>
      <c r="J543">
        <f t="shared" si="46"/>
        <v>1.2947417209346463</v>
      </c>
      <c r="N543">
        <f t="shared" si="47"/>
        <v>-5.277347003243819E-4</v>
      </c>
      <c r="R543" t="str">
        <f t="shared" si="48"/>
        <v/>
      </c>
      <c r="S543" t="str">
        <f t="shared" si="49"/>
        <v/>
      </c>
    </row>
    <row r="544" spans="1:19" x14ac:dyDescent="0.25">
      <c r="A544">
        <v>8.0462722810810803</v>
      </c>
      <c r="B544">
        <v>0.85024725262519096</v>
      </c>
      <c r="C544">
        <v>1.1499145127413399</v>
      </c>
      <c r="D544">
        <v>1.1870232613937299</v>
      </c>
      <c r="E544">
        <f t="shared" si="44"/>
        <v>1.1707353046205382</v>
      </c>
      <c r="F544">
        <v>7.7378556314552395E-4</v>
      </c>
      <c r="G544">
        <v>4.6322299999999998</v>
      </c>
      <c r="H544">
        <v>4.4802799999999996</v>
      </c>
      <c r="I544">
        <f t="shared" si="45"/>
        <v>1448.7751835417155</v>
      </c>
      <c r="J544">
        <f t="shared" si="46"/>
        <v>1.2850987807233729</v>
      </c>
      <c r="N544">
        <f t="shared" si="47"/>
        <v>-5.269461559890828E-4</v>
      </c>
      <c r="R544" t="str">
        <f t="shared" si="48"/>
        <v/>
      </c>
      <c r="S544" t="str">
        <f t="shared" si="49"/>
        <v/>
      </c>
    </row>
    <row r="545" spans="1:19" x14ac:dyDescent="0.25">
      <c r="A545">
        <v>8.0611727853053008</v>
      </c>
      <c r="B545">
        <v>0.85116483551913402</v>
      </c>
      <c r="C545">
        <v>1.1493027908657001</v>
      </c>
      <c r="D545">
        <v>1.18478610692728</v>
      </c>
      <c r="E545">
        <f t="shared" si="44"/>
        <v>1.1698989033272849</v>
      </c>
      <c r="F545">
        <v>7.7378556314552395E-4</v>
      </c>
      <c r="G545">
        <v>4.6322299999999998</v>
      </c>
      <c r="H545">
        <v>4.4802799999999996</v>
      </c>
      <c r="I545">
        <f t="shared" si="45"/>
        <v>1439.1426443364692</v>
      </c>
      <c r="J545">
        <f t="shared" si="46"/>
        <v>1.2754662415181266</v>
      </c>
      <c r="N545">
        <f t="shared" si="47"/>
        <v>-5.2615840147455975E-4</v>
      </c>
      <c r="R545" t="str">
        <f t="shared" si="48"/>
        <v/>
      </c>
      <c r="S545" t="str">
        <f t="shared" si="49"/>
        <v/>
      </c>
    </row>
    <row r="546" spans="1:19" x14ac:dyDescent="0.25">
      <c r="A546">
        <v>8.0760732895295302</v>
      </c>
      <c r="B546">
        <v>0.85208241841307697</v>
      </c>
      <c r="C546">
        <v>1.14869106899006</v>
      </c>
      <c r="D546">
        <v>1.1825489524608299</v>
      </c>
      <c r="E546">
        <f t="shared" si="44"/>
        <v>1.1690681326831234</v>
      </c>
      <c r="F546">
        <v>7.7378556314552395E-4</v>
      </c>
      <c r="G546">
        <v>4.6322299999999998</v>
      </c>
      <c r="H546">
        <v>4.4802799999999996</v>
      </c>
      <c r="I546">
        <f t="shared" si="45"/>
        <v>1429.5204837241038</v>
      </c>
      <c r="J546">
        <f t="shared" si="46"/>
        <v>1.2658440809057612</v>
      </c>
      <c r="N546">
        <f t="shared" si="47"/>
        <v>-5.253714377358755E-4</v>
      </c>
      <c r="R546" t="str">
        <f t="shared" si="48"/>
        <v/>
      </c>
      <c r="S546" t="str">
        <f t="shared" si="49"/>
        <v/>
      </c>
    </row>
    <row r="547" spans="1:19" x14ac:dyDescent="0.25">
      <c r="A547">
        <v>8.0909737937537507</v>
      </c>
      <c r="B547">
        <v>0.85300000130701903</v>
      </c>
      <c r="C547">
        <v>1.1480793471144299</v>
      </c>
      <c r="D547">
        <v>1.18031179799439</v>
      </c>
      <c r="E547">
        <f t="shared" si="44"/>
        <v>1.1682429444985534</v>
      </c>
      <c r="F547">
        <v>7.7378556314552395E-4</v>
      </c>
      <c r="G547">
        <v>4.6322299999999998</v>
      </c>
      <c r="H547">
        <v>4.4802799999999996</v>
      </c>
      <c r="I547">
        <f t="shared" si="45"/>
        <v>1419.9086793638376</v>
      </c>
      <c r="J547">
        <f t="shared" si="46"/>
        <v>1.2562322765454952</v>
      </c>
      <c r="N547">
        <f t="shared" si="47"/>
        <v>-5.2458526571753678E-4</v>
      </c>
      <c r="R547" t="str">
        <f t="shared" si="48"/>
        <v/>
      </c>
      <c r="S547" t="str">
        <f t="shared" si="49"/>
        <v/>
      </c>
    </row>
    <row r="548" spans="1:19" x14ac:dyDescent="0.25">
      <c r="A548">
        <v>8.1058742979779694</v>
      </c>
      <c r="B548">
        <v>0.85426501226508</v>
      </c>
      <c r="C548">
        <v>1.1464457779169801</v>
      </c>
      <c r="D548">
        <v>1.1780746435279399</v>
      </c>
      <c r="E548">
        <f t="shared" si="44"/>
        <v>1.1674232910841913</v>
      </c>
      <c r="F548">
        <v>7.7378556314552395E-4</v>
      </c>
      <c r="G548">
        <v>4.6322299999999998</v>
      </c>
      <c r="H548">
        <v>4.4802799999999996</v>
      </c>
      <c r="I548">
        <f t="shared" si="45"/>
        <v>1406.6744585956269</v>
      </c>
      <c r="J548">
        <f t="shared" si="46"/>
        <v>1.2429980557772842</v>
      </c>
      <c r="N548">
        <f t="shared" si="47"/>
        <v>-5.235027221116023E-4</v>
      </c>
      <c r="R548" t="str">
        <f t="shared" si="48"/>
        <v/>
      </c>
      <c r="S548" t="str">
        <f t="shared" si="49"/>
        <v/>
      </c>
    </row>
    <row r="549" spans="1:19" x14ac:dyDescent="0.25">
      <c r="A549">
        <v>8.1207748022022006</v>
      </c>
      <c r="B549">
        <v>0.85565528936472601</v>
      </c>
      <c r="C549">
        <v>1.1444437788645201</v>
      </c>
      <c r="D549">
        <v>1.17583748906149</v>
      </c>
      <c r="E549">
        <f t="shared" si="44"/>
        <v>1.1666091252446744</v>
      </c>
      <c r="F549">
        <v>7.7378556314552395E-4</v>
      </c>
      <c r="G549">
        <v>4.6322299999999998</v>
      </c>
      <c r="H549">
        <v>4.4802799999999996</v>
      </c>
      <c r="I549">
        <f t="shared" si="45"/>
        <v>1392.1523210821892</v>
      </c>
      <c r="J549">
        <f t="shared" si="46"/>
        <v>1.2284759182638467</v>
      </c>
      <c r="N549">
        <f t="shared" si="47"/>
        <v>-5.2231472154758661E-4</v>
      </c>
      <c r="R549" t="str">
        <f t="shared" si="48"/>
        <v/>
      </c>
      <c r="S549" t="str">
        <f t="shared" si="49"/>
        <v/>
      </c>
    </row>
    <row r="550" spans="1:19" x14ac:dyDescent="0.25">
      <c r="A550">
        <v>8.1356753064264193</v>
      </c>
      <c r="B550">
        <v>0.85704556646437202</v>
      </c>
      <c r="C550">
        <v>1.1424417798120501</v>
      </c>
      <c r="D550">
        <v>1.1736003345950401</v>
      </c>
      <c r="E550">
        <f t="shared" si="44"/>
        <v>1.165800400272651</v>
      </c>
      <c r="F550">
        <v>7.7378556314552395E-4</v>
      </c>
      <c r="G550">
        <v>4.6322299999999998</v>
      </c>
      <c r="H550">
        <v>4.4802799999999996</v>
      </c>
      <c r="I550">
        <f t="shared" si="45"/>
        <v>1377.6537601367554</v>
      </c>
      <c r="J550">
        <f t="shared" si="46"/>
        <v>1.2139773573184129</v>
      </c>
      <c r="N550">
        <f t="shared" si="47"/>
        <v>-5.211285467349848E-4</v>
      </c>
      <c r="R550" t="str">
        <f t="shared" si="48"/>
        <v/>
      </c>
      <c r="S550" t="str">
        <f t="shared" si="49"/>
        <v/>
      </c>
    </row>
    <row r="551" spans="1:19" x14ac:dyDescent="0.25">
      <c r="A551">
        <v>8.1505758106506505</v>
      </c>
      <c r="B551">
        <v>0.85843584356401903</v>
      </c>
      <c r="C551">
        <v>1.1404397807595801</v>
      </c>
      <c r="D551">
        <v>1.17136318012859</v>
      </c>
      <c r="E551">
        <f t="shared" si="44"/>
        <v>1.1649970699428482</v>
      </c>
      <c r="F551">
        <v>7.7378556314552395E-4</v>
      </c>
      <c r="G551">
        <v>4.6322299999999998</v>
      </c>
      <c r="H551">
        <v>4.4802799999999996</v>
      </c>
      <c r="I551">
        <f t="shared" si="45"/>
        <v>1363.1786993306609</v>
      </c>
      <c r="J551">
        <f t="shared" si="46"/>
        <v>1.1995022965123185</v>
      </c>
      <c r="N551">
        <f t="shared" si="47"/>
        <v>-5.1994420077280544E-4</v>
      </c>
      <c r="R551" t="str">
        <f t="shared" si="48"/>
        <v/>
      </c>
      <c r="S551" t="str">
        <f t="shared" si="49"/>
        <v/>
      </c>
    </row>
    <row r="552" spans="1:19" x14ac:dyDescent="0.25">
      <c r="A552">
        <v>8.1654763148748692</v>
      </c>
      <c r="B552">
        <v>0.85982612066366504</v>
      </c>
      <c r="C552">
        <v>1.1384377817071101</v>
      </c>
      <c r="D552">
        <v>1.1691260256621401</v>
      </c>
      <c r="E552">
        <f t="shared" si="44"/>
        <v>1.1641990885062332</v>
      </c>
      <c r="F552">
        <v>7.7378556314552395E-4</v>
      </c>
      <c r="G552">
        <v>4.6322299999999998</v>
      </c>
      <c r="H552">
        <v>4.4802799999999996</v>
      </c>
      <c r="I552">
        <f t="shared" si="45"/>
        <v>1348.7270626063103</v>
      </c>
      <c r="J552">
        <f t="shared" si="46"/>
        <v>1.1850506597879675</v>
      </c>
      <c r="N552">
        <f t="shared" si="47"/>
        <v>-5.1876168670615306E-4</v>
      </c>
      <c r="R552" t="str">
        <f t="shared" si="48"/>
        <v/>
      </c>
      <c r="S552" t="str">
        <f t="shared" si="49"/>
        <v/>
      </c>
    </row>
    <row r="553" spans="1:19" x14ac:dyDescent="0.25">
      <c r="A553">
        <v>8.1803768190990898</v>
      </c>
      <c r="B553">
        <v>0.86121639776331105</v>
      </c>
      <c r="C553">
        <v>1.1364357826546501</v>
      </c>
      <c r="D553">
        <v>1.16688887119569</v>
      </c>
      <c r="E553">
        <f t="shared" si="44"/>
        <v>1.1634064106842432</v>
      </c>
      <c r="F553">
        <v>7.7378556314552395E-4</v>
      </c>
      <c r="G553">
        <v>4.6322299999999998</v>
      </c>
      <c r="H553">
        <v>4.4802799999999996</v>
      </c>
      <c r="I553">
        <f t="shared" si="45"/>
        <v>1334.2987742747193</v>
      </c>
      <c r="J553">
        <f t="shared" si="46"/>
        <v>1.1706223714563766</v>
      </c>
      <c r="N553">
        <f t="shared" si="47"/>
        <v>-5.1758100752662519E-4</v>
      </c>
      <c r="R553" t="str">
        <f t="shared" si="48"/>
        <v/>
      </c>
      <c r="S553" t="str">
        <f t="shared" si="49"/>
        <v/>
      </c>
    </row>
    <row r="554" spans="1:19" x14ac:dyDescent="0.25">
      <c r="A554">
        <v>8.1952773233233192</v>
      </c>
      <c r="B554">
        <v>0.86260667486295795</v>
      </c>
      <c r="C554">
        <v>1.1344337836021801</v>
      </c>
      <c r="D554">
        <v>1.1646517167292401</v>
      </c>
      <c r="E554">
        <f t="shared" si="44"/>
        <v>1.1626189916631056</v>
      </c>
      <c r="F554">
        <v>7.7378556314552395E-4</v>
      </c>
      <c r="G554">
        <v>4.6322299999999998</v>
      </c>
      <c r="H554">
        <v>4.4802799999999996</v>
      </c>
      <c r="I554">
        <f t="shared" si="45"/>
        <v>1319.8937590131675</v>
      </c>
      <c r="J554">
        <f t="shared" si="46"/>
        <v>1.1562173561948248</v>
      </c>
      <c r="N554">
        <f t="shared" si="47"/>
        <v>-5.1640216617271492E-4</v>
      </c>
      <c r="R554" t="str">
        <f t="shared" si="48"/>
        <v/>
      </c>
      <c r="S554" t="str">
        <f t="shared" si="49"/>
        <v/>
      </c>
    </row>
    <row r="555" spans="1:19" x14ac:dyDescent="0.25">
      <c r="A555">
        <v>8.2101778275475397</v>
      </c>
      <c r="B555">
        <v>0.86399695196260395</v>
      </c>
      <c r="C555">
        <v>1.1324317845497101</v>
      </c>
      <c r="D555">
        <v>1.1624145622627999</v>
      </c>
      <c r="E555">
        <f t="shared" ref="E555:E618" si="50">$E$1*A555^-$E$2 + 1</f>
        <v>1.1618367870882329</v>
      </c>
      <c r="F555">
        <v>7.7378556314552395E-4</v>
      </c>
      <c r="G555">
        <v>4.6322299999999998</v>
      </c>
      <c r="H555">
        <v>4.4802799999999996</v>
      </c>
      <c r="I555">
        <f t="shared" ref="I555:I618" si="51">IF(B555=0,100,-$M$4*$L$4*LN(B555))</f>
        <v>1305.5119418628651</v>
      </c>
      <c r="J555">
        <f t="shared" ref="J555:J618" si="52">(I555-$K$4)*$J$2</f>
        <v>1.1418355390445227</v>
      </c>
      <c r="N555">
        <f t="shared" ref="N555:N618" si="53">($O$4*(1-EXP(-$P$4*(B555-$Q$4)))^2-$O$4)*0.0001</f>
        <v>-5.1522516553020598E-4</v>
      </c>
      <c r="R555" t="str">
        <f t="shared" si="48"/>
        <v/>
      </c>
      <c r="S555" t="str">
        <f t="shared" si="49"/>
        <v/>
      </c>
    </row>
    <row r="556" spans="1:19" x14ac:dyDescent="0.25">
      <c r="A556">
        <v>8.2250783317717708</v>
      </c>
      <c r="B556">
        <v>0.86538722906224996</v>
      </c>
      <c r="C556">
        <v>1.13042978549725</v>
      </c>
      <c r="D556">
        <v>1.15996609306106</v>
      </c>
      <c r="E556">
        <f t="shared" si="50"/>
        <v>1.1610597530586941</v>
      </c>
      <c r="F556">
        <v>7.7378556314552395E-4</v>
      </c>
      <c r="G556">
        <v>4.6322299999999998</v>
      </c>
      <c r="H556">
        <v>4.4802799999999996</v>
      </c>
      <c r="I556">
        <f t="shared" si="51"/>
        <v>1291.1532482265586</v>
      </c>
      <c r="J556">
        <f t="shared" si="52"/>
        <v>1.127476845408216</v>
      </c>
      <c r="N556">
        <f t="shared" si="53"/>
        <v>-5.140500084325647E-4</v>
      </c>
      <c r="R556" t="str">
        <f t="shared" si="48"/>
        <v/>
      </c>
      <c r="S556" t="str">
        <f t="shared" si="49"/>
        <v/>
      </c>
    </row>
    <row r="557" spans="1:19" x14ac:dyDescent="0.25">
      <c r="A557">
        <v>8.2399788359959896</v>
      </c>
      <c r="B557">
        <v>0.86677750616189697</v>
      </c>
      <c r="C557">
        <v>1.12842778644478</v>
      </c>
      <c r="D557">
        <v>1.15692876063035</v>
      </c>
      <c r="E557">
        <f t="shared" si="50"/>
        <v>1.1602878461217669</v>
      </c>
      <c r="F557">
        <v>7.7378556314552395E-4</v>
      </c>
      <c r="G557">
        <v>4.6322299999999998</v>
      </c>
      <c r="H557">
        <v>4.4802799999999996</v>
      </c>
      <c r="I557">
        <f t="shared" si="51"/>
        <v>1276.8176038662345</v>
      </c>
      <c r="J557">
        <f t="shared" si="52"/>
        <v>1.113141201047892</v>
      </c>
      <c r="N557">
        <f t="shared" si="53"/>
        <v>-5.1287669766133094E-4</v>
      </c>
      <c r="R557" t="str">
        <f t="shared" si="48"/>
        <v/>
      </c>
      <c r="S557" t="str">
        <f t="shared" si="49"/>
        <v/>
      </c>
    </row>
    <row r="558" spans="1:19" x14ac:dyDescent="0.25">
      <c r="A558">
        <v>8.2548793402202207</v>
      </c>
      <c r="B558">
        <v>0.86816778326154298</v>
      </c>
      <c r="C558">
        <v>1.12642578739231</v>
      </c>
      <c r="D558">
        <v>1.15389142819964</v>
      </c>
      <c r="E558">
        <f t="shared" si="50"/>
        <v>1.1595210232675572</v>
      </c>
      <c r="F558">
        <v>7.7378556314552395E-4</v>
      </c>
      <c r="G558">
        <v>4.6322299999999998</v>
      </c>
      <c r="H558">
        <v>4.4802799999999996</v>
      </c>
      <c r="I558">
        <f t="shared" si="51"/>
        <v>1262.5049349008495</v>
      </c>
      <c r="J558">
        <f t="shared" si="52"/>
        <v>1.0988285320825071</v>
      </c>
      <c r="N558">
        <f t="shared" si="53"/>
        <v>-5.1170523594651015E-4</v>
      </c>
      <c r="R558" t="str">
        <f t="shared" si="48"/>
        <v/>
      </c>
      <c r="S558" t="str">
        <f t="shared" si="49"/>
        <v/>
      </c>
    </row>
    <row r="559" spans="1:19" x14ac:dyDescent="0.25">
      <c r="A559">
        <v>8.2697798444444395</v>
      </c>
      <c r="B559">
        <v>0.86955806036118899</v>
      </c>
      <c r="C559">
        <v>1.12442378833985</v>
      </c>
      <c r="D559">
        <v>1.1508540957689299</v>
      </c>
      <c r="E559">
        <f t="shared" si="50"/>
        <v>1.1587592419237036</v>
      </c>
      <c r="F559">
        <v>7.7378556314552395E-4</v>
      </c>
      <c r="G559">
        <v>4.6322299999999998</v>
      </c>
      <c r="H559">
        <v>4.4802799999999996</v>
      </c>
      <c r="I559">
        <f t="shared" si="51"/>
        <v>1248.2151678039825</v>
      </c>
      <c r="J559">
        <f t="shared" si="52"/>
        <v>1.0845387649856397</v>
      </c>
      <c r="N559">
        <f t="shared" si="53"/>
        <v>-5.1053562596695471E-4</v>
      </c>
      <c r="R559" t="str">
        <f t="shared" si="48"/>
        <v/>
      </c>
      <c r="S559" t="str">
        <f t="shared" si="49"/>
        <v/>
      </c>
    </row>
    <row r="560" spans="1:19" x14ac:dyDescent="0.25">
      <c r="A560">
        <v>8.28468034866866</v>
      </c>
      <c r="B560">
        <v>0.87124234665220102</v>
      </c>
      <c r="C560">
        <v>1.1222056060569601</v>
      </c>
      <c r="D560">
        <v>1.1478167633382199</v>
      </c>
      <c r="E560">
        <f t="shared" si="50"/>
        <v>1.1580024599501435</v>
      </c>
      <c r="F560">
        <v>7.7378556314552395E-4</v>
      </c>
      <c r="G560">
        <v>4.6322299999999998</v>
      </c>
      <c r="H560">
        <v>4.4802799999999996</v>
      </c>
      <c r="I560">
        <f t="shared" si="51"/>
        <v>1230.9340425349169</v>
      </c>
      <c r="J560">
        <f t="shared" si="52"/>
        <v>1.0672576397165745</v>
      </c>
      <c r="N560">
        <f t="shared" si="53"/>
        <v>-5.0912115673031847E-4</v>
      </c>
      <c r="R560" t="str">
        <f t="shared" si="48"/>
        <v/>
      </c>
      <c r="S560" t="str">
        <f t="shared" si="49"/>
        <v/>
      </c>
    </row>
    <row r="561" spans="1:19" x14ac:dyDescent="0.25">
      <c r="A561">
        <v>8.2995808528928894</v>
      </c>
      <c r="B561">
        <v>0.87357801217316799</v>
      </c>
      <c r="C561">
        <v>1.1195084684546699</v>
      </c>
      <c r="D561">
        <v>1.1447794309075101</v>
      </c>
      <c r="E561">
        <f t="shared" si="50"/>
        <v>1.1572506356339587</v>
      </c>
      <c r="F561">
        <v>7.7378556314552395E-4</v>
      </c>
      <c r="G561">
        <v>4.6322299999999998</v>
      </c>
      <c r="H561">
        <v>4.4802799999999996</v>
      </c>
      <c r="I561">
        <f t="shared" si="51"/>
        <v>1207.0248374230125</v>
      </c>
      <c r="J561">
        <f t="shared" si="52"/>
        <v>1.0433484346046697</v>
      </c>
      <c r="N561">
        <f t="shared" si="53"/>
        <v>-5.0716416951820486E-4</v>
      </c>
      <c r="R561" t="str">
        <f t="shared" si="48"/>
        <v/>
      </c>
      <c r="S561" t="str">
        <f t="shared" si="49"/>
        <v/>
      </c>
    </row>
    <row r="562" spans="1:19" x14ac:dyDescent="0.25">
      <c r="A562">
        <v>8.3144813571171099</v>
      </c>
      <c r="B562">
        <v>0.87591367769413397</v>
      </c>
      <c r="C562">
        <v>1.1168113308523799</v>
      </c>
      <c r="D562">
        <v>1.1417420984768001</v>
      </c>
      <c r="E562">
        <f t="shared" si="50"/>
        <v>1.1565037276842904</v>
      </c>
      <c r="F562">
        <v>7.7378556314552395E-4</v>
      </c>
      <c r="G562">
        <v>4.6322299999999998</v>
      </c>
      <c r="H562">
        <v>4.4802799999999996</v>
      </c>
      <c r="I562">
        <f t="shared" si="51"/>
        <v>1183.1794725371481</v>
      </c>
      <c r="J562">
        <f t="shared" si="52"/>
        <v>1.0195030697188054</v>
      </c>
      <c r="N562">
        <f t="shared" si="53"/>
        <v>-5.0521243669130562E-4</v>
      </c>
      <c r="R562" t="str">
        <f t="shared" si="48"/>
        <v/>
      </c>
      <c r="S562" t="str">
        <f t="shared" si="49"/>
        <v/>
      </c>
    </row>
    <row r="563" spans="1:19" x14ac:dyDescent="0.25">
      <c r="A563">
        <v>8.3293818613413393</v>
      </c>
      <c r="B563">
        <v>0.87824934321510095</v>
      </c>
      <c r="C563">
        <v>1.11411419325009</v>
      </c>
      <c r="D563">
        <v>1.1387047660461</v>
      </c>
      <c r="E563">
        <f t="shared" si="50"/>
        <v>1.1557616952273189</v>
      </c>
      <c r="F563">
        <v>7.7378556314552395E-4</v>
      </c>
      <c r="G563">
        <v>4.6322299999999998</v>
      </c>
      <c r="H563">
        <v>4.4802799999999996</v>
      </c>
      <c r="I563">
        <f t="shared" si="51"/>
        <v>1159.3976078640244</v>
      </c>
      <c r="J563">
        <f t="shared" si="52"/>
        <v>0.99572120504568185</v>
      </c>
      <c r="N563">
        <f t="shared" si="53"/>
        <v>-5.0326596971270805E-4</v>
      </c>
      <c r="R563" t="str">
        <f t="shared" si="48"/>
        <v/>
      </c>
      <c r="S563" t="str">
        <f t="shared" si="49"/>
        <v/>
      </c>
    </row>
    <row r="564" spans="1:19" x14ac:dyDescent="0.25">
      <c r="A564">
        <v>8.3442823655655598</v>
      </c>
      <c r="B564">
        <v>0.88058500873606704</v>
      </c>
      <c r="C564">
        <v>1.1114170556478</v>
      </c>
      <c r="D564">
        <v>1.13566743361539</v>
      </c>
      <c r="E564">
        <f t="shared" si="50"/>
        <v>1.1550244978013193</v>
      </c>
      <c r="F564">
        <v>7.7378556314552395E-4</v>
      </c>
      <c r="G564">
        <v>4.6322299999999998</v>
      </c>
      <c r="H564">
        <v>4.4802799999999996</v>
      </c>
      <c r="I564">
        <f t="shared" si="51"/>
        <v>1135.6789060995375</v>
      </c>
      <c r="J564">
        <f t="shared" si="52"/>
        <v>0.97200250328119486</v>
      </c>
      <c r="N564">
        <f t="shared" si="53"/>
        <v>-5.0132477965776742E-4</v>
      </c>
      <c r="R564" t="str">
        <f t="shared" si="48"/>
        <v/>
      </c>
      <c r="S564" t="str">
        <f t="shared" si="49"/>
        <v/>
      </c>
    </row>
    <row r="565" spans="1:19" x14ac:dyDescent="0.25">
      <c r="A565">
        <v>8.3591828697897892</v>
      </c>
      <c r="B565">
        <v>0.88292067425703402</v>
      </c>
      <c r="C565">
        <v>1.1087199180455101</v>
      </c>
      <c r="D565">
        <v>1.13263010118468</v>
      </c>
      <c r="E565">
        <f t="shared" si="50"/>
        <v>1.1542920953517766</v>
      </c>
      <c r="F565">
        <v>7.7378556314552395E-4</v>
      </c>
      <c r="G565">
        <v>4.6322299999999998</v>
      </c>
      <c r="H565">
        <v>4.4802799999999996</v>
      </c>
      <c r="I565">
        <f t="shared" si="51"/>
        <v>1112.023032619996</v>
      </c>
      <c r="J565">
        <f t="shared" si="52"/>
        <v>0.94834662980165341</v>
      </c>
      <c r="N565">
        <f t="shared" si="53"/>
        <v>-4.9938887721901707E-4</v>
      </c>
      <c r="R565" t="str">
        <f t="shared" si="48"/>
        <v/>
      </c>
      <c r="S565" t="str">
        <f t="shared" si="49"/>
        <v/>
      </c>
    </row>
    <row r="566" spans="1:19" x14ac:dyDescent="0.25">
      <c r="A566">
        <v>8.3740833740140097</v>
      </c>
      <c r="B566">
        <v>0.885256339778</v>
      </c>
      <c r="C566">
        <v>1.1060227804432201</v>
      </c>
      <c r="D566">
        <v>1.12959276875397</v>
      </c>
      <c r="E566">
        <f t="shared" si="50"/>
        <v>1.1535644482265754</v>
      </c>
      <c r="F566">
        <v>7.7378556314552395E-4</v>
      </c>
      <c r="G566">
        <v>4.6322299999999998</v>
      </c>
      <c r="H566">
        <v>4.4802799999999996</v>
      </c>
      <c r="I566">
        <f t="shared" si="51"/>
        <v>1088.4296554538703</v>
      </c>
      <c r="J566">
        <f t="shared" si="52"/>
        <v>0.92475325263552777</v>
      </c>
      <c r="N566">
        <f t="shared" si="53"/>
        <v>-4.9745827271103734E-4</v>
      </c>
      <c r="R566" t="str">
        <f t="shared" si="48"/>
        <v/>
      </c>
      <c r="S566" t="str">
        <f t="shared" si="49"/>
        <v/>
      </c>
    </row>
    <row r="567" spans="1:19" x14ac:dyDescent="0.25">
      <c r="A567">
        <v>8.3889838782382302</v>
      </c>
      <c r="B567">
        <v>0.88759200529896698</v>
      </c>
      <c r="C567">
        <v>1.1033256428409299</v>
      </c>
      <c r="D567">
        <v>1.1265554363232599</v>
      </c>
      <c r="E567">
        <f t="shared" si="50"/>
        <v>1.1528415171712481</v>
      </c>
      <c r="F567">
        <v>7.7378556314552395E-4</v>
      </c>
      <c r="G567">
        <v>4.6322299999999998</v>
      </c>
      <c r="H567">
        <v>4.4802799999999996</v>
      </c>
      <c r="I567">
        <f t="shared" si="51"/>
        <v>1064.8984452537618</v>
      </c>
      <c r="J567">
        <f t="shared" si="52"/>
        <v>0.90122204243541926</v>
      </c>
      <c r="N567">
        <f t="shared" si="53"/>
        <v>-4.9553297607526296E-4</v>
      </c>
      <c r="R567" t="str">
        <f t="shared" si="48"/>
        <v/>
      </c>
      <c r="S567" t="str">
        <f t="shared" si="49"/>
        <v/>
      </c>
    </row>
    <row r="568" spans="1:19" x14ac:dyDescent="0.25">
      <c r="A568">
        <v>8.4038843824624596</v>
      </c>
      <c r="B568">
        <v>0.88992767081993396</v>
      </c>
      <c r="C568">
        <v>1.10062850523864</v>
      </c>
      <c r="D568">
        <v>1.1235181038925499</v>
      </c>
      <c r="E568">
        <f t="shared" si="50"/>
        <v>1.1521232633242895</v>
      </c>
      <c r="F568">
        <v>7.7378556314552395E-4</v>
      </c>
      <c r="G568">
        <v>4.6322299999999998</v>
      </c>
      <c r="H568">
        <v>4.4802799999999996</v>
      </c>
      <c r="I568">
        <f t="shared" si="51"/>
        <v>1041.4290752688892</v>
      </c>
      <c r="J568">
        <f t="shared" si="52"/>
        <v>0.87775267245054656</v>
      </c>
      <c r="N568">
        <f t="shared" si="53"/>
        <v>-4.9361299688475036E-4</v>
      </c>
      <c r="R568" t="str">
        <f t="shared" si="48"/>
        <v/>
      </c>
      <c r="S568" t="str">
        <f t="shared" si="49"/>
        <v/>
      </c>
    </row>
    <row r="569" spans="1:19" x14ac:dyDescent="0.25">
      <c r="A569">
        <v>8.4187848866866801</v>
      </c>
      <c r="B569">
        <v>0.89226333634090005</v>
      </c>
      <c r="C569">
        <v>1.09793136763635</v>
      </c>
      <c r="D569">
        <v>1.12022225169084</v>
      </c>
      <c r="E569">
        <f t="shared" si="50"/>
        <v>1.1514096482125387</v>
      </c>
      <c r="F569">
        <v>7.7378556314552395E-4</v>
      </c>
      <c r="G569">
        <v>4.6322299999999998</v>
      </c>
      <c r="H569">
        <v>4.4802799999999996</v>
      </c>
      <c r="I569">
        <f t="shared" si="51"/>
        <v>1018.021221317831</v>
      </c>
      <c r="J569">
        <f t="shared" si="52"/>
        <v>0.8543448184994884</v>
      </c>
      <c r="N569">
        <f t="shared" si="53"/>
        <v>-4.9169834434888626E-4</v>
      </c>
      <c r="R569" t="str">
        <f t="shared" si="48"/>
        <v/>
      </c>
      <c r="S569" t="str">
        <f t="shared" si="49"/>
        <v/>
      </c>
    </row>
    <row r="570" spans="1:19" x14ac:dyDescent="0.25">
      <c r="A570">
        <v>8.4336853909109095</v>
      </c>
      <c r="B570">
        <v>0.89459900186186703</v>
      </c>
      <c r="C570">
        <v>1.0952342300340601</v>
      </c>
      <c r="D570">
        <v>1.11624605919873</v>
      </c>
      <c r="E570">
        <f t="shared" si="50"/>
        <v>1.150700633746617</v>
      </c>
      <c r="F570">
        <v>7.7378556314552395E-4</v>
      </c>
      <c r="G570">
        <v>4.6322299999999998</v>
      </c>
      <c r="H570">
        <v>4.4802799999999996</v>
      </c>
      <c r="I570">
        <f t="shared" si="51"/>
        <v>994.67456176163375</v>
      </c>
      <c r="J570">
        <f t="shared" si="52"/>
        <v>0.83099815894329121</v>
      </c>
      <c r="N570">
        <f t="shared" si="53"/>
        <v>-4.8978902731804845E-4</v>
      </c>
      <c r="R570" t="str">
        <f t="shared" si="48"/>
        <v/>
      </c>
      <c r="S570" t="str">
        <f t="shared" si="49"/>
        <v/>
      </c>
    </row>
    <row r="571" spans="1:19" x14ac:dyDescent="0.25">
      <c r="A571">
        <v>8.44858589513513</v>
      </c>
      <c r="B571">
        <v>0.89693466738283301</v>
      </c>
      <c r="C571">
        <v>1.0925370924317701</v>
      </c>
      <c r="D571">
        <v>1.11226986670662</v>
      </c>
      <c r="E571">
        <f t="shared" si="50"/>
        <v>1.1499961822164324</v>
      </c>
      <c r="F571">
        <v>7.7378556314552395E-4</v>
      </c>
      <c r="G571">
        <v>4.6322299999999998</v>
      </c>
      <c r="H571">
        <v>4.4802799999999996</v>
      </c>
      <c r="I571">
        <f t="shared" si="51"/>
        <v>971.38877747735637</v>
      </c>
      <c r="J571">
        <f t="shared" si="52"/>
        <v>0.8077123746590138</v>
      </c>
      <c r="N571">
        <f t="shared" si="53"/>
        <v>-4.8788505428822194E-4</v>
      </c>
      <c r="R571" t="str">
        <f t="shared" si="48"/>
        <v/>
      </c>
      <c r="S571" t="str">
        <f t="shared" si="49"/>
        <v/>
      </c>
    </row>
    <row r="572" spans="1:19" x14ac:dyDescent="0.25">
      <c r="A572">
        <v>8.4634863993593594</v>
      </c>
      <c r="B572">
        <v>0.89927033290379998</v>
      </c>
      <c r="C572">
        <v>1.0898399548294799</v>
      </c>
      <c r="D572">
        <v>1.10829367421451</v>
      </c>
      <c r="E572">
        <f t="shared" si="50"/>
        <v>1.1492962562867408</v>
      </c>
      <c r="F572">
        <v>7.7378556314552395E-4</v>
      </c>
      <c r="G572">
        <v>4.6322299999999998</v>
      </c>
      <c r="H572">
        <v>4.4802799999999996</v>
      </c>
      <c r="I572">
        <f t="shared" si="51"/>
        <v>948.1635518318227</v>
      </c>
      <c r="J572">
        <f t="shared" si="52"/>
        <v>0.78448714901348016</v>
      </c>
      <c r="N572">
        <f t="shared" si="53"/>
        <v>-4.8598643340555823E-4</v>
      </c>
      <c r="R572" t="str">
        <f t="shared" si="48"/>
        <v/>
      </c>
      <c r="S572" t="str">
        <f t="shared" si="49"/>
        <v/>
      </c>
    </row>
    <row r="573" spans="1:19" x14ac:dyDescent="0.25">
      <c r="A573">
        <v>8.4783869035835799</v>
      </c>
      <c r="B573">
        <v>0.90227190638218102</v>
      </c>
      <c r="C573">
        <v>1.0864785535592201</v>
      </c>
      <c r="D573">
        <v>1.1043174817224</v>
      </c>
      <c r="E573">
        <f t="shared" si="50"/>
        <v>1.1486008189927708</v>
      </c>
      <c r="F573">
        <v>7.7378556314552395E-4</v>
      </c>
      <c r="G573">
        <v>4.6322299999999998</v>
      </c>
      <c r="H573">
        <v>4.4802799999999996</v>
      </c>
      <c r="I573">
        <f t="shared" si="51"/>
        <v>918.40513102878322</v>
      </c>
      <c r="J573">
        <f t="shared" si="52"/>
        <v>0.75472872821044068</v>
      </c>
      <c r="N573">
        <f t="shared" si="53"/>
        <v>-4.835543788627898E-4</v>
      </c>
      <c r="R573" t="str">
        <f t="shared" si="48"/>
        <v/>
      </c>
      <c r="S573" t="str">
        <f t="shared" si="49"/>
        <v/>
      </c>
    </row>
    <row r="574" spans="1:19" x14ac:dyDescent="0.25">
      <c r="A574">
        <v>8.4932874078078004</v>
      </c>
      <c r="B574">
        <v>0.90535832161480101</v>
      </c>
      <c r="C574">
        <v>1.0830325200297399</v>
      </c>
      <c r="D574">
        <v>1.10034128923029</v>
      </c>
      <c r="E574">
        <f t="shared" si="50"/>
        <v>1.1479098337359026</v>
      </c>
      <c r="F574">
        <v>7.7378556314552395E-4</v>
      </c>
      <c r="G574">
        <v>4.6322299999999998</v>
      </c>
      <c r="H574">
        <v>4.4802799999999996</v>
      </c>
      <c r="I574">
        <f t="shared" si="51"/>
        <v>887.90862191646352</v>
      </c>
      <c r="J574">
        <f t="shared" si="52"/>
        <v>0.72423221909812097</v>
      </c>
      <c r="N574">
        <f t="shared" si="53"/>
        <v>-4.8106282773154475E-4</v>
      </c>
      <c r="R574" t="str">
        <f t="shared" si="48"/>
        <v/>
      </c>
      <c r="S574" t="str">
        <f t="shared" si="49"/>
        <v/>
      </c>
    </row>
    <row r="575" spans="1:19" x14ac:dyDescent="0.25">
      <c r="A575">
        <v>8.5081879120320298</v>
      </c>
      <c r="B575">
        <v>0.908444736847421</v>
      </c>
      <c r="C575">
        <v>1.07958648650026</v>
      </c>
      <c r="D575">
        <v>1.0963650967381799</v>
      </c>
      <c r="E575">
        <f t="shared" si="50"/>
        <v>1.1472232642794085</v>
      </c>
      <c r="F575">
        <v>7.7378556314552395E-4</v>
      </c>
      <c r="G575">
        <v>4.6322299999999998</v>
      </c>
      <c r="H575">
        <v>4.4802799999999996</v>
      </c>
      <c r="I575">
        <f t="shared" si="51"/>
        <v>857.51590033700973</v>
      </c>
      <c r="J575">
        <f t="shared" si="52"/>
        <v>0.69383949751866714</v>
      </c>
      <c r="N575">
        <f t="shared" si="53"/>
        <v>-4.7858066869108047E-4</v>
      </c>
      <c r="R575" t="str">
        <f t="shared" si="48"/>
        <v/>
      </c>
      <c r="S575" t="str">
        <f t="shared" si="49"/>
        <v/>
      </c>
    </row>
    <row r="576" spans="1:19" x14ac:dyDescent="0.25">
      <c r="A576">
        <v>8.5230884162562504</v>
      </c>
      <c r="B576">
        <v>0.91153115208003999</v>
      </c>
      <c r="C576">
        <v>1.0761404529707801</v>
      </c>
      <c r="D576">
        <v>1.0923889042460699</v>
      </c>
      <c r="E576">
        <f t="shared" si="50"/>
        <v>1.1465410747442504</v>
      </c>
      <c r="F576">
        <v>7.7378556314552395E-4</v>
      </c>
      <c r="G576">
        <v>4.6322299999999998</v>
      </c>
      <c r="H576">
        <v>4.4802799999999996</v>
      </c>
      <c r="I576">
        <f t="shared" si="51"/>
        <v>827.22626225396868</v>
      </c>
      <c r="J576">
        <f t="shared" si="52"/>
        <v>0.66354985943562617</v>
      </c>
      <c r="N576">
        <f t="shared" si="53"/>
        <v>-4.7610791683224481E-4</v>
      </c>
      <c r="R576" t="str">
        <f t="shared" si="48"/>
        <v/>
      </c>
      <c r="S576" t="str">
        <f t="shared" si="49"/>
        <v/>
      </c>
    </row>
    <row r="577" spans="1:19" x14ac:dyDescent="0.25">
      <c r="A577">
        <v>8.5379889204804797</v>
      </c>
      <c r="B577">
        <v>0.91461756731265997</v>
      </c>
      <c r="C577">
        <v>1.0726944194413</v>
      </c>
      <c r="D577">
        <v>1.0884127117539599</v>
      </c>
      <c r="E577">
        <f t="shared" si="50"/>
        <v>1.1458632296049276</v>
      </c>
      <c r="F577">
        <v>7.7378556314552395E-4</v>
      </c>
      <c r="G577">
        <v>4.6322299999999998</v>
      </c>
      <c r="H577">
        <v>4.4802799999999996</v>
      </c>
      <c r="I577">
        <f t="shared" si="51"/>
        <v>797.03901077033322</v>
      </c>
      <c r="J577">
        <f t="shared" si="52"/>
        <v>0.63336260795199062</v>
      </c>
      <c r="N577">
        <f t="shared" si="53"/>
        <v>-4.7364458625869698E-4</v>
      </c>
      <c r="R577" t="str">
        <f t="shared" si="48"/>
        <v/>
      </c>
      <c r="S577" t="str">
        <f t="shared" si="49"/>
        <v/>
      </c>
    </row>
    <row r="578" spans="1:19" x14ac:dyDescent="0.25">
      <c r="A578">
        <v>8.5528894247047003</v>
      </c>
      <c r="B578">
        <v>0.91770398254527996</v>
      </c>
      <c r="C578">
        <v>1.06924838591182</v>
      </c>
      <c r="D578">
        <v>1.0844365192618499</v>
      </c>
      <c r="E578">
        <f t="shared" si="50"/>
        <v>1.1451896936853896</v>
      </c>
      <c r="F578">
        <v>7.7378556314552395E-4</v>
      </c>
      <c r="G578">
        <v>4.6322299999999998</v>
      </c>
      <c r="H578">
        <v>4.4802799999999996</v>
      </c>
      <c r="I578">
        <f t="shared" si="51"/>
        <v>766.95345603239218</v>
      </c>
      <c r="J578">
        <f t="shared" si="52"/>
        <v>0.60327705321404956</v>
      </c>
      <c r="N578">
        <f t="shared" si="53"/>
        <v>-4.711906901039619E-4</v>
      </c>
      <c r="R578" t="str">
        <f t="shared" si="48"/>
        <v/>
      </c>
      <c r="S578" t="str">
        <f t="shared" si="49"/>
        <v/>
      </c>
    </row>
    <row r="579" spans="1:19" x14ac:dyDescent="0.25">
      <c r="A579">
        <v>8.5677899289289297</v>
      </c>
      <c r="B579">
        <v>0.92079039777789895</v>
      </c>
      <c r="C579">
        <v>1.0658023523823399</v>
      </c>
      <c r="D579">
        <v>1.0804603267697399</v>
      </c>
      <c r="E579">
        <f t="shared" si="50"/>
        <v>1.1445204321549931</v>
      </c>
      <c r="F579">
        <v>7.7378556314552395E-4</v>
      </c>
      <c r="G579">
        <v>4.6322299999999998</v>
      </c>
      <c r="H579">
        <v>4.4802799999999996</v>
      </c>
      <c r="I579">
        <f t="shared" si="51"/>
        <v>736.96891513510877</v>
      </c>
      <c r="J579">
        <f t="shared" si="52"/>
        <v>0.57329251231676626</v>
      </c>
      <c r="N579">
        <f t="shared" si="53"/>
        <v>-4.6874624054823446E-4</v>
      </c>
      <c r="R579" t="str">
        <f t="shared" si="48"/>
        <v/>
      </c>
      <c r="S579" t="str">
        <f t="shared" si="49"/>
        <v/>
      </c>
    </row>
    <row r="580" spans="1:19" x14ac:dyDescent="0.25">
      <c r="A580">
        <v>8.5826904331531502</v>
      </c>
      <c r="B580">
        <v>0.92387681301051905</v>
      </c>
      <c r="C580">
        <v>1.06235631885286</v>
      </c>
      <c r="D580">
        <v>1.0764841342776299</v>
      </c>
      <c r="E580">
        <f t="shared" si="50"/>
        <v>1.1438554105245204</v>
      </c>
      <c r="F580">
        <v>7.7378556314552395E-4</v>
      </c>
      <c r="G580">
        <v>4.6322299999999998</v>
      </c>
      <c r="H580">
        <v>4.4802799999999996</v>
      </c>
      <c r="I580">
        <f t="shared" si="51"/>
        <v>707.08471202907992</v>
      </c>
      <c r="J580">
        <f t="shared" si="52"/>
        <v>0.54340830921073735</v>
      </c>
      <c r="N580">
        <f t="shared" si="53"/>
        <v>-4.6631124883495033E-4</v>
      </c>
      <c r="R580" t="str">
        <f t="shared" si="48"/>
        <v/>
      </c>
      <c r="S580" t="str">
        <f t="shared" si="49"/>
        <v/>
      </c>
    </row>
    <row r="581" spans="1:19" x14ac:dyDescent="0.25">
      <c r="A581">
        <v>8.5975909373773707</v>
      </c>
      <c r="B581">
        <v>0.92696322824313904</v>
      </c>
      <c r="C581">
        <v>1.0589102853233801</v>
      </c>
      <c r="D581">
        <v>1.0725079417855199</v>
      </c>
      <c r="E581">
        <f t="shared" si="50"/>
        <v>1.1431945946422464</v>
      </c>
      <c r="F581">
        <v>7.7378556314552395E-4</v>
      </c>
      <c r="G581">
        <v>4.6322299999999998</v>
      </c>
      <c r="H581">
        <v>4.4802799999999996</v>
      </c>
      <c r="I581">
        <f t="shared" si="51"/>
        <v>677.30017742914004</v>
      </c>
      <c r="J581">
        <f t="shared" si="52"/>
        <v>0.51362377461079745</v>
      </c>
      <c r="N581">
        <f t="shared" si="53"/>
        <v>-4.6388572528712895E-4</v>
      </c>
      <c r="R581" t="str">
        <f t="shared" si="48"/>
        <v/>
      </c>
      <c r="S581" t="str">
        <f t="shared" si="49"/>
        <v/>
      </c>
    </row>
    <row r="582" spans="1:19" x14ac:dyDescent="0.25">
      <c r="A582">
        <v>8.6124914416016001</v>
      </c>
      <c r="B582">
        <v>0.93004964347575803</v>
      </c>
      <c r="C582">
        <v>1.0554642517938999</v>
      </c>
      <c r="D582">
        <v>1.06869745545638</v>
      </c>
      <c r="E582">
        <f t="shared" si="50"/>
        <v>1.1425379506900579</v>
      </c>
      <c r="F582">
        <v>7.7378556314552395E-4</v>
      </c>
      <c r="G582">
        <v>4.6322299999999998</v>
      </c>
      <c r="H582">
        <v>4.4802799999999996</v>
      </c>
      <c r="I582">
        <f t="shared" si="51"/>
        <v>647.61464872438603</v>
      </c>
      <c r="J582">
        <f t="shared" si="52"/>
        <v>0.48393824590604345</v>
      </c>
      <c r="N582">
        <f t="shared" si="53"/>
        <v>-4.6146967932348022E-4</v>
      </c>
      <c r="R582" t="str">
        <f t="shared" si="48"/>
        <v/>
      </c>
      <c r="S582" t="str">
        <f t="shared" si="49"/>
        <v/>
      </c>
    </row>
    <row r="583" spans="1:19" x14ac:dyDescent="0.25">
      <c r="A583">
        <v>8.6273919458258206</v>
      </c>
      <c r="B583">
        <v>0.93313605870837801</v>
      </c>
      <c r="C583">
        <v>1.05201821826442</v>
      </c>
      <c r="D583">
        <v>1.0649159016701899</v>
      </c>
      <c r="E583">
        <f t="shared" si="50"/>
        <v>1.1418854451796274</v>
      </c>
      <c r="F583">
        <v>7.7378556314552395E-4</v>
      </c>
      <c r="G583">
        <v>4.6322299999999998</v>
      </c>
      <c r="H583">
        <v>4.4802799999999996</v>
      </c>
      <c r="I583">
        <f t="shared" si="51"/>
        <v>618.0274698897033</v>
      </c>
      <c r="J583">
        <f t="shared" si="52"/>
        <v>0.45435106707136075</v>
      </c>
      <c r="N583">
        <f t="shared" si="53"/>
        <v>-4.5906311947428301E-4</v>
      </c>
      <c r="R583" t="str">
        <f t="shared" si="48"/>
        <v/>
      </c>
      <c r="S583" t="str">
        <f t="shared" si="49"/>
        <v/>
      </c>
    </row>
    <row r="584" spans="1:19" x14ac:dyDescent="0.25">
      <c r="A584">
        <v>8.64229245005005</v>
      </c>
      <c r="B584">
        <v>0.936222473940997</v>
      </c>
      <c r="C584">
        <v>1.0485847929055701</v>
      </c>
      <c r="D584">
        <v>1.0611343478839901</v>
      </c>
      <c r="E584">
        <f t="shared" si="50"/>
        <v>1.1412370449486322</v>
      </c>
      <c r="F584">
        <v>7.7378556314552395E-4</v>
      </c>
      <c r="G584">
        <v>4.6322299999999998</v>
      </c>
      <c r="H584">
        <v>4.4802799999999996</v>
      </c>
      <c r="I584">
        <f t="shared" si="51"/>
        <v>588.53799139884438</v>
      </c>
      <c r="J584">
        <f t="shared" si="52"/>
        <v>0.42486158858050183</v>
      </c>
      <c r="N584">
        <f t="shared" si="53"/>
        <v>-4.5666605339704671E-4</v>
      </c>
      <c r="R584" t="str">
        <f t="shared" si="48"/>
        <v/>
      </c>
      <c r="S584" t="str">
        <f t="shared" si="49"/>
        <v/>
      </c>
    </row>
    <row r="585" spans="1:19" x14ac:dyDescent="0.25">
      <c r="A585">
        <v>8.6571929542742705</v>
      </c>
      <c r="B585">
        <v>0.939409676225468</v>
      </c>
      <c r="C585">
        <v>1.0455936699933599</v>
      </c>
      <c r="D585">
        <v>1.05735279409779</v>
      </c>
      <c r="E585">
        <f t="shared" si="50"/>
        <v>1.140592717157028</v>
      </c>
      <c r="F585">
        <v>7.7378556314552395E-4</v>
      </c>
      <c r="G585">
        <v>4.6322299999999998</v>
      </c>
      <c r="H585">
        <v>4.4802799999999996</v>
      </c>
      <c r="I585">
        <f t="shared" si="51"/>
        <v>558.1873882368368</v>
      </c>
      <c r="J585">
        <f t="shared" si="52"/>
        <v>0.39451098541849422</v>
      </c>
      <c r="N585">
        <f t="shared" si="53"/>
        <v>-4.5420068207140807E-4</v>
      </c>
      <c r="R585" t="str">
        <f t="shared" si="48"/>
        <v/>
      </c>
      <c r="S585" t="str">
        <f t="shared" si="49"/>
        <v/>
      </c>
    </row>
    <row r="586" spans="1:19" x14ac:dyDescent="0.25">
      <c r="A586">
        <v>8.6720934584984892</v>
      </c>
      <c r="B586">
        <v>0.94271377957157898</v>
      </c>
      <c r="C586">
        <v>1.04260254708116</v>
      </c>
      <c r="D586">
        <v>1.05357124031159</v>
      </c>
      <c r="E586">
        <f t="shared" si="50"/>
        <v>1.1399524292833678</v>
      </c>
      <c r="F586">
        <v>7.7378556314552395E-4</v>
      </c>
      <c r="G586">
        <v>4.6322299999999998</v>
      </c>
      <c r="H586">
        <v>4.4802799999999996</v>
      </c>
      <c r="I586">
        <f t="shared" si="51"/>
        <v>526.83209184059672</v>
      </c>
      <c r="J586">
        <f t="shared" si="52"/>
        <v>0.36315568902225415</v>
      </c>
      <c r="N586">
        <f t="shared" si="53"/>
        <v>-4.5165558756739624E-4</v>
      </c>
      <c r="R586" t="str">
        <f t="shared" si="48"/>
        <v/>
      </c>
      <c r="S586" t="str">
        <f t="shared" si="49"/>
        <v/>
      </c>
    </row>
    <row r="587" spans="1:19" x14ac:dyDescent="0.25">
      <c r="A587">
        <v>8.6869939627227204</v>
      </c>
      <c r="B587">
        <v>0.94601788291768996</v>
      </c>
      <c r="C587">
        <v>1.03961142416895</v>
      </c>
      <c r="D587">
        <v>1.04978968652539</v>
      </c>
      <c r="E587">
        <f t="shared" si="50"/>
        <v>1.1393161491211707</v>
      </c>
      <c r="F587">
        <v>7.7378556314552395E-4</v>
      </c>
      <c r="G587">
        <v>4.6322299999999998</v>
      </c>
      <c r="H587">
        <v>4.4802799999999996</v>
      </c>
      <c r="I587">
        <f t="shared" si="51"/>
        <v>495.58650012452762</v>
      </c>
      <c r="J587">
        <f t="shared" si="52"/>
        <v>0.33191009730618504</v>
      </c>
      <c r="N587">
        <f t="shared" si="53"/>
        <v>-4.491213943186008E-4</v>
      </c>
      <c r="R587" t="str">
        <f t="shared" si="48"/>
        <v/>
      </c>
      <c r="S587" t="str">
        <f t="shared" si="49"/>
        <v/>
      </c>
    </row>
    <row r="588" spans="1:19" x14ac:dyDescent="0.25">
      <c r="A588">
        <v>8.7018944669469391</v>
      </c>
      <c r="B588">
        <v>0.94932198626380104</v>
      </c>
      <c r="C588">
        <v>1.0366203012567501</v>
      </c>
      <c r="D588">
        <v>1.0460081327391999</v>
      </c>
      <c r="E588">
        <f t="shared" si="50"/>
        <v>1.1386838447753407</v>
      </c>
      <c r="F588">
        <v>7.7378556314552395E-4</v>
      </c>
      <c r="G588">
        <v>4.6322299999999998</v>
      </c>
      <c r="H588">
        <v>4.4802799999999996</v>
      </c>
      <c r="I588">
        <f t="shared" si="51"/>
        <v>464.44984810349382</v>
      </c>
      <c r="J588">
        <f t="shared" si="52"/>
        <v>0.30077344528515126</v>
      </c>
      <c r="N588">
        <f t="shared" si="53"/>
        <v>-4.4659810748713717E-4</v>
      </c>
      <c r="R588" t="str">
        <f t="shared" si="48"/>
        <v/>
      </c>
      <c r="S588" t="str">
        <f t="shared" si="49"/>
        <v/>
      </c>
    </row>
    <row r="589" spans="1:19" x14ac:dyDescent="0.25">
      <c r="A589">
        <v>8.7167949711711703</v>
      </c>
      <c r="B589">
        <v>0.95262608960991202</v>
      </c>
      <c r="C589">
        <v>1.0336291783445399</v>
      </c>
      <c r="D589">
        <v>1.0422265789530001</v>
      </c>
      <c r="E589">
        <f t="shared" si="50"/>
        <v>1.1380554846586248</v>
      </c>
      <c r="F589">
        <v>7.7378556314552395E-4</v>
      </c>
      <c r="G589">
        <v>4.6322299999999998</v>
      </c>
      <c r="H589">
        <v>4.4802799999999996</v>
      </c>
      <c r="I589">
        <f t="shared" si="51"/>
        <v>433.42137876608251</v>
      </c>
      <c r="J589">
        <f t="shared" si="52"/>
        <v>0.26974497594773994</v>
      </c>
      <c r="N589">
        <f t="shared" si="53"/>
        <v>-4.4408573119064746E-4</v>
      </c>
      <c r="R589" t="str">
        <f t="shared" si="48"/>
        <v/>
      </c>
      <c r="S589" t="str">
        <f t="shared" si="49"/>
        <v/>
      </c>
    </row>
    <row r="590" spans="1:19" x14ac:dyDescent="0.25">
      <c r="A590">
        <v>8.7316954753953908</v>
      </c>
      <c r="B590">
        <v>0.95593019295602299</v>
      </c>
      <c r="C590">
        <v>1.03063805543234</v>
      </c>
      <c r="D590">
        <v>1.0384450251668</v>
      </c>
      <c r="E590">
        <f t="shared" si="50"/>
        <v>1.1374310374881282</v>
      </c>
      <c r="F590">
        <v>7.7378556314552395E-4</v>
      </c>
      <c r="G590">
        <v>4.6322299999999998</v>
      </c>
      <c r="H590">
        <v>4.4802799999999996</v>
      </c>
      <c r="I590">
        <f t="shared" si="51"/>
        <v>402.50034296416379</v>
      </c>
      <c r="J590">
        <f t="shared" si="52"/>
        <v>0.23882394014582123</v>
      </c>
      <c r="N590">
        <f t="shared" si="53"/>
        <v>-4.4158426852244459E-4</v>
      </c>
      <c r="R590" t="str">
        <f t="shared" si="48"/>
        <v/>
      </c>
      <c r="S590" t="str">
        <f t="shared" si="49"/>
        <v/>
      </c>
    </row>
    <row r="591" spans="1:19" x14ac:dyDescent="0.25">
      <c r="A591">
        <v>8.7465959796196202</v>
      </c>
      <c r="B591">
        <v>0.95923429630213397</v>
      </c>
      <c r="C591">
        <v>1.0276469325201301</v>
      </c>
      <c r="D591">
        <v>1.0346634713806</v>
      </c>
      <c r="E591">
        <f t="shared" si="50"/>
        <v>1.1368104722818639</v>
      </c>
      <c r="F591">
        <v>7.7378556314552395E-4</v>
      </c>
      <c r="G591">
        <v>4.6322299999999998</v>
      </c>
      <c r="H591">
        <v>4.4802799999999996</v>
      </c>
      <c r="I591">
        <f t="shared" si="51"/>
        <v>371.68599930436625</v>
      </c>
      <c r="J591">
        <f t="shared" si="52"/>
        <v>0.20800959648602368</v>
      </c>
      <c r="N591">
        <f t="shared" si="53"/>
        <v>-4.3909372157135453E-4</v>
      </c>
      <c r="R591" t="str">
        <f t="shared" ref="R591:R654" si="54">IF(S591="","",A591)</f>
        <v/>
      </c>
      <c r="S591" t="str">
        <f t="shared" ref="S591:S654" si="55">IF(AND(B591&gt;B590, B591&gt;B592), B591, "")</f>
        <v/>
      </c>
    </row>
    <row r="592" spans="1:19" x14ac:dyDescent="0.25">
      <c r="A592">
        <v>8.7614964838438407</v>
      </c>
      <c r="B592">
        <v>0.96253839964824495</v>
      </c>
      <c r="C592">
        <v>1.0246558096079299</v>
      </c>
      <c r="D592">
        <v>1.0308819175944099</v>
      </c>
      <c r="E592">
        <f t="shared" si="50"/>
        <v>1.1361937583553552</v>
      </c>
      <c r="F592">
        <v>7.7378556314552395E-4</v>
      </c>
      <c r="G592">
        <v>4.6322299999999998</v>
      </c>
      <c r="H592">
        <v>4.4802799999999996</v>
      </c>
      <c r="I592">
        <f t="shared" si="51"/>
        <v>340.9776140414138</v>
      </c>
      <c r="J592">
        <f t="shared" si="52"/>
        <v>0.17730121122307121</v>
      </c>
      <c r="N592">
        <f t="shared" si="53"/>
        <v>-4.3661409144125018E-4</v>
      </c>
      <c r="R592" t="str">
        <f t="shared" si="54"/>
        <v/>
      </c>
      <c r="S592" t="str">
        <f t="shared" si="55"/>
        <v/>
      </c>
    </row>
    <row r="593" spans="1:19" x14ac:dyDescent="0.25">
      <c r="A593">
        <v>8.7763969880680595</v>
      </c>
      <c r="B593">
        <v>0.96584250299435603</v>
      </c>
      <c r="C593">
        <v>1.02166468669573</v>
      </c>
      <c r="D593">
        <v>1.0271003638082099</v>
      </c>
      <c r="E593">
        <f t="shared" si="50"/>
        <v>1.1355808653182777</v>
      </c>
      <c r="F593">
        <v>7.7378556314552395E-4</v>
      </c>
      <c r="G593">
        <v>4.6322299999999998</v>
      </c>
      <c r="H593">
        <v>4.4802799999999996</v>
      </c>
      <c r="I593">
        <f t="shared" si="51"/>
        <v>310.37446097328893</v>
      </c>
      <c r="J593">
        <f t="shared" si="52"/>
        <v>0.14669805815494635</v>
      </c>
      <c r="N593">
        <f t="shared" si="53"/>
        <v>-4.3414537827029262E-4</v>
      </c>
      <c r="R593" t="str">
        <f t="shared" si="54"/>
        <v/>
      </c>
      <c r="S593" t="str">
        <f t="shared" si="55"/>
        <v/>
      </c>
    </row>
    <row r="594" spans="1:19" x14ac:dyDescent="0.25">
      <c r="A594">
        <v>8.7912974922922906</v>
      </c>
      <c r="B594">
        <v>0.96914660634046701</v>
      </c>
      <c r="C594">
        <v>1.01867356378352</v>
      </c>
      <c r="D594">
        <v>1.0234970506198799</v>
      </c>
      <c r="E594">
        <f t="shared" si="50"/>
        <v>1.1349717630711462</v>
      </c>
      <c r="F594">
        <v>7.7378556314552395E-4</v>
      </c>
      <c r="G594">
        <v>4.6322299999999998</v>
      </c>
      <c r="H594">
        <v>4.4802799999999996</v>
      </c>
      <c r="I594">
        <f t="shared" si="51"/>
        <v>279.87582133819268</v>
      </c>
      <c r="J594">
        <f t="shared" si="52"/>
        <v>0.11619941851985011</v>
      </c>
      <c r="N594">
        <f t="shared" si="53"/>
        <v>-4.3168758124987418E-4</v>
      </c>
      <c r="R594" t="str">
        <f t="shared" si="54"/>
        <v/>
      </c>
      <c r="S594" t="str">
        <f t="shared" si="55"/>
        <v/>
      </c>
    </row>
    <row r="595" spans="1:19" x14ac:dyDescent="0.25">
      <c r="A595">
        <v>8.8061979965165094</v>
      </c>
      <c r="B595">
        <v>0.97245070968657799</v>
      </c>
      <c r="C595">
        <v>1.0156824408713201</v>
      </c>
      <c r="D595">
        <v>1.0201325800001</v>
      </c>
      <c r="E595">
        <f t="shared" si="50"/>
        <v>1.1343664218020471</v>
      </c>
      <c r="F595">
        <v>7.7378556314552395E-4</v>
      </c>
      <c r="G595">
        <v>4.6322299999999998</v>
      </c>
      <c r="H595">
        <v>4.4802799999999996</v>
      </c>
      <c r="I595">
        <f t="shared" si="51"/>
        <v>249.48098371324684</v>
      </c>
      <c r="J595">
        <f t="shared" si="52"/>
        <v>8.5804580894904267E-2</v>
      </c>
      <c r="N595">
        <f t="shared" si="53"/>
        <v>-4.2924069864327274E-4</v>
      </c>
      <c r="R595" t="str">
        <f t="shared" si="54"/>
        <v/>
      </c>
      <c r="S595" t="str">
        <f t="shared" si="55"/>
        <v/>
      </c>
    </row>
    <row r="596" spans="1:19" x14ac:dyDescent="0.25">
      <c r="A596">
        <v>8.8210985007407405</v>
      </c>
      <c r="B596">
        <v>0.97589666157549004</v>
      </c>
      <c r="C596">
        <v>1.0126913179591099</v>
      </c>
      <c r="D596">
        <v>1.01676810938033</v>
      </c>
      <c r="E596">
        <f t="shared" si="50"/>
        <v>1.1337648119834067</v>
      </c>
      <c r="F596">
        <v>7.7378556314552395E-4</v>
      </c>
      <c r="G596">
        <v>4.6322299999999998</v>
      </c>
      <c r="H596">
        <v>4.4802799999999996</v>
      </c>
      <c r="I596">
        <f t="shared" si="51"/>
        <v>217.89108588521842</v>
      </c>
      <c r="J596">
        <f t="shared" si="52"/>
        <v>5.4214683066875838E-2</v>
      </c>
      <c r="N596">
        <f t="shared" si="53"/>
        <v>-4.2670039331097175E-4</v>
      </c>
      <c r="R596" t="str">
        <f t="shared" si="54"/>
        <v/>
      </c>
      <c r="S596" t="str">
        <f t="shared" si="55"/>
        <v/>
      </c>
    </row>
    <row r="597" spans="1:19" x14ac:dyDescent="0.25">
      <c r="A597">
        <v>8.8359990049649593</v>
      </c>
      <c r="B597">
        <v>0.97939423835693795</v>
      </c>
      <c r="C597">
        <v>1.0101223747375201</v>
      </c>
      <c r="D597">
        <v>1.0134036387605501</v>
      </c>
      <c r="E597">
        <f t="shared" si="50"/>
        <v>1.1331669043688086</v>
      </c>
      <c r="F597">
        <v>7.7378556314552395E-4</v>
      </c>
      <c r="G597">
        <v>4.6322299999999998</v>
      </c>
      <c r="H597">
        <v>4.4802799999999996</v>
      </c>
      <c r="I597">
        <f t="shared" si="51"/>
        <v>185.94179010189404</v>
      </c>
      <c r="J597">
        <f t="shared" si="52"/>
        <v>2.2265387283551461E-2</v>
      </c>
      <c r="N597">
        <f t="shared" si="53"/>
        <v>-4.2413416353724077E-4</v>
      </c>
      <c r="R597" t="str">
        <f t="shared" si="54"/>
        <v/>
      </c>
      <c r="S597" t="str">
        <f t="shared" si="55"/>
        <v/>
      </c>
    </row>
    <row r="598" spans="1:19" x14ac:dyDescent="0.25">
      <c r="A598">
        <v>8.8508995091891798</v>
      </c>
      <c r="B598">
        <v>0.98289181513838597</v>
      </c>
      <c r="C598">
        <v>1.0079384201164101</v>
      </c>
      <c r="D598">
        <v>1.0100391681407701</v>
      </c>
      <c r="E598">
        <f t="shared" si="50"/>
        <v>1.1325726699898457</v>
      </c>
      <c r="F598">
        <v>7.7378556314552395E-4</v>
      </c>
      <c r="G598">
        <v>4.6322299999999998</v>
      </c>
      <c r="H598">
        <v>4.4802799999999996</v>
      </c>
      <c r="I598">
        <f t="shared" si="51"/>
        <v>154.10638734860115</v>
      </c>
      <c r="J598">
        <f t="shared" si="52"/>
        <v>-9.5700154697414344E-3</v>
      </c>
      <c r="N598">
        <f t="shared" si="53"/>
        <v>-4.2158015135890139E-4</v>
      </c>
      <c r="R598" t="str">
        <f t="shared" si="54"/>
        <v/>
      </c>
      <c r="S598" t="str">
        <f t="shared" si="55"/>
        <v/>
      </c>
    </row>
    <row r="599" spans="1:19" x14ac:dyDescent="0.25">
      <c r="A599">
        <v>8.8658000134134092</v>
      </c>
      <c r="B599">
        <v>0.98638939191983399</v>
      </c>
      <c r="C599">
        <v>1.0057544654952899</v>
      </c>
      <c r="D599">
        <v>1.0066746975209899</v>
      </c>
      <c r="E599">
        <f t="shared" si="50"/>
        <v>1.1319820801530158</v>
      </c>
      <c r="F599">
        <v>7.7378556314552395E-4</v>
      </c>
      <c r="G599">
        <v>4.6322299999999998</v>
      </c>
      <c r="H599">
        <v>4.4802799999999996</v>
      </c>
      <c r="I599">
        <f t="shared" si="51"/>
        <v>122.38406849584304</v>
      </c>
      <c r="J599">
        <f t="shared" si="52"/>
        <v>-4.1292334322499541E-2</v>
      </c>
      <c r="N599">
        <f t="shared" si="53"/>
        <v>-4.190383503959585E-4</v>
      </c>
      <c r="R599" t="str">
        <f t="shared" si="54"/>
        <v/>
      </c>
      <c r="S599" t="str">
        <f t="shared" si="55"/>
        <v/>
      </c>
    </row>
    <row r="600" spans="1:19" x14ac:dyDescent="0.25">
      <c r="A600">
        <v>8.8807005176376297</v>
      </c>
      <c r="B600">
        <v>0.98988696870128201</v>
      </c>
      <c r="C600">
        <v>1.0035705108741699</v>
      </c>
      <c r="D600">
        <v>1.00331022690121</v>
      </c>
      <c r="E600">
        <f t="shared" si="50"/>
        <v>1.1313951064366592</v>
      </c>
      <c r="F600">
        <v>7.7378556314552395E-4</v>
      </c>
      <c r="G600">
        <v>4.6322299999999998</v>
      </c>
      <c r="H600">
        <v>4.4802799999999996</v>
      </c>
      <c r="I600">
        <f t="shared" si="51"/>
        <v>90.774033006051269</v>
      </c>
      <c r="J600">
        <f t="shared" si="52"/>
        <v>-7.2902369812291312E-2</v>
      </c>
      <c r="N600">
        <f t="shared" si="53"/>
        <v>-4.1650875321832842E-4</v>
      </c>
      <c r="R600" t="str">
        <f t="shared" si="54"/>
        <v/>
      </c>
      <c r="S600" t="str">
        <f t="shared" si="55"/>
        <v/>
      </c>
    </row>
    <row r="601" spans="1:19" x14ac:dyDescent="0.25">
      <c r="A601">
        <v>8.8956010218618609</v>
      </c>
      <c r="B601">
        <v>0.99338454548273003</v>
      </c>
      <c r="C601">
        <v>1.0013865562530599</v>
      </c>
      <c r="D601">
        <v>0.999945756281436</v>
      </c>
      <c r="E601">
        <f t="shared" si="50"/>
        <v>1.1308117206879285</v>
      </c>
      <c r="F601">
        <v>7.7378556314552395E-4</v>
      </c>
      <c r="G601">
        <v>4.6322299999999998</v>
      </c>
      <c r="H601">
        <v>4.4802799999999996</v>
      </c>
      <c r="I601">
        <f t="shared" si="51"/>
        <v>59.275488812368266</v>
      </c>
      <c r="J601">
        <f t="shared" si="52"/>
        <v>-0.10440091400597432</v>
      </c>
      <c r="N601">
        <f t="shared" si="53"/>
        <v>-4.1399135136836431E-4</v>
      </c>
      <c r="R601" t="str">
        <f t="shared" si="54"/>
        <v/>
      </c>
      <c r="S601" t="str">
        <f t="shared" si="55"/>
        <v/>
      </c>
    </row>
    <row r="602" spans="1:19" x14ac:dyDescent="0.25">
      <c r="A602">
        <v>8.9105015260860796</v>
      </c>
      <c r="B602">
        <v>0.99688212226417805</v>
      </c>
      <c r="C602">
        <v>0.99920260163194696</v>
      </c>
      <c r="D602">
        <v>0.99658128566165705</v>
      </c>
      <c r="E602">
        <f t="shared" si="50"/>
        <v>1.1302318950198058</v>
      </c>
      <c r="F602">
        <v>7.7378556314552395E-4</v>
      </c>
      <c r="G602">
        <v>4.6322299999999998</v>
      </c>
      <c r="H602">
        <v>4.4802799999999996</v>
      </c>
      <c r="I602">
        <f t="shared" si="51"/>
        <v>27.887652199559394</v>
      </c>
      <c r="J602">
        <f t="shared" si="52"/>
        <v>-0.13578875061878318</v>
      </c>
      <c r="N602">
        <f t="shared" si="53"/>
        <v>-4.1148613538301602E-4</v>
      </c>
      <c r="R602" t="str">
        <f t="shared" si="54"/>
        <v/>
      </c>
      <c r="S602" t="str">
        <f t="shared" si="55"/>
        <v/>
      </c>
    </row>
    <row r="603" spans="1:19" x14ac:dyDescent="0.25">
      <c r="A603">
        <v>8.9254020303103108</v>
      </c>
      <c r="B603">
        <v>1.00037969904562</v>
      </c>
      <c r="C603">
        <v>0.99701864701083198</v>
      </c>
      <c r="D603">
        <v>0.99321681504187798</v>
      </c>
      <c r="E603">
        <f t="shared" si="50"/>
        <v>1.1296556018081498</v>
      </c>
      <c r="F603">
        <v>7.7378556314552395E-4</v>
      </c>
      <c r="G603">
        <v>4.6322299999999998</v>
      </c>
      <c r="H603">
        <v>4.4802799999999996</v>
      </c>
      <c r="I603">
        <f t="shared" si="51"/>
        <v>-3.3902523129351074</v>
      </c>
      <c r="J603">
        <f t="shared" si="52"/>
        <v>-0.16706665513127769</v>
      </c>
      <c r="N603">
        <f t="shared" si="53"/>
        <v>-4.0899309481562905E-4</v>
      </c>
      <c r="R603" t="str">
        <f t="shared" si="54"/>
        <v/>
      </c>
      <c r="S603" t="str">
        <f t="shared" si="55"/>
        <v/>
      </c>
    </row>
    <row r="604" spans="1:19" x14ac:dyDescent="0.25">
      <c r="A604">
        <v>8.9403025345345295</v>
      </c>
      <c r="B604">
        <v>1.00387727582707</v>
      </c>
      <c r="C604">
        <v>0.994834692389716</v>
      </c>
      <c r="D604">
        <v>0.98985234442209902</v>
      </c>
      <c r="E604">
        <f t="shared" si="50"/>
        <v>1.129082813688788</v>
      </c>
      <c r="F604">
        <v>7.7378556314552395E-4</v>
      </c>
      <c r="G604">
        <v>4.6322299999999998</v>
      </c>
      <c r="H604">
        <v>4.4802799999999996</v>
      </c>
      <c r="I604">
        <f t="shared" si="51"/>
        <v>-34.558992086196916</v>
      </c>
      <c r="J604">
        <f t="shared" si="52"/>
        <v>-0.19823539490453951</v>
      </c>
      <c r="N604">
        <f t="shared" si="53"/>
        <v>-4.0651221825736318E-4</v>
      </c>
      <c r="R604" t="str">
        <f t="shared" si="54"/>
        <v/>
      </c>
      <c r="S604" t="str">
        <f t="shared" si="55"/>
        <v/>
      </c>
    </row>
    <row r="605" spans="1:19" x14ac:dyDescent="0.25">
      <c r="A605">
        <v>8.95520303875875</v>
      </c>
      <c r="B605">
        <v>1.00737485260852</v>
      </c>
      <c r="C605">
        <v>0.99265073776860002</v>
      </c>
      <c r="D605">
        <v>0.98648787380231995</v>
      </c>
      <c r="E605">
        <f t="shared" si="50"/>
        <v>1.1285135035546394</v>
      </c>
      <c r="F605">
        <v>7.7378556314552395E-4</v>
      </c>
      <c r="G605">
        <v>4.6322299999999998</v>
      </c>
      <c r="H605">
        <v>4.4802799999999996</v>
      </c>
      <c r="I605">
        <f t="shared" si="51"/>
        <v>-65.619326474410101</v>
      </c>
      <c r="J605">
        <f t="shared" si="52"/>
        <v>-0.22929572929275271</v>
      </c>
      <c r="N605">
        <f t="shared" si="53"/>
        <v>-4.0404349335831029E-4</v>
      </c>
      <c r="R605" t="str">
        <f t="shared" si="54"/>
        <v/>
      </c>
      <c r="S605" t="str">
        <f t="shared" si="55"/>
        <v/>
      </c>
    </row>
    <row r="606" spans="1:19" x14ac:dyDescent="0.25">
      <c r="A606">
        <v>8.9701035429829794</v>
      </c>
      <c r="B606">
        <v>1.01087242938996</v>
      </c>
      <c r="C606">
        <v>0.99046678314748504</v>
      </c>
      <c r="D606">
        <v>0.98312396171901295</v>
      </c>
      <c r="E606">
        <f t="shared" si="50"/>
        <v>1.1279476445528778</v>
      </c>
      <c r="F606">
        <v>7.7378556314552395E-4</v>
      </c>
      <c r="G606">
        <v>4.6322299999999998</v>
      </c>
      <c r="H606">
        <v>4.4802799999999996</v>
      </c>
      <c r="I606">
        <f t="shared" si="51"/>
        <v>-96.572006936049007</v>
      </c>
      <c r="J606">
        <f t="shared" si="52"/>
        <v>-0.26024840975439156</v>
      </c>
      <c r="N606">
        <f t="shared" si="53"/>
        <v>-4.0158690684821794E-4</v>
      </c>
      <c r="R606" t="str">
        <f t="shared" si="54"/>
        <v/>
      </c>
      <c r="S606" t="str">
        <f t="shared" si="55"/>
        <v/>
      </c>
    </row>
    <row r="607" spans="1:19" x14ac:dyDescent="0.25">
      <c r="A607">
        <v>8.9850040472071999</v>
      </c>
      <c r="B607">
        <v>1.01437000617141</v>
      </c>
      <c r="C607">
        <v>0.98828282852636895</v>
      </c>
      <c r="D607">
        <v>0.97992632437372895</v>
      </c>
      <c r="E607">
        <f t="shared" si="50"/>
        <v>1.1273852100821307</v>
      </c>
      <c r="F607">
        <v>7.7378556314552395E-4</v>
      </c>
      <c r="G607">
        <v>4.6322299999999998</v>
      </c>
      <c r="H607">
        <v>4.4802799999999996</v>
      </c>
      <c r="I607">
        <f t="shared" si="51"/>
        <v>-127.417777143246</v>
      </c>
      <c r="J607">
        <f t="shared" si="52"/>
        <v>-0.29109417996158859</v>
      </c>
      <c r="N607">
        <f t="shared" si="53"/>
        <v>-3.9914244455686588E-4</v>
      </c>
      <c r="R607" t="str">
        <f t="shared" si="54"/>
        <v/>
      </c>
      <c r="S607" t="str">
        <f t="shared" si="55"/>
        <v/>
      </c>
    </row>
    <row r="608" spans="1:19" x14ac:dyDescent="0.25">
      <c r="A608">
        <v>8.9999045514314293</v>
      </c>
      <c r="B608">
        <v>1.0178675829528601</v>
      </c>
      <c r="C608">
        <v>0.98609887390525297</v>
      </c>
      <c r="D608">
        <v>0.97672868702844495</v>
      </c>
      <c r="E608">
        <f t="shared" si="50"/>
        <v>1.1268261737897105</v>
      </c>
      <c r="F608">
        <v>7.7378556314552395E-4</v>
      </c>
      <c r="G608">
        <v>4.6322299999999998</v>
      </c>
      <c r="H608">
        <v>4.4802799999999996</v>
      </c>
      <c r="I608">
        <f t="shared" si="51"/>
        <v>-158.15737308847039</v>
      </c>
      <c r="J608">
        <f t="shared" si="52"/>
        <v>-0.321833775906813</v>
      </c>
      <c r="N608">
        <f t="shared" si="53"/>
        <v>-3.9671009143416822E-4</v>
      </c>
      <c r="R608" t="str">
        <f t="shared" si="54"/>
        <v/>
      </c>
      <c r="S608" t="str">
        <f t="shared" si="55"/>
        <v/>
      </c>
    </row>
    <row r="609" spans="1:19" x14ac:dyDescent="0.25">
      <c r="A609">
        <v>9.0148050556556498</v>
      </c>
      <c r="B609">
        <v>1.0213651597343101</v>
      </c>
      <c r="C609">
        <v>0.98391491928413799</v>
      </c>
      <c r="D609">
        <v>0.97353104968316095</v>
      </c>
      <c r="E609">
        <f t="shared" si="50"/>
        <v>1.1262705095688856</v>
      </c>
      <c r="F609">
        <v>7.7378556314552395E-4</v>
      </c>
      <c r="G609">
        <v>4.6322299999999998</v>
      </c>
      <c r="H609">
        <v>4.4802799999999996</v>
      </c>
      <c r="I609">
        <f t="shared" si="51"/>
        <v>-188.791523190253</v>
      </c>
      <c r="J609">
        <f t="shared" si="52"/>
        <v>-0.35246792600859556</v>
      </c>
      <c r="N609">
        <f t="shared" si="53"/>
        <v>-3.9428983156987576E-4</v>
      </c>
      <c r="R609" t="str">
        <f t="shared" si="54"/>
        <v/>
      </c>
      <c r="S609" t="str">
        <f t="shared" si="55"/>
        <v/>
      </c>
    </row>
    <row r="610" spans="1:19" x14ac:dyDescent="0.25">
      <c r="A610">
        <v>9.0297055598798792</v>
      </c>
      <c r="B610">
        <v>1.0248627365157601</v>
      </c>
      <c r="C610">
        <v>0.98159910736073797</v>
      </c>
      <c r="D610">
        <v>0.97033341233787596</v>
      </c>
      <c r="E610">
        <f t="shared" si="50"/>
        <v>1.1257181915561814</v>
      </c>
      <c r="F610">
        <v>7.7378556314552395E-4</v>
      </c>
      <c r="G610">
        <v>4.6322299999999998</v>
      </c>
      <c r="H610">
        <v>4.4802799999999996</v>
      </c>
      <c r="I610">
        <f t="shared" si="51"/>
        <v>-219.32094839666749</v>
      </c>
      <c r="J610">
        <f t="shared" si="52"/>
        <v>-0.38299735121501011</v>
      </c>
      <c r="N610">
        <f t="shared" si="53"/>
        <v>-3.9188164821298747E-4</v>
      </c>
      <c r="R610" t="str">
        <f t="shared" si="54"/>
        <v/>
      </c>
      <c r="S610" t="str">
        <f t="shared" si="55"/>
        <v/>
      </c>
    </row>
    <row r="611" spans="1:19" x14ac:dyDescent="0.25">
      <c r="A611">
        <v>9.0446060641040997</v>
      </c>
      <c r="B611">
        <v>1.02806617973103</v>
      </c>
      <c r="C611">
        <v>0.978862288918806</v>
      </c>
      <c r="D611">
        <v>0.96713577499259196</v>
      </c>
      <c r="E611">
        <f t="shared" si="50"/>
        <v>1.1251691941287185</v>
      </c>
      <c r="F611">
        <v>7.7378556314552395E-4</v>
      </c>
      <c r="G611">
        <v>4.6322299999999998</v>
      </c>
      <c r="H611">
        <v>4.4802799999999996</v>
      </c>
      <c r="I611">
        <f t="shared" si="51"/>
        <v>-247.19168321765966</v>
      </c>
      <c r="J611">
        <f t="shared" si="52"/>
        <v>-0.41086808603600222</v>
      </c>
      <c r="N611">
        <f t="shared" si="53"/>
        <v>-3.8968656522639464E-4</v>
      </c>
      <c r="R611" t="str">
        <f t="shared" si="54"/>
        <v/>
      </c>
      <c r="S611" t="str">
        <f t="shared" si="55"/>
        <v/>
      </c>
    </row>
    <row r="612" spans="1:19" x14ac:dyDescent="0.25">
      <c r="A612">
        <v>9.0595065683283291</v>
      </c>
      <c r="B612">
        <v>1.03095795607528</v>
      </c>
      <c r="C612">
        <v>0.97612547047687304</v>
      </c>
      <c r="D612">
        <v>0.96393813764730796</v>
      </c>
      <c r="E612">
        <f t="shared" si="50"/>
        <v>1.1246234919015816</v>
      </c>
      <c r="F612">
        <v>7.7378556314552395E-4</v>
      </c>
      <c r="G612">
        <v>4.6322299999999998</v>
      </c>
      <c r="H612">
        <v>4.4802799999999996</v>
      </c>
      <c r="I612">
        <f t="shared" si="51"/>
        <v>-272.27635930448207</v>
      </c>
      <c r="J612">
        <f t="shared" si="52"/>
        <v>-0.43595276212282463</v>
      </c>
      <c r="N612">
        <f t="shared" si="53"/>
        <v>-3.8771372040444289E-4</v>
      </c>
      <c r="R612" t="str">
        <f t="shared" si="54"/>
        <v/>
      </c>
      <c r="S612" t="str">
        <f t="shared" si="55"/>
        <v/>
      </c>
    </row>
    <row r="613" spans="1:19" x14ac:dyDescent="0.25">
      <c r="A613">
        <v>9.0744070725525496</v>
      </c>
      <c r="B613">
        <v>1.0338497324195299</v>
      </c>
      <c r="C613">
        <v>0.97338865203494096</v>
      </c>
      <c r="D613">
        <v>0.96074050030202296</v>
      </c>
      <c r="E613">
        <f t="shared" si="50"/>
        <v>1.1240810597252251</v>
      </c>
      <c r="F613">
        <v>7.7378556314552395E-4</v>
      </c>
      <c r="G613">
        <v>4.6322299999999998</v>
      </c>
      <c r="H613">
        <v>4.4802799999999996</v>
      </c>
      <c r="I613">
        <f t="shared" si="51"/>
        <v>-297.2907728014257</v>
      </c>
      <c r="J613">
        <f t="shared" si="52"/>
        <v>-0.4609671756197683</v>
      </c>
      <c r="N613">
        <f t="shared" si="53"/>
        <v>-3.8574909670979296E-4</v>
      </c>
      <c r="R613" t="str">
        <f t="shared" si="54"/>
        <v/>
      </c>
      <c r="S613" t="str">
        <f t="shared" si="55"/>
        <v/>
      </c>
    </row>
    <row r="614" spans="1:19" x14ac:dyDescent="0.25">
      <c r="A614">
        <v>9.0893075767767701</v>
      </c>
      <c r="B614">
        <v>1.0367415087637799</v>
      </c>
      <c r="C614">
        <v>0.97065183359300899</v>
      </c>
      <c r="D614">
        <v>0.95754286295673896</v>
      </c>
      <c r="E614">
        <f t="shared" si="50"/>
        <v>1.1235418726829061</v>
      </c>
      <c r="F614">
        <v>7.7378556314552395E-4</v>
      </c>
      <c r="G614">
        <v>4.6322299999999998</v>
      </c>
      <c r="H614">
        <v>4.4802799999999996</v>
      </c>
      <c r="I614">
        <f t="shared" si="51"/>
        <v>-322.23531622264522</v>
      </c>
      <c r="J614">
        <f t="shared" si="52"/>
        <v>-0.48591171904098779</v>
      </c>
      <c r="N614">
        <f t="shared" si="53"/>
        <v>-3.8379268302773473E-4</v>
      </c>
      <c r="R614" t="str">
        <f t="shared" si="54"/>
        <v/>
      </c>
      <c r="S614" t="str">
        <f t="shared" si="55"/>
        <v/>
      </c>
    </row>
    <row r="615" spans="1:19" x14ac:dyDescent="0.25">
      <c r="A615">
        <v>9.1042080810009995</v>
      </c>
      <c r="B615">
        <v>1.0396332851080301</v>
      </c>
      <c r="C615">
        <v>0.96791501515107703</v>
      </c>
      <c r="D615">
        <v>0.95434522561145496</v>
      </c>
      <c r="E615">
        <f t="shared" si="50"/>
        <v>1.1230059060881543</v>
      </c>
      <c r="F615">
        <v>7.7378556314552395E-4</v>
      </c>
      <c r="G615">
        <v>4.6322299999999998</v>
      </c>
      <c r="H615">
        <v>4.4802799999999996</v>
      </c>
      <c r="I615">
        <f t="shared" si="51"/>
        <v>-347.11037880235176</v>
      </c>
      <c r="J615">
        <f t="shared" si="52"/>
        <v>-0.51078678162069435</v>
      </c>
      <c r="N615">
        <f t="shared" si="53"/>
        <v>-3.8184446789024114E-4</v>
      </c>
      <c r="R615" t="str">
        <f t="shared" si="54"/>
        <v/>
      </c>
      <c r="S615" t="str">
        <f t="shared" si="55"/>
        <v/>
      </c>
    </row>
    <row r="616" spans="1:19" x14ac:dyDescent="0.25">
      <c r="A616">
        <v>9.1191085852252201</v>
      </c>
      <c r="B616">
        <v>1.0425250614522801</v>
      </c>
      <c r="C616">
        <v>0.96517819670914495</v>
      </c>
      <c r="D616">
        <v>0.95114758826617096</v>
      </c>
      <c r="E616">
        <f t="shared" si="50"/>
        <v>1.1224731354822728</v>
      </c>
      <c r="F616">
        <v>7.7378556314552395E-4</v>
      </c>
      <c r="G616">
        <v>4.6322299999999998</v>
      </c>
      <c r="H616">
        <v>4.4802799999999996</v>
      </c>
      <c r="I616">
        <f t="shared" si="51"/>
        <v>-371.91634653124726</v>
      </c>
      <c r="J616">
        <f t="shared" si="52"/>
        <v>-0.53559274934958989</v>
      </c>
      <c r="N616">
        <f t="shared" si="53"/>
        <v>-3.7990443948280678E-4</v>
      </c>
      <c r="R616" t="str">
        <f t="shared" si="54"/>
        <v/>
      </c>
      <c r="S616" t="str">
        <f t="shared" si="55"/>
        <v/>
      </c>
    </row>
    <row r="617" spans="1:19" x14ac:dyDescent="0.25">
      <c r="A617">
        <v>9.1340090894494494</v>
      </c>
      <c r="B617">
        <v>1.0454168377965301</v>
      </c>
      <c r="C617">
        <v>0.96244137826721299</v>
      </c>
      <c r="D617">
        <v>0.94794995092088596</v>
      </c>
      <c r="E617">
        <f t="shared" si="50"/>
        <v>1.1219435366318653</v>
      </c>
      <c r="F617">
        <v>7.7378556314552395E-4</v>
      </c>
      <c r="G617">
        <v>4.6322299999999998</v>
      </c>
      <c r="H617">
        <v>4.4802799999999996</v>
      </c>
      <c r="I617">
        <f t="shared" si="51"/>
        <v>-396.65360219247424</v>
      </c>
      <c r="J617">
        <f t="shared" si="52"/>
        <v>-0.56033000501081687</v>
      </c>
      <c r="N617">
        <f t="shared" si="53"/>
        <v>-3.7797258565119043E-4</v>
      </c>
      <c r="R617" t="str">
        <f t="shared" si="54"/>
        <v/>
      </c>
      <c r="S617" t="str">
        <f t="shared" si="55"/>
        <v/>
      </c>
    </row>
    <row r="618" spans="1:19" x14ac:dyDescent="0.25">
      <c r="A618">
        <v>9.14890959367367</v>
      </c>
      <c r="B618">
        <v>1.04830861414078</v>
      </c>
      <c r="C618">
        <v>0.95970455982528102</v>
      </c>
      <c r="D618">
        <v>0.94475231357560197</v>
      </c>
      <c r="E618">
        <f t="shared" si="50"/>
        <v>1.1214170855264016</v>
      </c>
      <c r="F618">
        <v>7.7378556314552395E-4</v>
      </c>
      <c r="G618">
        <v>4.6322299999999998</v>
      </c>
      <c r="H618">
        <v>4.4802799999999996</v>
      </c>
      <c r="I618">
        <f t="shared" si="51"/>
        <v>-421.32252539704967</v>
      </c>
      <c r="J618">
        <f t="shared" si="52"/>
        <v>-0.58499892821539223</v>
      </c>
      <c r="N618">
        <f t="shared" si="53"/>
        <v>-3.7604889390806538E-4</v>
      </c>
      <c r="R618" t="str">
        <f t="shared" si="54"/>
        <v/>
      </c>
      <c r="S618" t="str">
        <f t="shared" si="55"/>
        <v/>
      </c>
    </row>
    <row r="619" spans="1:19" x14ac:dyDescent="0.25">
      <c r="A619">
        <v>9.1638100978978905</v>
      </c>
      <c r="B619">
        <v>1.05120039048503</v>
      </c>
      <c r="C619">
        <v>0.95696774138334895</v>
      </c>
      <c r="D619">
        <v>0.94211849174979101</v>
      </c>
      <c r="E619">
        <f t="shared" ref="E619:E682" si="56">$E$1*A619^-$E$2 + 1</f>
        <v>1.1208937583758061</v>
      </c>
      <c r="F619">
        <v>7.7378556314552395E-4</v>
      </c>
      <c r="G619">
        <v>4.6322299999999998</v>
      </c>
      <c r="H619">
        <v>4.4802799999999996</v>
      </c>
      <c r="I619">
        <f t="shared" ref="I619:I682" si="57">IF(B619=0,100,-$M$4*$L$4*LN(B619))</f>
        <v>-445.92349261881986</v>
      </c>
      <c r="J619">
        <f t="shared" ref="J619:J682" si="58">(I619-$K$4)*$J$2</f>
        <v>-0.60959989543716242</v>
      </c>
      <c r="N619">
        <f t="shared" ref="N619:N682" si="59">($O$4*(1-EXP(-$P$4*(B619-$Q$4)))^2-$O$4)*0.0001</f>
        <v>-3.7413335143957733E-4</v>
      </c>
      <c r="R619" t="str">
        <f t="shared" si="54"/>
        <v/>
      </c>
      <c r="S619" t="str">
        <f t="shared" si="55"/>
        <v/>
      </c>
    </row>
    <row r="620" spans="1:19" x14ac:dyDescent="0.25">
      <c r="A620">
        <v>9.1787106021221199</v>
      </c>
      <c r="B620">
        <v>1.05409216682928</v>
      </c>
      <c r="C620">
        <v>0.95423092294141698</v>
      </c>
      <c r="D620">
        <v>0.93989404834614498</v>
      </c>
      <c r="E620">
        <f t="shared" si="56"/>
        <v>1.1203735316080814</v>
      </c>
      <c r="F620">
        <v>7.7378556314552395E-4</v>
      </c>
      <c r="G620">
        <v>4.6322299999999998</v>
      </c>
      <c r="H620">
        <v>4.4802799999999996</v>
      </c>
      <c r="I620">
        <f t="shared" si="57"/>
        <v>-470.45687722893382</v>
      </c>
      <c r="J620">
        <f t="shared" si="58"/>
        <v>-0.63413328004727643</v>
      </c>
      <c r="N620">
        <f t="shared" si="59"/>
        <v>-3.7222594511180989E-4</v>
      </c>
      <c r="R620" t="str">
        <f t="shared" si="54"/>
        <v/>
      </c>
      <c r="S620" t="str">
        <f t="shared" si="55"/>
        <v/>
      </c>
    </row>
    <row r="621" spans="1:19" x14ac:dyDescent="0.25">
      <c r="A621">
        <v>9.1936111063463404</v>
      </c>
      <c r="B621">
        <v>1.0569839431735299</v>
      </c>
      <c r="C621">
        <v>0.95149410449948502</v>
      </c>
      <c r="D621">
        <v>0.93766960494249896</v>
      </c>
      <c r="E621">
        <f t="shared" si="56"/>
        <v>1.1198563818669598</v>
      </c>
      <c r="F621">
        <v>7.7378556314552395E-4</v>
      </c>
      <c r="G621">
        <v>4.6322299999999998</v>
      </c>
      <c r="H621">
        <v>4.4802799999999996</v>
      </c>
      <c r="I621">
        <f t="shared" si="57"/>
        <v>-494.92304952984432</v>
      </c>
      <c r="J621">
        <f t="shared" si="58"/>
        <v>-0.65859945234818695</v>
      </c>
      <c r="N621">
        <f t="shared" si="59"/>
        <v>-3.7032666147716187E-4</v>
      </c>
      <c r="R621" t="str">
        <f t="shared" si="54"/>
        <v/>
      </c>
      <c r="S621" t="str">
        <f t="shared" si="55"/>
        <v/>
      </c>
    </row>
    <row r="622" spans="1:19" x14ac:dyDescent="0.25">
      <c r="A622">
        <v>9.2085116105705698</v>
      </c>
      <c r="B622">
        <v>1.0598757195177799</v>
      </c>
      <c r="C622">
        <v>0.94891886411781101</v>
      </c>
      <c r="D622">
        <v>0.93544516153885304</v>
      </c>
      <c r="E622">
        <f t="shared" si="56"/>
        <v>1.1193422860095819</v>
      </c>
      <c r="F622">
        <v>7.7378556314552395E-4</v>
      </c>
      <c r="G622">
        <v>4.6322299999999998</v>
      </c>
      <c r="H622">
        <v>4.4802799999999996</v>
      </c>
      <c r="I622">
        <f t="shared" si="57"/>
        <v>-519.32237678884439</v>
      </c>
      <c r="J622">
        <f t="shared" si="58"/>
        <v>-0.68299877960718702</v>
      </c>
      <c r="N622">
        <f t="shared" si="59"/>
        <v>-3.6843548678063475E-4</v>
      </c>
      <c r="R622" t="str">
        <f t="shared" si="54"/>
        <v/>
      </c>
      <c r="S622" t="str">
        <f t="shared" si="55"/>
        <v/>
      </c>
    </row>
    <row r="623" spans="1:19" x14ac:dyDescent="0.25">
      <c r="A623">
        <v>9.2234121147947903</v>
      </c>
      <c r="B623">
        <v>1.06272130487382</v>
      </c>
      <c r="C623">
        <v>0.94702808726495702</v>
      </c>
      <c r="D623">
        <v>0.93322071813520702</v>
      </c>
      <c r="E623">
        <f t="shared" si="56"/>
        <v>1.1188312211042071</v>
      </c>
      <c r="F623">
        <v>7.7378556314552395E-4</v>
      </c>
      <c r="G623">
        <v>4.6322299999999998</v>
      </c>
      <c r="H623">
        <v>4.4802799999999996</v>
      </c>
      <c r="I623">
        <f t="shared" si="57"/>
        <v>-543.26706988308592</v>
      </c>
      <c r="J623">
        <f t="shared" si="58"/>
        <v>-0.70694347270142854</v>
      </c>
      <c r="N623">
        <f t="shared" si="59"/>
        <v>-3.6658242227591482E-4</v>
      </c>
      <c r="R623" t="str">
        <f t="shared" si="54"/>
        <v/>
      </c>
      <c r="S623" t="str">
        <f t="shared" si="55"/>
        <v/>
      </c>
    </row>
    <row r="624" spans="1:19" x14ac:dyDescent="0.25">
      <c r="A624">
        <v>9.2383126190190197</v>
      </c>
      <c r="B624">
        <v>1.06486233166844</v>
      </c>
      <c r="C624">
        <v>0.94513731041210303</v>
      </c>
      <c r="D624">
        <v>0.93099627473156199</v>
      </c>
      <c r="E624">
        <f t="shared" si="56"/>
        <v>1.1183231644279494</v>
      </c>
      <c r="F624">
        <v>7.7378556314552395E-4</v>
      </c>
      <c r="G624">
        <v>4.6322299999999998</v>
      </c>
      <c r="H624">
        <v>4.4802799999999996</v>
      </c>
      <c r="I624">
        <f t="shared" si="57"/>
        <v>-561.24089684045396</v>
      </c>
      <c r="J624">
        <f t="shared" si="58"/>
        <v>-0.72491729965879659</v>
      </c>
      <c r="N624">
        <f t="shared" si="59"/>
        <v>-3.6519333031135854E-4</v>
      </c>
      <c r="R624" t="str">
        <f t="shared" si="54"/>
        <v/>
      </c>
      <c r="S624" t="str">
        <f t="shared" si="55"/>
        <v/>
      </c>
    </row>
    <row r="625" spans="1:19" x14ac:dyDescent="0.25">
      <c r="A625">
        <v>9.2532131232432402</v>
      </c>
      <c r="B625">
        <v>1.06700335846307</v>
      </c>
      <c r="C625">
        <v>0.94324653355924903</v>
      </c>
      <c r="D625">
        <v>0.92877183132791596</v>
      </c>
      <c r="E625">
        <f t="shared" si="56"/>
        <v>1.1178180934645445</v>
      </c>
      <c r="F625">
        <v>7.7378556314552395E-4</v>
      </c>
      <c r="G625">
        <v>4.6322299999999998</v>
      </c>
      <c r="H625">
        <v>4.4802799999999996</v>
      </c>
      <c r="I625">
        <f t="shared" si="57"/>
        <v>-579.17862164456858</v>
      </c>
      <c r="J625">
        <f t="shared" si="58"/>
        <v>-0.74285502446291118</v>
      </c>
      <c r="N625">
        <f t="shared" si="59"/>
        <v>-3.6380866205440693E-4</v>
      </c>
      <c r="R625" t="str">
        <f t="shared" si="54"/>
        <v/>
      </c>
      <c r="S625" t="str">
        <f t="shared" si="55"/>
        <v/>
      </c>
    </row>
    <row r="626" spans="1:19" x14ac:dyDescent="0.25">
      <c r="A626">
        <v>9.2681136274674607</v>
      </c>
      <c r="B626">
        <v>1.0691443852577001</v>
      </c>
      <c r="C626">
        <v>0.94135575670639504</v>
      </c>
      <c r="D626">
        <v>0.92654738792427005</v>
      </c>
      <c r="E626">
        <f t="shared" si="56"/>
        <v>1.1173159859021391</v>
      </c>
      <c r="F626">
        <v>7.7378556314552395E-4</v>
      </c>
      <c r="G626">
        <v>4.6322299999999998</v>
      </c>
      <c r="H626">
        <v>4.4802799999999996</v>
      </c>
      <c r="I626">
        <f t="shared" si="57"/>
        <v>-597.08038903394015</v>
      </c>
      <c r="J626">
        <f t="shared" si="58"/>
        <v>-0.76075679185228273</v>
      </c>
      <c r="N626">
        <f t="shared" si="59"/>
        <v>-3.624284114944483E-4</v>
      </c>
      <c r="R626" t="str">
        <f t="shared" si="54"/>
        <v/>
      </c>
      <c r="S626" t="str">
        <f t="shared" si="55"/>
        <v/>
      </c>
    </row>
    <row r="627" spans="1:19" x14ac:dyDescent="0.25">
      <c r="A627">
        <v>9.2830141316916901</v>
      </c>
      <c r="B627">
        <v>1.0712854120523201</v>
      </c>
      <c r="C627">
        <v>0.93946497985354105</v>
      </c>
      <c r="D627">
        <v>0.92432294452062502</v>
      </c>
      <c r="E627">
        <f t="shared" si="56"/>
        <v>1.1168168196311132</v>
      </c>
      <c r="F627">
        <v>7.7378556314552395E-4</v>
      </c>
      <c r="G627">
        <v>4.6322299999999998</v>
      </c>
      <c r="H627">
        <v>4.4802799999999996</v>
      </c>
      <c r="I627">
        <f t="shared" si="57"/>
        <v>-614.94634287840483</v>
      </c>
      <c r="J627">
        <f t="shared" si="58"/>
        <v>-0.77862274569674739</v>
      </c>
      <c r="N627">
        <f t="shared" si="59"/>
        <v>-3.6105257253662163E-4</v>
      </c>
      <c r="R627" t="str">
        <f t="shared" si="54"/>
        <v/>
      </c>
      <c r="S627" t="str">
        <f t="shared" si="55"/>
        <v/>
      </c>
    </row>
    <row r="628" spans="1:19" x14ac:dyDescent="0.25">
      <c r="A628">
        <v>9.2979146359159106</v>
      </c>
      <c r="B628">
        <v>1.0734264388469501</v>
      </c>
      <c r="C628">
        <v>0.93757420300068695</v>
      </c>
      <c r="D628">
        <v>0.922098501116979</v>
      </c>
      <c r="E628">
        <f t="shared" si="56"/>
        <v>1.1163205727419254</v>
      </c>
      <c r="F628">
        <v>7.7378556314552395E-4</v>
      </c>
      <c r="G628">
        <v>4.6322299999999998</v>
      </c>
      <c r="H628">
        <v>4.4802799999999996</v>
      </c>
      <c r="I628">
        <f t="shared" si="57"/>
        <v>-632.77662618631132</v>
      </c>
      <c r="J628">
        <f t="shared" si="58"/>
        <v>-0.79645302900465387</v>
      </c>
      <c r="N628">
        <f t="shared" si="59"/>
        <v>-3.5968113900309488E-4</v>
      </c>
      <c r="R628" t="str">
        <f t="shared" si="54"/>
        <v/>
      </c>
      <c r="S628" t="str">
        <f t="shared" si="55"/>
        <v/>
      </c>
    </row>
    <row r="629" spans="1:19" x14ac:dyDescent="0.25">
      <c r="A629">
        <v>9.31281514014014</v>
      </c>
      <c r="B629">
        <v>1.0755674656415799</v>
      </c>
      <c r="C629">
        <v>0.93568342614783195</v>
      </c>
      <c r="D629">
        <v>0.91987405771333297</v>
      </c>
      <c r="E629">
        <f t="shared" si="56"/>
        <v>1.1158272235229845</v>
      </c>
      <c r="F629">
        <v>7.7378556314552395E-4</v>
      </c>
      <c r="G629">
        <v>4.6322299999999998</v>
      </c>
      <c r="H629">
        <v>4.4802799999999996</v>
      </c>
      <c r="I629">
        <f t="shared" si="57"/>
        <v>-650.57138111088693</v>
      </c>
      <c r="J629">
        <f t="shared" si="58"/>
        <v>-0.81424778392922958</v>
      </c>
      <c r="N629">
        <f t="shared" si="59"/>
        <v>-3.5831410463438659E-4</v>
      </c>
      <c r="R629" t="str">
        <f t="shared" si="54"/>
        <v/>
      </c>
      <c r="S629" t="str">
        <f t="shared" si="55"/>
        <v/>
      </c>
    </row>
    <row r="630" spans="1:19" x14ac:dyDescent="0.25">
      <c r="A630">
        <v>9.3277156443643605</v>
      </c>
      <c r="B630">
        <v>1.0777084924362099</v>
      </c>
      <c r="C630">
        <v>0.93379264929497796</v>
      </c>
      <c r="D630">
        <v>0.91764961430968695</v>
      </c>
      <c r="E630">
        <f t="shared" si="56"/>
        <v>1.1153367504585505</v>
      </c>
      <c r="F630">
        <v>7.7378556314552395E-4</v>
      </c>
      <c r="G630">
        <v>4.6322299999999998</v>
      </c>
      <c r="H630">
        <v>4.4802799999999996</v>
      </c>
      <c r="I630">
        <f t="shared" si="57"/>
        <v>-668.33074895737946</v>
      </c>
      <c r="J630">
        <f t="shared" si="58"/>
        <v>-0.83200715177572204</v>
      </c>
      <c r="N630">
        <f t="shared" si="59"/>
        <v>-3.5695146309061175E-4</v>
      </c>
      <c r="R630" t="str">
        <f t="shared" si="54"/>
        <v/>
      </c>
      <c r="S630" t="str">
        <f t="shared" si="55"/>
        <v/>
      </c>
    </row>
    <row r="631" spans="1:19" x14ac:dyDescent="0.25">
      <c r="A631">
        <v>9.3426161485885793</v>
      </c>
      <c r="B631">
        <v>1.0798495192308299</v>
      </c>
      <c r="C631">
        <v>0.93190187244212397</v>
      </c>
      <c r="D631">
        <v>0.915529024341873</v>
      </c>
      <c r="E631">
        <f t="shared" si="56"/>
        <v>1.1148491322266567</v>
      </c>
      <c r="F631">
        <v>7.7378556314552395E-4</v>
      </c>
      <c r="G631">
        <v>4.6322299999999998</v>
      </c>
      <c r="H631">
        <v>4.4802799999999996</v>
      </c>
      <c r="I631">
        <f t="shared" si="57"/>
        <v>-686.05487018961139</v>
      </c>
      <c r="J631">
        <f t="shared" si="58"/>
        <v>-0.84973127300795404</v>
      </c>
      <c r="N631">
        <f t="shared" si="59"/>
        <v>-3.5559320795275123E-4</v>
      </c>
      <c r="R631" t="str">
        <f t="shared" si="54"/>
        <v/>
      </c>
      <c r="S631" t="str">
        <f t="shared" si="55"/>
        <v/>
      </c>
    </row>
    <row r="632" spans="1:19" x14ac:dyDescent="0.25">
      <c r="A632">
        <v>9.3575166528128104</v>
      </c>
      <c r="B632">
        <v>1.08199054602546</v>
      </c>
      <c r="C632">
        <v>0.93001109558926998</v>
      </c>
      <c r="D632">
        <v>0.91397312294483302</v>
      </c>
      <c r="E632">
        <f t="shared" si="56"/>
        <v>1.1143643476970586</v>
      </c>
      <c r="F632">
        <v>7.7378556314552395E-4</v>
      </c>
      <c r="G632">
        <v>4.6322299999999998</v>
      </c>
      <c r="H632">
        <v>4.4802799999999996</v>
      </c>
      <c r="I632">
        <f t="shared" si="57"/>
        <v>-703.74388443698501</v>
      </c>
      <c r="J632">
        <f t="shared" si="58"/>
        <v>-0.8674202872553276</v>
      </c>
      <c r="N632">
        <f t="shared" si="59"/>
        <v>-3.5423933272386989E-4</v>
      </c>
      <c r="R632" t="str">
        <f t="shared" si="54"/>
        <v/>
      </c>
      <c r="S632" t="str">
        <f t="shared" si="55"/>
        <v/>
      </c>
    </row>
    <row r="633" spans="1:19" x14ac:dyDescent="0.25">
      <c r="A633">
        <v>9.3724171570370292</v>
      </c>
      <c r="B633">
        <v>1.08413157282009</v>
      </c>
      <c r="C633">
        <v>0.92812031873641498</v>
      </c>
      <c r="D633">
        <v>0.91241722154779303</v>
      </c>
      <c r="E633">
        <f t="shared" si="56"/>
        <v>1.113882375929212</v>
      </c>
      <c r="F633">
        <v>7.7378556314552395E-4</v>
      </c>
      <c r="G633">
        <v>4.6322299999999998</v>
      </c>
      <c r="H633">
        <v>4.4802799999999996</v>
      </c>
      <c r="I633">
        <f t="shared" si="57"/>
        <v>-721.39793050058358</v>
      </c>
      <c r="J633">
        <f t="shared" si="58"/>
        <v>-0.88507433331892615</v>
      </c>
      <c r="N633">
        <f t="shared" si="59"/>
        <v>-3.5288983083038686E-4</v>
      </c>
      <c r="R633" t="str">
        <f t="shared" si="54"/>
        <v/>
      </c>
      <c r="S633" t="str">
        <f t="shared" si="55"/>
        <v/>
      </c>
    </row>
    <row r="634" spans="1:19" x14ac:dyDescent="0.25">
      <c r="A634">
        <v>9.3873176612612603</v>
      </c>
      <c r="B634">
        <v>1.08627259961471</v>
      </c>
      <c r="C634">
        <v>0.92622954188356099</v>
      </c>
      <c r="D634">
        <v>0.91086132015075205</v>
      </c>
      <c r="E634">
        <f t="shared" si="56"/>
        <v>1.1134031961702668</v>
      </c>
      <c r="F634">
        <v>7.7378556314552395E-4</v>
      </c>
      <c r="G634">
        <v>4.6322299999999998</v>
      </c>
      <c r="H634">
        <v>4.4802799999999996</v>
      </c>
      <c r="I634">
        <f t="shared" si="57"/>
        <v>-739.01714635995552</v>
      </c>
      <c r="J634">
        <f t="shared" si="58"/>
        <v>-0.90269354917829814</v>
      </c>
      <c r="N634">
        <f t="shared" si="59"/>
        <v>-3.5154469562327401E-4</v>
      </c>
      <c r="R634" t="str">
        <f t="shared" si="54"/>
        <v/>
      </c>
      <c r="S634" t="str">
        <f t="shared" si="55"/>
        <v/>
      </c>
    </row>
    <row r="635" spans="1:19" x14ac:dyDescent="0.25">
      <c r="A635">
        <v>9.4022181654854808</v>
      </c>
      <c r="B635">
        <v>1.08841362640934</v>
      </c>
      <c r="C635">
        <v>0.92495722667315505</v>
      </c>
      <c r="D635">
        <v>0.90930541875371196</v>
      </c>
      <c r="E635">
        <f t="shared" si="56"/>
        <v>1.1129267878530957</v>
      </c>
      <c r="F635">
        <v>7.7378556314552395E-4</v>
      </c>
      <c r="G635">
        <v>4.6322299999999998</v>
      </c>
      <c r="H635">
        <v>4.4802799999999996</v>
      </c>
      <c r="I635">
        <f t="shared" si="57"/>
        <v>-756.60166917983054</v>
      </c>
      <c r="J635">
        <f t="shared" si="58"/>
        <v>-0.92027807199817313</v>
      </c>
      <c r="N635">
        <f t="shared" si="59"/>
        <v>-3.502039203792414E-4</v>
      </c>
      <c r="R635" t="str">
        <f t="shared" si="54"/>
        <v/>
      </c>
      <c r="S635" t="str">
        <f t="shared" si="55"/>
        <v/>
      </c>
    </row>
    <row r="636" spans="1:19" x14ac:dyDescent="0.25">
      <c r="A636">
        <v>9.4171186697097102</v>
      </c>
      <c r="B636">
        <v>1.08991649184912</v>
      </c>
      <c r="C636">
        <v>0.92387281050967396</v>
      </c>
      <c r="D636">
        <v>0.90774951735667198</v>
      </c>
      <c r="E636">
        <f t="shared" si="56"/>
        <v>1.1124531305943355</v>
      </c>
      <c r="F636">
        <v>7.7378556314552395E-4</v>
      </c>
      <c r="G636">
        <v>4.6322299999999998</v>
      </c>
      <c r="H636">
        <v>4.4802799999999996</v>
      </c>
      <c r="I636">
        <f t="shared" si="57"/>
        <v>-768.92424272227004</v>
      </c>
      <c r="J636">
        <f t="shared" si="58"/>
        <v>-0.93260064554061262</v>
      </c>
      <c r="N636">
        <f t="shared" si="59"/>
        <v>-3.4926538159665805E-4</v>
      </c>
      <c r="R636" t="str">
        <f t="shared" si="54"/>
        <v/>
      </c>
      <c r="S636" t="str">
        <f t="shared" si="55"/>
        <v/>
      </c>
    </row>
    <row r="637" spans="1:19" x14ac:dyDescent="0.25">
      <c r="A637">
        <v>9.4320191739339307</v>
      </c>
      <c r="B637">
        <v>1.0910565190834201</v>
      </c>
      <c r="C637">
        <v>0.92278839434619397</v>
      </c>
      <c r="D637">
        <v>0.90619361595963199</v>
      </c>
      <c r="E637">
        <f t="shared" si="56"/>
        <v>1.1119822041924632</v>
      </c>
      <c r="F637">
        <v>7.7378556314552395E-4</v>
      </c>
      <c r="G637">
        <v>4.6322299999999998</v>
      </c>
      <c r="H637">
        <v>4.4802799999999996</v>
      </c>
      <c r="I637">
        <f t="shared" si="57"/>
        <v>-778.26043792108885</v>
      </c>
      <c r="J637">
        <f t="shared" si="58"/>
        <v>-0.9419368407394314</v>
      </c>
      <c r="N637">
        <f t="shared" si="59"/>
        <v>-3.4855486428027761E-4</v>
      </c>
      <c r="R637" t="str">
        <f t="shared" si="54"/>
        <v/>
      </c>
      <c r="S637" t="str">
        <f t="shared" si="55"/>
        <v/>
      </c>
    </row>
    <row r="638" spans="1:19" x14ac:dyDescent="0.25">
      <c r="A638">
        <v>9.4469196781581495</v>
      </c>
      <c r="B638">
        <v>1.0921965463177301</v>
      </c>
      <c r="C638">
        <v>0.92170397818271299</v>
      </c>
      <c r="D638">
        <v>0.90463771456259201</v>
      </c>
      <c r="E638">
        <f t="shared" si="56"/>
        <v>1.1115139886258862</v>
      </c>
      <c r="F638">
        <v>7.7378556314552395E-4</v>
      </c>
      <c r="G638">
        <v>4.6322299999999998</v>
      </c>
      <c r="H638">
        <v>4.4802799999999996</v>
      </c>
      <c r="I638">
        <f t="shared" si="57"/>
        <v>-787.58688297338847</v>
      </c>
      <c r="J638">
        <f t="shared" si="58"/>
        <v>-0.95126328579173103</v>
      </c>
      <c r="N638">
        <f t="shared" si="59"/>
        <v>-3.478455787755178E-4</v>
      </c>
      <c r="R638" t="str">
        <f t="shared" si="54"/>
        <v/>
      </c>
      <c r="S638" t="str">
        <f t="shared" si="55"/>
        <v/>
      </c>
    </row>
    <row r="639" spans="1:19" x14ac:dyDescent="0.25">
      <c r="A639">
        <v>9.4618201823823807</v>
      </c>
      <c r="B639">
        <v>1.0933365735520399</v>
      </c>
      <c r="C639">
        <v>0.92061956201923201</v>
      </c>
      <c r="D639">
        <v>0.90308181316555203</v>
      </c>
      <c r="E639">
        <f t="shared" si="56"/>
        <v>1.1110484640510609</v>
      </c>
      <c r="F639">
        <v>7.7378556314552395E-4</v>
      </c>
      <c r="G639">
        <v>4.6322299999999998</v>
      </c>
      <c r="H639">
        <v>4.4802799999999996</v>
      </c>
      <c r="I639">
        <f t="shared" si="57"/>
        <v>-796.90359822274547</v>
      </c>
      <c r="J639">
        <f t="shared" si="58"/>
        <v>-0.96058000104108809</v>
      </c>
      <c r="N639">
        <f t="shared" si="59"/>
        <v>-3.4713752403482413E-4</v>
      </c>
      <c r="R639" t="str">
        <f t="shared" si="54"/>
        <v/>
      </c>
      <c r="S639" t="str">
        <f t="shared" si="55"/>
        <v/>
      </c>
    </row>
    <row r="640" spans="1:19" x14ac:dyDescent="0.25">
      <c r="A640">
        <v>9.4767206866065994</v>
      </c>
      <c r="B640">
        <v>1.09447660078635</v>
      </c>
      <c r="C640">
        <v>0.91953514585575202</v>
      </c>
      <c r="D640">
        <v>0.90152591176851105</v>
      </c>
      <c r="E640">
        <f t="shared" si="56"/>
        <v>1.1105856108006327</v>
      </c>
      <c r="F640">
        <v>7.7378556314552395E-4</v>
      </c>
      <c r="G640">
        <v>4.6322299999999998</v>
      </c>
      <c r="H640">
        <v>4.4802799999999996</v>
      </c>
      <c r="I640">
        <f t="shared" si="57"/>
        <v>-806.21060394921915</v>
      </c>
      <c r="J640">
        <f t="shared" si="58"/>
        <v>-0.96988700676756179</v>
      </c>
      <c r="N640">
        <f t="shared" si="59"/>
        <v>-3.4643069900502417E-4</v>
      </c>
      <c r="R640" t="str">
        <f t="shared" si="54"/>
        <v/>
      </c>
      <c r="S640" t="str">
        <f t="shared" si="55"/>
        <v/>
      </c>
    </row>
    <row r="641" spans="1:19" x14ac:dyDescent="0.25">
      <c r="A641">
        <v>9.4916211908308306</v>
      </c>
      <c r="B641">
        <v>1.0956166280206501</v>
      </c>
      <c r="C641">
        <v>0.91845072969227104</v>
      </c>
      <c r="D641">
        <v>0.89997001037147095</v>
      </c>
      <c r="E641">
        <f t="shared" si="56"/>
        <v>1.1101254093815955</v>
      </c>
      <c r="F641">
        <v>7.7378556314552395E-4</v>
      </c>
      <c r="G641">
        <v>4.6322299999999998</v>
      </c>
      <c r="H641">
        <v>4.4802799999999996</v>
      </c>
      <c r="I641">
        <f t="shared" si="57"/>
        <v>-815.5079203694429</v>
      </c>
      <c r="J641">
        <f t="shared" si="58"/>
        <v>-0.97918432318778548</v>
      </c>
      <c r="N641">
        <f t="shared" si="59"/>
        <v>-3.4572510262738875E-4</v>
      </c>
      <c r="R641" t="str">
        <f t="shared" si="54"/>
        <v/>
      </c>
      <c r="S641" t="str">
        <f t="shared" si="55"/>
        <v/>
      </c>
    </row>
    <row r="642" spans="1:19" x14ac:dyDescent="0.25">
      <c r="A642">
        <v>9.5065216950550493</v>
      </c>
      <c r="B642">
        <v>1.0967566552549599</v>
      </c>
      <c r="C642">
        <v>0.91736631352878995</v>
      </c>
      <c r="D642">
        <v>0.89841410897443097</v>
      </c>
      <c r="E642">
        <f t="shared" si="56"/>
        <v>1.1096678404734788</v>
      </c>
      <c r="F642">
        <v>7.7378556314552395E-4</v>
      </c>
      <c r="G642">
        <v>4.6322299999999998</v>
      </c>
      <c r="H642">
        <v>4.4802799999999996</v>
      </c>
      <c r="I642">
        <f t="shared" si="57"/>
        <v>-824.79556763721882</v>
      </c>
      <c r="J642">
        <f t="shared" si="58"/>
        <v>-0.98847197045556146</v>
      </c>
      <c r="N642">
        <f t="shared" si="59"/>
        <v>-3.4502073383765712E-4</v>
      </c>
      <c r="R642" t="str">
        <f t="shared" si="54"/>
        <v/>
      </c>
      <c r="S642" t="str">
        <f t="shared" si="55"/>
        <v/>
      </c>
    </row>
    <row r="643" spans="1:19" x14ac:dyDescent="0.25">
      <c r="A643">
        <v>9.5214221992792698</v>
      </c>
      <c r="B643">
        <v>1.09789668248927</v>
      </c>
      <c r="C643">
        <v>0.91628189736530996</v>
      </c>
      <c r="D643">
        <v>0.89734775396718103</v>
      </c>
      <c r="E643">
        <f t="shared" si="56"/>
        <v>1.1092128849265508</v>
      </c>
      <c r="F643">
        <v>7.7378556314552395E-4</v>
      </c>
      <c r="G643">
        <v>4.6322299999999998</v>
      </c>
      <c r="H643">
        <v>4.4802799999999996</v>
      </c>
      <c r="I643">
        <f t="shared" si="57"/>
        <v>-834.07356584329591</v>
      </c>
      <c r="J643">
        <f t="shared" si="58"/>
        <v>-0.99774996866163856</v>
      </c>
      <c r="N643">
        <f t="shared" si="59"/>
        <v>-3.4431759156612033E-4</v>
      </c>
      <c r="R643" t="str">
        <f t="shared" si="54"/>
        <v/>
      </c>
      <c r="S643" t="str">
        <f t="shared" si="55"/>
        <v/>
      </c>
    </row>
    <row r="644" spans="1:19" x14ac:dyDescent="0.25">
      <c r="A644">
        <v>9.5363227035034992</v>
      </c>
      <c r="B644">
        <v>1.09903670972358</v>
      </c>
      <c r="C644">
        <v>0.91519748120182898</v>
      </c>
      <c r="D644">
        <v>0.89659464344376605</v>
      </c>
      <c r="E644">
        <f t="shared" si="56"/>
        <v>1.1087605237600462</v>
      </c>
      <c r="F644">
        <v>7.7378556314552395E-4</v>
      </c>
      <c r="G644">
        <v>4.6322299999999998</v>
      </c>
      <c r="H644">
        <v>4.4802799999999996</v>
      </c>
      <c r="I644">
        <f t="shared" si="57"/>
        <v>-843.34193501594666</v>
      </c>
      <c r="J644">
        <f t="shared" si="58"/>
        <v>-1.0070183378342892</v>
      </c>
      <c r="N644">
        <f t="shared" si="59"/>
        <v>-3.4361567473764816E-4</v>
      </c>
      <c r="R644" t="str">
        <f t="shared" si="54"/>
        <v/>
      </c>
      <c r="S644" t="str">
        <f t="shared" si="55"/>
        <v/>
      </c>
    </row>
    <row r="645" spans="1:19" x14ac:dyDescent="0.25">
      <c r="A645">
        <v>9.5512232077277197</v>
      </c>
      <c r="B645">
        <v>1.1001767369578801</v>
      </c>
      <c r="C645">
        <v>0.91411306503834799</v>
      </c>
      <c r="D645">
        <v>0.89584153292035196</v>
      </c>
      <c r="E645">
        <f t="shared" si="56"/>
        <v>1.1083107381604154</v>
      </c>
      <c r="F645">
        <v>7.7378556314552395E-4</v>
      </c>
      <c r="G645">
        <v>4.6322299999999998</v>
      </c>
      <c r="H645">
        <v>4.4802799999999996</v>
      </c>
      <c r="I645">
        <f t="shared" si="57"/>
        <v>-852.60069512107054</v>
      </c>
      <c r="J645">
        <f t="shared" si="58"/>
        <v>-1.0162770979394131</v>
      </c>
      <c r="N645">
        <f t="shared" si="59"/>
        <v>-3.4291498227174603E-4</v>
      </c>
      <c r="R645" t="str">
        <f t="shared" si="54"/>
        <v/>
      </c>
      <c r="S645" t="str">
        <f t="shared" si="55"/>
        <v/>
      </c>
    </row>
    <row r="646" spans="1:19" x14ac:dyDescent="0.25">
      <c r="A646">
        <v>9.5661237119519509</v>
      </c>
      <c r="B646">
        <v>1.1013167641921899</v>
      </c>
      <c r="C646">
        <v>0.91302864887486701</v>
      </c>
      <c r="D646">
        <v>0.89508842239693798</v>
      </c>
      <c r="E646">
        <f t="shared" si="56"/>
        <v>1.1078635094795914</v>
      </c>
      <c r="F646">
        <v>7.7378556314552395E-4</v>
      </c>
      <c r="G646">
        <v>4.6322299999999998</v>
      </c>
      <c r="H646">
        <v>4.4802799999999996</v>
      </c>
      <c r="I646">
        <f t="shared" si="57"/>
        <v>-861.84986606277334</v>
      </c>
      <c r="J646">
        <f t="shared" si="58"/>
        <v>-1.0255262688811158</v>
      </c>
      <c r="N646">
        <f t="shared" si="59"/>
        <v>-3.4221551308258124E-4</v>
      </c>
      <c r="R646" t="str">
        <f t="shared" si="54"/>
        <v/>
      </c>
      <c r="S646" t="str">
        <f t="shared" si="55"/>
        <v/>
      </c>
    </row>
    <row r="647" spans="1:19" x14ac:dyDescent="0.25">
      <c r="A647">
        <v>9.5810242161761696</v>
      </c>
      <c r="B647">
        <v>1.1024567914265</v>
      </c>
      <c r="C647">
        <v>0.91220172223375295</v>
      </c>
      <c r="D647">
        <v>0.894335311873524</v>
      </c>
      <c r="E647">
        <f t="shared" si="56"/>
        <v>1.1074188192332828</v>
      </c>
      <c r="F647">
        <v>7.7378556314552395E-4</v>
      </c>
      <c r="G647">
        <v>4.6322299999999998</v>
      </c>
      <c r="H647">
        <v>4.4802799999999996</v>
      </c>
      <c r="I647">
        <f t="shared" si="57"/>
        <v>-871.08946768314411</v>
      </c>
      <c r="J647">
        <f t="shared" si="58"/>
        <v>-1.0347658705014866</v>
      </c>
      <c r="N647">
        <f t="shared" si="59"/>
        <v>-3.415172660790652E-4</v>
      </c>
      <c r="R647" t="str">
        <f t="shared" si="54"/>
        <v/>
      </c>
      <c r="S647" t="str">
        <f t="shared" si="55"/>
        <v/>
      </c>
    </row>
    <row r="648" spans="1:19" x14ac:dyDescent="0.25">
      <c r="A648">
        <v>9.5959247204004008</v>
      </c>
      <c r="B648">
        <v>1.1033771463486399</v>
      </c>
      <c r="C648">
        <v>0.91186805576525298</v>
      </c>
      <c r="D648">
        <v>0.89358220135010902</v>
      </c>
      <c r="E648">
        <f t="shared" si="56"/>
        <v>1.1069766490992792</v>
      </c>
      <c r="F648">
        <v>7.7378556314552395E-4</v>
      </c>
      <c r="G648">
        <v>4.6322299999999998</v>
      </c>
      <c r="H648">
        <v>4.4802799999999996</v>
      </c>
      <c r="I648">
        <f t="shared" si="57"/>
        <v>-878.54171911002538</v>
      </c>
      <c r="J648">
        <f t="shared" si="58"/>
        <v>-1.0422181219283679</v>
      </c>
      <c r="N648">
        <f t="shared" si="59"/>
        <v>-3.409544554469328E-4</v>
      </c>
      <c r="R648" t="str">
        <f t="shared" si="54"/>
        <v/>
      </c>
      <c r="S648" t="str">
        <f t="shared" si="55"/>
        <v/>
      </c>
    </row>
    <row r="649" spans="1:19" x14ac:dyDescent="0.25">
      <c r="A649">
        <v>9.6108252246246195</v>
      </c>
      <c r="B649">
        <v>1.1034883684779699</v>
      </c>
      <c r="C649">
        <v>0.91153438929675301</v>
      </c>
      <c r="D649">
        <v>0.89282909082669504</v>
      </c>
      <c r="E649">
        <f t="shared" si="56"/>
        <v>1.1065369809157857</v>
      </c>
      <c r="F649">
        <v>7.7378556314552395E-4</v>
      </c>
      <c r="G649">
        <v>4.6322299999999998</v>
      </c>
      <c r="H649">
        <v>4.4802799999999996</v>
      </c>
      <c r="I649">
        <f t="shared" si="57"/>
        <v>-879.44188030289854</v>
      </c>
      <c r="J649">
        <f t="shared" si="58"/>
        <v>-1.0431182831212411</v>
      </c>
      <c r="N649">
        <f t="shared" si="59"/>
        <v>-3.4088649534284984E-4</v>
      </c>
      <c r="R649" t="str">
        <f t="shared" si="54"/>
        <v/>
      </c>
      <c r="S649" t="str">
        <f t="shared" si="55"/>
        <v/>
      </c>
    </row>
    <row r="650" spans="1:19" x14ac:dyDescent="0.25">
      <c r="A650">
        <v>9.62572572884884</v>
      </c>
      <c r="B650">
        <v>1.1035995906073099</v>
      </c>
      <c r="C650">
        <v>0.91120072282825304</v>
      </c>
      <c r="D650">
        <v>0.89207598030328095</v>
      </c>
      <c r="E650">
        <f t="shared" si="56"/>
        <v>1.1060997966797694</v>
      </c>
      <c r="F650">
        <v>7.7378556314552395E-4</v>
      </c>
      <c r="G650">
        <v>4.6322299999999998</v>
      </c>
      <c r="H650">
        <v>4.4802799999999996</v>
      </c>
      <c r="I650">
        <f t="shared" si="57"/>
        <v>-880.34195077192453</v>
      </c>
      <c r="J650">
        <f t="shared" si="58"/>
        <v>-1.044018353590267</v>
      </c>
      <c r="N650">
        <f t="shared" si="59"/>
        <v>-3.408185468517761E-4</v>
      </c>
      <c r="R650" t="str">
        <f t="shared" si="54"/>
        <v/>
      </c>
      <c r="S650" t="str">
        <f t="shared" si="55"/>
        <v/>
      </c>
    </row>
    <row r="651" spans="1:19" x14ac:dyDescent="0.25">
      <c r="A651">
        <v>9.6406262330730694</v>
      </c>
      <c r="B651">
        <v>1.1037108127366499</v>
      </c>
      <c r="C651">
        <v>0.91086705635975396</v>
      </c>
      <c r="D651">
        <v>0.89132286977986697</v>
      </c>
      <c r="E651">
        <f t="shared" si="56"/>
        <v>1.1056650785453301</v>
      </c>
      <c r="F651">
        <v>7.7378556314552395E-4</v>
      </c>
      <c r="G651">
        <v>4.6322299999999998</v>
      </c>
      <c r="H651">
        <v>4.4802799999999996</v>
      </c>
      <c r="I651">
        <f t="shared" si="57"/>
        <v>-881.24193053530792</v>
      </c>
      <c r="J651">
        <f t="shared" si="58"/>
        <v>-1.0449183333536505</v>
      </c>
      <c r="N651">
        <f t="shared" si="59"/>
        <v>-3.4075060997269216E-4</v>
      </c>
      <c r="R651" t="str">
        <f t="shared" si="54"/>
        <v/>
      </c>
      <c r="S651" t="str">
        <f t="shared" si="55"/>
        <v/>
      </c>
    </row>
    <row r="652" spans="1:19" x14ac:dyDescent="0.25">
      <c r="A652">
        <v>9.6555267372972899</v>
      </c>
      <c r="B652">
        <v>1.10382203486598</v>
      </c>
      <c r="C652">
        <v>0.91053338989125399</v>
      </c>
      <c r="D652">
        <v>0.89056975925645199</v>
      </c>
      <c r="E652">
        <f t="shared" si="56"/>
        <v>1.1052328088220886</v>
      </c>
      <c r="F652">
        <v>7.7378556314552395E-4</v>
      </c>
      <c r="G652">
        <v>4.6322299999999998</v>
      </c>
      <c r="H652">
        <v>4.4802799999999996</v>
      </c>
      <c r="I652">
        <f t="shared" si="57"/>
        <v>-882.14181961124791</v>
      </c>
      <c r="J652">
        <f t="shared" si="58"/>
        <v>-1.0458182224295907</v>
      </c>
      <c r="N652">
        <f t="shared" si="59"/>
        <v>-3.4068268470457887E-4</v>
      </c>
      <c r="R652" t="str">
        <f t="shared" si="54"/>
        <v/>
      </c>
      <c r="S652" t="str">
        <f t="shared" si="55"/>
        <v/>
      </c>
    </row>
    <row r="653" spans="1:19" x14ac:dyDescent="0.25">
      <c r="A653">
        <v>9.6704272415215193</v>
      </c>
      <c r="B653">
        <v>1.10393325699532</v>
      </c>
      <c r="C653">
        <v>0.91019972342275401</v>
      </c>
      <c r="D653">
        <v>0.88981664873303801</v>
      </c>
      <c r="E653">
        <f t="shared" si="56"/>
        <v>1.1048029699735937</v>
      </c>
      <c r="F653">
        <v>7.7378556314552395E-4</v>
      </c>
      <c r="G653">
        <v>4.6322299999999998</v>
      </c>
      <c r="H653">
        <v>4.4802799999999996</v>
      </c>
      <c r="I653">
        <f t="shared" si="57"/>
        <v>-883.04161801818077</v>
      </c>
      <c r="J653">
        <f t="shared" si="58"/>
        <v>-1.0467180208365234</v>
      </c>
      <c r="N653">
        <f t="shared" si="59"/>
        <v>-3.4061477104639783E-4</v>
      </c>
      <c r="R653" t="str">
        <f t="shared" si="54"/>
        <v/>
      </c>
      <c r="S653" t="str">
        <f t="shared" si="55"/>
        <v/>
      </c>
    </row>
    <row r="654" spans="1:19" x14ac:dyDescent="0.25">
      <c r="A654">
        <v>9.6853277457457398</v>
      </c>
      <c r="B654">
        <v>1.10404447912466</v>
      </c>
      <c r="C654">
        <v>0.90986605695425404</v>
      </c>
      <c r="D654">
        <v>0.88906353820962403</v>
      </c>
      <c r="E654">
        <f t="shared" si="56"/>
        <v>1.1043755446157497</v>
      </c>
      <c r="F654">
        <v>7.7378556314552395E-4</v>
      </c>
      <c r="G654">
        <v>4.6322299999999998</v>
      </c>
      <c r="H654">
        <v>4.4802799999999996</v>
      </c>
      <c r="I654">
        <f t="shared" si="57"/>
        <v>-883.94132577429468</v>
      </c>
      <c r="J654">
        <f t="shared" si="58"/>
        <v>-1.0476177285926374</v>
      </c>
      <c r="N654">
        <f t="shared" si="59"/>
        <v>-3.4054686899712881E-4</v>
      </c>
      <c r="R654" t="str">
        <f t="shared" si="54"/>
        <v/>
      </c>
      <c r="S654" t="str">
        <f t="shared" si="55"/>
        <v/>
      </c>
    </row>
    <row r="655" spans="1:19" x14ac:dyDescent="0.25">
      <c r="A655">
        <v>9.7002282499699692</v>
      </c>
      <c r="B655">
        <v>1.10415570125399</v>
      </c>
      <c r="C655">
        <v>0.90953239048575396</v>
      </c>
      <c r="D655">
        <v>0.88831042768620905</v>
      </c>
      <c r="E655">
        <f t="shared" si="56"/>
        <v>1.1039505155152582</v>
      </c>
      <c r="F655">
        <v>7.7378556314552395E-4</v>
      </c>
      <c r="G655">
        <v>4.6322299999999998</v>
      </c>
      <c r="H655">
        <v>4.4802799999999996</v>
      </c>
      <c r="I655">
        <f t="shared" si="57"/>
        <v>-884.84094289777249</v>
      </c>
      <c r="J655">
        <f t="shared" si="58"/>
        <v>-1.048517345716115</v>
      </c>
      <c r="N655">
        <f t="shared" si="59"/>
        <v>-3.4047897855575136E-4</v>
      </c>
      <c r="R655" t="str">
        <f t="shared" ref="R655:R718" si="60">IF(S655="","",A655)</f>
        <v/>
      </c>
      <c r="S655" t="str">
        <f t="shared" ref="S655:S718" si="61">IF(AND(B655&gt;B654, B655&gt;B656), B655, "")</f>
        <v/>
      </c>
    </row>
    <row r="656" spans="1:19" x14ac:dyDescent="0.25">
      <c r="A656">
        <v>9.7151287541941898</v>
      </c>
      <c r="B656">
        <v>1.10426692338333</v>
      </c>
      <c r="C656">
        <v>0.90919872401725499</v>
      </c>
      <c r="D656">
        <v>0.88801474538232605</v>
      </c>
      <c r="E656">
        <f t="shared" si="56"/>
        <v>1.1035278655880849</v>
      </c>
      <c r="F656">
        <v>7.7378556314552395E-4</v>
      </c>
      <c r="G656">
        <v>4.6322299999999998</v>
      </c>
      <c r="H656">
        <v>4.4802799999999996</v>
      </c>
      <c r="I656">
        <f t="shared" si="57"/>
        <v>-885.74046940703363</v>
      </c>
      <c r="J656">
        <f t="shared" si="58"/>
        <v>-1.0494168722253763</v>
      </c>
      <c r="N656">
        <f t="shared" si="59"/>
        <v>-3.4041109972122546E-4</v>
      </c>
      <c r="R656" t="str">
        <f t="shared" si="60"/>
        <v/>
      </c>
      <c r="S656" t="str">
        <f t="shared" si="61"/>
        <v/>
      </c>
    </row>
    <row r="657" spans="1:19" x14ac:dyDescent="0.25">
      <c r="A657">
        <v>9.7300292584184191</v>
      </c>
      <c r="B657">
        <v>1.10437814551267</v>
      </c>
      <c r="C657">
        <v>0.90886505754875502</v>
      </c>
      <c r="D657">
        <v>0.88874998813002903</v>
      </c>
      <c r="E657">
        <f t="shared" si="56"/>
        <v>1.1031075778979369</v>
      </c>
      <c r="F657">
        <v>7.7378556314552395E-4</v>
      </c>
      <c r="G657">
        <v>4.6322299999999998</v>
      </c>
      <c r="H657">
        <v>4.4802799999999996</v>
      </c>
      <c r="I657">
        <f t="shared" si="57"/>
        <v>-886.63990532024991</v>
      </c>
      <c r="J657">
        <f t="shared" si="58"/>
        <v>-1.0503163081385924</v>
      </c>
      <c r="N657">
        <f t="shared" si="59"/>
        <v>-3.4034323249252963E-4</v>
      </c>
      <c r="R657" t="str">
        <f t="shared" si="60"/>
        <v/>
      </c>
      <c r="S657" t="str">
        <f t="shared" si="61"/>
        <v/>
      </c>
    </row>
    <row r="658" spans="1:19" x14ac:dyDescent="0.25">
      <c r="A658">
        <v>9.7449297626426397</v>
      </c>
      <c r="B658">
        <v>1.104489367642</v>
      </c>
      <c r="C658">
        <v>0.90853139108025505</v>
      </c>
      <c r="D658">
        <v>0.88948523087773101</v>
      </c>
      <c r="E658">
        <f t="shared" si="56"/>
        <v>1.102689635654764</v>
      </c>
      <c r="F658">
        <v>7.7378556314552395E-4</v>
      </c>
      <c r="G658">
        <v>4.6322299999999998</v>
      </c>
      <c r="H658">
        <v>4.4802799999999996</v>
      </c>
      <c r="I658">
        <f t="shared" si="57"/>
        <v>-887.53925065558735</v>
      </c>
      <c r="J658">
        <f t="shared" si="58"/>
        <v>-1.0512156534739299</v>
      </c>
      <c r="N658">
        <f t="shared" si="59"/>
        <v>-3.4027537686864167E-4</v>
      </c>
      <c r="R658" t="str">
        <f t="shared" si="60"/>
        <v/>
      </c>
      <c r="S658" t="str">
        <f t="shared" si="61"/>
        <v/>
      </c>
    </row>
    <row r="659" spans="1:19" x14ac:dyDescent="0.25">
      <c r="A659">
        <v>9.7598302668668602</v>
      </c>
      <c r="B659">
        <v>1.10460058977134</v>
      </c>
      <c r="C659">
        <v>0.90819772461175496</v>
      </c>
      <c r="D659">
        <v>0.89022047362543399</v>
      </c>
      <c r="E659">
        <f t="shared" si="56"/>
        <v>1.102274022213273</v>
      </c>
      <c r="F659">
        <v>7.7378556314552395E-4</v>
      </c>
      <c r="G659">
        <v>4.6322299999999998</v>
      </c>
      <c r="H659">
        <v>4.4802799999999996</v>
      </c>
      <c r="I659">
        <f t="shared" si="57"/>
        <v>-888.43850543144936</v>
      </c>
      <c r="J659">
        <f t="shared" si="58"/>
        <v>-1.0521149082497918</v>
      </c>
      <c r="N659">
        <f t="shared" si="59"/>
        <v>-3.4020753284852044E-4</v>
      </c>
      <c r="R659" t="str">
        <f t="shared" si="60"/>
        <v/>
      </c>
      <c r="S659" t="str">
        <f t="shared" si="61"/>
        <v/>
      </c>
    </row>
    <row r="660" spans="1:19" x14ac:dyDescent="0.25">
      <c r="A660">
        <v>9.7747307710910896</v>
      </c>
      <c r="B660">
        <v>1.10471181190068</v>
      </c>
      <c r="C660">
        <v>0.90865618788995395</v>
      </c>
      <c r="D660">
        <v>0.89095571637313697</v>
      </c>
      <c r="E660">
        <f t="shared" si="56"/>
        <v>1.1018607210714619</v>
      </c>
      <c r="F660">
        <v>7.7378556314552395E-4</v>
      </c>
      <c r="G660">
        <v>4.6322299999999998</v>
      </c>
      <c r="H660">
        <v>4.4802799999999996</v>
      </c>
      <c r="I660">
        <f t="shared" si="57"/>
        <v>-889.33766966599057</v>
      </c>
      <c r="J660">
        <f t="shared" si="58"/>
        <v>-1.0530140724843331</v>
      </c>
      <c r="N660">
        <f t="shared" si="59"/>
        <v>-3.4013970043114325E-4</v>
      </c>
      <c r="R660">
        <f t="shared" si="60"/>
        <v>9.7747307710910896</v>
      </c>
      <c r="S660">
        <f t="shared" si="61"/>
        <v>1.10471181190068</v>
      </c>
    </row>
    <row r="661" spans="1:19" x14ac:dyDescent="0.25">
      <c r="A661">
        <v>9.7896312753153101</v>
      </c>
      <c r="B661">
        <v>1.10412053759922</v>
      </c>
      <c r="C661">
        <v>0.90918449316813599</v>
      </c>
      <c r="D661">
        <v>0.89169095912083896</v>
      </c>
      <c r="E661">
        <f t="shared" si="56"/>
        <v>1.1014497158691712</v>
      </c>
      <c r="F661">
        <v>7.7378556314552395E-4</v>
      </c>
      <c r="G661">
        <v>4.6322299999999998</v>
      </c>
      <c r="H661">
        <v>4.4802799999999996</v>
      </c>
      <c r="I661">
        <f t="shared" si="57"/>
        <v>-884.55653244299435</v>
      </c>
      <c r="J661">
        <f t="shared" si="58"/>
        <v>-1.0482329352613369</v>
      </c>
      <c r="N661">
        <f t="shared" si="59"/>
        <v>-3.4050044133928243E-4</v>
      </c>
      <c r="R661" t="str">
        <f t="shared" si="60"/>
        <v/>
      </c>
      <c r="S661" t="str">
        <f t="shared" si="61"/>
        <v/>
      </c>
    </row>
    <row r="662" spans="1:19" x14ac:dyDescent="0.25">
      <c r="A662">
        <v>9.8045317795395395</v>
      </c>
      <c r="B662">
        <v>1.10334198245239</v>
      </c>
      <c r="C662">
        <v>0.90971279844631803</v>
      </c>
      <c r="D662">
        <v>0.89242620186854205</v>
      </c>
      <c r="E662">
        <f t="shared" si="56"/>
        <v>1.10104099038665</v>
      </c>
      <c r="F662">
        <v>7.7378556314552395E-4</v>
      </c>
      <c r="G662">
        <v>4.6322299999999998</v>
      </c>
      <c r="H662">
        <v>4.4802799999999996</v>
      </c>
      <c r="I662">
        <f t="shared" si="57"/>
        <v>-878.25710601439573</v>
      </c>
      <c r="J662">
        <f t="shared" si="58"/>
        <v>-1.0419335088327384</v>
      </c>
      <c r="N662">
        <f t="shared" si="59"/>
        <v>-3.409759440734714E-4</v>
      </c>
      <c r="R662" t="str">
        <f t="shared" si="60"/>
        <v/>
      </c>
      <c r="S662" t="str">
        <f t="shared" si="61"/>
        <v/>
      </c>
    </row>
    <row r="663" spans="1:19" x14ac:dyDescent="0.25">
      <c r="A663">
        <v>9.81943228376376</v>
      </c>
      <c r="B663">
        <v>1.10256342730557</v>
      </c>
      <c r="C663">
        <v>0.91024110372450096</v>
      </c>
      <c r="D663">
        <v>0.89316144461624403</v>
      </c>
      <c r="E663">
        <f t="shared" si="56"/>
        <v>1.1006345285431407</v>
      </c>
      <c r="F663">
        <v>7.7378556314552395E-4</v>
      </c>
      <c r="G663">
        <v>4.6322299999999998</v>
      </c>
      <c r="H663">
        <v>4.4802799999999996</v>
      </c>
      <c r="I663">
        <f t="shared" si="57"/>
        <v>-871.95323292986666</v>
      </c>
      <c r="J663">
        <f t="shared" si="58"/>
        <v>-1.0356296357482093</v>
      </c>
      <c r="N663">
        <f t="shared" si="59"/>
        <v>-3.4145201591172025E-4</v>
      </c>
      <c r="R663" t="str">
        <f t="shared" si="60"/>
        <v/>
      </c>
      <c r="S663" t="str">
        <f t="shared" si="61"/>
        <v/>
      </c>
    </row>
    <row r="664" spans="1:19" x14ac:dyDescent="0.25">
      <c r="A664">
        <v>9.8343327879879805</v>
      </c>
      <c r="B664">
        <v>1.10178487215874</v>
      </c>
      <c r="C664">
        <v>0.91076940900268299</v>
      </c>
      <c r="D664">
        <v>0.89389668736394701</v>
      </c>
      <c r="E664">
        <f t="shared" si="56"/>
        <v>1.1002303143954788</v>
      </c>
      <c r="F664">
        <v>7.7378556314552395E-4</v>
      </c>
      <c r="G664">
        <v>4.6322299999999998</v>
      </c>
      <c r="H664">
        <v>4.4802799999999996</v>
      </c>
      <c r="I664">
        <f t="shared" si="57"/>
        <v>-865.64490690717605</v>
      </c>
      <c r="J664">
        <f t="shared" si="58"/>
        <v>-1.0293213097255187</v>
      </c>
      <c r="N664">
        <f t="shared" si="59"/>
        <v>-3.4192865720477316E-4</v>
      </c>
      <c r="R664" t="str">
        <f t="shared" si="60"/>
        <v/>
      </c>
      <c r="S664" t="str">
        <f t="shared" si="61"/>
        <v/>
      </c>
    </row>
    <row r="665" spans="1:19" x14ac:dyDescent="0.25">
      <c r="A665">
        <v>9.8492332922122099</v>
      </c>
      <c r="B665">
        <v>1.10100631701192</v>
      </c>
      <c r="C665">
        <v>0.91129771428086503</v>
      </c>
      <c r="D665">
        <v>0.89463193011164899</v>
      </c>
      <c r="E665">
        <f t="shared" si="56"/>
        <v>1.0998283321367099</v>
      </c>
      <c r="F665">
        <v>7.7378556314552395E-4</v>
      </c>
      <c r="G665">
        <v>4.6322299999999998</v>
      </c>
      <c r="H665">
        <v>4.4802799999999996</v>
      </c>
      <c r="I665">
        <f t="shared" si="57"/>
        <v>-859.3321216510941</v>
      </c>
      <c r="J665">
        <f t="shared" si="58"/>
        <v>-1.0230085244694367</v>
      </c>
      <c r="N665">
        <f t="shared" si="59"/>
        <v>-3.4240586830222499E-4</v>
      </c>
      <c r="R665" t="str">
        <f t="shared" si="60"/>
        <v/>
      </c>
      <c r="S665" t="str">
        <f t="shared" si="61"/>
        <v/>
      </c>
    </row>
    <row r="666" spans="1:19" x14ac:dyDescent="0.25">
      <c r="A666">
        <v>9.8641337964364304</v>
      </c>
      <c r="B666">
        <v>1.10022776186509</v>
      </c>
      <c r="C666">
        <v>0.91182601955904796</v>
      </c>
      <c r="D666">
        <v>0.89536717285935197</v>
      </c>
      <c r="E666">
        <f t="shared" si="56"/>
        <v>1.0994285660947234</v>
      </c>
      <c r="F666">
        <v>7.7378556314552395E-4</v>
      </c>
      <c r="G666">
        <v>4.6322299999999998</v>
      </c>
      <c r="H666">
        <v>4.4802799999999996</v>
      </c>
      <c r="I666">
        <f t="shared" si="57"/>
        <v>-853.0148708527073</v>
      </c>
      <c r="J666">
        <f t="shared" si="58"/>
        <v>-1.0166912736710498</v>
      </c>
      <c r="N666">
        <f t="shared" si="59"/>
        <v>-3.4288364955256201E-4</v>
      </c>
      <c r="R666" t="str">
        <f t="shared" si="60"/>
        <v/>
      </c>
      <c r="S666" t="str">
        <f t="shared" si="61"/>
        <v/>
      </c>
    </row>
    <row r="667" spans="1:19" x14ac:dyDescent="0.25">
      <c r="A667">
        <v>9.8790343006606598</v>
      </c>
      <c r="B667">
        <v>1.09944920671827</v>
      </c>
      <c r="C667">
        <v>0.91235432483723</v>
      </c>
      <c r="D667">
        <v>0.89610241560705495</v>
      </c>
      <c r="E667">
        <f t="shared" si="56"/>
        <v>1.0990310007308977</v>
      </c>
      <c r="F667">
        <v>7.7378556314552395E-4</v>
      </c>
      <c r="G667">
        <v>4.6322299999999998</v>
      </c>
      <c r="H667">
        <v>4.4802799999999996</v>
      </c>
      <c r="I667">
        <f t="shared" si="57"/>
        <v>-846.69314819002932</v>
      </c>
      <c r="J667">
        <f t="shared" si="58"/>
        <v>-1.0103695510083719</v>
      </c>
      <c r="N667">
        <f t="shared" si="59"/>
        <v>-3.4336200130310682E-4</v>
      </c>
      <c r="R667" t="str">
        <f t="shared" si="60"/>
        <v/>
      </c>
      <c r="S667" t="str">
        <f t="shared" si="61"/>
        <v/>
      </c>
    </row>
    <row r="668" spans="1:19" x14ac:dyDescent="0.25">
      <c r="A668">
        <v>9.8939348048848803</v>
      </c>
      <c r="B668">
        <v>1.0986706515714399</v>
      </c>
      <c r="C668">
        <v>0.91288263011541204</v>
      </c>
      <c r="D668">
        <v>0.89683765835475704</v>
      </c>
      <c r="E668">
        <f t="shared" si="56"/>
        <v>1.0986356206387677</v>
      </c>
      <c r="F668">
        <v>7.7378556314552395E-4</v>
      </c>
      <c r="G668">
        <v>4.6322299999999998</v>
      </c>
      <c r="H668">
        <v>4.4802799999999996</v>
      </c>
      <c r="I668">
        <f t="shared" si="57"/>
        <v>-840.36694732731303</v>
      </c>
      <c r="J668">
        <f t="shared" si="58"/>
        <v>-1.0040433501456556</v>
      </c>
      <c r="N668">
        <f t="shared" si="59"/>
        <v>-3.4384092390005974E-4</v>
      </c>
      <c r="R668" t="str">
        <f t="shared" si="60"/>
        <v/>
      </c>
      <c r="S668" t="str">
        <f t="shared" si="61"/>
        <v/>
      </c>
    </row>
    <row r="669" spans="1:19" x14ac:dyDescent="0.25">
      <c r="A669">
        <v>9.9088353091091097</v>
      </c>
      <c r="B669">
        <v>1.0978920964246099</v>
      </c>
      <c r="C669">
        <v>0.91341093539359497</v>
      </c>
      <c r="D669">
        <v>0.89758162161632704</v>
      </c>
      <c r="E669">
        <f t="shared" si="56"/>
        <v>1.0982424105427013</v>
      </c>
      <c r="F669">
        <v>7.7378556314552395E-4</v>
      </c>
      <c r="G669">
        <v>4.6322299999999998</v>
      </c>
      <c r="H669">
        <v>4.4802799999999996</v>
      </c>
      <c r="I669">
        <f t="shared" si="57"/>
        <v>-834.0362619155818</v>
      </c>
      <c r="J669">
        <f t="shared" si="58"/>
        <v>-0.99771266473392439</v>
      </c>
      <c r="N669">
        <f t="shared" si="59"/>
        <v>-3.4432041768844889E-4</v>
      </c>
      <c r="R669" t="str">
        <f t="shared" si="60"/>
        <v/>
      </c>
      <c r="S669" t="str">
        <f t="shared" si="61"/>
        <v/>
      </c>
    </row>
    <row r="670" spans="1:19" x14ac:dyDescent="0.25">
      <c r="A670">
        <v>9.9237358133333302</v>
      </c>
      <c r="B670">
        <v>1.0971135412777899</v>
      </c>
      <c r="C670">
        <v>0.91393924067177701</v>
      </c>
      <c r="D670">
        <v>0.89835094734874599</v>
      </c>
      <c r="E670">
        <f t="shared" si="56"/>
        <v>1.0978513552965956</v>
      </c>
      <c r="F670">
        <v>7.7378556314552395E-4</v>
      </c>
      <c r="G670">
        <v>4.6322299999999998</v>
      </c>
      <c r="H670">
        <v>4.4802799999999996</v>
      </c>
      <c r="I670">
        <f t="shared" si="57"/>
        <v>-827.70108559234723</v>
      </c>
      <c r="J670">
        <f t="shared" si="58"/>
        <v>-0.99137748841068984</v>
      </c>
      <c r="N670">
        <f t="shared" si="59"/>
        <v>-3.4480048301214209E-4</v>
      </c>
      <c r="R670" t="str">
        <f t="shared" si="60"/>
        <v/>
      </c>
      <c r="S670" t="str">
        <f t="shared" si="61"/>
        <v/>
      </c>
    </row>
    <row r="671" spans="1:19" x14ac:dyDescent="0.25">
      <c r="A671">
        <v>9.9386363175575507</v>
      </c>
      <c r="B671">
        <v>1.0963349861309599</v>
      </c>
      <c r="C671">
        <v>0.91446754594995905</v>
      </c>
      <c r="D671">
        <v>0.89912027308116604</v>
      </c>
      <c r="E671">
        <f t="shared" si="56"/>
        <v>1.0974624398825852</v>
      </c>
      <c r="F671">
        <v>7.7378556314552395E-4</v>
      </c>
      <c r="G671">
        <v>4.6322299999999998</v>
      </c>
      <c r="H671">
        <v>4.4802799999999996</v>
      </c>
      <c r="I671">
        <f t="shared" si="57"/>
        <v>-821.36141198132657</v>
      </c>
      <c r="J671">
        <f t="shared" si="58"/>
        <v>-0.98503781479966912</v>
      </c>
      <c r="N671">
        <f t="shared" si="59"/>
        <v>-3.4528112021385679E-4</v>
      </c>
      <c r="R671" t="str">
        <f t="shared" si="60"/>
        <v/>
      </c>
      <c r="S671" t="str">
        <f t="shared" si="61"/>
        <v/>
      </c>
    </row>
    <row r="672" spans="1:19" x14ac:dyDescent="0.25">
      <c r="A672">
        <v>9.9535368217817801</v>
      </c>
      <c r="B672">
        <v>1.0955564309841399</v>
      </c>
      <c r="C672">
        <v>0.915229821548596</v>
      </c>
      <c r="D672">
        <v>0.89988959881358499</v>
      </c>
      <c r="E672">
        <f t="shared" si="56"/>
        <v>1.0970756494097658</v>
      </c>
      <c r="F672">
        <v>7.7378556314552395E-4</v>
      </c>
      <c r="G672">
        <v>4.6322299999999998</v>
      </c>
      <c r="H672">
        <v>4.4802799999999996</v>
      </c>
      <c r="I672">
        <f t="shared" si="57"/>
        <v>-815.01723469297383</v>
      </c>
      <c r="J672">
        <f t="shared" si="58"/>
        <v>-0.97869363751131644</v>
      </c>
      <c r="N672">
        <f t="shared" si="59"/>
        <v>-3.4576232963511212E-4</v>
      </c>
      <c r="R672" t="str">
        <f t="shared" si="60"/>
        <v/>
      </c>
      <c r="S672" t="str">
        <f t="shared" si="61"/>
        <v/>
      </c>
    </row>
    <row r="673" spans="1:19" x14ac:dyDescent="0.25">
      <c r="A673">
        <v>9.9684373260060006</v>
      </c>
      <c r="B673">
        <v>1.09448313725595</v>
      </c>
      <c r="C673">
        <v>0.91623082104539899</v>
      </c>
      <c r="D673">
        <v>0.90065892454600405</v>
      </c>
      <c r="E673">
        <f t="shared" si="56"/>
        <v>1.0966909691129356</v>
      </c>
      <c r="F673">
        <v>7.7378556314552395E-4</v>
      </c>
      <c r="G673">
        <v>4.6322299999999998</v>
      </c>
      <c r="H673">
        <v>4.4802799999999996</v>
      </c>
      <c r="I673">
        <f t="shared" si="57"/>
        <v>-806.26393871850007</v>
      </c>
      <c r="J673">
        <f t="shared" si="58"/>
        <v>-0.96994034153684272</v>
      </c>
      <c r="N673">
        <f t="shared" si="59"/>
        <v>-3.4642664989068976E-4</v>
      </c>
      <c r="R673" t="str">
        <f t="shared" si="60"/>
        <v/>
      </c>
      <c r="S673" t="str">
        <f t="shared" si="61"/>
        <v/>
      </c>
    </row>
    <row r="674" spans="1:19" x14ac:dyDescent="0.25">
      <c r="A674">
        <v>9.98333783023023</v>
      </c>
      <c r="B674">
        <v>1.0928982213666001</v>
      </c>
      <c r="C674">
        <v>0.91723182054220198</v>
      </c>
      <c r="D674">
        <v>0.90142825027842399</v>
      </c>
      <c r="E674">
        <f t="shared" si="56"/>
        <v>1.0963083843513448</v>
      </c>
      <c r="F674">
        <v>7.7378556314552395E-4</v>
      </c>
      <c r="G674">
        <v>4.6322299999999998</v>
      </c>
      <c r="H674">
        <v>4.4802799999999996</v>
      </c>
      <c r="I674">
        <f t="shared" si="57"/>
        <v>-793.32237552381321</v>
      </c>
      <c r="J674">
        <f t="shared" si="58"/>
        <v>-0.95699877834215585</v>
      </c>
      <c r="N674">
        <f t="shared" si="59"/>
        <v>-3.4740963278729275E-4</v>
      </c>
      <c r="R674" t="str">
        <f t="shared" si="60"/>
        <v/>
      </c>
      <c r="S674" t="str">
        <f t="shared" si="61"/>
        <v/>
      </c>
    </row>
    <row r="675" spans="1:19" x14ac:dyDescent="0.25">
      <c r="A675">
        <v>9.9982383344544505</v>
      </c>
      <c r="B675">
        <v>1.0913133054772499</v>
      </c>
      <c r="C675">
        <v>0.91823282003900497</v>
      </c>
      <c r="D675">
        <v>0.90219757601084305</v>
      </c>
      <c r="E675">
        <f t="shared" si="56"/>
        <v>1.0959278806074662</v>
      </c>
      <c r="F675">
        <v>7.7378556314552395E-4</v>
      </c>
      <c r="G675">
        <v>4.6322299999999998</v>
      </c>
      <c r="H675">
        <v>4.4802799999999996</v>
      </c>
      <c r="I675">
        <f t="shared" si="57"/>
        <v>-780.36203090975857</v>
      </c>
      <c r="J675">
        <f t="shared" si="58"/>
        <v>-0.94403843372810115</v>
      </c>
      <c r="N675">
        <f t="shared" si="59"/>
        <v>-3.4839499322525386E-4</v>
      </c>
      <c r="R675" t="str">
        <f t="shared" si="60"/>
        <v/>
      </c>
      <c r="S675" t="str">
        <f t="shared" si="61"/>
        <v/>
      </c>
    </row>
    <row r="676" spans="1:19" x14ac:dyDescent="0.25">
      <c r="A676">
        <v>10.0131388386786</v>
      </c>
      <c r="B676">
        <v>1.08972838958789</v>
      </c>
      <c r="C676">
        <v>0.91923381953580796</v>
      </c>
      <c r="D676">
        <v>0.902966901743263</v>
      </c>
      <c r="E676">
        <f t="shared" si="56"/>
        <v>1.0955494434857758</v>
      </c>
      <c r="F676">
        <v>7.7378556314552395E-4</v>
      </c>
      <c r="G676">
        <v>4.6322299999999998</v>
      </c>
      <c r="H676">
        <v>4.4802799999999996</v>
      </c>
      <c r="I676">
        <f t="shared" si="57"/>
        <v>-767.38285028402197</v>
      </c>
      <c r="J676">
        <f t="shared" si="58"/>
        <v>-0.93105925310236459</v>
      </c>
      <c r="N676">
        <f t="shared" si="59"/>
        <v>-3.493827340257476E-4</v>
      </c>
      <c r="R676" t="str">
        <f t="shared" si="60"/>
        <v/>
      </c>
      <c r="S676" t="str">
        <f t="shared" si="61"/>
        <v/>
      </c>
    </row>
    <row r="677" spans="1:19" x14ac:dyDescent="0.25">
      <c r="A677">
        <v>10.0280393429029</v>
      </c>
      <c r="B677">
        <v>1.08814347369854</v>
      </c>
      <c r="C677">
        <v>0.92023481903261095</v>
      </c>
      <c r="D677">
        <v>0.90373622747568205</v>
      </c>
      <c r="E677">
        <f t="shared" si="56"/>
        <v>1.0951730587115398</v>
      </c>
      <c r="F677">
        <v>7.7378556314552395E-4</v>
      </c>
      <c r="G677">
        <v>4.6322299999999998</v>
      </c>
      <c r="H677">
        <v>4.4802799999999996</v>
      </c>
      <c r="I677">
        <f t="shared" si="57"/>
        <v>-754.38477881615654</v>
      </c>
      <c r="J677">
        <f t="shared" si="58"/>
        <v>-0.91806118163449912</v>
      </c>
      <c r="N677">
        <f t="shared" si="59"/>
        <v>-3.5037285798882398E-4</v>
      </c>
      <c r="R677" t="str">
        <f t="shared" si="60"/>
        <v/>
      </c>
      <c r="S677" t="str">
        <f t="shared" si="61"/>
        <v/>
      </c>
    </row>
    <row r="678" spans="1:19" x14ac:dyDescent="0.25">
      <c r="A678">
        <v>10.0429398471271</v>
      </c>
      <c r="B678">
        <v>1.0865585578091901</v>
      </c>
      <c r="C678">
        <v>0.92123581852941405</v>
      </c>
      <c r="D678">
        <v>0.904505553208101</v>
      </c>
      <c r="E678">
        <f t="shared" si="56"/>
        <v>1.0947987121296432</v>
      </c>
      <c r="F678">
        <v>7.7378556314552395E-4</v>
      </c>
      <c r="G678">
        <v>4.6322299999999998</v>
      </c>
      <c r="H678">
        <v>4.4802799999999996</v>
      </c>
      <c r="I678">
        <f t="shared" si="57"/>
        <v>-741.36776143570978</v>
      </c>
      <c r="J678">
        <f t="shared" si="58"/>
        <v>-0.90504416425405243</v>
      </c>
      <c r="N678">
        <f t="shared" si="59"/>
        <v>-3.5136536789318518E-4</v>
      </c>
      <c r="R678" t="str">
        <f t="shared" si="60"/>
        <v/>
      </c>
      <c r="S678" t="str">
        <f t="shared" si="61"/>
        <v/>
      </c>
    </row>
    <row r="679" spans="1:19" x14ac:dyDescent="0.25">
      <c r="A679">
        <v>10.057840351351301</v>
      </c>
      <c r="B679">
        <v>1.0849736419198399</v>
      </c>
      <c r="C679">
        <v>0.92223681802621704</v>
      </c>
      <c r="D679">
        <v>0.90527487894052105</v>
      </c>
      <c r="E679">
        <f t="shared" si="56"/>
        <v>1.094426389703391</v>
      </c>
      <c r="F679">
        <v>7.7378556314552395E-4</v>
      </c>
      <c r="G679">
        <v>4.6322299999999998</v>
      </c>
      <c r="H679">
        <v>4.4802799999999996</v>
      </c>
      <c r="I679">
        <f t="shared" si="57"/>
        <v>-728.33174283114658</v>
      </c>
      <c r="J679">
        <f t="shared" si="58"/>
        <v>-0.89200814564948916</v>
      </c>
      <c r="N679">
        <f t="shared" si="59"/>
        <v>-3.5236026649590268E-4</v>
      </c>
      <c r="R679" t="str">
        <f t="shared" si="60"/>
        <v/>
      </c>
      <c r="S679" t="str">
        <f t="shared" si="61"/>
        <v/>
      </c>
    </row>
    <row r="680" spans="1:19" x14ac:dyDescent="0.25">
      <c r="A680">
        <v>10.0727408555755</v>
      </c>
      <c r="B680">
        <v>1.08338872603048</v>
      </c>
      <c r="C680">
        <v>0.92323781752302103</v>
      </c>
      <c r="D680">
        <v>0.90604420467294</v>
      </c>
      <c r="E680">
        <f t="shared" si="56"/>
        <v>1.094056077513355</v>
      </c>
      <c r="F680">
        <v>7.7378556314552395E-4</v>
      </c>
      <c r="G680">
        <v>4.6322299999999998</v>
      </c>
      <c r="H680">
        <v>4.4802799999999996</v>
      </c>
      <c r="I680">
        <f t="shared" si="57"/>
        <v>-715.27666744828264</v>
      </c>
      <c r="J680">
        <f t="shared" si="58"/>
        <v>-0.87895307026662528</v>
      </c>
      <c r="N680">
        <f t="shared" si="59"/>
        <v>-3.5335755653216475E-4</v>
      </c>
      <c r="R680" t="str">
        <f t="shared" si="60"/>
        <v/>
      </c>
      <c r="S680" t="str">
        <f t="shared" si="61"/>
        <v/>
      </c>
    </row>
    <row r="681" spans="1:19" x14ac:dyDescent="0.25">
      <c r="A681">
        <v>10.0876413597998</v>
      </c>
      <c r="B681">
        <v>1.08180381014113</v>
      </c>
      <c r="C681">
        <v>0.92423881701982402</v>
      </c>
      <c r="D681">
        <v>0.90721480044842395</v>
      </c>
      <c r="E681">
        <f t="shared" si="56"/>
        <v>1.0936877617562175</v>
      </c>
      <c r="F681">
        <v>7.7378556314552395E-4</v>
      </c>
      <c r="G681">
        <v>4.6322299999999998</v>
      </c>
      <c r="H681">
        <v>4.4802799999999996</v>
      </c>
      <c r="I681">
        <f t="shared" si="57"/>
        <v>-702.20247948918166</v>
      </c>
      <c r="J681">
        <f t="shared" si="58"/>
        <v>-0.8658788823075243</v>
      </c>
      <c r="N681">
        <f t="shared" si="59"/>
        <v>-3.543572407149899E-4</v>
      </c>
      <c r="R681" t="str">
        <f t="shared" si="60"/>
        <v/>
      </c>
      <c r="S681" t="str">
        <f t="shared" si="61"/>
        <v/>
      </c>
    </row>
    <row r="682" spans="1:19" x14ac:dyDescent="0.25">
      <c r="A682">
        <v>10.102541864023999</v>
      </c>
      <c r="B682">
        <v>1.0802188942517801</v>
      </c>
      <c r="C682">
        <v>0.92523981651662701</v>
      </c>
      <c r="D682">
        <v>0.90914256624386203</v>
      </c>
      <c r="E682">
        <f t="shared" si="56"/>
        <v>1.0933214287436435</v>
      </c>
      <c r="F682">
        <v>7.7378556314552395E-4</v>
      </c>
      <c r="G682">
        <v>4.6322299999999998</v>
      </c>
      <c r="H682">
        <v>4.4802799999999996</v>
      </c>
      <c r="I682">
        <f t="shared" si="57"/>
        <v>-689.10912291023874</v>
      </c>
      <c r="J682">
        <f t="shared" si="58"/>
        <v>-0.85278552572858135</v>
      </c>
      <c r="N682">
        <f t="shared" si="59"/>
        <v>-3.5535932173499582E-4</v>
      </c>
      <c r="R682" t="str">
        <f t="shared" si="60"/>
        <v/>
      </c>
      <c r="S682" t="str">
        <f t="shared" si="61"/>
        <v/>
      </c>
    </row>
    <row r="683" spans="1:19" x14ac:dyDescent="0.25">
      <c r="A683">
        <v>10.1174423682482</v>
      </c>
      <c r="B683">
        <v>1.0786339783624299</v>
      </c>
      <c r="C683">
        <v>0.92624081601343</v>
      </c>
      <c r="D683">
        <v>0.91107033203929999</v>
      </c>
      <c r="E683">
        <f t="shared" ref="E683:E746" si="62">$E$1*A683^-$E$2 + 1</f>
        <v>1.0929570649011404</v>
      </c>
      <c r="F683">
        <v>7.7378556314552395E-4</v>
      </c>
      <c r="G683">
        <v>4.6322299999999998</v>
      </c>
      <c r="H683">
        <v>4.4802799999999996</v>
      </c>
      <c r="I683">
        <f t="shared" ref="I683:I746" si="63">IF(B683=0,100,-$M$4*$L$4*LN(B683))</f>
        <v>-675.99654142106419</v>
      </c>
      <c r="J683">
        <f t="shared" ref="J683:J746" si="64">(I683-$K$4)*$J$2</f>
        <v>-0.83967294423940675</v>
      </c>
      <c r="N683">
        <f t="shared" ref="N683:N746" si="65">($O$4*(1-EXP(-$P$4*(B683-$Q$4)))^2-$O$4)*0.0001</f>
        <v>-3.5636380226010725E-4</v>
      </c>
      <c r="R683" t="str">
        <f t="shared" si="60"/>
        <v/>
      </c>
      <c r="S683" t="str">
        <f t="shared" si="61"/>
        <v/>
      </c>
    </row>
    <row r="684" spans="1:19" x14ac:dyDescent="0.25">
      <c r="A684">
        <v>10.1323428724724</v>
      </c>
      <c r="B684">
        <v>1.07704906247307</v>
      </c>
      <c r="C684">
        <v>0.92730101593782799</v>
      </c>
      <c r="D684">
        <v>0.91299809783473795</v>
      </c>
      <c r="E684">
        <f t="shared" si="62"/>
        <v>1.0925946567669547</v>
      </c>
      <c r="F684">
        <v>7.7378556314552395E-4</v>
      </c>
      <c r="G684">
        <v>4.6322299999999998</v>
      </c>
      <c r="H684">
        <v>4.4802799999999996</v>
      </c>
      <c r="I684">
        <f t="shared" si="63"/>
        <v>-662.86467848287293</v>
      </c>
      <c r="J684">
        <f t="shared" si="64"/>
        <v>-0.82654108130121551</v>
      </c>
      <c r="N684">
        <f t="shared" si="65"/>
        <v>-3.5737068493529666E-4</v>
      </c>
      <c r="R684" t="str">
        <f t="shared" si="60"/>
        <v/>
      </c>
      <c r="S684" t="str">
        <f t="shared" si="61"/>
        <v/>
      </c>
    </row>
    <row r="685" spans="1:19" x14ac:dyDescent="0.25">
      <c r="A685">
        <v>10.147243376696601</v>
      </c>
      <c r="B685">
        <v>1.07546414658372</v>
      </c>
      <c r="C685">
        <v>0.92913618171580103</v>
      </c>
      <c r="D685">
        <v>0.91492586363017603</v>
      </c>
      <c r="E685">
        <f t="shared" si="62"/>
        <v>1.0922341909909692</v>
      </c>
      <c r="F685">
        <v>7.7378556314552395E-4</v>
      </c>
      <c r="G685">
        <v>4.6322299999999998</v>
      </c>
      <c r="H685">
        <v>4.4802799999999996</v>
      </c>
      <c r="I685">
        <f t="shared" si="63"/>
        <v>-649.71347730734351</v>
      </c>
      <c r="J685">
        <f t="shared" si="64"/>
        <v>-0.81338988012568614</v>
      </c>
      <c r="N685">
        <f t="shared" si="65"/>
        <v>-3.583799723822873E-4</v>
      </c>
      <c r="R685" t="str">
        <f t="shared" si="60"/>
        <v/>
      </c>
      <c r="S685" t="str">
        <f t="shared" si="61"/>
        <v/>
      </c>
    </row>
    <row r="686" spans="1:19" x14ac:dyDescent="0.25">
      <c r="A686">
        <v>10.162143880920899</v>
      </c>
      <c r="B686">
        <v>1.0735912581690601</v>
      </c>
      <c r="C686">
        <v>0.93097134749377297</v>
      </c>
      <c r="D686">
        <v>0.91685362942561399</v>
      </c>
      <c r="E686">
        <f t="shared" si="62"/>
        <v>1.0918756543336139</v>
      </c>
      <c r="F686">
        <v>7.7378556314552395E-4</v>
      </c>
      <c r="G686">
        <v>4.6322299999999998</v>
      </c>
      <c r="H686">
        <v>4.4802799999999996</v>
      </c>
      <c r="I686">
        <f t="shared" si="63"/>
        <v>-634.14775244725809</v>
      </c>
      <c r="J686">
        <f t="shared" si="64"/>
        <v>-0.79782415526560069</v>
      </c>
      <c r="N686">
        <f t="shared" si="65"/>
        <v>-3.5957574651956312E-4</v>
      </c>
      <c r="R686" t="str">
        <f t="shared" si="60"/>
        <v/>
      </c>
      <c r="S686" t="str">
        <f t="shared" si="61"/>
        <v/>
      </c>
    </row>
    <row r="687" spans="1:19" x14ac:dyDescent="0.25">
      <c r="A687">
        <v>10.1770443851451</v>
      </c>
      <c r="B687">
        <v>1.0717004813264199</v>
      </c>
      <c r="C687">
        <v>0.93280651327174502</v>
      </c>
      <c r="D687">
        <v>0.91878139522105196</v>
      </c>
      <c r="E687">
        <f t="shared" si="62"/>
        <v>1.091519033664798</v>
      </c>
      <c r="F687">
        <v>7.7378556314552395E-4</v>
      </c>
      <c r="G687">
        <v>4.6322299999999998</v>
      </c>
      <c r="H687">
        <v>4.4802799999999996</v>
      </c>
      <c r="I687">
        <f t="shared" si="63"/>
        <v>-618.40578626110164</v>
      </c>
      <c r="J687">
        <f t="shared" si="64"/>
        <v>-0.78208218907944427</v>
      </c>
      <c r="N687">
        <f t="shared" si="65"/>
        <v>-3.6078635609302484E-4</v>
      </c>
      <c r="R687" t="str">
        <f t="shared" si="60"/>
        <v/>
      </c>
      <c r="S687" t="str">
        <f t="shared" si="61"/>
        <v/>
      </c>
    </row>
    <row r="688" spans="1:19" x14ac:dyDescent="0.25">
      <c r="A688">
        <v>10.191944889369299</v>
      </c>
      <c r="B688">
        <v>1.06980970448378</v>
      </c>
      <c r="C688">
        <v>0.93464167904971696</v>
      </c>
      <c r="D688">
        <v>0.92070916101649003</v>
      </c>
      <c r="E688">
        <f t="shared" si="62"/>
        <v>1.0911643159628335</v>
      </c>
      <c r="F688">
        <v>7.7378556314552395E-4</v>
      </c>
      <c r="G688">
        <v>4.6322299999999998</v>
      </c>
      <c r="H688">
        <v>4.4802799999999996</v>
      </c>
      <c r="I688">
        <f t="shared" si="63"/>
        <v>-602.63602234531254</v>
      </c>
      <c r="J688">
        <f t="shared" si="64"/>
        <v>-0.76631242516365516</v>
      </c>
      <c r="N688">
        <f t="shared" si="65"/>
        <v>-3.6200040049623667E-4</v>
      </c>
      <c r="R688" t="str">
        <f t="shared" si="60"/>
        <v/>
      </c>
      <c r="S688" t="str">
        <f t="shared" si="61"/>
        <v/>
      </c>
    </row>
    <row r="689" spans="1:19" x14ac:dyDescent="0.25">
      <c r="A689">
        <v>10.2068453935935</v>
      </c>
      <c r="B689">
        <v>1.06791892764114</v>
      </c>
      <c r="C689">
        <v>0.93647684482769</v>
      </c>
      <c r="D689">
        <v>0.92263692681192899</v>
      </c>
      <c r="E689">
        <f t="shared" si="62"/>
        <v>1.0908114883133913</v>
      </c>
      <c r="F689">
        <v>7.7378556314552395E-4</v>
      </c>
      <c r="G689">
        <v>4.6322299999999998</v>
      </c>
      <c r="H689">
        <v>4.4802799999999996</v>
      </c>
      <c r="I689">
        <f t="shared" si="63"/>
        <v>-586.83836235374031</v>
      </c>
      <c r="J689">
        <f t="shared" si="64"/>
        <v>-0.75051476517208293</v>
      </c>
      <c r="N689">
        <f t="shared" si="65"/>
        <v>-3.6321788399840149E-4</v>
      </c>
      <c r="R689" t="str">
        <f t="shared" si="60"/>
        <v/>
      </c>
      <c r="S689" t="str">
        <f t="shared" si="61"/>
        <v/>
      </c>
    </row>
    <row r="690" spans="1:19" x14ac:dyDescent="0.25">
      <c r="A690">
        <v>10.221745897817801</v>
      </c>
      <c r="B690">
        <v>1.0660281507985001</v>
      </c>
      <c r="C690">
        <v>0.93831201060566205</v>
      </c>
      <c r="D690">
        <v>0.92456469260736696</v>
      </c>
      <c r="E690">
        <f t="shared" si="62"/>
        <v>1.0904605379084582</v>
      </c>
      <c r="F690">
        <v>7.7378556314552395E-4</v>
      </c>
      <c r="G690">
        <v>4.6322299999999998</v>
      </c>
      <c r="H690">
        <v>4.4802799999999996</v>
      </c>
      <c r="I690">
        <f t="shared" si="63"/>
        <v>-571.01270741739984</v>
      </c>
      <c r="J690">
        <f t="shared" si="64"/>
        <v>-0.73468911023574246</v>
      </c>
      <c r="N690">
        <f t="shared" si="65"/>
        <v>-3.6443881081851126E-4</v>
      </c>
      <c r="R690" t="str">
        <f t="shared" si="60"/>
        <v/>
      </c>
      <c r="S690" t="str">
        <f t="shared" si="61"/>
        <v/>
      </c>
    </row>
    <row r="691" spans="1:19" x14ac:dyDescent="0.25">
      <c r="A691">
        <v>10.236646402042</v>
      </c>
      <c r="B691">
        <v>1.0641373739558599</v>
      </c>
      <c r="C691">
        <v>0.94014717638363399</v>
      </c>
      <c r="D691">
        <v>0.92649245840280503</v>
      </c>
      <c r="E691">
        <f t="shared" si="62"/>
        <v>1.0901114520453159</v>
      </c>
      <c r="F691">
        <v>7.7378556314552395E-4</v>
      </c>
      <c r="G691">
        <v>4.6322299999999998</v>
      </c>
      <c r="H691">
        <v>4.4802799999999996</v>
      </c>
      <c r="I691">
        <f t="shared" si="63"/>
        <v>-555.15895814075543</v>
      </c>
      <c r="J691">
        <f t="shared" si="64"/>
        <v>-0.71883536095909806</v>
      </c>
      <c r="N691">
        <f t="shared" si="65"/>
        <v>-3.6566318512465314E-4</v>
      </c>
      <c r="R691" t="str">
        <f t="shared" si="60"/>
        <v/>
      </c>
      <c r="S691" t="str">
        <f t="shared" si="61"/>
        <v/>
      </c>
    </row>
    <row r="692" spans="1:19" x14ac:dyDescent="0.25">
      <c r="A692">
        <v>10.251546906266199</v>
      </c>
      <c r="B692">
        <v>1.06224659711322</v>
      </c>
      <c r="C692">
        <v>0.94198234216160603</v>
      </c>
      <c r="D692">
        <v>0.92842022419824299</v>
      </c>
      <c r="E692">
        <f t="shared" si="62"/>
        <v>1.0897642181255112</v>
      </c>
      <c r="F692">
        <v>7.7378556314552395E-4</v>
      </c>
      <c r="G692">
        <v>4.6322299999999998</v>
      </c>
      <c r="H692">
        <v>4.4802799999999996</v>
      </c>
      <c r="I692">
        <f t="shared" si="63"/>
        <v>-539.2770145979822</v>
      </c>
      <c r="J692">
        <f t="shared" si="64"/>
        <v>-0.70295341741632478</v>
      </c>
      <c r="N692">
        <f t="shared" si="65"/>
        <v>-3.6689101103330892E-4</v>
      </c>
      <c r="R692" t="str">
        <f t="shared" si="60"/>
        <v/>
      </c>
      <c r="S692" t="str">
        <f t="shared" si="61"/>
        <v/>
      </c>
    </row>
    <row r="693" spans="1:19" x14ac:dyDescent="0.25">
      <c r="A693">
        <v>10.2664474104904</v>
      </c>
      <c r="B693">
        <v>1.0603558202705801</v>
      </c>
      <c r="C693">
        <v>0.94381750793957897</v>
      </c>
      <c r="D693">
        <v>0.93035159513533405</v>
      </c>
      <c r="E693">
        <f t="shared" si="62"/>
        <v>1.0894188236538584</v>
      </c>
      <c r="F693">
        <v>7.7378556314552395E-4</v>
      </c>
      <c r="G693">
        <v>4.6322299999999998</v>
      </c>
      <c r="H693">
        <v>4.4802799999999996</v>
      </c>
      <c r="I693">
        <f t="shared" si="63"/>
        <v>-523.36677632917645</v>
      </c>
      <c r="J693">
        <f t="shared" si="64"/>
        <v>-0.687043179147519</v>
      </c>
      <c r="N693">
        <f t="shared" si="65"/>
        <v>-3.6812229260864719E-4</v>
      </c>
      <c r="R693" t="str">
        <f t="shared" si="60"/>
        <v/>
      </c>
      <c r="S693" t="str">
        <f t="shared" si="61"/>
        <v/>
      </c>
    </row>
    <row r="694" spans="1:19" x14ac:dyDescent="0.25">
      <c r="A694">
        <v>10.281347914714701</v>
      </c>
      <c r="B694">
        <v>1.0584650434279399</v>
      </c>
      <c r="C694">
        <v>0.94565267371755102</v>
      </c>
      <c r="D694">
        <v>0.93238139982978097</v>
      </c>
      <c r="E694">
        <f t="shared" si="62"/>
        <v>1.0890752562374413</v>
      </c>
      <c r="F694">
        <v>7.7378556314552395E-4</v>
      </c>
      <c r="G694">
        <v>4.6322299999999998</v>
      </c>
      <c r="H694">
        <v>4.4802799999999996</v>
      </c>
      <c r="I694">
        <f t="shared" si="63"/>
        <v>-507.42814233654786</v>
      </c>
      <c r="J694">
        <f t="shared" si="64"/>
        <v>-0.67110454515489049</v>
      </c>
      <c r="N694">
        <f t="shared" si="65"/>
        <v>-3.6935703386181093E-4</v>
      </c>
      <c r="R694" t="str">
        <f t="shared" si="60"/>
        <v/>
      </c>
      <c r="S694" t="str">
        <f t="shared" si="61"/>
        <v/>
      </c>
    </row>
    <row r="695" spans="1:19" x14ac:dyDescent="0.25">
      <c r="A695">
        <v>10.2962484189389</v>
      </c>
      <c r="B695">
        <v>1.0565742665853</v>
      </c>
      <c r="C695">
        <v>0.94748783949552295</v>
      </c>
      <c r="D695">
        <v>0.93441120452422699</v>
      </c>
      <c r="E695">
        <f t="shared" si="62"/>
        <v>1.0887335035846373</v>
      </c>
      <c r="F695">
        <v>7.7378556314552395E-4</v>
      </c>
      <c r="G695">
        <v>4.6322299999999998</v>
      </c>
      <c r="H695">
        <v>4.4802799999999996</v>
      </c>
      <c r="I695">
        <f t="shared" si="63"/>
        <v>-491.46101108057877</v>
      </c>
      <c r="J695">
        <f t="shared" si="64"/>
        <v>-0.65513741389892133</v>
      </c>
      <c r="N695">
        <f t="shared" si="65"/>
        <v>-3.7059523875019522E-4</v>
      </c>
      <c r="R695" t="str">
        <f t="shared" si="60"/>
        <v/>
      </c>
      <c r="S695" t="str">
        <f t="shared" si="61"/>
        <v/>
      </c>
    </row>
    <row r="696" spans="1:19" x14ac:dyDescent="0.25">
      <c r="A696">
        <v>10.311148923163101</v>
      </c>
      <c r="B696">
        <v>1.05468348974266</v>
      </c>
      <c r="C696">
        <v>0.949323005273495</v>
      </c>
      <c r="D696">
        <v>0.93644100921867401</v>
      </c>
      <c r="E696">
        <f t="shared" si="62"/>
        <v>1.0883935535041316</v>
      </c>
      <c r="F696">
        <v>7.7378556314552395E-4</v>
      </c>
      <c r="G696">
        <v>4.6322299999999998</v>
      </c>
      <c r="H696">
        <v>4.4802799999999996</v>
      </c>
      <c r="I696">
        <f t="shared" si="63"/>
        <v>-475.4652804761314</v>
      </c>
      <c r="J696">
        <f t="shared" si="64"/>
        <v>-0.63914168329447396</v>
      </c>
      <c r="N696">
        <f t="shared" si="65"/>
        <v>-3.7183691117672208E-4</v>
      </c>
      <c r="R696" t="str">
        <f t="shared" si="60"/>
        <v/>
      </c>
      <c r="S696" t="str">
        <f t="shared" si="61"/>
        <v/>
      </c>
    </row>
    <row r="697" spans="1:19" x14ac:dyDescent="0.25">
      <c r="A697">
        <v>10.3260494273873</v>
      </c>
      <c r="B697">
        <v>1.0527927129000201</v>
      </c>
      <c r="C697">
        <v>0.95129558914275003</v>
      </c>
      <c r="D697">
        <v>0.93847081391312104</v>
      </c>
      <c r="E697">
        <f t="shared" si="62"/>
        <v>1.0880553939039643</v>
      </c>
      <c r="F697">
        <v>7.7378556314552395E-4</v>
      </c>
      <c r="G697">
        <v>4.6322299999999998</v>
      </c>
      <c r="H697">
        <v>4.4802799999999996</v>
      </c>
      <c r="I697">
        <f t="shared" si="63"/>
        <v>-459.44084788853928</v>
      </c>
      <c r="J697">
        <f t="shared" si="64"/>
        <v>-0.62311725070688184</v>
      </c>
      <c r="N697">
        <f t="shared" si="65"/>
        <v>-3.7308205498910594E-4</v>
      </c>
      <c r="R697" t="str">
        <f t="shared" si="60"/>
        <v/>
      </c>
      <c r="S697" t="str">
        <f t="shared" si="61"/>
        <v/>
      </c>
    </row>
    <row r="698" spans="1:19" x14ac:dyDescent="0.25">
      <c r="A698">
        <v>10.3409499316116</v>
      </c>
      <c r="B698">
        <v>1.0507868183729601</v>
      </c>
      <c r="C698">
        <v>0.953343158413261</v>
      </c>
      <c r="D698">
        <v>0.94050061860756695</v>
      </c>
      <c r="E698">
        <f t="shared" si="62"/>
        <v>1.087719012790574</v>
      </c>
      <c r="F698">
        <v>7.7378556314552395E-4</v>
      </c>
      <c r="G698">
        <v>4.6322299999999998</v>
      </c>
      <c r="H698">
        <v>4.4802799999999996</v>
      </c>
      <c r="I698">
        <f t="shared" si="63"/>
        <v>-442.40929539671799</v>
      </c>
      <c r="J698">
        <f t="shared" si="64"/>
        <v>-0.60608569821506064</v>
      </c>
      <c r="N698">
        <f t="shared" si="65"/>
        <v>-3.7440680696660506E-4</v>
      </c>
      <c r="R698" t="str">
        <f t="shared" si="60"/>
        <v/>
      </c>
      <c r="S698" t="str">
        <f t="shared" si="61"/>
        <v/>
      </c>
    </row>
    <row r="699" spans="1:19" x14ac:dyDescent="0.25">
      <c r="A699">
        <v>10.3558504358358</v>
      </c>
      <c r="B699">
        <v>1.04867359711067</v>
      </c>
      <c r="C699">
        <v>0.95539072768377198</v>
      </c>
      <c r="D699">
        <v>0.94253042330201398</v>
      </c>
      <c r="E699">
        <f t="shared" si="62"/>
        <v>1.0873843982678661</v>
      </c>
      <c r="F699">
        <v>7.7378556314552395E-4</v>
      </c>
      <c r="G699">
        <v>4.6322299999999998</v>
      </c>
      <c r="H699">
        <v>4.4802799999999996</v>
      </c>
      <c r="I699">
        <f t="shared" si="63"/>
        <v>-424.43125398789357</v>
      </c>
      <c r="J699">
        <f t="shared" si="64"/>
        <v>-0.58810765680623611</v>
      </c>
      <c r="N699">
        <f t="shared" si="65"/>
        <v>-3.7580667632641768E-4</v>
      </c>
      <c r="R699" t="str">
        <f t="shared" si="60"/>
        <v/>
      </c>
      <c r="S699" t="str">
        <f t="shared" si="61"/>
        <v/>
      </c>
    </row>
    <row r="700" spans="1:19" x14ac:dyDescent="0.25">
      <c r="A700">
        <v>10.370750940060001</v>
      </c>
      <c r="B700">
        <v>1.0465603758483799</v>
      </c>
      <c r="C700">
        <v>0.95743829695428295</v>
      </c>
      <c r="D700">
        <v>0.944560227996461</v>
      </c>
      <c r="E700">
        <f t="shared" si="62"/>
        <v>1.0870515385362687</v>
      </c>
      <c r="F700">
        <v>7.7378556314552395E-4</v>
      </c>
      <c r="G700">
        <v>4.6322299999999998</v>
      </c>
      <c r="H700">
        <v>4.4802799999999996</v>
      </c>
      <c r="I700">
        <f t="shared" si="63"/>
        <v>-406.41694779376269</v>
      </c>
      <c r="J700">
        <f t="shared" si="64"/>
        <v>-0.57009335061210531</v>
      </c>
      <c r="N700">
        <f t="shared" si="65"/>
        <v>-3.7721089672286036E-4</v>
      </c>
      <c r="R700" t="str">
        <f t="shared" si="60"/>
        <v/>
      </c>
      <c r="S700" t="str">
        <f t="shared" si="61"/>
        <v/>
      </c>
    </row>
    <row r="701" spans="1:19" x14ac:dyDescent="0.25">
      <c r="A701">
        <v>10.3856514442842</v>
      </c>
      <c r="B701">
        <v>1.0444471545860801</v>
      </c>
      <c r="C701">
        <v>0.95948586622479404</v>
      </c>
      <c r="D701">
        <v>0.94659003269090802</v>
      </c>
      <c r="E701">
        <f t="shared" si="62"/>
        <v>1.0867204218918203</v>
      </c>
      <c r="F701">
        <v>7.7378556314552395E-4</v>
      </c>
      <c r="G701">
        <v>4.6322299999999998</v>
      </c>
      <c r="H701">
        <v>4.4802799999999996</v>
      </c>
      <c r="I701">
        <f t="shared" si="63"/>
        <v>-388.36623021392148</v>
      </c>
      <c r="J701">
        <f t="shared" si="64"/>
        <v>-0.55204263303226409</v>
      </c>
      <c r="N701">
        <f t="shared" si="65"/>
        <v>-3.7861947318948891E-4</v>
      </c>
      <c r="R701" t="str">
        <f t="shared" si="60"/>
        <v/>
      </c>
      <c r="S701" t="str">
        <f t="shared" si="61"/>
        <v/>
      </c>
    </row>
    <row r="702" spans="1:19" x14ac:dyDescent="0.25">
      <c r="A702">
        <v>10.4005519485085</v>
      </c>
      <c r="B702">
        <v>1.04233393332379</v>
      </c>
      <c r="C702">
        <v>0.96153343549530501</v>
      </c>
      <c r="D702">
        <v>0.94861983738535505</v>
      </c>
      <c r="E702">
        <f t="shared" si="62"/>
        <v>1.0863910367252561</v>
      </c>
      <c r="F702">
        <v>7.7378556314552395E-4</v>
      </c>
      <c r="G702">
        <v>4.6322299999999998</v>
      </c>
      <c r="H702">
        <v>4.4802799999999996</v>
      </c>
      <c r="I702">
        <f t="shared" si="63"/>
        <v>-370.2789537574684</v>
      </c>
      <c r="J702">
        <f t="shared" si="64"/>
        <v>-0.53395535657581106</v>
      </c>
      <c r="N702">
        <f t="shared" si="65"/>
        <v>-3.8003241066745413E-4</v>
      </c>
      <c r="R702" t="str">
        <f t="shared" si="60"/>
        <v/>
      </c>
      <c r="S702" t="str">
        <f t="shared" si="61"/>
        <v/>
      </c>
    </row>
    <row r="703" spans="1:19" x14ac:dyDescent="0.25">
      <c r="A703">
        <v>10.415452452732699</v>
      </c>
      <c r="B703">
        <v>1.0402207120614999</v>
      </c>
      <c r="C703">
        <v>0.96358100476581598</v>
      </c>
      <c r="D703">
        <v>0.95064964207980096</v>
      </c>
      <c r="E703">
        <f t="shared" si="62"/>
        <v>1.0860633715211154</v>
      </c>
      <c r="F703">
        <v>7.7378556314552395E-4</v>
      </c>
      <c r="G703">
        <v>4.6322299999999998</v>
      </c>
      <c r="H703">
        <v>4.4802799999999996</v>
      </c>
      <c r="I703">
        <f t="shared" si="63"/>
        <v>-352.15497003527287</v>
      </c>
      <c r="J703">
        <f t="shared" si="64"/>
        <v>-0.51583137285361547</v>
      </c>
      <c r="N703">
        <f t="shared" si="65"/>
        <v>-3.8144971400418495E-4</v>
      </c>
      <c r="R703" t="str">
        <f t="shared" si="60"/>
        <v/>
      </c>
      <c r="S703" t="str">
        <f t="shared" si="61"/>
        <v/>
      </c>
    </row>
    <row r="704" spans="1:19" x14ac:dyDescent="0.25">
      <c r="A704">
        <v>10.4303529569569</v>
      </c>
      <c r="B704">
        <v>1.0381074907992101</v>
      </c>
      <c r="C704">
        <v>0.96562857403632696</v>
      </c>
      <c r="D704">
        <v>0.95267944677424798</v>
      </c>
      <c r="E704">
        <f t="shared" si="62"/>
        <v>1.0857374148568388</v>
      </c>
      <c r="F704">
        <v>7.7378556314552395E-4</v>
      </c>
      <c r="G704">
        <v>4.6322299999999998</v>
      </c>
      <c r="H704">
        <v>4.4802799999999996</v>
      </c>
      <c r="I704">
        <f t="shared" si="63"/>
        <v>-333.99412975300601</v>
      </c>
      <c r="J704">
        <f t="shared" si="64"/>
        <v>-0.49767053257134858</v>
      </c>
      <c r="N704">
        <f t="shared" si="65"/>
        <v>-3.8287138795199108E-4</v>
      </c>
      <c r="R704" t="str">
        <f t="shared" si="60"/>
        <v/>
      </c>
      <c r="S704" t="str">
        <f t="shared" si="61"/>
        <v/>
      </c>
    </row>
    <row r="705" spans="1:19" x14ac:dyDescent="0.25">
      <c r="A705">
        <v>10.4452534611811</v>
      </c>
      <c r="B705">
        <v>1.03599426953691</v>
      </c>
      <c r="C705">
        <v>0.96767614330683804</v>
      </c>
      <c r="D705">
        <v>0.95470925146869501</v>
      </c>
      <c r="E705">
        <f t="shared" si="62"/>
        <v>1.0854131554018951</v>
      </c>
      <c r="F705">
        <v>7.7378556314552395E-4</v>
      </c>
      <c r="G705">
        <v>4.6322299999999998</v>
      </c>
      <c r="H705">
        <v>4.4802799999999996</v>
      </c>
      <c r="I705">
        <f t="shared" si="63"/>
        <v>-315.79628270358506</v>
      </c>
      <c r="J705">
        <f t="shared" si="64"/>
        <v>-0.47947268552192768</v>
      </c>
      <c r="N705">
        <f t="shared" si="65"/>
        <v>-3.8429743716669274E-4</v>
      </c>
      <c r="R705" t="str">
        <f t="shared" si="60"/>
        <v/>
      </c>
      <c r="S705" t="str">
        <f t="shared" si="61"/>
        <v/>
      </c>
    </row>
    <row r="706" spans="1:19" x14ac:dyDescent="0.25">
      <c r="A706">
        <v>10.4601539654054</v>
      </c>
      <c r="B706">
        <v>1.0338810482746199</v>
      </c>
      <c r="C706">
        <v>0.96972371257734902</v>
      </c>
      <c r="D706">
        <v>0.95697703292254599</v>
      </c>
      <c r="E706">
        <f t="shared" si="62"/>
        <v>1.0850905819169061</v>
      </c>
      <c r="F706">
        <v>7.7378556314552395E-4</v>
      </c>
      <c r="G706">
        <v>4.6322299999999998</v>
      </c>
      <c r="H706">
        <v>4.4802799999999996</v>
      </c>
      <c r="I706">
        <f t="shared" si="63"/>
        <v>-297.56127776007469</v>
      </c>
      <c r="J706">
        <f t="shared" si="64"/>
        <v>-0.4612376805784173</v>
      </c>
      <c r="N706">
        <f t="shared" si="65"/>
        <v>-3.8572786620619395E-4</v>
      </c>
      <c r="R706" t="str">
        <f t="shared" si="60"/>
        <v/>
      </c>
      <c r="S706" t="str">
        <f t="shared" si="61"/>
        <v/>
      </c>
    </row>
    <row r="707" spans="1:19" x14ac:dyDescent="0.25">
      <c r="A707">
        <v>10.475054469629599</v>
      </c>
      <c r="B707">
        <v>1.0317678270123301</v>
      </c>
      <c r="C707">
        <v>0.97177128184785999</v>
      </c>
      <c r="D707">
        <v>0.95939611512100398</v>
      </c>
      <c r="E707">
        <f t="shared" si="62"/>
        <v>1.0847696832527935</v>
      </c>
      <c r="F707">
        <v>7.7378556314552395E-4</v>
      </c>
      <c r="G707">
        <v>4.6322299999999998</v>
      </c>
      <c r="H707">
        <v>4.4802799999999996</v>
      </c>
      <c r="I707">
        <f t="shared" si="63"/>
        <v>-279.28896286763461</v>
      </c>
      <c r="J707">
        <f t="shared" si="64"/>
        <v>-0.44296536568597722</v>
      </c>
      <c r="N707">
        <f t="shared" si="65"/>
        <v>-3.871626795291108E-4</v>
      </c>
      <c r="R707" t="str">
        <f t="shared" si="60"/>
        <v/>
      </c>
      <c r="S707" t="str">
        <f t="shared" si="61"/>
        <v/>
      </c>
    </row>
    <row r="708" spans="1:19" x14ac:dyDescent="0.25">
      <c r="A708">
        <v>10.4899549738538</v>
      </c>
      <c r="B708">
        <v>1.02965460575003</v>
      </c>
      <c r="C708">
        <v>0.97381885111837097</v>
      </c>
      <c r="D708">
        <v>0.96181519731946297</v>
      </c>
      <c r="E708">
        <f t="shared" si="62"/>
        <v>1.0844504483499136</v>
      </c>
      <c r="F708">
        <v>7.7378556314552395E-4</v>
      </c>
      <c r="G708">
        <v>4.6322299999999998</v>
      </c>
      <c r="H708">
        <v>4.4802799999999996</v>
      </c>
      <c r="I708">
        <f t="shared" si="63"/>
        <v>-260.97918503616353</v>
      </c>
      <c r="J708">
        <f t="shared" si="64"/>
        <v>-0.42465558785450613</v>
      </c>
      <c r="N708">
        <f t="shared" si="65"/>
        <v>-3.886018814933234E-4</v>
      </c>
      <c r="R708" t="str">
        <f t="shared" si="60"/>
        <v/>
      </c>
      <c r="S708" t="str">
        <f t="shared" si="61"/>
        <v/>
      </c>
    </row>
    <row r="709" spans="1:19" x14ac:dyDescent="0.25">
      <c r="A709">
        <v>10.504855478077999</v>
      </c>
      <c r="B709">
        <v>1.0275413844877399</v>
      </c>
      <c r="C709">
        <v>0.97602690268564996</v>
      </c>
      <c r="D709">
        <v>0.96423427951792096</v>
      </c>
      <c r="E709">
        <f t="shared" si="62"/>
        <v>1.0841328662372214</v>
      </c>
      <c r="F709">
        <v>7.7378556314552395E-4</v>
      </c>
      <c r="G709">
        <v>4.6322299999999998</v>
      </c>
      <c r="H709">
        <v>4.4802799999999996</v>
      </c>
      <c r="I709">
        <f t="shared" si="63"/>
        <v>-242.63179033288532</v>
      </c>
      <c r="J709">
        <f t="shared" si="64"/>
        <v>-0.4063081931512279</v>
      </c>
      <c r="N709">
        <f t="shared" si="65"/>
        <v>-3.9004547635451367E-4</v>
      </c>
      <c r="R709" t="str">
        <f t="shared" si="60"/>
        <v/>
      </c>
      <c r="S709" t="str">
        <f t="shared" si="61"/>
        <v/>
      </c>
    </row>
    <row r="710" spans="1:19" x14ac:dyDescent="0.25">
      <c r="A710">
        <v>10.5197559823023</v>
      </c>
      <c r="B710">
        <v>1.0254371135343401</v>
      </c>
      <c r="C710">
        <v>0.97843200836039301</v>
      </c>
      <c r="D710">
        <v>0.96665336171638006</v>
      </c>
      <c r="E710">
        <f t="shared" si="62"/>
        <v>1.083816926031435</v>
      </c>
      <c r="F710">
        <v>7.7378556314552395E-4</v>
      </c>
      <c r="G710">
        <v>4.6322299999999998</v>
      </c>
      <c r="H710">
        <v>4.4802799999999996</v>
      </c>
      <c r="I710">
        <f t="shared" si="63"/>
        <v>-224.32457202910203</v>
      </c>
      <c r="J710">
        <f t="shared" si="64"/>
        <v>-0.38800097484744461</v>
      </c>
      <c r="N710">
        <f t="shared" si="65"/>
        <v>-3.9148732618142463E-4</v>
      </c>
      <c r="R710" t="str">
        <f t="shared" si="60"/>
        <v/>
      </c>
      <c r="S710" t="str">
        <f t="shared" si="61"/>
        <v/>
      </c>
    </row>
    <row r="711" spans="1:19" x14ac:dyDescent="0.25">
      <c r="A711">
        <v>10.534656486526501</v>
      </c>
      <c r="B711">
        <v>1.02341960752823</v>
      </c>
      <c r="C711">
        <v>0.98083711403513596</v>
      </c>
      <c r="D711">
        <v>0.96907244391483904</v>
      </c>
      <c r="E711">
        <f t="shared" si="62"/>
        <v>1.0835026169362159</v>
      </c>
      <c r="F711">
        <v>7.7378556314552395E-4</v>
      </c>
      <c r="G711">
        <v>4.6322299999999998</v>
      </c>
      <c r="H711">
        <v>4.4802799999999996</v>
      </c>
      <c r="I711">
        <f t="shared" si="63"/>
        <v>-206.73690088560465</v>
      </c>
      <c r="J711">
        <f t="shared" si="64"/>
        <v>-0.37041330370394726</v>
      </c>
      <c r="N711">
        <f t="shared" si="65"/>
        <v>-3.9287382216188433E-4</v>
      </c>
      <c r="R711" t="str">
        <f t="shared" si="60"/>
        <v/>
      </c>
      <c r="S711" t="str">
        <f t="shared" si="61"/>
        <v/>
      </c>
    </row>
    <row r="712" spans="1:19" x14ac:dyDescent="0.25">
      <c r="A712">
        <v>10.5495569907507</v>
      </c>
      <c r="B712">
        <v>1.02140210152212</v>
      </c>
      <c r="C712">
        <v>0.98324221970987902</v>
      </c>
      <c r="D712">
        <v>0.97149152611329703</v>
      </c>
      <c r="E712">
        <f t="shared" si="62"/>
        <v>1.0831899282413424</v>
      </c>
      <c r="F712">
        <v>7.7378556314552395E-4</v>
      </c>
      <c r="G712">
        <v>4.6322299999999998</v>
      </c>
      <c r="H712">
        <v>4.4802799999999996</v>
      </c>
      <c r="I712">
        <f t="shared" si="63"/>
        <v>-189.11452426630615</v>
      </c>
      <c r="J712">
        <f t="shared" si="64"/>
        <v>-0.35279092708464871</v>
      </c>
      <c r="N712">
        <f t="shared" si="65"/>
        <v>-3.9426433300148887E-4</v>
      </c>
      <c r="R712" t="str">
        <f t="shared" si="60"/>
        <v/>
      </c>
      <c r="S712" t="str">
        <f t="shared" si="61"/>
        <v/>
      </c>
    </row>
    <row r="713" spans="1:19" x14ac:dyDescent="0.25">
      <c r="A713">
        <v>10.564457494974899</v>
      </c>
      <c r="B713">
        <v>1.0193845955160099</v>
      </c>
      <c r="C713">
        <v>0.98564732538462296</v>
      </c>
      <c r="D713">
        <v>0.97391060831175602</v>
      </c>
      <c r="E713">
        <f t="shared" si="62"/>
        <v>1.0828788493219097</v>
      </c>
      <c r="F713">
        <v>7.7378556314552395E-4</v>
      </c>
      <c r="G713">
        <v>4.6322299999999998</v>
      </c>
      <c r="H713">
        <v>4.4802799999999996</v>
      </c>
      <c r="I713">
        <f t="shared" si="63"/>
        <v>-171.4573049328086</v>
      </c>
      <c r="J713">
        <f t="shared" si="64"/>
        <v>-0.3351337077511512</v>
      </c>
      <c r="N713">
        <f t="shared" si="65"/>
        <v>-3.9565886204185095E-4</v>
      </c>
      <c r="R713" t="str">
        <f t="shared" si="60"/>
        <v/>
      </c>
      <c r="S713" t="str">
        <f t="shared" si="61"/>
        <v/>
      </c>
    </row>
    <row r="714" spans="1:19" x14ac:dyDescent="0.25">
      <c r="A714">
        <v>10.5793579991992</v>
      </c>
      <c r="B714">
        <v>1.0173670895098901</v>
      </c>
      <c r="C714">
        <v>0.98805243105936602</v>
      </c>
      <c r="D714">
        <v>0.97632969051021401</v>
      </c>
      <c r="E714">
        <f t="shared" si="62"/>
        <v>1.0825693696375267</v>
      </c>
      <c r="F714">
        <v>7.7378556314552395E-4</v>
      </c>
      <c r="G714">
        <v>4.6322299999999998</v>
      </c>
      <c r="H714">
        <v>4.4802799999999996</v>
      </c>
      <c r="I714">
        <f t="shared" si="63"/>
        <v>-153.76510483097778</v>
      </c>
      <c r="J714">
        <f t="shared" si="64"/>
        <v>-0.31744150764932033</v>
      </c>
      <c r="N714">
        <f t="shared" si="65"/>
        <v>-3.9705741253364757E-4</v>
      </c>
      <c r="R714" t="str">
        <f t="shared" si="60"/>
        <v/>
      </c>
      <c r="S714" t="str">
        <f t="shared" si="61"/>
        <v/>
      </c>
    </row>
    <row r="715" spans="1:19" x14ac:dyDescent="0.25">
      <c r="A715">
        <v>10.594258503423401</v>
      </c>
      <c r="B715">
        <v>1.01534958350378</v>
      </c>
      <c r="C715">
        <v>0.99045753673410897</v>
      </c>
      <c r="D715">
        <v>0.978748772708673</v>
      </c>
      <c r="E715">
        <f t="shared" si="62"/>
        <v>1.0822614787315354</v>
      </c>
      <c r="F715">
        <v>7.7378556314552395E-4</v>
      </c>
      <c r="G715">
        <v>4.6322299999999998</v>
      </c>
      <c r="H715">
        <v>4.4802799999999996</v>
      </c>
      <c r="I715">
        <f t="shared" si="63"/>
        <v>-136.03778508480934</v>
      </c>
      <c r="J715">
        <f t="shared" si="64"/>
        <v>-0.29971418790315191</v>
      </c>
      <c r="N715">
        <f t="shared" si="65"/>
        <v>-3.9845998763538031E-4</v>
      </c>
      <c r="R715" t="str">
        <f t="shared" si="60"/>
        <v/>
      </c>
      <c r="S715" t="str">
        <f t="shared" si="61"/>
        <v/>
      </c>
    </row>
    <row r="716" spans="1:19" x14ac:dyDescent="0.25">
      <c r="A716">
        <v>10.6091590076476</v>
      </c>
      <c r="B716">
        <v>1.01333207749767</v>
      </c>
      <c r="C716">
        <v>0.99286264240885203</v>
      </c>
      <c r="D716">
        <v>0.98116785490713099</v>
      </c>
      <c r="E716">
        <f t="shared" si="62"/>
        <v>1.0819551662302158</v>
      </c>
      <c r="F716" s="45">
        <v>3.7327167944728298E-5</v>
      </c>
      <c r="G716">
        <v>4.6322299999999998</v>
      </c>
      <c r="H716">
        <v>4.4802799999999996</v>
      </c>
      <c r="I716">
        <f t="shared" si="63"/>
        <v>-118.27520598937423</v>
      </c>
      <c r="J716">
        <f t="shared" si="64"/>
        <v>-0.2819516088077168</v>
      </c>
      <c r="N716">
        <f t="shared" si="65"/>
        <v>-3.9986659041218911E-4</v>
      </c>
      <c r="R716" t="str">
        <f t="shared" si="60"/>
        <v/>
      </c>
      <c r="S716" t="str">
        <f t="shared" si="61"/>
        <v/>
      </c>
    </row>
    <row r="717" spans="1:19" x14ac:dyDescent="0.25">
      <c r="A717">
        <v>10.624059511871801</v>
      </c>
      <c r="B717">
        <v>1.0113145714915599</v>
      </c>
      <c r="C717">
        <v>0.99526774808359497</v>
      </c>
      <c r="D717">
        <v>0.98358693710558998</v>
      </c>
      <c r="E717">
        <f t="shared" si="62"/>
        <v>1.081650421842022</v>
      </c>
      <c r="F717" s="45">
        <v>3.7327167944728298E-5</v>
      </c>
      <c r="G717">
        <v>4.6322299999999998</v>
      </c>
      <c r="H717">
        <v>4.4802799999999996</v>
      </c>
      <c r="I717">
        <f t="shared" si="63"/>
        <v>-100.47722700455509</v>
      </c>
      <c r="J717">
        <f t="shared" si="64"/>
        <v>-0.26415362982289764</v>
      </c>
      <c r="N717">
        <f t="shared" si="65"/>
        <v>-4.0127722383458754E-4</v>
      </c>
      <c r="R717" t="str">
        <f t="shared" si="60"/>
        <v/>
      </c>
      <c r="S717" t="str">
        <f t="shared" si="61"/>
        <v/>
      </c>
    </row>
    <row r="718" spans="1:19" x14ac:dyDescent="0.25">
      <c r="A718">
        <v>10.638960016096</v>
      </c>
      <c r="B718">
        <v>1.0092970654854501</v>
      </c>
      <c r="C718">
        <v>0.99767285375833803</v>
      </c>
      <c r="D718">
        <v>0.985948723290903</v>
      </c>
      <c r="E718">
        <f t="shared" si="62"/>
        <v>1.0813472353568137</v>
      </c>
      <c r="F718" s="45">
        <v>3.7327167944728298E-5</v>
      </c>
      <c r="G718">
        <v>4.6322299999999998</v>
      </c>
      <c r="H718">
        <v>4.4802799999999996</v>
      </c>
      <c r="I718">
        <f t="shared" si="63"/>
        <v>-82.643706748290711</v>
      </c>
      <c r="J718">
        <f t="shared" si="64"/>
        <v>-0.24632010956663328</v>
      </c>
      <c r="N718">
        <f t="shared" si="65"/>
        <v>-4.0269189077722038E-4</v>
      </c>
      <c r="R718" t="str">
        <f t="shared" si="60"/>
        <v/>
      </c>
      <c r="S718" t="str">
        <f t="shared" si="61"/>
        <v/>
      </c>
    </row>
    <row r="719" spans="1:19" x14ac:dyDescent="0.25">
      <c r="A719">
        <v>10.653860520320301</v>
      </c>
      <c r="B719">
        <v>1.00727955947934</v>
      </c>
      <c r="C719">
        <v>1.00007795943308</v>
      </c>
      <c r="D719">
        <v>0.98806194447270601</v>
      </c>
      <c r="E719">
        <f t="shared" si="62"/>
        <v>1.0810455966450987</v>
      </c>
      <c r="F719" s="45">
        <v>3.7327167944728298E-5</v>
      </c>
      <c r="G719">
        <v>4.6322299999999998</v>
      </c>
      <c r="H719">
        <v>4.4802799999999996</v>
      </c>
      <c r="I719">
        <f t="shared" si="63"/>
        <v>-64.774502989829642</v>
      </c>
      <c r="J719">
        <f t="shared" si="64"/>
        <v>-0.22845090580817223</v>
      </c>
      <c r="N719">
        <f t="shared" si="65"/>
        <v>-4.0411059401760161E-4</v>
      </c>
      <c r="R719" t="str">
        <f t="shared" ref="R719:R782" si="66">IF(S719="","",A719)</f>
        <v/>
      </c>
      <c r="S719" t="str">
        <f t="shared" ref="S719:S782" si="67">IF(AND(B719&gt;B718, B719&gt;B720), B719, "")</f>
        <v/>
      </c>
    </row>
    <row r="720" spans="1:19" x14ac:dyDescent="0.25">
      <c r="A720">
        <v>10.6687610245445</v>
      </c>
      <c r="B720">
        <v>1.0052620534732299</v>
      </c>
      <c r="C720">
        <v>1.00248306510782</v>
      </c>
      <c r="D720">
        <v>0.99017516565451003</v>
      </c>
      <c r="E720">
        <f t="shared" si="62"/>
        <v>1.0807454956572922</v>
      </c>
      <c r="F720" s="45">
        <v>3.7327167944728298E-5</v>
      </c>
      <c r="G720">
        <v>4.6322299999999998</v>
      </c>
      <c r="H720">
        <v>4.4802799999999996</v>
      </c>
      <c r="I720">
        <f t="shared" si="63"/>
        <v>-46.869472642935499</v>
      </c>
      <c r="J720">
        <f t="shared" si="64"/>
        <v>-0.21054587546127809</v>
      </c>
      <c r="N720">
        <f t="shared" si="65"/>
        <v>-4.055333362348405E-4</v>
      </c>
      <c r="R720" t="str">
        <f t="shared" si="66"/>
        <v/>
      </c>
      <c r="S720" t="str">
        <f t="shared" si="67"/>
        <v/>
      </c>
    </row>
    <row r="721" spans="1:19" x14ac:dyDescent="0.25">
      <c r="A721">
        <v>10.683661528768701</v>
      </c>
      <c r="B721">
        <v>1.0032445474671201</v>
      </c>
      <c r="C721">
        <v>1.00444553948256</v>
      </c>
      <c r="D721">
        <v>0.99228838683631404</v>
      </c>
      <c r="E721">
        <f t="shared" si="62"/>
        <v>1.0804469224229634</v>
      </c>
      <c r="F721" s="45">
        <v>3.7327167944728298E-5</v>
      </c>
      <c r="G721">
        <v>4.6322299999999998</v>
      </c>
      <c r="H721">
        <v>4.4802799999999996</v>
      </c>
      <c r="I721">
        <f t="shared" si="63"/>
        <v>-28.928471759006694</v>
      </c>
      <c r="J721">
        <f t="shared" si="64"/>
        <v>-0.19260487457734929</v>
      </c>
      <c r="N721">
        <f t="shared" si="65"/>
        <v>-4.0696012000835541E-4</v>
      </c>
      <c r="R721" t="str">
        <f t="shared" si="66"/>
        <v/>
      </c>
      <c r="S721" t="str">
        <f t="shared" si="67"/>
        <v/>
      </c>
    </row>
    <row r="722" spans="1:19" x14ac:dyDescent="0.25">
      <c r="A722">
        <v>10.6985620329929</v>
      </c>
      <c r="B722">
        <v>1.00128302304675</v>
      </c>
      <c r="C722">
        <v>1.00528665709901</v>
      </c>
      <c r="D722">
        <v>0.99440160801811694</v>
      </c>
      <c r="E722">
        <f t="shared" si="62"/>
        <v>1.0801498670501111</v>
      </c>
      <c r="F722" s="45">
        <v>3.7327167944728298E-5</v>
      </c>
      <c r="G722">
        <v>4.6322299999999998</v>
      </c>
      <c r="H722">
        <v>4.4802799999999996</v>
      </c>
      <c r="I722">
        <f t="shared" si="63"/>
        <v>-11.450671467999099</v>
      </c>
      <c r="J722">
        <f t="shared" si="64"/>
        <v>-0.17512707428634167</v>
      </c>
      <c r="N722">
        <f t="shared" si="65"/>
        <v>-4.0835119075654261E-4</v>
      </c>
      <c r="R722" t="str">
        <f t="shared" si="66"/>
        <v/>
      </c>
      <c r="S722" t="str">
        <f t="shared" si="67"/>
        <v/>
      </c>
    </row>
    <row r="723" spans="1:19" x14ac:dyDescent="0.25">
      <c r="A723">
        <v>10.7134625372172</v>
      </c>
      <c r="B723">
        <v>0.99942676343010495</v>
      </c>
      <c r="C723">
        <v>1.00612777471547</v>
      </c>
      <c r="D723">
        <v>0.99651482919992096</v>
      </c>
      <c r="E723">
        <f t="shared" si="62"/>
        <v>1.0798543197244348</v>
      </c>
      <c r="F723" s="45">
        <v>3.7327167944728298E-5</v>
      </c>
      <c r="G723">
        <v>4.6322299999999998</v>
      </c>
      <c r="H723">
        <v>4.4802799999999996</v>
      </c>
      <c r="I723">
        <f t="shared" si="63"/>
        <v>5.1207473398333363</v>
      </c>
      <c r="J723">
        <f t="shared" si="64"/>
        <v>-0.15855565547850925</v>
      </c>
      <c r="N723">
        <f t="shared" si="65"/>
        <v>-4.096711324651664E-4</v>
      </c>
      <c r="R723" t="str">
        <f t="shared" si="66"/>
        <v/>
      </c>
      <c r="S723" t="str">
        <f t="shared" si="67"/>
        <v/>
      </c>
    </row>
    <row r="724" spans="1:19" x14ac:dyDescent="0.25">
      <c r="A724">
        <v>10.7283630414414</v>
      </c>
      <c r="B724">
        <v>0.99757050381346002</v>
      </c>
      <c r="C724">
        <v>1.00696889233192</v>
      </c>
      <c r="D724">
        <v>0.99862805038172497</v>
      </c>
      <c r="E724">
        <f t="shared" si="62"/>
        <v>1.0795602707086251</v>
      </c>
      <c r="F724" s="45">
        <v>3.7327167944728298E-5</v>
      </c>
      <c r="G724">
        <v>4.6322299999999998</v>
      </c>
      <c r="H724">
        <v>4.4802799999999996</v>
      </c>
      <c r="I724">
        <f t="shared" si="63"/>
        <v>21.722973273673649</v>
      </c>
      <c r="J724">
        <f t="shared" si="64"/>
        <v>-0.14195342954466891</v>
      </c>
      <c r="N724">
        <f t="shared" si="65"/>
        <v>-4.1099450134661524E-4</v>
      </c>
      <c r="R724" t="str">
        <f t="shared" si="66"/>
        <v/>
      </c>
      <c r="S724" t="str">
        <f t="shared" si="67"/>
        <v/>
      </c>
    </row>
    <row r="725" spans="1:19" x14ac:dyDescent="0.25">
      <c r="A725">
        <v>10.7432635456656</v>
      </c>
      <c r="B725">
        <v>0.99571424419681398</v>
      </c>
      <c r="C725">
        <v>1.00781000994837</v>
      </c>
      <c r="D725">
        <v>1.00074127156352</v>
      </c>
      <c r="E725">
        <f t="shared" si="62"/>
        <v>1.0792677103416426</v>
      </c>
      <c r="F725" s="45">
        <v>3.7327167944728298E-5</v>
      </c>
      <c r="G725">
        <v>4.6322299999999998</v>
      </c>
      <c r="H725">
        <v>4.4802799999999996</v>
      </c>
      <c r="I725">
        <f t="shared" si="63"/>
        <v>38.356121090992261</v>
      </c>
      <c r="J725">
        <f t="shared" si="64"/>
        <v>-0.12532028172735032</v>
      </c>
      <c r="N725">
        <f t="shared" si="65"/>
        <v>-4.1232129910130557E-4</v>
      </c>
      <c r="R725" t="str">
        <f t="shared" si="66"/>
        <v/>
      </c>
      <c r="S725" t="str">
        <f t="shared" si="67"/>
        <v/>
      </c>
    </row>
    <row r="726" spans="1:19" x14ac:dyDescent="0.25">
      <c r="A726">
        <v>10.7581640498898</v>
      </c>
      <c r="B726">
        <v>0.99385798458016905</v>
      </c>
      <c r="C726">
        <v>1.00865112756482</v>
      </c>
      <c r="D726">
        <v>1.00285449274533</v>
      </c>
      <c r="E726">
        <f t="shared" si="62"/>
        <v>1.0789766290380225</v>
      </c>
      <c r="F726" s="45">
        <v>3.7327167944728298E-5</v>
      </c>
      <c r="G726">
        <v>4.6322299999999998</v>
      </c>
      <c r="H726">
        <v>4.4802799999999996</v>
      </c>
      <c r="I726">
        <f t="shared" si="63"/>
        <v>55.020306191637822</v>
      </c>
      <c r="J726">
        <f t="shared" si="64"/>
        <v>-0.10865609662670477</v>
      </c>
      <c r="N726">
        <f t="shared" si="65"/>
        <v>-4.1365152735364904E-4</v>
      </c>
      <c r="R726" t="str">
        <f t="shared" si="66"/>
        <v/>
      </c>
      <c r="S726" t="str">
        <f t="shared" si="67"/>
        <v/>
      </c>
    </row>
    <row r="727" spans="1:19" x14ac:dyDescent="0.25">
      <c r="A727">
        <v>10.7730645541141</v>
      </c>
      <c r="B727">
        <v>0.99200172496352401</v>
      </c>
      <c r="C727">
        <v>1.00949224518128</v>
      </c>
      <c r="D727">
        <v>1.00496771392713</v>
      </c>
      <c r="E727">
        <f t="shared" si="62"/>
        <v>1.078687017287177</v>
      </c>
      <c r="F727" s="45">
        <v>3.7327167944728298E-5</v>
      </c>
      <c r="G727">
        <v>4.6322299999999998</v>
      </c>
      <c r="H727">
        <v>4.4802799999999996</v>
      </c>
      <c r="I727">
        <f t="shared" si="63"/>
        <v>71.715644622702825</v>
      </c>
      <c r="J727">
        <f t="shared" si="64"/>
        <v>-9.1960758195639758E-2</v>
      </c>
      <c r="N727">
        <f t="shared" si="65"/>
        <v>-4.1498518765116082E-4</v>
      </c>
      <c r="R727" t="str">
        <f t="shared" si="66"/>
        <v/>
      </c>
      <c r="S727" t="str">
        <f t="shared" si="67"/>
        <v/>
      </c>
    </row>
    <row r="728" spans="1:19" x14ac:dyDescent="0.25">
      <c r="A728">
        <v>10.787965058338299</v>
      </c>
      <c r="B728">
        <v>0.99014546534687897</v>
      </c>
      <c r="C728">
        <v>1.01033336279773</v>
      </c>
      <c r="D728">
        <v>1.00708093510893</v>
      </c>
      <c r="E728">
        <f t="shared" si="62"/>
        <v>1.0783988656527157</v>
      </c>
      <c r="F728" s="45">
        <v>3.7327167944728298E-5</v>
      </c>
      <c r="G728">
        <v>4.6322299999999998</v>
      </c>
      <c r="H728">
        <v>4.4802799999999996</v>
      </c>
      <c r="I728">
        <f t="shared" si="63"/>
        <v>88.442253083329689</v>
      </c>
      <c r="J728">
        <f t="shared" si="64"/>
        <v>-7.5234149735012898E-2</v>
      </c>
      <c r="N728">
        <f t="shared" si="65"/>
        <v>-4.1632228146355158E-4</v>
      </c>
      <c r="R728" t="str">
        <f t="shared" si="66"/>
        <v/>
      </c>
      <c r="S728" t="str">
        <f t="shared" si="67"/>
        <v/>
      </c>
    </row>
    <row r="729" spans="1:19" x14ac:dyDescent="0.25">
      <c r="A729">
        <v>10.8028655625625</v>
      </c>
      <c r="B729">
        <v>0.98828920573023304</v>
      </c>
      <c r="C729">
        <v>1.01117448041418</v>
      </c>
      <c r="D729">
        <v>1.0091941562907401</v>
      </c>
      <c r="E729">
        <f t="shared" si="62"/>
        <v>1.0781121647717531</v>
      </c>
      <c r="F729" s="45">
        <v>3.7327167944728298E-5</v>
      </c>
      <c r="G729">
        <v>4.6322299999999998</v>
      </c>
      <c r="H729">
        <v>4.4802799999999996</v>
      </c>
      <c r="I729">
        <f t="shared" si="63"/>
        <v>105.20024892962604</v>
      </c>
      <c r="J729">
        <f t="shared" si="64"/>
        <v>-5.8476153888716541E-2</v>
      </c>
      <c r="N729">
        <f t="shared" si="65"/>
        <v>-4.1766281018181819E-4</v>
      </c>
      <c r="R729" t="str">
        <f t="shared" si="66"/>
        <v/>
      </c>
      <c r="S729" t="str">
        <f t="shared" si="67"/>
        <v/>
      </c>
    </row>
    <row r="730" spans="1:19" x14ac:dyDescent="0.25">
      <c r="A730">
        <v>10.817766066786699</v>
      </c>
      <c r="B730">
        <v>0.98643294611358801</v>
      </c>
      <c r="C730">
        <v>1.01201559803063</v>
      </c>
      <c r="D730">
        <v>1.0113073774725401</v>
      </c>
      <c r="E730">
        <f t="shared" si="62"/>
        <v>1.0778269053542431</v>
      </c>
      <c r="F730" s="45">
        <v>3.7327167944728298E-5</v>
      </c>
      <c r="G730">
        <v>4.6322299999999998</v>
      </c>
      <c r="H730">
        <v>4.4802799999999996</v>
      </c>
      <c r="I730">
        <f t="shared" si="63"/>
        <v>121.98975017957208</v>
      </c>
      <c r="J730">
        <f t="shared" si="64"/>
        <v>-4.1686652638770499E-2</v>
      </c>
      <c r="N730">
        <f t="shared" si="65"/>
        <v>-4.1900677511731921E-4</v>
      </c>
      <c r="R730" t="str">
        <f t="shared" si="66"/>
        <v/>
      </c>
      <c r="S730" t="str">
        <f t="shared" si="67"/>
        <v/>
      </c>
    </row>
    <row r="731" spans="1:19" x14ac:dyDescent="0.25">
      <c r="A731">
        <v>10.832666571011</v>
      </c>
      <c r="B731">
        <v>0.98457668649694297</v>
      </c>
      <c r="C731">
        <v>1.01285671564709</v>
      </c>
      <c r="D731">
        <v>1.0134418233618601</v>
      </c>
      <c r="E731">
        <f t="shared" si="62"/>
        <v>1.0775430781823105</v>
      </c>
      <c r="F731" s="45">
        <v>3.7327167944728298E-5</v>
      </c>
      <c r="G731">
        <v>4.6322299999999998</v>
      </c>
      <c r="H731">
        <v>4.4802799999999996</v>
      </c>
      <c r="I731">
        <f t="shared" si="63"/>
        <v>138.81087551805552</v>
      </c>
      <c r="J731">
        <f t="shared" si="64"/>
        <v>-2.4865527300287057E-2</v>
      </c>
      <c r="N731">
        <f t="shared" si="65"/>
        <v>-4.2035417750085289E-4</v>
      </c>
      <c r="R731" t="str">
        <f t="shared" si="66"/>
        <v/>
      </c>
      <c r="S731" t="str">
        <f t="shared" si="67"/>
        <v/>
      </c>
    </row>
    <row r="732" spans="1:19" x14ac:dyDescent="0.25">
      <c r="A732">
        <v>10.847567075235199</v>
      </c>
      <c r="B732">
        <v>0.98272042688029704</v>
      </c>
      <c r="C732">
        <v>1.01369783326354</v>
      </c>
      <c r="D732">
        <v>1.0155828501564801</v>
      </c>
      <c r="E732">
        <f t="shared" si="62"/>
        <v>1.0772606741095987</v>
      </c>
      <c r="F732" s="45">
        <v>3.7327167944728298E-5</v>
      </c>
      <c r="G732">
        <v>4.6322299999999998</v>
      </c>
      <c r="H732">
        <v>4.4802799999999996</v>
      </c>
      <c r="I732">
        <f t="shared" si="63"/>
        <v>155.66374430188159</v>
      </c>
      <c r="J732">
        <f t="shared" si="64"/>
        <v>-8.0126585164609875E-3</v>
      </c>
      <c r="N732">
        <f t="shared" si="65"/>
        <v>-4.2170501848171613E-4</v>
      </c>
      <c r="R732" t="str">
        <f t="shared" si="66"/>
        <v/>
      </c>
      <c r="S732" t="str">
        <f t="shared" si="67"/>
        <v/>
      </c>
    </row>
    <row r="733" spans="1:19" x14ac:dyDescent="0.25">
      <c r="A733">
        <v>10.8624675794594</v>
      </c>
      <c r="B733">
        <v>0.980864167263652</v>
      </c>
      <c r="C733">
        <v>1.01453895087999</v>
      </c>
      <c r="D733">
        <v>1.0177238769511101</v>
      </c>
      <c r="E733">
        <f t="shared" si="62"/>
        <v>1.0769796840606061</v>
      </c>
      <c r="F733" s="45">
        <v>3.7327167944728298E-5</v>
      </c>
      <c r="G733">
        <v>4.6322299999999998</v>
      </c>
      <c r="H733">
        <v>4.4802799999999996</v>
      </c>
      <c r="I733">
        <f t="shared" si="63"/>
        <v>172.54847656483034</v>
      </c>
      <c r="J733">
        <f t="shared" si="64"/>
        <v>8.8720737464877582E-3</v>
      </c>
      <c r="N733">
        <f t="shared" si="65"/>
        <v>-4.2305929912676013E-4</v>
      </c>
      <c r="R733" t="str">
        <f t="shared" si="66"/>
        <v/>
      </c>
      <c r="S733" t="str">
        <f t="shared" si="67"/>
        <v/>
      </c>
    </row>
    <row r="734" spans="1:19" x14ac:dyDescent="0.25">
      <c r="A734">
        <v>10.877368083683599</v>
      </c>
      <c r="B734">
        <v>0.97900790764700596</v>
      </c>
      <c r="C734">
        <v>1.0156232169605</v>
      </c>
      <c r="D734">
        <v>1.0198649037457399</v>
      </c>
      <c r="E734">
        <f t="shared" si="62"/>
        <v>1.0767000990300495</v>
      </c>
      <c r="F734" s="45">
        <v>3.7327167944728298E-5</v>
      </c>
      <c r="G734">
        <v>4.6322299999999998</v>
      </c>
      <c r="H734">
        <v>4.4802799999999996</v>
      </c>
      <c r="I734">
        <f t="shared" si="63"/>
        <v>189.46519302284372</v>
      </c>
      <c r="J734">
        <f t="shared" si="64"/>
        <v>2.5788790204501141E-2</v>
      </c>
      <c r="N734">
        <f t="shared" si="65"/>
        <v>-4.244170204194404E-4</v>
      </c>
      <c r="R734" t="str">
        <f t="shared" si="66"/>
        <v/>
      </c>
      <c r="S734" t="str">
        <f t="shared" si="67"/>
        <v/>
      </c>
    </row>
    <row r="735" spans="1:19" x14ac:dyDescent="0.25">
      <c r="A735">
        <v>10.8922685879079</v>
      </c>
      <c r="B735">
        <v>0.97723874347024697</v>
      </c>
      <c r="C735">
        <v>1.0171127995787601</v>
      </c>
      <c r="D735">
        <v>1.0220059305403599</v>
      </c>
      <c r="E735">
        <f t="shared" si="62"/>
        <v>1.0764219100822208</v>
      </c>
      <c r="F735" s="45">
        <v>3.7327167944728298E-5</v>
      </c>
      <c r="G735">
        <v>4.6322299999999998</v>
      </c>
      <c r="H735">
        <v>4.4802799999999996</v>
      </c>
      <c r="I735">
        <f t="shared" si="63"/>
        <v>205.6180591044367</v>
      </c>
      <c r="J735">
        <f t="shared" si="64"/>
        <v>4.1941656286094114E-2</v>
      </c>
      <c r="N735">
        <f t="shared" si="65"/>
        <v>-4.2571424072767244E-4</v>
      </c>
      <c r="R735" t="str">
        <f t="shared" si="66"/>
        <v/>
      </c>
      <c r="S735" t="str">
        <f t="shared" si="67"/>
        <v/>
      </c>
    </row>
    <row r="736" spans="1:19" x14ac:dyDescent="0.25">
      <c r="A736">
        <v>10.907169092132101</v>
      </c>
      <c r="B736">
        <v>0.97573724424126396</v>
      </c>
      <c r="C736">
        <v>1.01860238219702</v>
      </c>
      <c r="D736">
        <v>1.0241469573349899</v>
      </c>
      <c r="E736">
        <f t="shared" si="62"/>
        <v>1.076145108350363</v>
      </c>
      <c r="F736" s="45">
        <v>3.7327167944728298E-5</v>
      </c>
      <c r="G736">
        <v>4.6322299999999998</v>
      </c>
      <c r="H736">
        <v>4.4802799999999996</v>
      </c>
      <c r="I736">
        <f t="shared" si="63"/>
        <v>219.35004169458031</v>
      </c>
      <c r="J736">
        <f t="shared" si="64"/>
        <v>5.5673638876237733E-2</v>
      </c>
      <c r="N736">
        <f t="shared" si="65"/>
        <v>-4.2681765165499696E-4</v>
      </c>
      <c r="R736" t="str">
        <f t="shared" si="66"/>
        <v/>
      </c>
      <c r="S736" t="str">
        <f t="shared" si="67"/>
        <v/>
      </c>
    </row>
    <row r="737" spans="1:19" x14ac:dyDescent="0.25">
      <c r="A737">
        <v>10.9220695963563</v>
      </c>
      <c r="B737">
        <v>0.97423574501228105</v>
      </c>
      <c r="C737">
        <v>1.02009196481528</v>
      </c>
      <c r="D737">
        <v>1.02628798412962</v>
      </c>
      <c r="E737">
        <f t="shared" si="62"/>
        <v>1.0758696850360343</v>
      </c>
      <c r="F737" s="45">
        <v>3.7327167944728298E-5</v>
      </c>
      <c r="G737">
        <v>4.6322299999999998</v>
      </c>
      <c r="H737">
        <v>4.4802799999999996</v>
      </c>
      <c r="I737">
        <f t="shared" si="63"/>
        <v>233.10317182833398</v>
      </c>
      <c r="J737">
        <f t="shared" si="64"/>
        <v>6.942676900999141E-2</v>
      </c>
      <c r="N737">
        <f t="shared" si="65"/>
        <v>-4.279233152668657E-4</v>
      </c>
      <c r="R737" t="str">
        <f t="shared" si="66"/>
        <v/>
      </c>
      <c r="S737" t="str">
        <f t="shared" si="67"/>
        <v/>
      </c>
    </row>
    <row r="738" spans="1:19" x14ac:dyDescent="0.25">
      <c r="A738">
        <v>10.936970100580499</v>
      </c>
      <c r="B738">
        <v>0.97273424578329803</v>
      </c>
      <c r="C738">
        <v>1.0215815474335499</v>
      </c>
      <c r="D738">
        <v>1.02842901092425</v>
      </c>
      <c r="E738">
        <f t="shared" si="62"/>
        <v>1.0755956314084969</v>
      </c>
      <c r="F738" s="45">
        <v>3.7327167944728298E-5</v>
      </c>
      <c r="G738">
        <v>4.6322299999999998</v>
      </c>
      <c r="H738">
        <v>4.4802799999999996</v>
      </c>
      <c r="I738">
        <f t="shared" si="63"/>
        <v>246.87751474150593</v>
      </c>
      <c r="J738">
        <f t="shared" si="64"/>
        <v>8.3201111923163359E-2</v>
      </c>
      <c r="N738">
        <f t="shared" si="65"/>
        <v>-4.2903123191757831E-4</v>
      </c>
      <c r="R738" t="str">
        <f t="shared" si="66"/>
        <v/>
      </c>
      <c r="S738" t="str">
        <f t="shared" si="67"/>
        <v/>
      </c>
    </row>
    <row r="739" spans="1:19" x14ac:dyDescent="0.25">
      <c r="A739">
        <v>10.9518706048048</v>
      </c>
      <c r="B739">
        <v>0.97123274655431502</v>
      </c>
      <c r="C739">
        <v>1.0230711300518101</v>
      </c>
      <c r="D739">
        <v>1.03057003771887</v>
      </c>
      <c r="E739">
        <f t="shared" si="62"/>
        <v>1.0753229388040995</v>
      </c>
      <c r="F739" s="45">
        <v>3.7327167944728298E-5</v>
      </c>
      <c r="G739">
        <v>4.6322299999999998</v>
      </c>
      <c r="H739">
        <v>4.4802799999999996</v>
      </c>
      <c r="I739">
        <f t="shared" si="63"/>
        <v>260.67313597222631</v>
      </c>
      <c r="J739">
        <f t="shared" si="64"/>
        <v>9.6996733153883727E-2</v>
      </c>
      <c r="N739">
        <f t="shared" si="65"/>
        <v>-4.3014140192382206E-4</v>
      </c>
      <c r="R739" t="str">
        <f t="shared" si="66"/>
        <v/>
      </c>
      <c r="S739" t="str">
        <f t="shared" si="67"/>
        <v/>
      </c>
    </row>
    <row r="740" spans="1:19" x14ac:dyDescent="0.25">
      <c r="A740">
        <v>10.966771109029001</v>
      </c>
      <c r="B740">
        <v>0.969731247325332</v>
      </c>
      <c r="C740">
        <v>1.02456071267007</v>
      </c>
      <c r="D740">
        <v>1.0327110645135</v>
      </c>
      <c r="E740">
        <f t="shared" si="62"/>
        <v>1.075051598625681</v>
      </c>
      <c r="F740" s="45">
        <v>3.7327167944728298E-5</v>
      </c>
      <c r="G740">
        <v>4.6322299999999998</v>
      </c>
      <c r="H740">
        <v>4.4802799999999996</v>
      </c>
      <c r="I740">
        <f t="shared" si="63"/>
        <v>274.49010136282214</v>
      </c>
      <c r="J740">
        <f t="shared" si="64"/>
        <v>0.11081369854447956</v>
      </c>
      <c r="N740">
        <f t="shared" si="65"/>
        <v>-4.3125382556432419E-4</v>
      </c>
      <c r="R740" t="str">
        <f t="shared" si="66"/>
        <v/>
      </c>
      <c r="S740" t="str">
        <f t="shared" si="67"/>
        <v/>
      </c>
    </row>
    <row r="741" spans="1:19" x14ac:dyDescent="0.25">
      <c r="A741">
        <v>10.9816716132532</v>
      </c>
      <c r="B741">
        <v>0.96822974809634899</v>
      </c>
      <c r="C741">
        <v>1.0260502952883299</v>
      </c>
      <c r="D741">
        <v>1.0348520913081301</v>
      </c>
      <c r="E741">
        <f t="shared" si="62"/>
        <v>1.0747816023419581</v>
      </c>
      <c r="F741" s="45">
        <v>3.7327167944728298E-5</v>
      </c>
      <c r="G741">
        <v>4.6322299999999998</v>
      </c>
      <c r="H741">
        <v>4.4802799999999996</v>
      </c>
      <c r="I741">
        <f t="shared" si="63"/>
        <v>288.32847706170168</v>
      </c>
      <c r="J741">
        <f t="shared" si="64"/>
        <v>0.1246520742433591</v>
      </c>
      <c r="N741">
        <f t="shared" si="65"/>
        <v>-4.3236850307950479E-4</v>
      </c>
      <c r="R741" t="str">
        <f t="shared" si="66"/>
        <v/>
      </c>
      <c r="S741" t="str">
        <f t="shared" si="67"/>
        <v/>
      </c>
    </row>
    <row r="742" spans="1:19" x14ac:dyDescent="0.25">
      <c r="A742">
        <v>10.996572117477401</v>
      </c>
      <c r="B742">
        <v>0.96672824886736597</v>
      </c>
      <c r="C742">
        <v>1.0275398779065901</v>
      </c>
      <c r="D742">
        <v>1.0369931181027501</v>
      </c>
      <c r="E742">
        <f t="shared" si="62"/>
        <v>1.0745129414869408</v>
      </c>
      <c r="F742" s="45">
        <v>3.7327167944728298E-5</v>
      </c>
      <c r="G742">
        <v>4.6322299999999998</v>
      </c>
      <c r="H742">
        <v>4.4802799999999996</v>
      </c>
      <c r="I742">
        <f t="shared" si="63"/>
        <v>302.18832952525474</v>
      </c>
      <c r="J742">
        <f t="shared" si="64"/>
        <v>0.13851192670691218</v>
      </c>
      <c r="N742">
        <f t="shared" si="65"/>
        <v>-4.3348543467112494E-4</v>
      </c>
      <c r="R742" t="str">
        <f t="shared" si="66"/>
        <v/>
      </c>
      <c r="S742" t="str">
        <f t="shared" si="67"/>
        <v/>
      </c>
    </row>
    <row r="743" spans="1:19" x14ac:dyDescent="0.25">
      <c r="A743">
        <v>11.011472621701699</v>
      </c>
      <c r="B743">
        <v>0.96522674963838295</v>
      </c>
      <c r="C743">
        <v>1.02902946052486</v>
      </c>
      <c r="D743">
        <v>1.03894544413382</v>
      </c>
      <c r="E743">
        <f t="shared" si="62"/>
        <v>1.0742456076593399</v>
      </c>
      <c r="F743" s="45">
        <v>3.7327167944728298E-5</v>
      </c>
      <c r="G743">
        <v>4.6322299999999998</v>
      </c>
      <c r="H743">
        <v>4.4802799999999996</v>
      </c>
      <c r="I743">
        <f t="shared" si="63"/>
        <v>316.06972551976736</v>
      </c>
      <c r="J743">
        <f t="shared" si="64"/>
        <v>0.15239332270142478</v>
      </c>
      <c r="N743">
        <f t="shared" si="65"/>
        <v>-4.3460462050193342E-4</v>
      </c>
      <c r="R743" t="str">
        <f t="shared" si="66"/>
        <v/>
      </c>
      <c r="S743" t="str">
        <f t="shared" si="67"/>
        <v/>
      </c>
    </row>
    <row r="744" spans="1:19" x14ac:dyDescent="0.25">
      <c r="A744">
        <v>11.0263731259259</v>
      </c>
      <c r="B744">
        <v>0.96372525040940005</v>
      </c>
      <c r="C744">
        <v>1.0305190431431199</v>
      </c>
      <c r="D744">
        <v>1.04053036004029</v>
      </c>
      <c r="E744">
        <f t="shared" si="62"/>
        <v>1.0739795925219939</v>
      </c>
      <c r="F744" s="45">
        <v>3.7327167944728298E-5</v>
      </c>
      <c r="G744">
        <v>4.6322299999999998</v>
      </c>
      <c r="H744">
        <v>4.4802799999999996</v>
      </c>
      <c r="I744">
        <f t="shared" si="63"/>
        <v>329.97273212335085</v>
      </c>
      <c r="J744">
        <f t="shared" si="64"/>
        <v>0.16629632930500826</v>
      </c>
      <c r="N744">
        <f t="shared" si="65"/>
        <v>-4.3572606069531119E-4</v>
      </c>
      <c r="R744" t="str">
        <f t="shared" si="66"/>
        <v/>
      </c>
      <c r="S744" t="str">
        <f t="shared" si="67"/>
        <v/>
      </c>
    </row>
    <row r="745" spans="1:19" x14ac:dyDescent="0.25">
      <c r="A745">
        <v>11.0412736301501</v>
      </c>
      <c r="B745">
        <v>0.96222375118041603</v>
      </c>
      <c r="C745">
        <v>1.0320086257613801</v>
      </c>
      <c r="D745">
        <v>1.04211527594677</v>
      </c>
      <c r="E745">
        <f t="shared" si="62"/>
        <v>1.0737148878012832</v>
      </c>
      <c r="F745" s="45">
        <v>3.7327167944728298E-5</v>
      </c>
      <c r="G745">
        <v>4.6322299999999998</v>
      </c>
      <c r="H745">
        <v>4.4802799999999996</v>
      </c>
      <c r="I745">
        <f t="shared" si="63"/>
        <v>343.89741672789967</v>
      </c>
      <c r="J745">
        <f t="shared" si="64"/>
        <v>0.18022101390955708</v>
      </c>
      <c r="N745">
        <f t="shared" si="65"/>
        <v>-4.3684975533491235E-4</v>
      </c>
      <c r="R745" t="str">
        <f t="shared" si="66"/>
        <v/>
      </c>
      <c r="S745" t="str">
        <f t="shared" si="67"/>
        <v/>
      </c>
    </row>
    <row r="746" spans="1:19" x14ac:dyDescent="0.25">
      <c r="A746">
        <v>11.056174134374301</v>
      </c>
      <c r="B746">
        <v>0.96072225195143302</v>
      </c>
      <c r="C746">
        <v>1.03349820837964</v>
      </c>
      <c r="D746">
        <v>1.04370019185324</v>
      </c>
      <c r="E746">
        <f t="shared" si="62"/>
        <v>1.073451485286568</v>
      </c>
      <c r="F746" s="45">
        <v>3.7327167944728298E-5</v>
      </c>
      <c r="G746">
        <v>4.6322299999999998</v>
      </c>
      <c r="H746">
        <v>4.4802799999999996</v>
      </c>
      <c r="I746">
        <f t="shared" si="63"/>
        <v>357.84384704100847</v>
      </c>
      <c r="J746">
        <f t="shared" si="64"/>
        <v>0.19416744422266591</v>
      </c>
      <c r="N746">
        <f t="shared" si="65"/>
        <v>-4.37975704464302E-4</v>
      </c>
      <c r="R746" t="str">
        <f t="shared" si="66"/>
        <v/>
      </c>
      <c r="S746" t="str">
        <f t="shared" si="67"/>
        <v/>
      </c>
    </row>
    <row r="747" spans="1:19" x14ac:dyDescent="0.25">
      <c r="A747">
        <v>11.071074638598599</v>
      </c>
      <c r="B747">
        <v>0.95922075272245</v>
      </c>
      <c r="C747">
        <v>1.0346553786228201</v>
      </c>
      <c r="D747">
        <v>1.0452851077597201</v>
      </c>
      <c r="E747">
        <f t="shared" ref="E747:E810" si="68">$E$1*A747^-$E$2 + 1</f>
        <v>1.0731893768296201</v>
      </c>
      <c r="F747" s="45">
        <v>3.7327167944728298E-5</v>
      </c>
      <c r="G747">
        <v>4.6322299999999998</v>
      </c>
      <c r="H747">
        <v>4.4802799999999996</v>
      </c>
      <c r="I747">
        <f t="shared" ref="I747:I810" si="69">IF(B747=0,100,-$M$4*$L$4*LN(B747))</f>
        <v>371.81209108800721</v>
      </c>
      <c r="J747">
        <f t="shared" ref="J747:J810" si="70">(I747-$K$4)*$J$2</f>
        <v>0.20813568826966464</v>
      </c>
      <c r="N747">
        <f t="shared" ref="N747:N810" si="71">($O$4*(1-EXP(-$P$4*(B747-$Q$4)))^2-$O$4)*0.0001</f>
        <v>-4.3910390808659533E-4</v>
      </c>
      <c r="R747" t="str">
        <f t="shared" si="66"/>
        <v/>
      </c>
      <c r="S747" t="str">
        <f t="shared" si="67"/>
        <v/>
      </c>
    </row>
    <row r="748" spans="1:19" x14ac:dyDescent="0.25">
      <c r="A748">
        <v>11.0859751428228</v>
      </c>
      <c r="B748">
        <v>0.95810757290035398</v>
      </c>
      <c r="C748">
        <v>1.03579540585097</v>
      </c>
      <c r="D748">
        <v>1.0468700236661901</v>
      </c>
      <c r="E748">
        <f t="shared" si="68"/>
        <v>1.0729285543440743</v>
      </c>
      <c r="F748" s="45">
        <v>3.7327167944728298E-5</v>
      </c>
      <c r="G748">
        <v>4.6322299999999998</v>
      </c>
      <c r="H748">
        <v>4.4802799999999996</v>
      </c>
      <c r="I748">
        <f t="shared" si="69"/>
        <v>382.18197356733651</v>
      </c>
      <c r="J748">
        <f t="shared" si="70"/>
        <v>0.21850557074899393</v>
      </c>
      <c r="N748">
        <f t="shared" si="71"/>
        <v>-4.3994178970732385E-4</v>
      </c>
      <c r="R748" t="str">
        <f t="shared" si="66"/>
        <v/>
      </c>
      <c r="S748" t="str">
        <f t="shared" si="67"/>
        <v/>
      </c>
    </row>
    <row r="749" spans="1:19" x14ac:dyDescent="0.25">
      <c r="A749">
        <v>11.100875647046999</v>
      </c>
      <c r="B749">
        <v>0.95707876774596701</v>
      </c>
      <c r="C749">
        <v>1.0369354330791201</v>
      </c>
      <c r="D749">
        <v>1.0484549395726701</v>
      </c>
      <c r="E749">
        <f t="shared" si="68"/>
        <v>1.0726690098048648</v>
      </c>
      <c r="F749" s="45">
        <v>3.7327167944728298E-5</v>
      </c>
      <c r="G749">
        <v>4.6322299999999998</v>
      </c>
      <c r="H749">
        <v>4.4802799999999996</v>
      </c>
      <c r="I749">
        <f t="shared" si="69"/>
        <v>391.7765782626671</v>
      </c>
      <c r="J749">
        <f t="shared" si="70"/>
        <v>0.22810017544432454</v>
      </c>
      <c r="N749">
        <f t="shared" si="71"/>
        <v>-4.4071726498077455E-4</v>
      </c>
      <c r="R749" t="str">
        <f t="shared" si="66"/>
        <v/>
      </c>
      <c r="S749" t="str">
        <f t="shared" si="67"/>
        <v/>
      </c>
    </row>
    <row r="750" spans="1:19" x14ac:dyDescent="0.25">
      <c r="A750">
        <v>11.1157761512712</v>
      </c>
      <c r="B750">
        <v>0.95604996259158104</v>
      </c>
      <c r="C750">
        <v>1.0380754603072699</v>
      </c>
      <c r="D750">
        <v>1.0500398554791399</v>
      </c>
      <c r="E750">
        <f t="shared" si="68"/>
        <v>1.0724107352476857</v>
      </c>
      <c r="F750" s="45">
        <v>3.7327167944728298E-5</v>
      </c>
      <c r="G750">
        <v>4.6322299999999998</v>
      </c>
      <c r="H750">
        <v>4.4802799999999996</v>
      </c>
      <c r="I750">
        <f t="shared" si="69"/>
        <v>401.381502159734</v>
      </c>
      <c r="J750">
        <f t="shared" si="70"/>
        <v>0.23770509934139142</v>
      </c>
      <c r="N750">
        <f t="shared" si="71"/>
        <v>-4.4149379861537343E-4</v>
      </c>
      <c r="R750" t="str">
        <f t="shared" si="66"/>
        <v/>
      </c>
      <c r="S750" t="str">
        <f t="shared" si="67"/>
        <v/>
      </c>
    </row>
    <row r="751" spans="1:19" x14ac:dyDescent="0.25">
      <c r="A751">
        <v>11.1306766554954</v>
      </c>
      <c r="B751">
        <v>0.95502115743719496</v>
      </c>
      <c r="C751">
        <v>1.03921548753541</v>
      </c>
      <c r="D751">
        <v>1.0516247713856199</v>
      </c>
      <c r="E751">
        <f t="shared" si="68"/>
        <v>1.0721537227684494</v>
      </c>
      <c r="F751" s="45">
        <v>3.7327167944728298E-5</v>
      </c>
      <c r="G751">
        <v>4.6322299999999998</v>
      </c>
      <c r="H751">
        <v>4.4802799999999996</v>
      </c>
      <c r="I751">
        <f t="shared" si="69"/>
        <v>410.99676747949144</v>
      </c>
      <c r="J751">
        <f t="shared" si="70"/>
        <v>0.24732036466114887</v>
      </c>
      <c r="N751">
        <f t="shared" si="71"/>
        <v>-4.422713905687651E-4</v>
      </c>
      <c r="R751" t="str">
        <f t="shared" si="66"/>
        <v/>
      </c>
      <c r="S751" t="str">
        <f t="shared" si="67"/>
        <v/>
      </c>
    </row>
    <row r="752" spans="1:19" x14ac:dyDescent="0.25">
      <c r="A752">
        <v>11.1455771597197</v>
      </c>
      <c r="B752">
        <v>0.95399235228280899</v>
      </c>
      <c r="C752">
        <v>1.0403555147635599</v>
      </c>
      <c r="D752">
        <v>1.05320968729209</v>
      </c>
      <c r="E752">
        <f t="shared" si="68"/>
        <v>1.0718979645227495</v>
      </c>
      <c r="F752" s="45">
        <v>3.7327167944728298E-5</v>
      </c>
      <c r="G752">
        <v>4.6322299999999998</v>
      </c>
      <c r="H752">
        <v>4.4802799999999996</v>
      </c>
      <c r="I752">
        <f t="shared" si="69"/>
        <v>420.62239651473311</v>
      </c>
      <c r="J752">
        <f t="shared" si="70"/>
        <v>0.25694599369639054</v>
      </c>
      <c r="N752">
        <f t="shared" si="71"/>
        <v>-4.4305004078934218E-4</v>
      </c>
      <c r="R752" t="str">
        <f t="shared" si="66"/>
        <v/>
      </c>
      <c r="S752" t="str">
        <f t="shared" si="67"/>
        <v/>
      </c>
    </row>
    <row r="753" spans="1:19" x14ac:dyDescent="0.25">
      <c r="A753">
        <v>11.160477663943899</v>
      </c>
      <c r="B753">
        <v>0.95296354712842302</v>
      </c>
      <c r="C753">
        <v>1.04149554199171</v>
      </c>
      <c r="D753">
        <v>1.05479460319857</v>
      </c>
      <c r="E753">
        <f t="shared" si="68"/>
        <v>1.0716434527253378</v>
      </c>
      <c r="F753" s="45">
        <v>3.7327167944728298E-5</v>
      </c>
      <c r="G753">
        <v>4.6322299999999998</v>
      </c>
      <c r="H753">
        <v>4.4802799999999996</v>
      </c>
      <c r="I753">
        <f t="shared" si="69"/>
        <v>430.25841163041764</v>
      </c>
      <c r="J753">
        <f t="shared" si="70"/>
        <v>0.26658200881207506</v>
      </c>
      <c r="N753">
        <f t="shared" si="71"/>
        <v>-4.4382974921618965E-4</v>
      </c>
      <c r="R753" t="str">
        <f t="shared" si="66"/>
        <v/>
      </c>
      <c r="S753" t="str">
        <f t="shared" si="67"/>
        <v/>
      </c>
    </row>
    <row r="754" spans="1:19" x14ac:dyDescent="0.25">
      <c r="A754">
        <v>11.1753781681681</v>
      </c>
      <c r="B754">
        <v>0.95193474197403705</v>
      </c>
      <c r="C754">
        <v>1.0426355692198599</v>
      </c>
      <c r="D754">
        <v>1.05637951910504</v>
      </c>
      <c r="E754">
        <f t="shared" si="68"/>
        <v>1.0713901796495902</v>
      </c>
      <c r="F754" s="45">
        <v>3.7327167944728298E-5</v>
      </c>
      <c r="G754">
        <v>4.6322299999999998</v>
      </c>
      <c r="H754">
        <v>4.4802799999999996</v>
      </c>
      <c r="I754">
        <f t="shared" si="69"/>
        <v>439.90483526397662</v>
      </c>
      <c r="J754">
        <f t="shared" si="70"/>
        <v>0.27622843244563405</v>
      </c>
      <c r="N754">
        <f t="shared" si="71"/>
        <v>-4.4461051577902665E-4</v>
      </c>
      <c r="R754" t="str">
        <f t="shared" si="66"/>
        <v/>
      </c>
      <c r="S754" t="str">
        <f t="shared" si="67"/>
        <v/>
      </c>
    </row>
    <row r="755" spans="1:19" x14ac:dyDescent="0.25">
      <c r="A755">
        <v>11.190278672392299</v>
      </c>
      <c r="B755">
        <v>0.95090593681965097</v>
      </c>
      <c r="C755">
        <v>1.04377559644801</v>
      </c>
      <c r="D755">
        <v>1.05796443501152</v>
      </c>
      <c r="E755">
        <f t="shared" si="68"/>
        <v>1.0711381376269939</v>
      </c>
      <c r="F755" s="45">
        <v>3.7327167944728298E-5</v>
      </c>
      <c r="G755">
        <v>4.6322299999999998</v>
      </c>
      <c r="H755">
        <v>4.4802799999999996</v>
      </c>
      <c r="I755">
        <f t="shared" si="69"/>
        <v>449.56168992562976</v>
      </c>
      <c r="J755">
        <f t="shared" si="70"/>
        <v>0.28588528710728717</v>
      </c>
      <c r="N755">
        <f t="shared" si="71"/>
        <v>-4.4539234039815023E-4</v>
      </c>
      <c r="R755" t="str">
        <f t="shared" si="66"/>
        <v/>
      </c>
      <c r="S755" t="str">
        <f t="shared" si="67"/>
        <v/>
      </c>
    </row>
    <row r="756" spans="1:19" x14ac:dyDescent="0.25">
      <c r="A756">
        <v>11.2051791766166</v>
      </c>
      <c r="B756">
        <v>0.949877131665264</v>
      </c>
      <c r="C756">
        <v>1.0449156236761601</v>
      </c>
      <c r="D756">
        <v>1.0588876258819</v>
      </c>
      <c r="E756">
        <f t="shared" si="68"/>
        <v>1.0708873190466313</v>
      </c>
      <c r="F756" s="45">
        <v>3.7327167944728298E-5</v>
      </c>
      <c r="G756">
        <v>4.6322299999999998</v>
      </c>
      <c r="H756">
        <v>4.4802799999999996</v>
      </c>
      <c r="I756">
        <f t="shared" si="69"/>
        <v>459.22899819870548</v>
      </c>
      <c r="J756">
        <f t="shared" si="70"/>
        <v>0.29555259538036288</v>
      </c>
      <c r="N756">
        <f t="shared" si="71"/>
        <v>-4.4617522298437705E-4</v>
      </c>
      <c r="R756" t="str">
        <f t="shared" si="66"/>
        <v/>
      </c>
      <c r="S756" t="str">
        <f t="shared" si="67"/>
        <v/>
      </c>
    </row>
    <row r="757" spans="1:19" x14ac:dyDescent="0.25">
      <c r="A757">
        <v>11.220079680840801</v>
      </c>
      <c r="B757">
        <v>0.94884832651087803</v>
      </c>
      <c r="C757">
        <v>1.04605565090431</v>
      </c>
      <c r="D757">
        <v>1.0597495977062099</v>
      </c>
      <c r="E757">
        <f t="shared" si="68"/>
        <v>1.0706377163546772</v>
      </c>
      <c r="F757" s="45">
        <v>3.7327167944728298E-5</v>
      </c>
      <c r="G757">
        <v>4.6322299999999998</v>
      </c>
      <c r="H757">
        <v>4.4802799999999996</v>
      </c>
      <c r="I757">
        <f t="shared" si="69"/>
        <v>468.90678273992643</v>
      </c>
      <c r="J757">
        <f t="shared" si="70"/>
        <v>0.30523037992158386</v>
      </c>
      <c r="N757">
        <f t="shared" si="71"/>
        <v>-4.4695916343898416E-4</v>
      </c>
      <c r="R757" t="str">
        <f t="shared" si="66"/>
        <v/>
      </c>
      <c r="S757" t="str">
        <f t="shared" si="67"/>
        <v/>
      </c>
    </row>
    <row r="758" spans="1:19" x14ac:dyDescent="0.25">
      <c r="A758">
        <v>11.234980185065</v>
      </c>
      <c r="B758">
        <v>0.94781952135649195</v>
      </c>
      <c r="C758">
        <v>1.0471956781324601</v>
      </c>
      <c r="D758">
        <v>1.06061156953053</v>
      </c>
      <c r="E758">
        <f t="shared" si="68"/>
        <v>1.0703893220538867</v>
      </c>
      <c r="F758" s="45">
        <v>3.7327167944728298E-5</v>
      </c>
      <c r="G758">
        <v>4.6322299999999998</v>
      </c>
      <c r="H758">
        <v>4.4802799999999996</v>
      </c>
      <c r="I758">
        <f t="shared" si="69"/>
        <v>478.59506627978146</v>
      </c>
      <c r="J758">
        <f t="shared" si="70"/>
        <v>0.31491866346143887</v>
      </c>
      <c r="N758">
        <f t="shared" si="71"/>
        <v>-4.4774416165365376E-4</v>
      </c>
      <c r="R758" t="str">
        <f t="shared" si="66"/>
        <v/>
      </c>
      <c r="S758" t="str">
        <f t="shared" si="67"/>
        <v/>
      </c>
    </row>
    <row r="759" spans="1:19" x14ac:dyDescent="0.25">
      <c r="A759">
        <v>11.249880689289199</v>
      </c>
      <c r="B759">
        <v>0.94679071620210598</v>
      </c>
      <c r="C759">
        <v>1.0480719643812999</v>
      </c>
      <c r="D759">
        <v>1.0614735413548499</v>
      </c>
      <c r="E759">
        <f t="shared" si="68"/>
        <v>1.070142128703103</v>
      </c>
      <c r="F759" s="45">
        <v>3.7327167944728298E-5</v>
      </c>
      <c r="G759">
        <v>4.6322299999999998</v>
      </c>
      <c r="H759">
        <v>4.4802799999999996</v>
      </c>
      <c r="I759">
        <f t="shared" si="69"/>
        <v>488.29387162280494</v>
      </c>
      <c r="J759">
        <f t="shared" si="70"/>
        <v>0.32461746880446235</v>
      </c>
      <c r="N759">
        <f t="shared" si="71"/>
        <v>-4.4853021751041207E-4</v>
      </c>
      <c r="R759" t="str">
        <f t="shared" si="66"/>
        <v/>
      </c>
      <c r="S759" t="str">
        <f t="shared" si="67"/>
        <v/>
      </c>
    </row>
    <row r="760" spans="1:19" x14ac:dyDescent="0.25">
      <c r="A760">
        <v>11.2647811935135</v>
      </c>
      <c r="B760">
        <v>0.945887593142821</v>
      </c>
      <c r="C760">
        <v>1.04871149186645</v>
      </c>
      <c r="D760">
        <v>1.0623355131791701</v>
      </c>
      <c r="E760">
        <f t="shared" si="68"/>
        <v>1.0698961289167606</v>
      </c>
      <c r="F760" s="45">
        <v>3.7327167944728298E-5</v>
      </c>
      <c r="G760">
        <v>4.6322299999999998</v>
      </c>
      <c r="H760">
        <v>4.4802799999999996</v>
      </c>
      <c r="I760">
        <f t="shared" si="69"/>
        <v>496.81653053474901</v>
      </c>
      <c r="J760">
        <f t="shared" si="70"/>
        <v>0.33314012771640644</v>
      </c>
      <c r="N760">
        <f t="shared" si="71"/>
        <v>-4.4922111792091855E-4</v>
      </c>
      <c r="R760" t="str">
        <f t="shared" si="66"/>
        <v/>
      </c>
      <c r="S760" t="str">
        <f t="shared" si="67"/>
        <v/>
      </c>
    </row>
    <row r="761" spans="1:19" x14ac:dyDescent="0.25">
      <c r="A761">
        <v>11.279681697737701</v>
      </c>
      <c r="B761">
        <v>0.94517496866128503</v>
      </c>
      <c r="C761">
        <v>1.04935101935161</v>
      </c>
      <c r="D761">
        <v>1.06319748500348</v>
      </c>
      <c r="E761">
        <f t="shared" si="68"/>
        <v>1.0696513153644047</v>
      </c>
      <c r="F761" s="45">
        <v>3.7327167944728298E-5</v>
      </c>
      <c r="G761">
        <v>4.6322299999999998</v>
      </c>
      <c r="H761">
        <v>4.4802799999999996</v>
      </c>
      <c r="I761">
        <f t="shared" si="69"/>
        <v>503.54722397535079</v>
      </c>
      <c r="J761">
        <f t="shared" si="70"/>
        <v>0.33987082115700823</v>
      </c>
      <c r="N761">
        <f t="shared" si="71"/>
        <v>-4.4976685968889623E-4</v>
      </c>
      <c r="R761" t="str">
        <f t="shared" si="66"/>
        <v/>
      </c>
      <c r="S761" t="str">
        <f t="shared" si="67"/>
        <v/>
      </c>
    </row>
    <row r="762" spans="1:19" x14ac:dyDescent="0.25">
      <c r="A762">
        <v>11.2945822019619</v>
      </c>
      <c r="B762">
        <v>0.94446234417974795</v>
      </c>
      <c r="C762">
        <v>1.0499905468367601</v>
      </c>
      <c r="D762">
        <v>1.0640594568277999</v>
      </c>
      <c r="E762">
        <f t="shared" si="68"/>
        <v>1.0694076807701975</v>
      </c>
      <c r="F762" s="45">
        <v>3.7327167944728298E-5</v>
      </c>
      <c r="G762">
        <v>4.6322299999999998</v>
      </c>
      <c r="H762">
        <v>4.4802799999999996</v>
      </c>
      <c r="I762">
        <f t="shared" si="69"/>
        <v>510.28299400642356</v>
      </c>
      <c r="J762">
        <f t="shared" si="70"/>
        <v>0.34660659118808101</v>
      </c>
      <c r="N762">
        <f t="shared" si="71"/>
        <v>-4.5031310874092212E-4</v>
      </c>
      <c r="R762" t="str">
        <f t="shared" si="66"/>
        <v/>
      </c>
      <c r="S762" t="str">
        <f t="shared" si="67"/>
        <v/>
      </c>
    </row>
    <row r="763" spans="1:19" x14ac:dyDescent="0.25">
      <c r="A763">
        <v>11.309482706186101</v>
      </c>
      <c r="B763">
        <v>0.94374971969821198</v>
      </c>
      <c r="C763">
        <v>1.0506300743219199</v>
      </c>
      <c r="D763">
        <v>1.06492142865212</v>
      </c>
      <c r="E763">
        <f t="shared" si="68"/>
        <v>1.0691652179124462</v>
      </c>
      <c r="F763" s="45">
        <v>3.7327167944728298E-5</v>
      </c>
      <c r="G763">
        <v>4.6322299999999998</v>
      </c>
      <c r="H763">
        <v>4.4802799999999996</v>
      </c>
      <c r="I763">
        <f t="shared" si="69"/>
        <v>517.02384829171092</v>
      </c>
      <c r="J763">
        <f t="shared" si="70"/>
        <v>0.35334744547336833</v>
      </c>
      <c r="N763">
        <f t="shared" si="71"/>
        <v>-4.5085986502667688E-4</v>
      </c>
      <c r="R763" t="str">
        <f t="shared" si="66"/>
        <v/>
      </c>
      <c r="S763" t="str">
        <f t="shared" si="67"/>
        <v/>
      </c>
    </row>
    <row r="764" spans="1:19" x14ac:dyDescent="0.25">
      <c r="A764">
        <v>11.324383210410399</v>
      </c>
      <c r="B764">
        <v>0.943037095216675</v>
      </c>
      <c r="C764">
        <v>1.05126960180707</v>
      </c>
      <c r="D764">
        <v>1.0657834004764399</v>
      </c>
      <c r="E764">
        <f t="shared" si="68"/>
        <v>1.0689239196231266</v>
      </c>
      <c r="F764" s="45">
        <v>3.7327167944728298E-5</v>
      </c>
      <c r="G764">
        <v>4.6322299999999998</v>
      </c>
      <c r="H764">
        <v>4.4802799999999996</v>
      </c>
      <c r="I764">
        <f t="shared" si="69"/>
        <v>523.76979451236457</v>
      </c>
      <c r="J764">
        <f t="shared" si="70"/>
        <v>0.36009339169402199</v>
      </c>
      <c r="N764">
        <f t="shared" si="71"/>
        <v>-4.5140712849356385E-4</v>
      </c>
      <c r="R764" t="str">
        <f t="shared" si="66"/>
        <v/>
      </c>
      <c r="S764" t="str">
        <f t="shared" si="67"/>
        <v/>
      </c>
    </row>
    <row r="765" spans="1:19" x14ac:dyDescent="0.25">
      <c r="A765">
        <v>11.3392837146346</v>
      </c>
      <c r="B765">
        <v>0.94232447073513903</v>
      </c>
      <c r="C765">
        <v>1.05190912929223</v>
      </c>
      <c r="D765">
        <v>1.0666453723007601</v>
      </c>
      <c r="E765">
        <f t="shared" si="68"/>
        <v>1.068683778787421</v>
      </c>
      <c r="F765" s="45">
        <v>3.7327167944728298E-5</v>
      </c>
      <c r="G765">
        <v>4.6322299999999998</v>
      </c>
      <c r="H765">
        <v>4.4802799999999996</v>
      </c>
      <c r="I765">
        <f t="shared" si="69"/>
        <v>530.52084036691713</v>
      </c>
      <c r="J765">
        <f t="shared" si="70"/>
        <v>0.36684443754857454</v>
      </c>
      <c r="N765">
        <f t="shared" si="71"/>
        <v>-4.5195489908669216E-4</v>
      </c>
      <c r="R765" t="str">
        <f t="shared" si="66"/>
        <v/>
      </c>
      <c r="S765" t="str">
        <f t="shared" si="67"/>
        <v/>
      </c>
    </row>
    <row r="766" spans="1:19" x14ac:dyDescent="0.25">
      <c r="A766">
        <v>11.3541842188588</v>
      </c>
      <c r="B766">
        <v>0.94161184625360195</v>
      </c>
      <c r="C766">
        <v>1.0525486567773801</v>
      </c>
      <c r="D766">
        <v>1.06750734412507</v>
      </c>
      <c r="E766">
        <f t="shared" si="68"/>
        <v>1.068444788343244</v>
      </c>
      <c r="F766" s="45">
        <v>3.7327167944728298E-5</v>
      </c>
      <c r="G766">
        <v>4.6322299999999998</v>
      </c>
      <c r="H766">
        <v>4.4802799999999996</v>
      </c>
      <c r="I766">
        <f t="shared" si="69"/>
        <v>537.27699357141262</v>
      </c>
      <c r="J766">
        <f t="shared" si="70"/>
        <v>0.37360059075307006</v>
      </c>
      <c r="N766">
        <f t="shared" si="71"/>
        <v>-4.5250317674887529E-4</v>
      </c>
      <c r="R766" t="str">
        <f t="shared" si="66"/>
        <v/>
      </c>
      <c r="S766" t="str">
        <f t="shared" si="67"/>
        <v/>
      </c>
    </row>
    <row r="767" spans="1:19" x14ac:dyDescent="0.25">
      <c r="A767">
        <v>11.369084723083001</v>
      </c>
      <c r="B767">
        <v>0.94089922177206597</v>
      </c>
      <c r="C767">
        <v>1.0531881842625399</v>
      </c>
      <c r="D767">
        <v>1.0683693159493901</v>
      </c>
      <c r="E767">
        <f t="shared" si="68"/>
        <v>1.0682069412807889</v>
      </c>
      <c r="F767" s="45">
        <v>3.7327167944728298E-5</v>
      </c>
      <c r="G767">
        <v>4.6322299999999998</v>
      </c>
      <c r="H767">
        <v>4.4802799999999996</v>
      </c>
      <c r="I767">
        <f t="shared" si="69"/>
        <v>544.03826185937953</v>
      </c>
      <c r="J767">
        <f t="shared" si="70"/>
        <v>0.38036185904103698</v>
      </c>
      <c r="N767">
        <f t="shared" si="71"/>
        <v>-4.5305196142061326E-4</v>
      </c>
      <c r="R767" t="str">
        <f t="shared" si="66"/>
        <v/>
      </c>
      <c r="S767" t="str">
        <f t="shared" si="67"/>
        <v/>
      </c>
    </row>
    <row r="768" spans="1:19" x14ac:dyDescent="0.25">
      <c r="A768">
        <v>11.383985227307299</v>
      </c>
      <c r="B768">
        <v>0.940186597290529</v>
      </c>
      <c r="C768">
        <v>1.05382771174769</v>
      </c>
      <c r="D768">
        <v>1.068807786</v>
      </c>
      <c r="E768">
        <f t="shared" si="68"/>
        <v>1.0679702306420713</v>
      </c>
      <c r="F768" s="45">
        <v>3.7327167944728298E-5</v>
      </c>
      <c r="G768">
        <v>4.6322299999999998</v>
      </c>
      <c r="H768">
        <v>4.4802799999999996</v>
      </c>
      <c r="I768">
        <f t="shared" si="69"/>
        <v>550.80465298196589</v>
      </c>
      <c r="J768">
        <f t="shared" si="70"/>
        <v>0.38712825016362329</v>
      </c>
      <c r="N768">
        <f t="shared" si="71"/>
        <v>-4.5360125304009006E-4</v>
      </c>
      <c r="R768" t="str">
        <f t="shared" si="66"/>
        <v/>
      </c>
      <c r="S768" t="str">
        <f t="shared" si="67"/>
        <v/>
      </c>
    </row>
    <row r="769" spans="1:19" x14ac:dyDescent="0.25">
      <c r="A769">
        <v>11.3988857315315</v>
      </c>
      <c r="B769">
        <v>0.93947397280899303</v>
      </c>
      <c r="C769">
        <v>1.05446723923284</v>
      </c>
      <c r="D769">
        <v>1.068807786</v>
      </c>
      <c r="E769">
        <f t="shared" si="68"/>
        <v>1.067734649520484</v>
      </c>
      <c r="F769" s="45">
        <v>3.7327167944728298E-5</v>
      </c>
      <c r="G769">
        <v>4.6322299999999998</v>
      </c>
      <c r="H769">
        <v>4.4802799999999996</v>
      </c>
      <c r="I769">
        <f t="shared" si="69"/>
        <v>557.57617470791263</v>
      </c>
      <c r="J769">
        <f t="shared" si="70"/>
        <v>0.39389977188957004</v>
      </c>
      <c r="N769">
        <f t="shared" si="71"/>
        <v>-4.5415105154315784E-4</v>
      </c>
      <c r="R769" t="str">
        <f t="shared" si="66"/>
        <v/>
      </c>
      <c r="S769" t="str">
        <f t="shared" si="67"/>
        <v/>
      </c>
    </row>
    <row r="770" spans="1:19" x14ac:dyDescent="0.25">
      <c r="A770">
        <v>11.413786235755699</v>
      </c>
      <c r="B770">
        <v>0.93876134832745695</v>
      </c>
      <c r="C770">
        <v>1.0551067667180001</v>
      </c>
      <c r="D770">
        <v>1.068807786</v>
      </c>
      <c r="E770">
        <f t="shared" si="68"/>
        <v>1.0675001910603412</v>
      </c>
      <c r="F770" s="45">
        <v>3.7327167944728298E-5</v>
      </c>
      <c r="G770">
        <v>4.6322299999999998</v>
      </c>
      <c r="H770">
        <v>4.4802799999999996</v>
      </c>
      <c r="I770">
        <f t="shared" si="69"/>
        <v>564.35283482367515</v>
      </c>
      <c r="J770">
        <f t="shared" si="70"/>
        <v>0.40067643200533259</v>
      </c>
      <c r="N770">
        <f t="shared" si="71"/>
        <v>-4.5470135686333306E-4</v>
      </c>
      <c r="R770" t="str">
        <f t="shared" si="66"/>
        <v/>
      </c>
      <c r="S770" t="str">
        <f t="shared" si="67"/>
        <v/>
      </c>
    </row>
    <row r="771" spans="1:19" x14ac:dyDescent="0.25">
      <c r="A771">
        <v>11.4286867399799</v>
      </c>
      <c r="B771">
        <v>0.93804872384591997</v>
      </c>
      <c r="C771">
        <v>1.0556919036396999</v>
      </c>
      <c r="D771">
        <v>1.068807786</v>
      </c>
      <c r="E771">
        <f t="shared" si="68"/>
        <v>1.0672668484564456</v>
      </c>
      <c r="F771" s="45">
        <v>3.7327167944728298E-5</v>
      </c>
      <c r="G771">
        <v>4.6322299999999998</v>
      </c>
      <c r="H771">
        <v>4.4802799999999996</v>
      </c>
      <c r="I771">
        <f t="shared" si="69"/>
        <v>571.13464113344548</v>
      </c>
      <c r="J771">
        <f t="shared" si="70"/>
        <v>0.40745823831510292</v>
      </c>
      <c r="N771">
        <f t="shared" si="71"/>
        <v>-4.5525216893178302E-4</v>
      </c>
      <c r="R771" t="str">
        <f t="shared" si="66"/>
        <v/>
      </c>
      <c r="S771" t="str">
        <f t="shared" si="67"/>
        <v/>
      </c>
    </row>
    <row r="772" spans="1:19" x14ac:dyDescent="0.25">
      <c r="A772">
        <v>11.443587244204201</v>
      </c>
      <c r="B772">
        <v>0.93744363564104904</v>
      </c>
      <c r="C772">
        <v>1.0558031257690399</v>
      </c>
      <c r="D772">
        <v>1.068807786</v>
      </c>
      <c r="E772">
        <f t="shared" si="68"/>
        <v>1.0670346149536454</v>
      </c>
      <c r="F772" s="45">
        <v>3.7327167944728298E-5</v>
      </c>
      <c r="G772">
        <v>4.6322299999999998</v>
      </c>
      <c r="H772">
        <v>4.4802799999999996</v>
      </c>
      <c r="I772">
        <f t="shared" si="69"/>
        <v>576.89710681107454</v>
      </c>
      <c r="J772">
        <f t="shared" si="70"/>
        <v>0.41322070399273197</v>
      </c>
      <c r="N772">
        <f t="shared" si="71"/>
        <v>-4.5572026025994332E-4</v>
      </c>
      <c r="R772" t="str">
        <f t="shared" si="66"/>
        <v/>
      </c>
      <c r="S772" t="str">
        <f t="shared" si="67"/>
        <v/>
      </c>
    </row>
    <row r="773" spans="1:19" x14ac:dyDescent="0.25">
      <c r="A773">
        <v>11.4584877484284</v>
      </c>
      <c r="B773">
        <v>0.937210040251099</v>
      </c>
      <c r="C773">
        <v>1.0559143478983699</v>
      </c>
      <c r="D773">
        <v>1.068807786</v>
      </c>
      <c r="E773">
        <f t="shared" si="68"/>
        <v>1.0668034838464104</v>
      </c>
      <c r="F773" s="45">
        <v>3.7327167944728298E-5</v>
      </c>
      <c r="G773">
        <v>4.6322299999999998</v>
      </c>
      <c r="H773">
        <v>4.4802799999999996</v>
      </c>
      <c r="I773">
        <f t="shared" si="69"/>
        <v>579.12271223335722</v>
      </c>
      <c r="J773">
        <f t="shared" si="70"/>
        <v>0.41544630941501465</v>
      </c>
      <c r="N773">
        <f t="shared" si="71"/>
        <v>-4.5590106548291492E-4</v>
      </c>
      <c r="R773" t="str">
        <f t="shared" si="66"/>
        <v/>
      </c>
      <c r="S773" t="str">
        <f t="shared" si="67"/>
        <v/>
      </c>
    </row>
    <row r="774" spans="1:19" x14ac:dyDescent="0.25">
      <c r="A774">
        <v>11.473388252652599</v>
      </c>
      <c r="B774">
        <v>0.93697644486114795</v>
      </c>
      <c r="C774">
        <v>1.0560255700277099</v>
      </c>
      <c r="D774">
        <v>1.068807786</v>
      </c>
      <c r="E774">
        <f t="shared" si="68"/>
        <v>1.0665734484783929</v>
      </c>
      <c r="F774" s="45">
        <v>3.7327167944728298E-5</v>
      </c>
      <c r="G774">
        <v>4.6322299999999998</v>
      </c>
      <c r="H774">
        <v>4.4802799999999996</v>
      </c>
      <c r="I774">
        <f t="shared" si="69"/>
        <v>581.34887244694255</v>
      </c>
      <c r="J774">
        <f t="shared" si="70"/>
        <v>0.4176724696286</v>
      </c>
      <c r="N774">
        <f t="shared" si="71"/>
        <v>-4.5608192513911023E-4</v>
      </c>
      <c r="R774" t="str">
        <f t="shared" si="66"/>
        <v/>
      </c>
      <c r="S774" t="str">
        <f t="shared" si="67"/>
        <v/>
      </c>
    </row>
    <row r="775" spans="1:19" x14ac:dyDescent="0.25">
      <c r="A775">
        <v>11.4882887568768</v>
      </c>
      <c r="B775">
        <v>0.93674284947119801</v>
      </c>
      <c r="C775">
        <v>1.0561367921570499</v>
      </c>
      <c r="D775">
        <v>1.068807786</v>
      </c>
      <c r="E775">
        <f t="shared" si="68"/>
        <v>1.0663445022420106</v>
      </c>
      <c r="F775" s="45">
        <v>3.7327167944728298E-5</v>
      </c>
      <c r="G775">
        <v>4.6322299999999998</v>
      </c>
      <c r="H775">
        <v>4.4802799999999996</v>
      </c>
      <c r="I775">
        <f t="shared" si="69"/>
        <v>583.57558772847244</v>
      </c>
      <c r="J775">
        <f t="shared" si="70"/>
        <v>0.4198991849101299</v>
      </c>
      <c r="N775">
        <f t="shared" si="71"/>
        <v>-4.5626283922586635E-4</v>
      </c>
      <c r="R775" t="str">
        <f t="shared" si="66"/>
        <v/>
      </c>
      <c r="S775" t="str">
        <f t="shared" si="67"/>
        <v/>
      </c>
    </row>
    <row r="776" spans="1:19" x14ac:dyDescent="0.25">
      <c r="A776">
        <v>11.503189261101101</v>
      </c>
      <c r="B776">
        <v>0.93650925408124797</v>
      </c>
      <c r="C776">
        <v>1.0562480142863799</v>
      </c>
      <c r="D776">
        <v>1.068807786</v>
      </c>
      <c r="E776">
        <f t="shared" si="68"/>
        <v>1.0661166385780232</v>
      </c>
      <c r="F776" s="45">
        <v>3.7327167944728298E-5</v>
      </c>
      <c r="G776">
        <v>4.6322299999999998</v>
      </c>
      <c r="H776">
        <v>4.4802799999999996</v>
      </c>
      <c r="I776">
        <f t="shared" si="69"/>
        <v>585.80285835482755</v>
      </c>
      <c r="J776">
        <f t="shared" si="70"/>
        <v>0.42212645553648498</v>
      </c>
      <c r="N776">
        <f t="shared" si="71"/>
        <v>-4.5644380774049581E-4</v>
      </c>
      <c r="R776" t="str">
        <f t="shared" si="66"/>
        <v/>
      </c>
      <c r="S776" t="str">
        <f t="shared" si="67"/>
        <v/>
      </c>
    </row>
    <row r="777" spans="1:19" x14ac:dyDescent="0.25">
      <c r="A777">
        <v>11.5180897653253</v>
      </c>
      <c r="B777">
        <v>0.93627565869129703</v>
      </c>
      <c r="C777">
        <v>1.0563592364157199</v>
      </c>
      <c r="D777">
        <v>1.068807786</v>
      </c>
      <c r="E777">
        <f t="shared" si="68"/>
        <v>1.0658898509751229</v>
      </c>
      <c r="F777" s="45">
        <v>3.7327167944728298E-5</v>
      </c>
      <c r="G777">
        <v>4.6322299999999998</v>
      </c>
      <c r="H777">
        <v>4.4802799999999996</v>
      </c>
      <c r="I777">
        <f t="shared" si="69"/>
        <v>588.030684603091</v>
      </c>
      <c r="J777">
        <f t="shared" si="70"/>
        <v>0.42435428178474843</v>
      </c>
      <c r="N777">
        <f t="shared" si="71"/>
        <v>-4.5662483068028252E-4</v>
      </c>
      <c r="R777" t="str">
        <f t="shared" si="66"/>
        <v/>
      </c>
      <c r="S777" t="str">
        <f t="shared" si="67"/>
        <v/>
      </c>
    </row>
    <row r="778" spans="1:19" x14ac:dyDescent="0.25">
      <c r="A778">
        <v>11.532990269549501</v>
      </c>
      <c r="B778">
        <v>0.93604206330134698</v>
      </c>
      <c r="C778">
        <v>1.0564704585450599</v>
      </c>
      <c r="D778">
        <v>1.068807786</v>
      </c>
      <c r="E778">
        <f t="shared" si="68"/>
        <v>1.0656641329695138</v>
      </c>
      <c r="F778" s="45">
        <v>3.7327167944728298E-5</v>
      </c>
      <c r="G778">
        <v>4.6322299999999998</v>
      </c>
      <c r="H778">
        <v>4.4802799999999996</v>
      </c>
      <c r="I778">
        <f t="shared" si="69"/>
        <v>590.25906675052988</v>
      </c>
      <c r="J778">
        <f t="shared" si="70"/>
        <v>0.4265826639321873</v>
      </c>
      <c r="N778">
        <f t="shared" si="71"/>
        <v>-4.5680590804248155E-4</v>
      </c>
      <c r="R778" t="str">
        <f t="shared" si="66"/>
        <v/>
      </c>
      <c r="S778" t="str">
        <f t="shared" si="67"/>
        <v/>
      </c>
    </row>
    <row r="779" spans="1:19" x14ac:dyDescent="0.25">
      <c r="A779">
        <v>11.5478907737737</v>
      </c>
      <c r="B779">
        <v>0.93580846791139705</v>
      </c>
      <c r="C779">
        <v>1.05658168067439</v>
      </c>
      <c r="D779">
        <v>1.068807786</v>
      </c>
      <c r="E779">
        <f t="shared" si="68"/>
        <v>1.0654394781445102</v>
      </c>
      <c r="F779" s="45">
        <v>3.7327167944728298E-5</v>
      </c>
      <c r="G779">
        <v>4.6322299999999998</v>
      </c>
      <c r="H779">
        <v>4.4802799999999996</v>
      </c>
      <c r="I779">
        <f t="shared" si="69"/>
        <v>592.48800507464227</v>
      </c>
      <c r="J779">
        <f t="shared" si="70"/>
        <v>0.42881160225629972</v>
      </c>
      <c r="N779">
        <f t="shared" si="71"/>
        <v>-4.5698703982432191E-4</v>
      </c>
      <c r="R779" t="str">
        <f t="shared" si="66"/>
        <v/>
      </c>
      <c r="S779" t="str">
        <f t="shared" si="67"/>
        <v/>
      </c>
    </row>
    <row r="780" spans="1:19" x14ac:dyDescent="0.25">
      <c r="A780">
        <v>11.562791277997899</v>
      </c>
      <c r="B780">
        <v>0.935574872521446</v>
      </c>
      <c r="C780">
        <v>1.05669290280373</v>
      </c>
      <c r="D780">
        <v>1.0687748056772</v>
      </c>
      <c r="E780">
        <f t="shared" si="68"/>
        <v>1.0652158801301319</v>
      </c>
      <c r="F780" s="45">
        <v>3.7327167944728298E-5</v>
      </c>
      <c r="G780">
        <v>4.6322299999999998</v>
      </c>
      <c r="H780">
        <v>4.4802799999999996</v>
      </c>
      <c r="I780">
        <f t="shared" si="69"/>
        <v>594.7174998531392</v>
      </c>
      <c r="J780">
        <f t="shared" si="70"/>
        <v>0.43104109703479665</v>
      </c>
      <c r="N780">
        <f t="shared" si="71"/>
        <v>-4.5716822602300547E-4</v>
      </c>
      <c r="R780" t="str">
        <f t="shared" si="66"/>
        <v/>
      </c>
      <c r="S780" t="str">
        <f t="shared" si="67"/>
        <v/>
      </c>
    </row>
    <row r="781" spans="1:19" x14ac:dyDescent="0.25">
      <c r="A781">
        <v>11.5776917822222</v>
      </c>
      <c r="B781">
        <v>0.93534127713149595</v>
      </c>
      <c r="C781">
        <v>1.05680412493307</v>
      </c>
      <c r="D781">
        <v>1.0686936036002199</v>
      </c>
      <c r="E781">
        <f t="shared" si="68"/>
        <v>1.0649933326027026</v>
      </c>
      <c r="F781" s="45">
        <v>3.7327167944728298E-5</v>
      </c>
      <c r="G781">
        <v>4.6322299999999998</v>
      </c>
      <c r="H781">
        <v>4.4802799999999996</v>
      </c>
      <c r="I781">
        <f t="shared" si="69"/>
        <v>596.94755136390734</v>
      </c>
      <c r="J781">
        <f t="shared" si="70"/>
        <v>0.43327114854556475</v>
      </c>
      <c r="N781">
        <f t="shared" si="71"/>
        <v>-4.5734946663570373E-4</v>
      </c>
      <c r="R781" t="str">
        <f t="shared" si="66"/>
        <v/>
      </c>
      <c r="S781" t="str">
        <f t="shared" si="67"/>
        <v/>
      </c>
    </row>
    <row r="782" spans="1:19" x14ac:dyDescent="0.25">
      <c r="A782">
        <v>11.592592286446401</v>
      </c>
      <c r="B782">
        <v>0.93510768174154602</v>
      </c>
      <c r="C782">
        <v>1.0569153470624</v>
      </c>
      <c r="D782">
        <v>1.0686124015232299</v>
      </c>
      <c r="E782">
        <f t="shared" si="68"/>
        <v>1.0647718292844606</v>
      </c>
      <c r="F782" s="45">
        <v>3.7327167944728298E-5</v>
      </c>
      <c r="G782">
        <v>4.6322299999999998</v>
      </c>
      <c r="H782">
        <v>4.4802799999999996</v>
      </c>
      <c r="I782">
        <f t="shared" si="69"/>
        <v>599.17815988507039</v>
      </c>
      <c r="J782">
        <f t="shared" si="70"/>
        <v>0.43550175706672783</v>
      </c>
      <c r="N782">
        <f t="shared" si="71"/>
        <v>-4.5753076165956267E-4</v>
      </c>
      <c r="R782" t="str">
        <f t="shared" si="66"/>
        <v/>
      </c>
      <c r="S782" t="str">
        <f t="shared" si="67"/>
        <v/>
      </c>
    </row>
    <row r="783" spans="1:19" x14ac:dyDescent="0.25">
      <c r="A783">
        <v>11.6074927906706</v>
      </c>
      <c r="B783">
        <v>0.93487408635159497</v>
      </c>
      <c r="C783">
        <v>1.05702656919174</v>
      </c>
      <c r="D783">
        <v>1.0685311994462401</v>
      </c>
      <c r="E783">
        <f t="shared" si="68"/>
        <v>1.0645513639431585</v>
      </c>
      <c r="F783" s="45">
        <v>3.7327167944728298E-5</v>
      </c>
      <c r="G783">
        <v>4.6322299999999998</v>
      </c>
      <c r="H783">
        <v>4.4802799999999996</v>
      </c>
      <c r="I783">
        <f t="shared" si="69"/>
        <v>601.40932569496397</v>
      </c>
      <c r="J783">
        <f t="shared" si="70"/>
        <v>0.43773292287662141</v>
      </c>
      <c r="N783">
        <f t="shared" si="71"/>
        <v>-4.5771211109170098E-4</v>
      </c>
      <c r="R783" t="str">
        <f t="shared" ref="R783:R846" si="72">IF(S783="","",A783)</f>
        <v/>
      </c>
      <c r="S783" t="str">
        <f t="shared" ref="S783:S846" si="73">IF(AND(B783&gt;B782, B783&gt;B784), B783, "")</f>
        <v/>
      </c>
    </row>
    <row r="784" spans="1:19" x14ac:dyDescent="0.25">
      <c r="A784">
        <v>11.622393294894801</v>
      </c>
      <c r="B784">
        <v>0.93474099524367804</v>
      </c>
      <c r="C784">
        <v>1.0567413410261</v>
      </c>
      <c r="D784">
        <v>1.0684499973692501</v>
      </c>
      <c r="E784">
        <f t="shared" si="68"/>
        <v>1.0643319303916801</v>
      </c>
      <c r="F784" s="45">
        <v>3.7327167944728298E-5</v>
      </c>
      <c r="G784">
        <v>4.6322299999999998</v>
      </c>
      <c r="H784">
        <v>4.4802799999999996</v>
      </c>
      <c r="I784">
        <f t="shared" si="69"/>
        <v>602.68078301654896</v>
      </c>
      <c r="J784">
        <f t="shared" si="70"/>
        <v>0.43900438019820637</v>
      </c>
      <c r="N784">
        <f t="shared" si="71"/>
        <v>-4.5781545936442517E-4</v>
      </c>
      <c r="R784" t="str">
        <f t="shared" si="72"/>
        <v/>
      </c>
      <c r="S784" t="str">
        <f t="shared" si="73"/>
        <v/>
      </c>
    </row>
    <row r="785" spans="1:19" x14ac:dyDescent="0.25">
      <c r="A785">
        <v>11.637293799119099</v>
      </c>
      <c r="B785">
        <v>0.93538729278549504</v>
      </c>
      <c r="C785">
        <v>1.0562686468154401</v>
      </c>
      <c r="D785">
        <v>1.06836879529227</v>
      </c>
      <c r="E785">
        <f t="shared" si="68"/>
        <v>1.0641135224876546</v>
      </c>
      <c r="F785" s="45">
        <v>3.7327167944728298E-5</v>
      </c>
      <c r="G785">
        <v>4.6322299999999998</v>
      </c>
      <c r="H785">
        <v>4.4802799999999996</v>
      </c>
      <c r="I785">
        <f t="shared" si="69"/>
        <v>596.50821235228852</v>
      </c>
      <c r="J785">
        <f t="shared" si="70"/>
        <v>0.43283180953394595</v>
      </c>
      <c r="N785">
        <f t="shared" si="71"/>
        <v>-4.5731375997803687E-4</v>
      </c>
      <c r="R785" t="str">
        <f t="shared" si="72"/>
        <v/>
      </c>
      <c r="S785" t="str">
        <f t="shared" si="73"/>
        <v/>
      </c>
    </row>
    <row r="786" spans="1:19" x14ac:dyDescent="0.25">
      <c r="A786">
        <v>11.6521943033433</v>
      </c>
      <c r="B786">
        <v>0.93603359032731204</v>
      </c>
      <c r="C786">
        <v>1.05579595260478</v>
      </c>
      <c r="D786">
        <v>1.06828759321528</v>
      </c>
      <c r="E786">
        <f t="shared" si="68"/>
        <v>1.063896134133081</v>
      </c>
      <c r="F786" s="45">
        <v>3.7327167944728298E-5</v>
      </c>
      <c r="G786">
        <v>4.6322299999999998</v>
      </c>
      <c r="H786">
        <v>4.4802799999999996</v>
      </c>
      <c r="I786">
        <f t="shared" si="69"/>
        <v>590.33990509836008</v>
      </c>
      <c r="J786">
        <f t="shared" si="70"/>
        <v>0.42666350228001748</v>
      </c>
      <c r="N786">
        <f t="shared" si="71"/>
        <v>-4.5681247710492362E-4</v>
      </c>
      <c r="R786" t="str">
        <f t="shared" si="72"/>
        <v/>
      </c>
      <c r="S786" t="str">
        <f t="shared" si="73"/>
        <v/>
      </c>
    </row>
    <row r="787" spans="1:19" x14ac:dyDescent="0.25">
      <c r="A787">
        <v>11.6670948075675</v>
      </c>
      <c r="B787">
        <v>0.93667988786912904</v>
      </c>
      <c r="C787">
        <v>1.0553232583941199</v>
      </c>
      <c r="D787">
        <v>1.06820639113829</v>
      </c>
      <c r="E787">
        <f t="shared" si="68"/>
        <v>1.0636797592739438</v>
      </c>
      <c r="F787" s="45">
        <v>3.7327167944728298E-5</v>
      </c>
      <c r="G787">
        <v>4.6322299999999998</v>
      </c>
      <c r="H787">
        <v>4.4802799999999996</v>
      </c>
      <c r="I787">
        <f t="shared" si="69"/>
        <v>584.17585536933166</v>
      </c>
      <c r="J787">
        <f t="shared" si="70"/>
        <v>0.42049945255098908</v>
      </c>
      <c r="N787">
        <f t="shared" si="71"/>
        <v>-4.5631161080490767E-4</v>
      </c>
      <c r="R787" t="str">
        <f t="shared" si="72"/>
        <v/>
      </c>
      <c r="S787" t="str">
        <f t="shared" si="73"/>
        <v/>
      </c>
    </row>
    <row r="788" spans="1:19" x14ac:dyDescent="0.25">
      <c r="A788">
        <v>11.681995311791701</v>
      </c>
      <c r="B788">
        <v>0.93732618541094503</v>
      </c>
      <c r="C788">
        <v>1.05485056418346</v>
      </c>
      <c r="D788">
        <v>1.0681251890612999</v>
      </c>
      <c r="E788">
        <f t="shared" si="68"/>
        <v>1.063464391899845</v>
      </c>
      <c r="F788" s="45">
        <v>3.7327167944728298E-5</v>
      </c>
      <c r="G788">
        <v>4.6322299999999998</v>
      </c>
      <c r="H788">
        <v>4.4802799999999996</v>
      </c>
      <c r="I788">
        <f t="shared" si="69"/>
        <v>578.01605729195933</v>
      </c>
      <c r="J788">
        <f t="shared" si="70"/>
        <v>0.41433965447361676</v>
      </c>
      <c r="N788">
        <f t="shared" si="71"/>
        <v>-4.5581116113619296E-4</v>
      </c>
      <c r="R788" t="str">
        <f t="shared" si="72"/>
        <v/>
      </c>
      <c r="S788" t="str">
        <f t="shared" si="73"/>
        <v/>
      </c>
    </row>
    <row r="789" spans="1:19" x14ac:dyDescent="0.25">
      <c r="A789">
        <v>11.696895816015999</v>
      </c>
      <c r="B789">
        <v>0.93797248295276203</v>
      </c>
      <c r="C789">
        <v>1.0543778699727999</v>
      </c>
      <c r="D789">
        <v>1.0680439869843199</v>
      </c>
      <c r="E789">
        <f t="shared" si="68"/>
        <v>1.0632500260436319</v>
      </c>
      <c r="F789" s="45">
        <v>3.7327167944728298E-5</v>
      </c>
      <c r="G789">
        <v>4.6322299999999998</v>
      </c>
      <c r="H789">
        <v>4.4802799999999996</v>
      </c>
      <c r="I789">
        <f t="shared" si="69"/>
        <v>571.86050500511533</v>
      </c>
      <c r="J789">
        <f t="shared" si="70"/>
        <v>0.40818410218677276</v>
      </c>
      <c r="N789">
        <f t="shared" si="71"/>
        <v>-4.5531112815536568E-4</v>
      </c>
      <c r="R789" t="str">
        <f t="shared" si="72"/>
        <v/>
      </c>
      <c r="S789" t="str">
        <f t="shared" si="73"/>
        <v/>
      </c>
    </row>
    <row r="790" spans="1:19" x14ac:dyDescent="0.25">
      <c r="A790">
        <v>11.7117963202402</v>
      </c>
      <c r="B790">
        <v>0.93861878049457903</v>
      </c>
      <c r="C790">
        <v>1.05390517576214</v>
      </c>
      <c r="D790">
        <v>1.0679627849073301</v>
      </c>
      <c r="E790">
        <f t="shared" si="68"/>
        <v>1.0630366557810376</v>
      </c>
      <c r="F790" s="45">
        <v>3.7327167944728298E-5</v>
      </c>
      <c r="G790">
        <v>4.6322299999999998</v>
      </c>
      <c r="H790">
        <v>4.4802799999999996</v>
      </c>
      <c r="I790">
        <f t="shared" si="69"/>
        <v>565.70919265981172</v>
      </c>
      <c r="J790">
        <f t="shared" si="70"/>
        <v>0.40203278984146917</v>
      </c>
      <c r="N790">
        <f t="shared" si="71"/>
        <v>-4.5481151191740512E-4</v>
      </c>
      <c r="R790" t="str">
        <f t="shared" si="72"/>
        <v/>
      </c>
      <c r="S790" t="str">
        <f t="shared" si="73"/>
        <v/>
      </c>
    </row>
    <row r="791" spans="1:19" x14ac:dyDescent="0.25">
      <c r="A791">
        <v>11.726696824464399</v>
      </c>
      <c r="B791">
        <v>0.93926507803639603</v>
      </c>
      <c r="C791">
        <v>1.0534324815514799</v>
      </c>
      <c r="D791">
        <v>1.0678815828303401</v>
      </c>
      <c r="E791">
        <f t="shared" si="68"/>
        <v>1.0628242752303099</v>
      </c>
      <c r="F791" s="45">
        <v>3.7327167944728298E-5</v>
      </c>
      <c r="G791">
        <v>4.6322299999999998</v>
      </c>
      <c r="H791">
        <v>4.4802799999999996</v>
      </c>
      <c r="I791">
        <f t="shared" si="69"/>
        <v>559.56211441912922</v>
      </c>
      <c r="J791">
        <f t="shared" si="70"/>
        <v>0.39588571160078662</v>
      </c>
      <c r="N791">
        <f t="shared" si="71"/>
        <v>-4.5431231247568786E-4</v>
      </c>
      <c r="R791" t="str">
        <f t="shared" si="72"/>
        <v/>
      </c>
      <c r="S791" t="str">
        <f t="shared" si="73"/>
        <v/>
      </c>
    </row>
    <row r="792" spans="1:19" x14ac:dyDescent="0.25">
      <c r="A792">
        <v>11.7415973286886</v>
      </c>
      <c r="B792">
        <v>0.93991137557821203</v>
      </c>
      <c r="C792">
        <v>1.0529597873408201</v>
      </c>
      <c r="D792">
        <v>1.06780038075336</v>
      </c>
      <c r="E792">
        <f t="shared" si="68"/>
        <v>1.0626128785518583</v>
      </c>
      <c r="F792" s="45">
        <v>3.7327167944728298E-5</v>
      </c>
      <c r="G792">
        <v>4.6322299999999998</v>
      </c>
      <c r="H792">
        <v>4.4802799999999996</v>
      </c>
      <c r="I792">
        <f t="shared" si="69"/>
        <v>553.41926445820309</v>
      </c>
      <c r="J792">
        <f t="shared" si="70"/>
        <v>0.38974286163986049</v>
      </c>
      <c r="N792">
        <f t="shared" si="71"/>
        <v>-4.5381352988199452E-4</v>
      </c>
      <c r="R792" t="str">
        <f t="shared" si="72"/>
        <v/>
      </c>
      <c r="S792" t="str">
        <f t="shared" si="73"/>
        <v/>
      </c>
    </row>
    <row r="793" spans="1:19" x14ac:dyDescent="0.25">
      <c r="A793">
        <v>11.756497832912901</v>
      </c>
      <c r="B793">
        <v>0.94055767312002903</v>
      </c>
      <c r="C793">
        <v>1.05248709313016</v>
      </c>
      <c r="D793">
        <v>1.0671811243167599</v>
      </c>
      <c r="E793">
        <f t="shared" si="68"/>
        <v>1.0624024599478961</v>
      </c>
      <c r="F793" s="45">
        <v>3.7327167944728298E-5</v>
      </c>
      <c r="G793">
        <v>4.6322299999999998</v>
      </c>
      <c r="H793">
        <v>4.4802799999999996</v>
      </c>
      <c r="I793">
        <f t="shared" si="69"/>
        <v>547.28063696415154</v>
      </c>
      <c r="J793">
        <f t="shared" si="70"/>
        <v>0.38360423414580896</v>
      </c>
      <c r="N793">
        <f t="shared" si="71"/>
        <v>-4.5331516418651197E-4</v>
      </c>
      <c r="R793" t="str">
        <f t="shared" si="72"/>
        <v/>
      </c>
      <c r="S793" t="str">
        <f t="shared" si="73"/>
        <v/>
      </c>
    </row>
    <row r="794" spans="1:19" x14ac:dyDescent="0.25">
      <c r="A794">
        <v>11.7713983371371</v>
      </c>
      <c r="B794">
        <v>0.94120397066184602</v>
      </c>
      <c r="C794">
        <v>1.0520143989195001</v>
      </c>
      <c r="D794">
        <v>1.0662635414277699</v>
      </c>
      <c r="E794">
        <f t="shared" si="68"/>
        <v>1.0621930136620943</v>
      </c>
      <c r="F794" s="45">
        <v>3.7327167944728298E-5</v>
      </c>
      <c r="G794">
        <v>4.6322299999999998</v>
      </c>
      <c r="H794">
        <v>4.4802799999999996</v>
      </c>
      <c r="I794">
        <f t="shared" si="69"/>
        <v>541.14622613609981</v>
      </c>
      <c r="J794">
        <f t="shared" si="70"/>
        <v>0.37746982331775725</v>
      </c>
      <c r="N794">
        <f t="shared" si="71"/>
        <v>-4.5281721543784595E-4</v>
      </c>
      <c r="R794" t="str">
        <f t="shared" si="72"/>
        <v/>
      </c>
      <c r="S794" t="str">
        <f t="shared" si="73"/>
        <v/>
      </c>
    </row>
    <row r="795" spans="1:19" x14ac:dyDescent="0.25">
      <c r="A795">
        <v>11.786298841361299</v>
      </c>
      <c r="B795">
        <v>0.94185026820366302</v>
      </c>
      <c r="C795">
        <v>1.05154170470884</v>
      </c>
      <c r="D795">
        <v>1.0653459585387799</v>
      </c>
      <c r="E795">
        <f t="shared" si="68"/>
        <v>1.0619845339792251</v>
      </c>
      <c r="F795" s="45">
        <v>3.7327167944728298E-5</v>
      </c>
      <c r="G795">
        <v>4.6322299999999998</v>
      </c>
      <c r="H795">
        <v>4.4802799999999996</v>
      </c>
      <c r="I795">
        <f t="shared" si="69"/>
        <v>535.01602618510969</v>
      </c>
      <c r="J795">
        <f t="shared" si="70"/>
        <v>0.37133962336676712</v>
      </c>
      <c r="N795">
        <f t="shared" si="71"/>
        <v>-4.5231968368302183E-4</v>
      </c>
      <c r="R795" t="str">
        <f t="shared" si="72"/>
        <v/>
      </c>
      <c r="S795" t="str">
        <f t="shared" si="73"/>
        <v/>
      </c>
    </row>
    <row r="796" spans="1:19" x14ac:dyDescent="0.25">
      <c r="A796">
        <v>11.8011993455855</v>
      </c>
      <c r="B796">
        <v>0.94249656574547902</v>
      </c>
      <c r="C796">
        <v>1.0509201421232299</v>
      </c>
      <c r="D796">
        <v>1.0644283756498001</v>
      </c>
      <c r="E796">
        <f t="shared" si="68"/>
        <v>1.0617770152248207</v>
      </c>
      <c r="F796" s="45">
        <v>3.7327167944728298E-5</v>
      </c>
      <c r="G796">
        <v>4.6322299999999998</v>
      </c>
      <c r="H796">
        <v>4.4802799999999996</v>
      </c>
      <c r="I796">
        <f t="shared" si="69"/>
        <v>528.89003133416543</v>
      </c>
      <c r="J796">
        <f t="shared" si="70"/>
        <v>0.36521362851582284</v>
      </c>
      <c r="N796">
        <f t="shared" si="71"/>
        <v>-4.5182256896749334E-4</v>
      </c>
      <c r="R796" t="str">
        <f t="shared" si="72"/>
        <v/>
      </c>
      <c r="S796" t="str">
        <f t="shared" si="73"/>
        <v/>
      </c>
    </row>
    <row r="797" spans="1:19" x14ac:dyDescent="0.25">
      <c r="A797">
        <v>11.816099849809801</v>
      </c>
      <c r="B797">
        <v>0.94315248194730805</v>
      </c>
      <c r="C797">
        <v>1.04986353157257</v>
      </c>
      <c r="D797">
        <v>1.0635107927608101</v>
      </c>
      <c r="E797">
        <f t="shared" si="68"/>
        <v>1.0615704517648323</v>
      </c>
      <c r="F797" s="45">
        <v>3.7327167944728298E-5</v>
      </c>
      <c r="G797">
        <v>4.6322299999999998</v>
      </c>
      <c r="H797">
        <v>4.4802799999999996</v>
      </c>
      <c r="I797">
        <f t="shared" si="69"/>
        <v>522.6771585847315</v>
      </c>
      <c r="J797">
        <f t="shared" si="70"/>
        <v>0.3590007557663889</v>
      </c>
      <c r="N797">
        <f t="shared" si="71"/>
        <v>-4.5131848227753386E-4</v>
      </c>
      <c r="R797" t="str">
        <f t="shared" si="72"/>
        <v/>
      </c>
      <c r="S797" t="str">
        <f t="shared" si="73"/>
        <v/>
      </c>
    </row>
    <row r="798" spans="1:19" x14ac:dyDescent="0.25">
      <c r="A798">
        <v>11.831000354034</v>
      </c>
      <c r="B798">
        <v>0.94387542602946495</v>
      </c>
      <c r="C798">
        <v>1.04880692102192</v>
      </c>
      <c r="D798">
        <v>1.06259320987183</v>
      </c>
      <c r="E798">
        <f t="shared" si="68"/>
        <v>1.0613648380052936</v>
      </c>
      <c r="F798" s="45">
        <v>3.7327167944728298E-5</v>
      </c>
      <c r="G798">
        <v>4.6322299999999998</v>
      </c>
      <c r="H798">
        <v>4.4802799999999996</v>
      </c>
      <c r="I798">
        <f t="shared" si="69"/>
        <v>515.83439786399435</v>
      </c>
      <c r="J798">
        <f t="shared" si="70"/>
        <v>0.35215799504565176</v>
      </c>
      <c r="N798">
        <f t="shared" si="71"/>
        <v>-4.5076338085536181E-4</v>
      </c>
      <c r="R798" t="str">
        <f t="shared" si="72"/>
        <v/>
      </c>
      <c r="S798" t="str">
        <f t="shared" si="73"/>
        <v/>
      </c>
    </row>
    <row r="799" spans="1:19" x14ac:dyDescent="0.25">
      <c r="A799">
        <v>11.845900858258201</v>
      </c>
      <c r="B799">
        <v>0.94459837011162295</v>
      </c>
      <c r="C799">
        <v>1.04775031047126</v>
      </c>
      <c r="D799">
        <v>1.06167562698284</v>
      </c>
      <c r="E799">
        <f t="shared" si="68"/>
        <v>1.0611601683919796</v>
      </c>
      <c r="F799" s="45">
        <v>3.7327167944728298E-5</v>
      </c>
      <c r="G799">
        <v>4.6322299999999998</v>
      </c>
      <c r="H799">
        <v>4.4802799999999996</v>
      </c>
      <c r="I799">
        <f t="shared" si="69"/>
        <v>508.99687622452188</v>
      </c>
      <c r="J799">
        <f t="shared" si="70"/>
        <v>0.34532047340617933</v>
      </c>
      <c r="N799">
        <f t="shared" si="71"/>
        <v>-4.5020880141949377E-4</v>
      </c>
      <c r="R799" t="str">
        <f t="shared" si="72"/>
        <v/>
      </c>
      <c r="S799" t="str">
        <f t="shared" si="73"/>
        <v/>
      </c>
    </row>
    <row r="800" spans="1:19" x14ac:dyDescent="0.25">
      <c r="A800">
        <v>11.8608013624824</v>
      </c>
      <c r="B800">
        <v>0.94532131419377996</v>
      </c>
      <c r="C800">
        <v>1.0466936999206</v>
      </c>
      <c r="D800">
        <v>1.06075804409385</v>
      </c>
      <c r="E800">
        <f t="shared" si="68"/>
        <v>1.0609564374100797</v>
      </c>
      <c r="F800" s="45">
        <v>3.7327167944728298E-5</v>
      </c>
      <c r="G800">
        <v>4.6322299999999998</v>
      </c>
      <c r="H800">
        <v>4.4802799999999996</v>
      </c>
      <c r="I800">
        <f t="shared" si="69"/>
        <v>502.16458564998652</v>
      </c>
      <c r="J800">
        <f t="shared" si="70"/>
        <v>0.33848818283164395</v>
      </c>
      <c r="N800">
        <f t="shared" si="71"/>
        <v>-4.4965474402440953E-4</v>
      </c>
      <c r="R800" t="str">
        <f t="shared" si="72"/>
        <v/>
      </c>
      <c r="S800" t="str">
        <f t="shared" si="73"/>
        <v/>
      </c>
    </row>
    <row r="801" spans="1:19" x14ac:dyDescent="0.25">
      <c r="A801">
        <v>11.8757018667067</v>
      </c>
      <c r="B801">
        <v>0.94604425827593697</v>
      </c>
      <c r="C801">
        <v>1.04563708936995</v>
      </c>
      <c r="D801">
        <v>1.05984046120487</v>
      </c>
      <c r="E801">
        <f t="shared" si="68"/>
        <v>1.0607536395838661</v>
      </c>
      <c r="F801" s="45">
        <v>3.7327167944728298E-5</v>
      </c>
      <c r="G801">
        <v>4.6322299999999998</v>
      </c>
      <c r="H801">
        <v>4.4802799999999996</v>
      </c>
      <c r="I801">
        <f t="shared" si="69"/>
        <v>495.33751814241572</v>
      </c>
      <c r="J801">
        <f t="shared" si="70"/>
        <v>0.33166111532407316</v>
      </c>
      <c r="N801">
        <f t="shared" si="71"/>
        <v>-4.4910120872217337E-4</v>
      </c>
      <c r="R801" t="str">
        <f t="shared" si="72"/>
        <v/>
      </c>
      <c r="S801" t="str">
        <f t="shared" si="73"/>
        <v/>
      </c>
    </row>
    <row r="802" spans="1:19" x14ac:dyDescent="0.25">
      <c r="A802">
        <v>11.8906023709309</v>
      </c>
      <c r="B802">
        <v>0.94676720235809497</v>
      </c>
      <c r="C802">
        <v>1.0445804788192901</v>
      </c>
      <c r="D802">
        <v>1.0589228783158799</v>
      </c>
      <c r="E802">
        <f t="shared" si="68"/>
        <v>1.0605517694763738</v>
      </c>
      <c r="F802" s="45">
        <v>3.7327167944728298E-5</v>
      </c>
      <c r="G802">
        <v>4.6322299999999998</v>
      </c>
      <c r="H802">
        <v>4.4802799999999996</v>
      </c>
      <c r="I802">
        <f t="shared" si="69"/>
        <v>488.51566572216558</v>
      </c>
      <c r="J802">
        <f t="shared" si="70"/>
        <v>0.32483926290382298</v>
      </c>
      <c r="N802">
        <f t="shared" si="71"/>
        <v>-4.4854819556244607E-4</v>
      </c>
      <c r="R802" t="str">
        <f t="shared" si="72"/>
        <v/>
      </c>
      <c r="S802" t="str">
        <f t="shared" si="73"/>
        <v/>
      </c>
    </row>
    <row r="803" spans="1:19" x14ac:dyDescent="0.25">
      <c r="A803">
        <v>11.905502875155101</v>
      </c>
      <c r="B803">
        <v>0.94749014644025198</v>
      </c>
      <c r="C803">
        <v>1.0435238682686301</v>
      </c>
      <c r="D803">
        <v>1.0580052954268899</v>
      </c>
      <c r="E803">
        <f t="shared" si="68"/>
        <v>1.0603508216890696</v>
      </c>
      <c r="F803" s="45">
        <v>3.7327167944728298E-5</v>
      </c>
      <c r="G803">
        <v>4.6322299999999998</v>
      </c>
      <c r="H803">
        <v>4.4802799999999996</v>
      </c>
      <c r="I803">
        <f t="shared" si="69"/>
        <v>481.69902042789289</v>
      </c>
      <c r="J803">
        <f t="shared" si="70"/>
        <v>0.31802261760955031</v>
      </c>
      <c r="N803">
        <f t="shared" si="71"/>
        <v>-4.4799570459249711E-4</v>
      </c>
      <c r="R803" t="str">
        <f t="shared" si="72"/>
        <v/>
      </c>
      <c r="S803" t="str">
        <f t="shared" si="73"/>
        <v/>
      </c>
    </row>
    <row r="804" spans="1:19" x14ac:dyDescent="0.25">
      <c r="A804">
        <v>11.9204033793793</v>
      </c>
      <c r="B804">
        <v>0.94821309052240899</v>
      </c>
      <c r="C804">
        <v>1.0424672577179701</v>
      </c>
      <c r="D804">
        <v>1.0570877125379099</v>
      </c>
      <c r="E804">
        <f t="shared" si="68"/>
        <v>1.0601507908615384</v>
      </c>
      <c r="F804" s="45">
        <v>3.7327167944728298E-5</v>
      </c>
      <c r="G804">
        <v>4.6322299999999998</v>
      </c>
      <c r="H804">
        <v>4.4802799999999996</v>
      </c>
      <c r="I804">
        <f t="shared" si="69"/>
        <v>474.88757431644342</v>
      </c>
      <c r="J804">
        <f t="shared" si="70"/>
        <v>0.31121117149810085</v>
      </c>
      <c r="N804">
        <f t="shared" si="71"/>
        <v>-4.4744373585721073E-4</v>
      </c>
      <c r="R804" t="str">
        <f t="shared" si="72"/>
        <v/>
      </c>
      <c r="S804" t="str">
        <f t="shared" si="73"/>
        <v/>
      </c>
    </row>
    <row r="805" spans="1:19" x14ac:dyDescent="0.25">
      <c r="A805">
        <v>11.9353038836036</v>
      </c>
      <c r="B805">
        <v>0.94893603460456699</v>
      </c>
      <c r="C805">
        <v>1.0414106471673199</v>
      </c>
      <c r="D805">
        <v>1.05608475707039</v>
      </c>
      <c r="E805">
        <f t="shared" si="68"/>
        <v>1.059951671671165</v>
      </c>
      <c r="F805" s="45">
        <v>3.7327167944728298E-5</v>
      </c>
      <c r="G805">
        <v>4.6322299999999998</v>
      </c>
      <c r="H805">
        <v>4.4802799999999996</v>
      </c>
      <c r="I805">
        <f t="shared" si="69"/>
        <v>468.0813194628239</v>
      </c>
      <c r="J805">
        <f t="shared" si="70"/>
        <v>0.30440491664448133</v>
      </c>
      <c r="N805">
        <f t="shared" si="71"/>
        <v>-4.4689228939909768E-4</v>
      </c>
      <c r="R805" t="str">
        <f t="shared" si="72"/>
        <v/>
      </c>
      <c r="S805" t="str">
        <f t="shared" si="73"/>
        <v/>
      </c>
    </row>
    <row r="806" spans="1:19" x14ac:dyDescent="0.25">
      <c r="A806">
        <v>11.950204387827799</v>
      </c>
      <c r="B806">
        <v>0.949658978686724</v>
      </c>
      <c r="C806">
        <v>1.0403540366166599</v>
      </c>
      <c r="D806">
        <v>1.0547778965677499</v>
      </c>
      <c r="E806">
        <f t="shared" si="68"/>
        <v>1.0597534588328246</v>
      </c>
      <c r="F806" s="45">
        <v>3.7327167944728298E-5</v>
      </c>
      <c r="G806">
        <v>4.6322299999999998</v>
      </c>
      <c r="H806">
        <v>4.4802799999999996</v>
      </c>
      <c r="I806">
        <f t="shared" si="69"/>
        <v>461.2802479601753</v>
      </c>
      <c r="J806">
        <f t="shared" si="70"/>
        <v>0.29760384514183275</v>
      </c>
      <c r="N806">
        <f t="shared" si="71"/>
        <v>-4.4634136525830792E-4</v>
      </c>
      <c r="R806" t="str">
        <f t="shared" si="72"/>
        <v/>
      </c>
      <c r="S806" t="str">
        <f t="shared" si="73"/>
        <v/>
      </c>
    </row>
    <row r="807" spans="1:19" x14ac:dyDescent="0.25">
      <c r="A807">
        <v>11.965104892052</v>
      </c>
      <c r="B807">
        <v>0.950381922768881</v>
      </c>
      <c r="C807">
        <v>1.039297426066</v>
      </c>
      <c r="D807">
        <v>1.0534710360651001</v>
      </c>
      <c r="E807">
        <f t="shared" si="68"/>
        <v>1.059556147098565</v>
      </c>
      <c r="F807" s="45">
        <v>3.7327167944728298E-5</v>
      </c>
      <c r="G807">
        <v>4.6322299999999998</v>
      </c>
      <c r="H807">
        <v>4.4802799999999996</v>
      </c>
      <c r="I807">
        <f t="shared" si="69"/>
        <v>454.48435191966132</v>
      </c>
      <c r="J807">
        <f t="shared" si="70"/>
        <v>0.29080794910131874</v>
      </c>
      <c r="N807">
        <f t="shared" si="71"/>
        <v>-4.4579096347263647E-4</v>
      </c>
      <c r="R807" t="str">
        <f t="shared" si="72"/>
        <v/>
      </c>
      <c r="S807" t="str">
        <f t="shared" si="73"/>
        <v/>
      </c>
    </row>
    <row r="808" spans="1:19" x14ac:dyDescent="0.25">
      <c r="A808">
        <v>11.9800053962762</v>
      </c>
      <c r="B808">
        <v>0.95110486685103901</v>
      </c>
      <c r="C808">
        <v>1.03824081551535</v>
      </c>
      <c r="D808">
        <v>1.05216417556246</v>
      </c>
      <c r="E808">
        <f t="shared" si="68"/>
        <v>1.0593597312573062</v>
      </c>
      <c r="F808" s="45">
        <v>3.7327167944728298E-5</v>
      </c>
      <c r="G808">
        <v>4.6322299999999998</v>
      </c>
      <c r="H808">
        <v>4.4802799999999996</v>
      </c>
      <c r="I808">
        <f t="shared" si="69"/>
        <v>447.69362347044176</v>
      </c>
      <c r="J808">
        <f t="shared" si="70"/>
        <v>0.28401722065209917</v>
      </c>
      <c r="N808">
        <f t="shared" si="71"/>
        <v>-4.452410840775356E-4</v>
      </c>
      <c r="R808" t="str">
        <f t="shared" si="72"/>
        <v/>
      </c>
      <c r="S808" t="str">
        <f t="shared" si="73"/>
        <v/>
      </c>
    </row>
    <row r="809" spans="1:19" x14ac:dyDescent="0.25">
      <c r="A809">
        <v>11.9949059005005</v>
      </c>
      <c r="B809">
        <v>0.95182781093319602</v>
      </c>
      <c r="C809">
        <v>1.0371450270107301</v>
      </c>
      <c r="D809">
        <v>1.0508573150598199</v>
      </c>
      <c r="E809">
        <f t="shared" si="68"/>
        <v>1.0591642061345301</v>
      </c>
      <c r="F809" s="45">
        <v>3.7327167944728298E-5</v>
      </c>
      <c r="G809">
        <v>4.6322299999999998</v>
      </c>
      <c r="H809">
        <v>4.4802799999999996</v>
      </c>
      <c r="I809">
        <f t="shared" si="69"/>
        <v>440.90805475964555</v>
      </c>
      <c r="J809">
        <f t="shared" si="70"/>
        <v>0.277231651941303</v>
      </c>
      <c r="N809">
        <f t="shared" si="71"/>
        <v>-4.4469172710612633E-4</v>
      </c>
      <c r="R809" t="str">
        <f t="shared" si="72"/>
        <v/>
      </c>
      <c r="S809" t="str">
        <f t="shared" si="73"/>
        <v/>
      </c>
    </row>
    <row r="810" spans="1:19" x14ac:dyDescent="0.25">
      <c r="A810">
        <v>12.009806404724699</v>
      </c>
      <c r="B810">
        <v>0.95288234591217902</v>
      </c>
      <c r="C810">
        <v>1.0360412678291899</v>
      </c>
      <c r="D810">
        <v>1.0495504545571701</v>
      </c>
      <c r="E810">
        <f t="shared" si="68"/>
        <v>1.0589695665919872</v>
      </c>
      <c r="F810" s="45">
        <v>3.7327167944728298E-5</v>
      </c>
      <c r="G810">
        <v>4.6322299999999998</v>
      </c>
      <c r="H810">
        <v>4.4802799999999996</v>
      </c>
      <c r="I810">
        <f t="shared" si="69"/>
        <v>431.01940294923656</v>
      </c>
      <c r="J810">
        <f t="shared" si="70"/>
        <v>0.26734300013089402</v>
      </c>
      <c r="N810">
        <f t="shared" si="71"/>
        <v>-4.4389133485764082E-4</v>
      </c>
      <c r="R810" t="str">
        <f t="shared" si="72"/>
        <v/>
      </c>
      <c r="S810" t="str">
        <f t="shared" si="73"/>
        <v/>
      </c>
    </row>
    <row r="811" spans="1:19" x14ac:dyDescent="0.25">
      <c r="A811">
        <v>12.0247069089489</v>
      </c>
      <c r="B811">
        <v>0.95407798420499701</v>
      </c>
      <c r="C811">
        <v>1.03493750864765</v>
      </c>
      <c r="D811">
        <v>1.04824359405453</v>
      </c>
      <c r="E811">
        <f t="shared" ref="E811:E874" si="74">$E$1*A811^-$E$2 + 1</f>
        <v>1.0587758075273881</v>
      </c>
      <c r="F811" s="45">
        <v>3.7327167944728298E-5</v>
      </c>
      <c r="G811">
        <v>4.6322299999999998</v>
      </c>
      <c r="H811">
        <v>4.4802799999999996</v>
      </c>
      <c r="I811">
        <f t="shared" ref="I811:I874" si="75">IF(B811=0,100,-$M$4*$L$4*LN(B811))</f>
        <v>419.82081764228781</v>
      </c>
      <c r="J811">
        <f t="shared" ref="J811:J874" si="76">(I811-$K$4)*$J$2</f>
        <v>0.25614441482394523</v>
      </c>
      <c r="N811">
        <f t="shared" ref="N811:N874" si="77">($O$4*(1-EXP(-$P$4*(B811-$Q$4)))^2-$O$4)*0.0001</f>
        <v>-4.4298518997413252E-4</v>
      </c>
      <c r="R811" t="str">
        <f t="shared" si="72"/>
        <v/>
      </c>
      <c r="S811" t="str">
        <f t="shared" si="73"/>
        <v/>
      </c>
    </row>
    <row r="812" spans="1:19" x14ac:dyDescent="0.25">
      <c r="A812">
        <v>12.039607413173099</v>
      </c>
      <c r="B812">
        <v>0.955273622497814</v>
      </c>
      <c r="C812">
        <v>1.0338337494661101</v>
      </c>
      <c r="D812">
        <v>1.04693673355189</v>
      </c>
      <c r="E812">
        <f t="shared" si="74"/>
        <v>1.058582923874114</v>
      </c>
      <c r="F812" s="45">
        <v>3.7327167944728298E-5</v>
      </c>
      <c r="G812">
        <v>4.6322299999999998</v>
      </c>
      <c r="H812">
        <v>4.4802799999999996</v>
      </c>
      <c r="I812">
        <f t="shared" si="75"/>
        <v>408.63625747443115</v>
      </c>
      <c r="J812">
        <f t="shared" si="76"/>
        <v>0.24495985465608858</v>
      </c>
      <c r="N812">
        <f t="shared" si="77"/>
        <v>-4.420804743327704E-4</v>
      </c>
      <c r="R812" t="str">
        <f t="shared" si="72"/>
        <v/>
      </c>
      <c r="S812" t="str">
        <f t="shared" si="73"/>
        <v/>
      </c>
    </row>
    <row r="813" spans="1:19" x14ac:dyDescent="0.25">
      <c r="A813">
        <v>12.0545079173973</v>
      </c>
      <c r="B813">
        <v>0.95646926079063199</v>
      </c>
      <c r="C813">
        <v>1.0327299902845699</v>
      </c>
      <c r="D813">
        <v>1.0456298730492399</v>
      </c>
      <c r="E813">
        <f t="shared" si="74"/>
        <v>1.0583909106009215</v>
      </c>
      <c r="F813" s="45">
        <v>3.7327167944728298E-5</v>
      </c>
      <c r="G813">
        <v>4.6322299999999998</v>
      </c>
      <c r="H813">
        <v>4.4802799999999996</v>
      </c>
      <c r="I813">
        <f t="shared" si="75"/>
        <v>397.4656873593396</v>
      </c>
      <c r="J813">
        <f t="shared" si="76"/>
        <v>0.23378928454099701</v>
      </c>
      <c r="N813">
        <f t="shared" si="77"/>
        <v>-4.4117718802676534E-4</v>
      </c>
      <c r="R813" t="str">
        <f t="shared" si="72"/>
        <v/>
      </c>
      <c r="S813" t="str">
        <f t="shared" si="73"/>
        <v/>
      </c>
    </row>
    <row r="814" spans="1:19" x14ac:dyDescent="0.25">
      <c r="A814">
        <v>12.069408421621601</v>
      </c>
      <c r="B814">
        <v>0.95766489908344898</v>
      </c>
      <c r="C814">
        <v>1.03162623110303</v>
      </c>
      <c r="D814">
        <v>1.0443230125466001</v>
      </c>
      <c r="E814">
        <f t="shared" si="74"/>
        <v>1.0581997627116517</v>
      </c>
      <c r="F814" s="45">
        <v>3.7327167944728298E-5</v>
      </c>
      <c r="G814">
        <v>4.6322299999999998</v>
      </c>
      <c r="H814">
        <v>4.4802799999999996</v>
      </c>
      <c r="I814">
        <f t="shared" si="75"/>
        <v>386.30907234222127</v>
      </c>
      <c r="J814">
        <f t="shared" si="76"/>
        <v>0.2226326695238787</v>
      </c>
      <c r="N814">
        <f t="shared" si="77"/>
        <v>-4.4027533113237657E-4</v>
      </c>
      <c r="R814" t="str">
        <f t="shared" si="72"/>
        <v/>
      </c>
      <c r="S814" t="str">
        <f t="shared" si="73"/>
        <v/>
      </c>
    </row>
    <row r="815" spans="1:19" x14ac:dyDescent="0.25">
      <c r="A815">
        <v>12.0843089258458</v>
      </c>
      <c r="B815">
        <v>0.95886053737626697</v>
      </c>
      <c r="C815">
        <v>1.0305224719214801</v>
      </c>
      <c r="D815">
        <v>1.04301615204395</v>
      </c>
      <c r="E815">
        <f t="shared" si="74"/>
        <v>1.0580094752449467</v>
      </c>
      <c r="F815" s="45">
        <v>3.7327167944728298E-5</v>
      </c>
      <c r="G815">
        <v>4.6322299999999998</v>
      </c>
      <c r="H815">
        <v>4.4802799999999996</v>
      </c>
      <c r="I815">
        <f t="shared" si="75"/>
        <v>375.16637759908753</v>
      </c>
      <c r="J815">
        <f t="shared" si="76"/>
        <v>0.21148997478074494</v>
      </c>
      <c r="N815">
        <f t="shared" si="77"/>
        <v>-4.3937490370902675E-4</v>
      </c>
      <c r="R815" t="str">
        <f t="shared" si="72"/>
        <v/>
      </c>
      <c r="S815" t="str">
        <f t="shared" si="73"/>
        <v/>
      </c>
    </row>
    <row r="816" spans="1:19" x14ac:dyDescent="0.25">
      <c r="A816">
        <v>12.099209430069999</v>
      </c>
      <c r="B816">
        <v>0.96005617566908397</v>
      </c>
      <c r="C816">
        <v>1.0294187127399399</v>
      </c>
      <c r="D816">
        <v>1.04170929154131</v>
      </c>
      <c r="E816">
        <f t="shared" si="74"/>
        <v>1.0578200432739586</v>
      </c>
      <c r="F816" s="45">
        <v>3.7327167944728298E-5</v>
      </c>
      <c r="G816">
        <v>4.6322299999999998</v>
      </c>
      <c r="H816">
        <v>4.4802799999999996</v>
      </c>
      <c r="I816">
        <f t="shared" si="75"/>
        <v>364.03756843617589</v>
      </c>
      <c r="J816">
        <f t="shared" si="76"/>
        <v>0.20036116561783332</v>
      </c>
      <c r="N816">
        <f t="shared" si="77"/>
        <v>-4.3847590579942772E-4</v>
      </c>
      <c r="R816" t="str">
        <f t="shared" si="72"/>
        <v/>
      </c>
      <c r="S816" t="str">
        <f t="shared" si="73"/>
        <v/>
      </c>
    </row>
    <row r="817" spans="1:19" x14ac:dyDescent="0.25">
      <c r="A817">
        <v>12.1141099342942</v>
      </c>
      <c r="B817">
        <v>0.96125181396190196</v>
      </c>
      <c r="C817">
        <v>1.0283149535584</v>
      </c>
      <c r="D817">
        <v>1.0404024310386699</v>
      </c>
      <c r="E817">
        <f t="shared" si="74"/>
        <v>1.0576314619060709</v>
      </c>
      <c r="F817" s="45">
        <v>3.7327167944728298E-5</v>
      </c>
      <c r="G817">
        <v>4.6322299999999998</v>
      </c>
      <c r="H817">
        <v>4.4802799999999996</v>
      </c>
      <c r="I817">
        <f t="shared" si="75"/>
        <v>352.92261028922735</v>
      </c>
      <c r="J817">
        <f t="shared" si="76"/>
        <v>0.18924620747088478</v>
      </c>
      <c r="N817">
        <f t="shared" si="77"/>
        <v>-4.3757833742969149E-4</v>
      </c>
      <c r="R817" t="str">
        <f t="shared" si="72"/>
        <v/>
      </c>
      <c r="S817" t="str">
        <f t="shared" si="73"/>
        <v/>
      </c>
    </row>
    <row r="818" spans="1:19" x14ac:dyDescent="0.25">
      <c r="A818">
        <v>12.129010438518501</v>
      </c>
      <c r="B818">
        <v>0.96244745225471895</v>
      </c>
      <c r="C818">
        <v>1.02721119437686</v>
      </c>
      <c r="D818">
        <v>1.03900711469944</v>
      </c>
      <c r="E818">
        <f t="shared" si="74"/>
        <v>1.0574437262826173</v>
      </c>
      <c r="F818" s="45">
        <v>3.7327167944728298E-5</v>
      </c>
      <c r="G818">
        <v>4.6322299999999998</v>
      </c>
      <c r="H818">
        <v>4.4802799999999996</v>
      </c>
      <c r="I818">
        <f t="shared" si="75"/>
        <v>341.82146872291639</v>
      </c>
      <c r="J818">
        <f t="shared" si="76"/>
        <v>0.17814506590457382</v>
      </c>
      <c r="N818">
        <f t="shared" si="77"/>
        <v>-4.3668219860945758E-4</v>
      </c>
      <c r="R818" t="str">
        <f t="shared" si="72"/>
        <v/>
      </c>
      <c r="S818" t="str">
        <f t="shared" si="73"/>
        <v/>
      </c>
    </row>
    <row r="819" spans="1:19" x14ac:dyDescent="0.25">
      <c r="A819">
        <v>12.1439109427427</v>
      </c>
      <c r="B819">
        <v>0.96364309054753705</v>
      </c>
      <c r="C819">
        <v>1.0261074351953201</v>
      </c>
      <c r="D819">
        <v>1.0375890320674599</v>
      </c>
      <c r="E819">
        <f t="shared" si="74"/>
        <v>1.0572568315786095</v>
      </c>
      <c r="F819" s="45">
        <v>3.7327167944728298E-5</v>
      </c>
      <c r="G819">
        <v>4.6322299999999998</v>
      </c>
      <c r="H819">
        <v>4.4802799999999996</v>
      </c>
      <c r="I819">
        <f t="shared" si="75"/>
        <v>330.73410943013585</v>
      </c>
      <c r="J819">
        <f t="shared" si="76"/>
        <v>0.16705770661179326</v>
      </c>
      <c r="N819">
        <f t="shared" si="77"/>
        <v>-4.3578748933200296E-4</v>
      </c>
      <c r="R819" t="str">
        <f t="shared" si="72"/>
        <v/>
      </c>
      <c r="S819" t="str">
        <f t="shared" si="73"/>
        <v/>
      </c>
    </row>
    <row r="820" spans="1:19" x14ac:dyDescent="0.25">
      <c r="A820">
        <v>12.158811446966901</v>
      </c>
      <c r="B820">
        <v>0.96483872884035404</v>
      </c>
      <c r="C820">
        <v>1.0249329057787799</v>
      </c>
      <c r="D820">
        <v>1.03617094943548</v>
      </c>
      <c r="E820">
        <f t="shared" si="74"/>
        <v>1.0570707730024553</v>
      </c>
      <c r="F820" s="45">
        <v>3.7327167944728298E-5</v>
      </c>
      <c r="G820">
        <v>4.6322299999999998</v>
      </c>
      <c r="H820">
        <v>4.4802799999999996</v>
      </c>
      <c r="I820">
        <f t="shared" si="75"/>
        <v>319.66049823143896</v>
      </c>
      <c r="J820">
        <f t="shared" si="76"/>
        <v>0.15598409541309638</v>
      </c>
      <c r="N820">
        <f t="shared" si="77"/>
        <v>-4.3489420957436488E-4</v>
      </c>
      <c r="R820" t="str">
        <f t="shared" si="72"/>
        <v/>
      </c>
      <c r="S820" t="str">
        <f t="shared" si="73"/>
        <v/>
      </c>
    </row>
    <row r="821" spans="1:19" x14ac:dyDescent="0.25">
      <c r="A821">
        <v>12.1737119511911</v>
      </c>
      <c r="B821">
        <v>0.96603436713317203</v>
      </c>
      <c r="C821">
        <v>1.02358118518479</v>
      </c>
      <c r="D821">
        <v>1.0347528668035</v>
      </c>
      <c r="E821">
        <f t="shared" si="74"/>
        <v>1.056885545795692</v>
      </c>
      <c r="F821" s="45">
        <v>3.7327167944728298E-5</v>
      </c>
      <c r="G821">
        <v>4.6322299999999998</v>
      </c>
      <c r="H821">
        <v>4.4802799999999996</v>
      </c>
      <c r="I821">
        <f t="shared" si="75"/>
        <v>308.60060107432685</v>
      </c>
      <c r="J821">
        <f t="shared" si="76"/>
        <v>0.14492419825598427</v>
      </c>
      <c r="N821">
        <f t="shared" si="77"/>
        <v>-4.3400235929745199E-4</v>
      </c>
      <c r="R821" t="str">
        <f t="shared" si="72"/>
        <v/>
      </c>
      <c r="S821" t="str">
        <f t="shared" si="73"/>
        <v/>
      </c>
    </row>
    <row r="822" spans="1:19" x14ac:dyDescent="0.25">
      <c r="A822">
        <v>12.188612455415401</v>
      </c>
      <c r="B822">
        <v>0.96724543690480402</v>
      </c>
      <c r="C822">
        <v>1.0222294645907899</v>
      </c>
      <c r="D822">
        <v>1.0333347841715199</v>
      </c>
      <c r="E822">
        <f t="shared" si="74"/>
        <v>1.0567011452327149</v>
      </c>
      <c r="F822" s="45">
        <v>3.7327167944728298E-5</v>
      </c>
      <c r="G822">
        <v>4.6322299999999998</v>
      </c>
      <c r="H822">
        <v>4.4802799999999996</v>
      </c>
      <c r="I822">
        <f t="shared" si="75"/>
        <v>297.41190555222499</v>
      </c>
      <c r="J822">
        <f t="shared" si="76"/>
        <v>0.13373550273388241</v>
      </c>
      <c r="N822">
        <f t="shared" si="77"/>
        <v>-4.3310045559260114E-4</v>
      </c>
      <c r="R822" t="str">
        <f t="shared" si="72"/>
        <v/>
      </c>
      <c r="S822" t="str">
        <f t="shared" si="73"/>
        <v/>
      </c>
    </row>
    <row r="823" spans="1:19" x14ac:dyDescent="0.25">
      <c r="A823">
        <v>12.2035129596396</v>
      </c>
      <c r="B823">
        <v>0.96849668634277897</v>
      </c>
      <c r="C823">
        <v>1.0208777439968</v>
      </c>
      <c r="D823">
        <v>1.0319167015395301</v>
      </c>
      <c r="E823">
        <f t="shared" si="74"/>
        <v>1.0565175666205149</v>
      </c>
      <c r="F823" s="45">
        <v>3.7327167944728298E-5</v>
      </c>
      <c r="G823">
        <v>4.6322299999999998</v>
      </c>
      <c r="H823">
        <v>4.4802799999999996</v>
      </c>
      <c r="I823">
        <f t="shared" si="75"/>
        <v>285.86670706549415</v>
      </c>
      <c r="J823">
        <f t="shared" si="76"/>
        <v>0.12219030424715158</v>
      </c>
      <c r="N823">
        <f t="shared" si="77"/>
        <v>-4.3217016969925476E-4</v>
      </c>
      <c r="R823" t="str">
        <f t="shared" si="72"/>
        <v/>
      </c>
      <c r="S823" t="str">
        <f t="shared" si="73"/>
        <v/>
      </c>
    </row>
    <row r="824" spans="1:19" x14ac:dyDescent="0.25">
      <c r="A824">
        <v>12.218413463863801</v>
      </c>
      <c r="B824">
        <v>0.96974793578075402</v>
      </c>
      <c r="C824">
        <v>1.0195260234028001</v>
      </c>
      <c r="D824">
        <v>1.03049861890755</v>
      </c>
      <c r="E824">
        <f t="shared" si="74"/>
        <v>1.0563348052984072</v>
      </c>
      <c r="F824" s="45">
        <v>3.7327167944728298E-5</v>
      </c>
      <c r="G824">
        <v>4.6322299999999998</v>
      </c>
      <c r="H824">
        <v>4.4802799999999996</v>
      </c>
      <c r="I824">
        <f t="shared" si="75"/>
        <v>274.33641477478005</v>
      </c>
      <c r="J824">
        <f t="shared" si="76"/>
        <v>0.11066001195643747</v>
      </c>
      <c r="N824">
        <f t="shared" si="77"/>
        <v>-4.3124144911472302E-4</v>
      </c>
      <c r="R824" t="str">
        <f t="shared" si="72"/>
        <v/>
      </c>
      <c r="S824" t="str">
        <f t="shared" si="73"/>
        <v/>
      </c>
    </row>
    <row r="825" spans="1:19" x14ac:dyDescent="0.25">
      <c r="A825">
        <v>12.233313968088</v>
      </c>
      <c r="B825">
        <v>0.97099918521872997</v>
      </c>
      <c r="C825">
        <v>1.0181743028088099</v>
      </c>
      <c r="D825">
        <v>1.0290805362755699</v>
      </c>
      <c r="E825">
        <f t="shared" si="74"/>
        <v>1.0561528566377751</v>
      </c>
      <c r="F825" s="45">
        <v>3.7327167944728298E-5</v>
      </c>
      <c r="G825">
        <v>4.6322299999999998</v>
      </c>
      <c r="H825">
        <v>4.4802799999999996</v>
      </c>
      <c r="I825">
        <f t="shared" si="75"/>
        <v>262.82099023843233</v>
      </c>
      <c r="J825">
        <f t="shared" si="76"/>
        <v>9.9144587420089747E-2</v>
      </c>
      <c r="N825">
        <f t="shared" si="77"/>
        <v>-4.3031429372011556E-4</v>
      </c>
      <c r="R825" t="str">
        <f t="shared" si="72"/>
        <v/>
      </c>
      <c r="S825" t="str">
        <f t="shared" si="73"/>
        <v/>
      </c>
    </row>
    <row r="826" spans="1:19" x14ac:dyDescent="0.25">
      <c r="A826">
        <v>12.2482144723123</v>
      </c>
      <c r="B826">
        <v>0.97225043465670502</v>
      </c>
      <c r="C826">
        <v>1.01682258221481</v>
      </c>
      <c r="D826">
        <v>1.0276624536435901</v>
      </c>
      <c r="E826">
        <f t="shared" si="74"/>
        <v>1.0559717160418072</v>
      </c>
      <c r="F826" s="45">
        <v>3.7327167944728298E-5</v>
      </c>
      <c r="G826">
        <v>4.6322299999999998</v>
      </c>
      <c r="H826">
        <v>4.4802799999999996</v>
      </c>
      <c r="I826">
        <f t="shared" si="75"/>
        <v>251.32039516333839</v>
      </c>
      <c r="J826">
        <f t="shared" si="76"/>
        <v>8.7643992344995814E-2</v>
      </c>
      <c r="N826">
        <f t="shared" si="77"/>
        <v>-4.293887033779034E-4</v>
      </c>
      <c r="R826" t="str">
        <f t="shared" si="72"/>
        <v/>
      </c>
      <c r="S826" t="str">
        <f t="shared" si="73"/>
        <v/>
      </c>
    </row>
    <row r="827" spans="1:19" x14ac:dyDescent="0.25">
      <c r="A827">
        <v>12.2631149765365</v>
      </c>
      <c r="B827">
        <v>0.97350168409467996</v>
      </c>
      <c r="C827">
        <v>1.0154708616208199</v>
      </c>
      <c r="D827">
        <v>1.02624437101161</v>
      </c>
      <c r="E827">
        <f t="shared" si="74"/>
        <v>1.0557913789452458</v>
      </c>
      <c r="F827" s="45">
        <v>3.7327167944728298E-5</v>
      </c>
      <c r="G827">
        <v>4.6322299999999998</v>
      </c>
      <c r="H827">
        <v>4.4802799999999996</v>
      </c>
      <c r="I827">
        <f t="shared" si="75"/>
        <v>239.8345914041127</v>
      </c>
      <c r="J827">
        <f t="shared" si="76"/>
        <v>7.6158188585770115E-2</v>
      </c>
      <c r="N827">
        <f t="shared" si="77"/>
        <v>-4.2846467793205455E-4</v>
      </c>
      <c r="R827" t="str">
        <f t="shared" si="72"/>
        <v/>
      </c>
      <c r="S827" t="str">
        <f t="shared" si="73"/>
        <v/>
      </c>
    </row>
    <row r="828" spans="1:19" x14ac:dyDescent="0.25">
      <c r="A828">
        <v>12.2780154807607</v>
      </c>
      <c r="B828">
        <v>0.97475293353265502</v>
      </c>
      <c r="C828">
        <v>1.01411914102683</v>
      </c>
      <c r="D828">
        <v>1.02482628837963</v>
      </c>
      <c r="E828">
        <f t="shared" si="74"/>
        <v>1.0556118408141251</v>
      </c>
      <c r="F828" s="45">
        <v>3.7327167944728298E-5</v>
      </c>
      <c r="G828">
        <v>4.6322299999999998</v>
      </c>
      <c r="H828">
        <v>4.4802799999999996</v>
      </c>
      <c r="I828">
        <f t="shared" si="75"/>
        <v>228.36354096236605</v>
      </c>
      <c r="J828">
        <f t="shared" si="76"/>
        <v>6.4687138144023465E-2</v>
      </c>
      <c r="N828">
        <f t="shared" si="77"/>
        <v>-4.2754221720817798E-4</v>
      </c>
      <c r="R828" t="str">
        <f t="shared" si="72"/>
        <v/>
      </c>
      <c r="S828" t="str">
        <f t="shared" si="73"/>
        <v/>
      </c>
    </row>
    <row r="829" spans="1:19" x14ac:dyDescent="0.25">
      <c r="A829">
        <v>12.2929159849849</v>
      </c>
      <c r="B829">
        <v>0.97600418297063096</v>
      </c>
      <c r="C829">
        <v>1.0127674204328301</v>
      </c>
      <c r="D829">
        <v>1.0234082057476499</v>
      </c>
      <c r="E829">
        <f t="shared" si="74"/>
        <v>1.0554330971455239</v>
      </c>
      <c r="F829" s="45">
        <v>3.7327167944728298E-5</v>
      </c>
      <c r="G829">
        <v>4.6322299999999998</v>
      </c>
      <c r="H829">
        <v>4.4802799999999996</v>
      </c>
      <c r="I829">
        <f t="shared" si="75"/>
        <v>216.90720598594115</v>
      </c>
      <c r="J829">
        <f t="shared" si="76"/>
        <v>5.3230803167598567E-2</v>
      </c>
      <c r="N829">
        <f t="shared" si="77"/>
        <v>-4.266213210136618E-4</v>
      </c>
      <c r="R829" t="str">
        <f t="shared" si="72"/>
        <v/>
      </c>
      <c r="S829" t="str">
        <f t="shared" si="73"/>
        <v/>
      </c>
    </row>
    <row r="830" spans="1:19" x14ac:dyDescent="0.25">
      <c r="A830">
        <v>12.3078164892092</v>
      </c>
      <c r="B830">
        <v>0.97725543240860602</v>
      </c>
      <c r="C830">
        <v>1.0114156998388399</v>
      </c>
      <c r="D830">
        <v>1.0219488256971601</v>
      </c>
      <c r="E830">
        <f t="shared" si="74"/>
        <v>1.0552551434673134</v>
      </c>
      <c r="F830" s="45">
        <v>3.7327167944728298E-5</v>
      </c>
      <c r="G830">
        <v>4.6322299999999998</v>
      </c>
      <c r="H830">
        <v>4.4802799999999996</v>
      </c>
      <c r="I830">
        <f t="shared" si="75"/>
        <v>205.46554876819175</v>
      </c>
      <c r="J830">
        <f t="shared" si="76"/>
        <v>4.1789145949849171E-2</v>
      </c>
      <c r="N830">
        <f t="shared" si="77"/>
        <v>-4.2570198913781398E-4</v>
      </c>
      <c r="R830" t="str">
        <f t="shared" si="72"/>
        <v/>
      </c>
      <c r="S830" t="str">
        <f t="shared" si="73"/>
        <v/>
      </c>
    </row>
    <row r="831" spans="1:19" x14ac:dyDescent="0.25">
      <c r="A831">
        <v>12.322716993433399</v>
      </c>
      <c r="B831">
        <v>0.97850668184658096</v>
      </c>
      <c r="C831">
        <v>1.01006397924484</v>
      </c>
      <c r="D831">
        <v>1.0204195208553499</v>
      </c>
      <c r="E831">
        <f t="shared" si="74"/>
        <v>1.0550779753379143</v>
      </c>
      <c r="F831" s="45">
        <v>3.7327167944728298E-5</v>
      </c>
      <c r="G831">
        <v>4.6322299999999998</v>
      </c>
      <c r="H831">
        <v>4.4802799999999996</v>
      </c>
      <c r="I831">
        <f t="shared" si="75"/>
        <v>194.03853174719123</v>
      </c>
      <c r="J831">
        <f t="shared" si="76"/>
        <v>3.0362128928848649E-2</v>
      </c>
      <c r="N831">
        <f t="shared" si="77"/>
        <v>-4.2478422135199749E-4</v>
      </c>
      <c r="R831" t="str">
        <f t="shared" si="72"/>
        <v/>
      </c>
      <c r="S831" t="str">
        <f t="shared" si="73"/>
        <v/>
      </c>
    </row>
    <row r="832" spans="1:19" x14ac:dyDescent="0.25">
      <c r="A832">
        <v>12.3376174976576</v>
      </c>
      <c r="B832">
        <v>0.97975793128455602</v>
      </c>
      <c r="C832">
        <v>1.0087122586508499</v>
      </c>
      <c r="D832">
        <v>1.01889021601354</v>
      </c>
      <c r="E832">
        <f t="shared" si="74"/>
        <v>1.0549015883460444</v>
      </c>
      <c r="F832" s="45">
        <v>3.7327167944728298E-5</v>
      </c>
      <c r="G832">
        <v>4.6322299999999998</v>
      </c>
      <c r="H832">
        <v>4.4802799999999996</v>
      </c>
      <c r="I832">
        <f t="shared" si="75"/>
        <v>182.62611750502097</v>
      </c>
      <c r="J832">
        <f t="shared" si="76"/>
        <v>1.8949714686678391E-2</v>
      </c>
      <c r="N832">
        <f t="shared" si="77"/>
        <v>-4.2386801740976801E-4</v>
      </c>
      <c r="R832" t="str">
        <f t="shared" si="72"/>
        <v/>
      </c>
      <c r="S832" t="str">
        <f t="shared" si="73"/>
        <v/>
      </c>
    </row>
    <row r="833" spans="1:19" x14ac:dyDescent="0.25">
      <c r="A833">
        <v>12.352518001881799</v>
      </c>
      <c r="B833">
        <v>0.98100918072253196</v>
      </c>
      <c r="C833">
        <v>1.0079642919144001</v>
      </c>
      <c r="D833">
        <v>1.0173609111717401</v>
      </c>
      <c r="E833">
        <f t="shared" si="74"/>
        <v>1.0547259781104805</v>
      </c>
      <c r="F833" s="45">
        <v>3.7327167944728298E-5</v>
      </c>
      <c r="G833">
        <v>4.6322299999999998</v>
      </c>
      <c r="H833">
        <v>4.4802799999999996</v>
      </c>
      <c r="I833">
        <f t="shared" si="75"/>
        <v>171.22826876702536</v>
      </c>
      <c r="J833">
        <f t="shared" si="76"/>
        <v>7.5518659486827743E-3</v>
      </c>
      <c r="N833">
        <f t="shared" si="77"/>
        <v>-4.2295337704701091E-4</v>
      </c>
      <c r="R833" t="str">
        <f t="shared" si="72"/>
        <v/>
      </c>
      <c r="S833" t="str">
        <f t="shared" si="73"/>
        <v/>
      </c>
    </row>
    <row r="834" spans="1:19" x14ac:dyDescent="0.25">
      <c r="A834">
        <v>12.3674185061061</v>
      </c>
      <c r="B834">
        <v>0.98226043016050701</v>
      </c>
      <c r="C834">
        <v>1.0073399571770201</v>
      </c>
      <c r="D834">
        <v>1.01583160632993</v>
      </c>
      <c r="E834">
        <f t="shared" si="74"/>
        <v>1.0545511402798153</v>
      </c>
      <c r="F834" s="45">
        <v>3.7327167944728298E-5</v>
      </c>
      <c r="G834">
        <v>4.6322299999999998</v>
      </c>
      <c r="H834">
        <v>4.4802799999999996</v>
      </c>
      <c r="I834">
        <f t="shared" si="75"/>
        <v>159.84494840110952</v>
      </c>
      <c r="J834">
        <f t="shared" si="76"/>
        <v>-3.8314544172330612E-3</v>
      </c>
      <c r="N834">
        <f t="shared" si="77"/>
        <v>-4.2204029998207818E-4</v>
      </c>
      <c r="R834" t="str">
        <f t="shared" si="72"/>
        <v/>
      </c>
      <c r="S834" t="str">
        <f t="shared" si="73"/>
        <v/>
      </c>
    </row>
    <row r="835" spans="1:19" x14ac:dyDescent="0.25">
      <c r="A835">
        <v>12.382319010330299</v>
      </c>
      <c r="B835">
        <v>0.98369960861981198</v>
      </c>
      <c r="C835">
        <v>1.0067156224396301</v>
      </c>
      <c r="D835">
        <v>1.0143023014881201</v>
      </c>
      <c r="E835">
        <f t="shared" si="74"/>
        <v>1.0543770705322237</v>
      </c>
      <c r="F835" s="45">
        <v>3.7327167944728298E-5</v>
      </c>
      <c r="G835">
        <v>4.6322299999999998</v>
      </c>
      <c r="H835">
        <v>4.4802799999999996</v>
      </c>
      <c r="I835">
        <f t="shared" si="75"/>
        <v>146.76984926271936</v>
      </c>
      <c r="J835">
        <f t="shared" si="76"/>
        <v>-1.6906553555623219E-2</v>
      </c>
      <c r="N835">
        <f t="shared" si="77"/>
        <v>-4.2099201778586352E-4</v>
      </c>
      <c r="R835" t="str">
        <f t="shared" si="72"/>
        <v/>
      </c>
      <c r="S835" t="str">
        <f t="shared" si="73"/>
        <v/>
      </c>
    </row>
    <row r="836" spans="1:19" x14ac:dyDescent="0.25">
      <c r="A836">
        <v>12.3972195145545</v>
      </c>
      <c r="B836">
        <v>0.98517104783771403</v>
      </c>
      <c r="C836">
        <v>1.0060912877022501</v>
      </c>
      <c r="D836">
        <v>1.0127729966463199</v>
      </c>
      <c r="E836">
        <f t="shared" si="74"/>
        <v>1.0542037645752187</v>
      </c>
      <c r="F836" s="45">
        <v>3.7327167944728298E-5</v>
      </c>
      <c r="G836">
        <v>4.6322299999999998</v>
      </c>
      <c r="H836">
        <v>4.4802799999999996</v>
      </c>
      <c r="I836">
        <f t="shared" si="75"/>
        <v>133.42141982520454</v>
      </c>
      <c r="J836">
        <f t="shared" si="76"/>
        <v>-3.0254982993138044E-2</v>
      </c>
      <c r="N836">
        <f t="shared" si="77"/>
        <v>-4.199223745001982E-4</v>
      </c>
      <c r="R836" t="str">
        <f t="shared" si="72"/>
        <v/>
      </c>
      <c r="S836" t="str">
        <f t="shared" si="73"/>
        <v/>
      </c>
    </row>
    <row r="837" spans="1:19" x14ac:dyDescent="0.25">
      <c r="A837">
        <v>12.412120018778699</v>
      </c>
      <c r="B837">
        <v>0.98664248705561597</v>
      </c>
      <c r="C837">
        <v>1.0054669529648601</v>
      </c>
      <c r="D837">
        <v>1.01124369180451</v>
      </c>
      <c r="E837">
        <f t="shared" si="74"/>
        <v>1.054031218145423</v>
      </c>
      <c r="F837" s="45">
        <v>3.7327167944728298E-5</v>
      </c>
      <c r="G837">
        <v>4.6322299999999998</v>
      </c>
      <c r="H837">
        <v>4.4802799999999996</v>
      </c>
      <c r="I837">
        <f t="shared" si="75"/>
        <v>120.09291256544375</v>
      </c>
      <c r="J837">
        <f t="shared" si="76"/>
        <v>-4.3583490252898829E-2</v>
      </c>
      <c r="N837">
        <f t="shared" si="77"/>
        <v>-4.1885489166100672E-4</v>
      </c>
      <c r="R837" t="str">
        <f t="shared" si="72"/>
        <v/>
      </c>
      <c r="S837" t="str">
        <f t="shared" si="73"/>
        <v/>
      </c>
    </row>
    <row r="838" spans="1:19" x14ac:dyDescent="0.25">
      <c r="A838">
        <v>12.427020523003</v>
      </c>
      <c r="B838">
        <v>0.98811392627351902</v>
      </c>
      <c r="C838">
        <v>1.0048426182274699</v>
      </c>
      <c r="D838">
        <v>1.0097143869627001</v>
      </c>
      <c r="E838">
        <f t="shared" si="74"/>
        <v>1.0538594270083339</v>
      </c>
      <c r="F838" s="45">
        <v>3.7327167944728298E-5</v>
      </c>
      <c r="G838">
        <v>4.6322299999999998</v>
      </c>
      <c r="H838">
        <v>4.4802799999999996</v>
      </c>
      <c r="I838">
        <f t="shared" si="75"/>
        <v>106.78426810538875</v>
      </c>
      <c r="J838">
        <f t="shared" si="76"/>
        <v>-5.6892134712953832E-2</v>
      </c>
      <c r="N838">
        <f t="shared" si="77"/>
        <v>-4.1778956868697892E-4</v>
      </c>
      <c r="R838" t="str">
        <f t="shared" si="72"/>
        <v/>
      </c>
      <c r="S838" t="str">
        <f t="shared" si="73"/>
        <v/>
      </c>
    </row>
    <row r="839" spans="1:19" x14ac:dyDescent="0.25">
      <c r="A839">
        <v>12.441921027227201</v>
      </c>
      <c r="B839">
        <v>0.98958536549142095</v>
      </c>
      <c r="C839">
        <v>1.0042182834900899</v>
      </c>
      <c r="D839">
        <v>1.0081850821209</v>
      </c>
      <c r="E839">
        <f t="shared" si="74"/>
        <v>1.0536883869580982</v>
      </c>
      <c r="F839" s="45">
        <v>3.7327167944728298E-5</v>
      </c>
      <c r="G839">
        <v>4.6322299999999998</v>
      </c>
      <c r="H839">
        <v>4.4802799999999996</v>
      </c>
      <c r="I839">
        <f t="shared" si="75"/>
        <v>93.495427332091722</v>
      </c>
      <c r="J839">
        <f t="shared" si="76"/>
        <v>-7.0180975486250866E-2</v>
      </c>
      <c r="N839">
        <f t="shared" si="77"/>
        <v>-4.1672640496467033E-4</v>
      </c>
      <c r="R839" t="str">
        <f t="shared" si="72"/>
        <v/>
      </c>
      <c r="S839" t="str">
        <f t="shared" si="73"/>
        <v/>
      </c>
    </row>
    <row r="840" spans="1:19" x14ac:dyDescent="0.25">
      <c r="A840">
        <v>12.4568215314514</v>
      </c>
      <c r="B840">
        <v>0.991056804709323</v>
      </c>
      <c r="C840">
        <v>1.0035939487526999</v>
      </c>
      <c r="D840">
        <v>1.0066557772790901</v>
      </c>
      <c r="E840">
        <f t="shared" si="74"/>
        <v>1.0535180938172777</v>
      </c>
      <c r="F840" s="45">
        <v>3.7327167944728298E-5</v>
      </c>
      <c r="G840">
        <v>4.6322299999999998</v>
      </c>
      <c r="H840">
        <v>4.4802799999999996</v>
      </c>
      <c r="I840">
        <f t="shared" si="75"/>
        <v>80.226331396067692</v>
      </c>
      <c r="J840">
        <f t="shared" si="76"/>
        <v>-8.3450071422274896E-2</v>
      </c>
      <c r="N840">
        <f t="shared" si="77"/>
        <v>-4.1566539984879027E-4</v>
      </c>
      <c r="R840" t="str">
        <f t="shared" si="72"/>
        <v/>
      </c>
      <c r="S840" t="str">
        <f t="shared" si="73"/>
        <v/>
      </c>
    </row>
    <row r="841" spans="1:19" x14ac:dyDescent="0.25">
      <c r="A841">
        <v>12.471722035675599</v>
      </c>
      <c r="B841">
        <v>0.99252824392722505</v>
      </c>
      <c r="C841">
        <v>1.0029696140153199</v>
      </c>
      <c r="D841">
        <v>1.0051264724372799</v>
      </c>
      <c r="E841">
        <f t="shared" si="74"/>
        <v>1.0533485434366281</v>
      </c>
      <c r="F841" s="45">
        <v>3.7327167944728298E-5</v>
      </c>
      <c r="G841">
        <v>4.6322299999999998</v>
      </c>
      <c r="H841">
        <v>4.4802799999999996</v>
      </c>
      <c r="I841">
        <f t="shared" si="75"/>
        <v>66.976921709773961</v>
      </c>
      <c r="J841">
        <f t="shared" si="76"/>
        <v>-9.6699481108568616E-2</v>
      </c>
      <c r="N841">
        <f t="shared" si="77"/>
        <v>-4.1460655266249637E-4</v>
      </c>
      <c r="R841" t="str">
        <f t="shared" si="72"/>
        <v/>
      </c>
      <c r="S841" t="str">
        <f t="shared" si="73"/>
        <v/>
      </c>
    </row>
    <row r="842" spans="1:19" x14ac:dyDescent="0.25">
      <c r="A842">
        <v>12.4866225398999</v>
      </c>
      <c r="B842">
        <v>0.99399968314512699</v>
      </c>
      <c r="C842">
        <v>1.0023452792779299</v>
      </c>
      <c r="D842">
        <v>1.00359716759548</v>
      </c>
      <c r="E842">
        <f t="shared" si="74"/>
        <v>1.0531797316948726</v>
      </c>
      <c r="F842" s="45">
        <v>3.7327167944728298E-5</v>
      </c>
      <c r="G842">
        <v>4.6322299999999998</v>
      </c>
      <c r="H842">
        <v>4.4802799999999996</v>
      </c>
      <c r="I842">
        <f t="shared" si="75"/>
        <v>53.747139946045969</v>
      </c>
      <c r="J842">
        <f t="shared" si="76"/>
        <v>-0.10992926287229662</v>
      </c>
      <c r="N842">
        <f t="shared" si="77"/>
        <v>-4.1354986269768248E-4</v>
      </c>
      <c r="R842" t="str">
        <f t="shared" si="72"/>
        <v/>
      </c>
      <c r="S842" t="str">
        <f t="shared" si="73"/>
        <v/>
      </c>
    </row>
    <row r="843" spans="1:19" x14ac:dyDescent="0.25">
      <c r="A843">
        <v>12.501523044124101</v>
      </c>
      <c r="B843">
        <v>0.99547112236302904</v>
      </c>
      <c r="C843">
        <v>1.0017209445405399</v>
      </c>
      <c r="D843">
        <v>1.0022522447786799</v>
      </c>
      <c r="E843">
        <f t="shared" si="74"/>
        <v>1.0530116544984851</v>
      </c>
      <c r="F843" s="45">
        <v>3.7327167944728298E-5</v>
      </c>
      <c r="G843">
        <v>4.6322299999999998</v>
      </c>
      <c r="H843">
        <v>4.4802799999999996</v>
      </c>
      <c r="I843">
        <f t="shared" si="75"/>
        <v>40.536928036553654</v>
      </c>
      <c r="J843">
        <f t="shared" si="76"/>
        <v>-0.12313947478178892</v>
      </c>
      <c r="N843">
        <f t="shared" si="77"/>
        <v>-4.1249532921526478E-4</v>
      </c>
      <c r="R843" t="str">
        <f t="shared" si="72"/>
        <v/>
      </c>
      <c r="S843" t="str">
        <f t="shared" si="73"/>
        <v/>
      </c>
    </row>
    <row r="844" spans="1:19" x14ac:dyDescent="0.25">
      <c r="A844">
        <v>12.5164235483483</v>
      </c>
      <c r="B844">
        <v>0.99694256158093097</v>
      </c>
      <c r="C844">
        <v>1.00109660980316</v>
      </c>
      <c r="D844">
        <v>1.00091757882419</v>
      </c>
      <c r="E844">
        <f t="shared" si="74"/>
        <v>1.0528443077814642</v>
      </c>
      <c r="F844" s="45">
        <v>3.7327167944728298E-5</v>
      </c>
      <c r="G844">
        <v>4.6322299999999998</v>
      </c>
      <c r="H844">
        <v>4.4802799999999996</v>
      </c>
      <c r="I844">
        <f t="shared" si="75"/>
        <v>27.346228170279197</v>
      </c>
      <c r="J844">
        <f t="shared" si="76"/>
        <v>-0.13633017464806338</v>
      </c>
      <c r="N844">
        <f t="shared" si="77"/>
        <v>-4.114429514454691E-4</v>
      </c>
      <c r="R844" t="str">
        <f t="shared" si="72"/>
        <v/>
      </c>
      <c r="S844" t="str">
        <f t="shared" si="73"/>
        <v/>
      </c>
    </row>
    <row r="845" spans="1:19" x14ac:dyDescent="0.25">
      <c r="A845">
        <v>12.531324052572501</v>
      </c>
      <c r="B845">
        <v>0.99841400079883302</v>
      </c>
      <c r="C845">
        <v>1.00047227506577</v>
      </c>
      <c r="D845">
        <v>0.99958291286970502</v>
      </c>
      <c r="E845">
        <f t="shared" si="74"/>
        <v>1.0526776875051194</v>
      </c>
      <c r="F845" s="45">
        <v>3.7327167944728298E-5</v>
      </c>
      <c r="G845">
        <v>4.6322299999999998</v>
      </c>
      <c r="H845">
        <v>4.4802799999999996</v>
      </c>
      <c r="I845">
        <f t="shared" si="75"/>
        <v>14.17498279199105</v>
      </c>
      <c r="J845">
        <f t="shared" si="76"/>
        <v>-0.14950142002635153</v>
      </c>
      <c r="N845">
        <f t="shared" si="77"/>
        <v>-4.1039272858811132E-4</v>
      </c>
      <c r="R845" t="str">
        <f t="shared" si="72"/>
        <v/>
      </c>
      <c r="S845" t="str">
        <f t="shared" si="73"/>
        <v/>
      </c>
    </row>
    <row r="846" spans="1:19" x14ac:dyDescent="0.25">
      <c r="A846">
        <v>12.5462245567967</v>
      </c>
      <c r="B846">
        <v>0.99988544001673496</v>
      </c>
      <c r="C846">
        <v>0.99982973525672703</v>
      </c>
      <c r="D846">
        <v>0.99824824691521696</v>
      </c>
      <c r="E846">
        <f t="shared" si="74"/>
        <v>1.0525117896578553</v>
      </c>
      <c r="F846" s="45">
        <v>3.7327167944728298E-5</v>
      </c>
      <c r="G846">
        <v>4.6322299999999998</v>
      </c>
      <c r="H846">
        <v>4.4802799999999996</v>
      </c>
      <c r="I846">
        <f t="shared" si="75"/>
        <v>1.023134600745115</v>
      </c>
      <c r="J846">
        <f t="shared" si="76"/>
        <v>-0.16265326821759746</v>
      </c>
      <c r="N846">
        <f t="shared" si="77"/>
        <v>-4.0934465981288073E-4</v>
      </c>
      <c r="R846" t="str">
        <f t="shared" si="72"/>
        <v/>
      </c>
      <c r="S846" t="str">
        <f t="shared" si="73"/>
        <v/>
      </c>
    </row>
    <row r="847" spans="1:19" x14ac:dyDescent="0.25">
      <c r="A847">
        <v>12.561125061021</v>
      </c>
      <c r="B847">
        <v>1.0013568792346299</v>
      </c>
      <c r="C847">
        <v>0.99907093975592398</v>
      </c>
      <c r="D847">
        <v>0.99691358096072802</v>
      </c>
      <c r="E847">
        <f t="shared" si="74"/>
        <v>1.0523466102549552</v>
      </c>
      <c r="F847" s="45">
        <v>3.7327167944728298E-5</v>
      </c>
      <c r="G847">
        <v>4.6322299999999998</v>
      </c>
      <c r="H847">
        <v>4.4802799999999996</v>
      </c>
      <c r="I847">
        <f t="shared" si="75"/>
        <v>-12.109373451555578</v>
      </c>
      <c r="J847">
        <f t="shared" si="76"/>
        <v>-0.17578577626989816</v>
      </c>
      <c r="N847">
        <f t="shared" si="77"/>
        <v>-4.0829874425962233E-4</v>
      </c>
      <c r="R847" t="str">
        <f t="shared" ref="R847:R910" si="78">IF(S847="","",A847)</f>
        <v/>
      </c>
      <c r="S847" t="str">
        <f t="shared" ref="S847:S910" si="79">IF(AND(B847&gt;B846, B847&gt;B848), B847, "")</f>
        <v/>
      </c>
    </row>
    <row r="848" spans="1:19" x14ac:dyDescent="0.25">
      <c r="A848">
        <v>12.5760255652452</v>
      </c>
      <c r="B848">
        <v>1.0028283184525399</v>
      </c>
      <c r="C848">
        <v>0.99831214425512005</v>
      </c>
      <c r="D848">
        <v>0.99557891500623996</v>
      </c>
      <c r="E848">
        <f t="shared" si="74"/>
        <v>1.0521821453383764</v>
      </c>
      <c r="F848" s="45">
        <v>3.7327167944728298E-5</v>
      </c>
      <c r="G848">
        <v>4.6322299999999998</v>
      </c>
      <c r="H848">
        <v>4.4802799999999996</v>
      </c>
      <c r="I848">
        <f t="shared" si="75"/>
        <v>-25.222598161963408</v>
      </c>
      <c r="J848">
        <f t="shared" si="76"/>
        <v>-0.18889900098030601</v>
      </c>
      <c r="N848">
        <f t="shared" si="77"/>
        <v>-4.0725498103858941E-4</v>
      </c>
      <c r="R848" t="str">
        <f t="shared" si="78"/>
        <v/>
      </c>
      <c r="S848" t="str">
        <f t="shared" si="79"/>
        <v/>
      </c>
    </row>
    <row r="849" spans="1:19" x14ac:dyDescent="0.25">
      <c r="A849">
        <v>12.590926069469401</v>
      </c>
      <c r="B849">
        <v>1.00412916626034</v>
      </c>
      <c r="C849">
        <v>0.997553348754317</v>
      </c>
      <c r="D849">
        <v>0.99424424905175202</v>
      </c>
      <c r="E849">
        <f t="shared" si="74"/>
        <v>1.0520183909765308</v>
      </c>
      <c r="F849" s="45">
        <v>3.7327167944728298E-5</v>
      </c>
      <c r="G849">
        <v>4.6322299999999998</v>
      </c>
      <c r="H849">
        <v>4.4802799999999996</v>
      </c>
      <c r="I849">
        <f t="shared" si="75"/>
        <v>-36.799526002841517</v>
      </c>
      <c r="J849">
        <f t="shared" si="76"/>
        <v>-0.20047592882118409</v>
      </c>
      <c r="N849">
        <f t="shared" si="77"/>
        <v>-4.0633401834623664E-4</v>
      </c>
      <c r="R849" t="str">
        <f t="shared" si="78"/>
        <v/>
      </c>
      <c r="S849" t="str">
        <f t="shared" si="79"/>
        <v/>
      </c>
    </row>
    <row r="850" spans="1:19" x14ac:dyDescent="0.25">
      <c r="A850">
        <v>12.6058265736936</v>
      </c>
      <c r="B850">
        <v>1.00541589169256</v>
      </c>
      <c r="C850">
        <v>0.99679455325351396</v>
      </c>
      <c r="D850">
        <v>0.99290958309726296</v>
      </c>
      <c r="E850">
        <f t="shared" si="74"/>
        <v>1.0518553432640834</v>
      </c>
      <c r="F850" s="45">
        <v>3.7327167944728298E-5</v>
      </c>
      <c r="G850">
        <v>4.6322299999999998</v>
      </c>
      <c r="H850">
        <v>4.4802799999999996</v>
      </c>
      <c r="I850">
        <f t="shared" si="75"/>
        <v>-48.23602627112313</v>
      </c>
      <c r="J850">
        <f t="shared" si="76"/>
        <v>-0.21191242908946573</v>
      </c>
      <c r="N850">
        <f t="shared" si="77"/>
        <v>-4.0542470744641979E-4</v>
      </c>
      <c r="R850" t="str">
        <f t="shared" si="78"/>
        <v/>
      </c>
      <c r="S850" t="str">
        <f t="shared" si="79"/>
        <v/>
      </c>
    </row>
    <row r="851" spans="1:19" x14ac:dyDescent="0.25">
      <c r="A851">
        <v>12.6207270779179</v>
      </c>
      <c r="B851">
        <v>1.0067026171247699</v>
      </c>
      <c r="C851">
        <v>0.99603575775271003</v>
      </c>
      <c r="D851">
        <v>0.99157491714277501</v>
      </c>
      <c r="E851">
        <f t="shared" si="74"/>
        <v>1.0516929983217438</v>
      </c>
      <c r="F851" s="45">
        <v>3.7327167944728298E-5</v>
      </c>
      <c r="G851">
        <v>4.6322299999999998</v>
      </c>
      <c r="H851">
        <v>4.4802799999999996</v>
      </c>
      <c r="I851">
        <f t="shared" si="75"/>
        <v>-59.657899528331626</v>
      </c>
      <c r="J851">
        <f t="shared" si="76"/>
        <v>-0.2233343023466742</v>
      </c>
      <c r="N851">
        <f t="shared" si="77"/>
        <v>-4.0451704042811145E-4</v>
      </c>
      <c r="R851" t="str">
        <f t="shared" si="78"/>
        <v/>
      </c>
      <c r="S851" t="str">
        <f t="shared" si="79"/>
        <v/>
      </c>
    </row>
    <row r="852" spans="1:19" x14ac:dyDescent="0.25">
      <c r="A852">
        <v>12.635627582142099</v>
      </c>
      <c r="B852">
        <v>1.0079893425569899</v>
      </c>
      <c r="C852">
        <v>0.99527696225190698</v>
      </c>
      <c r="D852">
        <v>0.99024025118828596</v>
      </c>
      <c r="E852">
        <f t="shared" si="74"/>
        <v>1.0515313522960652</v>
      </c>
      <c r="F852" s="45">
        <v>3.7327167944728298E-5</v>
      </c>
      <c r="G852">
        <v>4.6322299999999998</v>
      </c>
      <c r="H852">
        <v>4.4802799999999996</v>
      </c>
      <c r="I852">
        <f t="shared" si="75"/>
        <v>-71.065183142053584</v>
      </c>
      <c r="J852">
        <f t="shared" si="76"/>
        <v>-0.23474158596039615</v>
      </c>
      <c r="N852">
        <f t="shared" si="77"/>
        <v>-4.0361101662483601E-4</v>
      </c>
      <c r="R852" t="str">
        <f t="shared" si="78"/>
        <v/>
      </c>
      <c r="S852" t="str">
        <f t="shared" si="79"/>
        <v/>
      </c>
    </row>
    <row r="853" spans="1:19" x14ac:dyDescent="0.25">
      <c r="A853">
        <v>12.6505280863663</v>
      </c>
      <c r="B853">
        <v>1.0092760679892001</v>
      </c>
      <c r="C853">
        <v>0.99451816675110405</v>
      </c>
      <c r="D853">
        <v>0.98890558523379801</v>
      </c>
      <c r="E853">
        <f t="shared" si="74"/>
        <v>1.0513704013592373</v>
      </c>
      <c r="F853" s="45">
        <v>3.7327167944728298E-5</v>
      </c>
      <c r="G853">
        <v>4.6322299999999998</v>
      </c>
      <c r="H853">
        <v>4.4802799999999996</v>
      </c>
      <c r="I853">
        <f t="shared" si="75"/>
        <v>-82.457914336512715</v>
      </c>
      <c r="J853">
        <f t="shared" si="76"/>
        <v>-0.24613431715485531</v>
      </c>
      <c r="N853">
        <f t="shared" si="77"/>
        <v>-4.0270663535359061E-4</v>
      </c>
      <c r="R853" t="str">
        <f t="shared" si="78"/>
        <v/>
      </c>
      <c r="S853" t="str">
        <f t="shared" si="79"/>
        <v/>
      </c>
    </row>
    <row r="854" spans="1:19" x14ac:dyDescent="0.25">
      <c r="A854">
        <v>12.6654285905905</v>
      </c>
      <c r="B854">
        <v>1.0105627934214201</v>
      </c>
      <c r="C854">
        <v>0.99375937125030001</v>
      </c>
      <c r="D854">
        <v>0.98757091927930896</v>
      </c>
      <c r="E854">
        <f t="shared" si="74"/>
        <v>1.0512101417088888</v>
      </c>
      <c r="F854" s="45">
        <v>3.7327167944728298E-5</v>
      </c>
      <c r="G854">
        <v>4.6322299999999998</v>
      </c>
      <c r="H854">
        <v>4.4802799999999996</v>
      </c>
      <c r="I854">
        <f t="shared" si="75"/>
        <v>-93.836130193999438</v>
      </c>
      <c r="J854">
        <f t="shared" si="76"/>
        <v>-0.25751253301234206</v>
      </c>
      <c r="N854">
        <f t="shared" si="77"/>
        <v>-4.0180389591492553E-4</v>
      </c>
      <c r="R854" t="str">
        <f t="shared" si="78"/>
        <v/>
      </c>
      <c r="S854" t="str">
        <f t="shared" si="79"/>
        <v/>
      </c>
    </row>
    <row r="855" spans="1:19" x14ac:dyDescent="0.25">
      <c r="A855">
        <v>12.6803290948148</v>
      </c>
      <c r="B855">
        <v>1.0118495188536301</v>
      </c>
      <c r="C855">
        <v>0.99300057574949696</v>
      </c>
      <c r="D855">
        <v>0.98639631053545296</v>
      </c>
      <c r="E855">
        <f t="shared" si="74"/>
        <v>1.0510505695678869</v>
      </c>
      <c r="F855" s="45">
        <v>3.7327167944728298E-5</v>
      </c>
      <c r="G855">
        <v>4.6322299999999998</v>
      </c>
      <c r="H855">
        <v>4.4802799999999996</v>
      </c>
      <c r="I855">
        <f t="shared" si="75"/>
        <v>-105.19986765489919</v>
      </c>
      <c r="J855">
        <f t="shared" si="76"/>
        <v>-0.26887627047324181</v>
      </c>
      <c r="N855">
        <f t="shared" si="77"/>
        <v>-4.0090279759313451E-4</v>
      </c>
      <c r="R855" t="str">
        <f t="shared" si="78"/>
        <v/>
      </c>
      <c r="S855" t="str">
        <f t="shared" si="79"/>
        <v/>
      </c>
    </row>
    <row r="856" spans="1:19" x14ac:dyDescent="0.25">
      <c r="A856">
        <v>12.695229599038999</v>
      </c>
      <c r="B856">
        <v>1.01313624428585</v>
      </c>
      <c r="C856">
        <v>0.99224178024869303</v>
      </c>
      <c r="D856">
        <v>0.98536750543664098</v>
      </c>
      <c r="E856">
        <f t="shared" si="74"/>
        <v>1.0508916811841447</v>
      </c>
      <c r="F856" s="45">
        <v>3.7327167944728298E-5</v>
      </c>
      <c r="G856">
        <v>4.6322299999999998</v>
      </c>
      <c r="H856">
        <v>4.4802799999999996</v>
      </c>
      <c r="I856">
        <f t="shared" si="75"/>
        <v>-116.54916351911093</v>
      </c>
      <c r="J856">
        <f t="shared" si="76"/>
        <v>-0.28022556633745355</v>
      </c>
      <c r="N856">
        <f t="shared" si="77"/>
        <v>-4.0000333965633503E-4</v>
      </c>
      <c r="R856" t="str">
        <f t="shared" si="78"/>
        <v/>
      </c>
      <c r="S856" t="str">
        <f t="shared" si="79"/>
        <v/>
      </c>
    </row>
    <row r="857" spans="1:19" x14ac:dyDescent="0.25">
      <c r="A857">
        <v>12.7101301032632</v>
      </c>
      <c r="B857">
        <v>1.01442296971806</v>
      </c>
      <c r="C857">
        <v>0.99147504739078796</v>
      </c>
      <c r="D857">
        <v>0.984338700337829</v>
      </c>
      <c r="E857">
        <f t="shared" si="74"/>
        <v>1.0507334728304198</v>
      </c>
      <c r="F857" s="45">
        <v>3.7327167944728298E-5</v>
      </c>
      <c r="G857">
        <v>4.6322299999999998</v>
      </c>
      <c r="H857">
        <v>4.4802799999999996</v>
      </c>
      <c r="I857">
        <f t="shared" si="75"/>
        <v>-127.88405444605819</v>
      </c>
      <c r="J857">
        <f t="shared" si="76"/>
        <v>-0.29156045726440077</v>
      </c>
      <c r="N857">
        <f t="shared" si="77"/>
        <v>-3.9910552135665703E-4</v>
      </c>
      <c r="R857" t="str">
        <f t="shared" si="78"/>
        <v/>
      </c>
      <c r="S857" t="str">
        <f t="shared" si="79"/>
        <v/>
      </c>
    </row>
    <row r="858" spans="1:19" x14ac:dyDescent="0.25">
      <c r="A858">
        <v>12.725030607487399</v>
      </c>
      <c r="B858">
        <v>1.01570969515028</v>
      </c>
      <c r="C858">
        <v>0.99061201685461997</v>
      </c>
      <c r="D858">
        <v>0.98330989523901602</v>
      </c>
      <c r="E858">
        <f t="shared" si="74"/>
        <v>1.0505759408041246</v>
      </c>
      <c r="F858" s="45">
        <v>3.7327167944728298E-5</v>
      </c>
      <c r="G858">
        <v>4.6322299999999998</v>
      </c>
      <c r="H858">
        <v>4.4802799999999996</v>
      </c>
      <c r="I858">
        <f t="shared" si="75"/>
        <v>-139.20457695610466</v>
      </c>
      <c r="J858">
        <f t="shared" si="76"/>
        <v>-0.30288097977444728</v>
      </c>
      <c r="N858">
        <f t="shared" si="77"/>
        <v>-3.9820934193032028E-4</v>
      </c>
      <c r="R858" t="str">
        <f t="shared" si="78"/>
        <v/>
      </c>
      <c r="S858" t="str">
        <f t="shared" si="79"/>
        <v/>
      </c>
    </row>
    <row r="859" spans="1:19" x14ac:dyDescent="0.25">
      <c r="A859">
        <v>12.7399311117117</v>
      </c>
      <c r="B859">
        <v>1.0169939397399199</v>
      </c>
      <c r="C859">
        <v>0.98974898631845198</v>
      </c>
      <c r="D859">
        <v>0.98228109014020404</v>
      </c>
      <c r="E859">
        <f t="shared" si="74"/>
        <v>1.0504190814271332</v>
      </c>
      <c r="F859" s="45">
        <v>3.7327167944728298E-5</v>
      </c>
      <c r="G859">
        <v>4.6322299999999998</v>
      </c>
      <c r="H859">
        <v>4.4802799999999996</v>
      </c>
      <c r="I859">
        <f t="shared" si="75"/>
        <v>-150.4889825459492</v>
      </c>
      <c r="J859">
        <f t="shared" si="76"/>
        <v>-0.31416538536429178</v>
      </c>
      <c r="N859">
        <f t="shared" si="77"/>
        <v>-3.9731652372290189E-4</v>
      </c>
      <c r="R859" t="str">
        <f t="shared" si="78"/>
        <v/>
      </c>
      <c r="S859" t="str">
        <f t="shared" si="79"/>
        <v/>
      </c>
    </row>
    <row r="860" spans="1:19" x14ac:dyDescent="0.25">
      <c r="A860">
        <v>12.754831615935901</v>
      </c>
      <c r="B860">
        <v>1.0178281060319001</v>
      </c>
      <c r="C860">
        <v>0.988885955782284</v>
      </c>
      <c r="D860">
        <v>0.98125228504139195</v>
      </c>
      <c r="E860">
        <f t="shared" si="74"/>
        <v>1.0502628910455953</v>
      </c>
      <c r="F860" s="45">
        <v>3.7327167944728298E-5</v>
      </c>
      <c r="G860">
        <v>4.6322299999999998</v>
      </c>
      <c r="H860">
        <v>4.4802799999999996</v>
      </c>
      <c r="I860">
        <f t="shared" si="75"/>
        <v>-157.8110070010195</v>
      </c>
      <c r="J860">
        <f t="shared" si="76"/>
        <v>-0.32148740981936208</v>
      </c>
      <c r="N860">
        <f t="shared" si="77"/>
        <v>-3.9673747773686491E-4</v>
      </c>
      <c r="R860" t="str">
        <f t="shared" si="78"/>
        <v/>
      </c>
      <c r="S860" t="str">
        <f t="shared" si="79"/>
        <v/>
      </c>
    </row>
    <row r="861" spans="1:19" x14ac:dyDescent="0.25">
      <c r="A861">
        <v>12.7697321201601</v>
      </c>
      <c r="B861">
        <v>1.0186622723238901</v>
      </c>
      <c r="C861">
        <v>0.98802292524611501</v>
      </c>
      <c r="D861">
        <v>0.98022347994257897</v>
      </c>
      <c r="E861">
        <f t="shared" si="74"/>
        <v>1.0501073660297411</v>
      </c>
      <c r="F861" s="45">
        <v>3.7327167944728298E-5</v>
      </c>
      <c r="G861">
        <v>4.6322299999999998</v>
      </c>
      <c r="H861">
        <v>4.4802799999999996</v>
      </c>
      <c r="I861">
        <f t="shared" si="75"/>
        <v>-165.12703311045493</v>
      </c>
      <c r="J861">
        <f t="shared" si="76"/>
        <v>-0.32880343592879752</v>
      </c>
      <c r="N861">
        <f t="shared" si="77"/>
        <v>-3.9615911964729515E-4</v>
      </c>
      <c r="R861" t="str">
        <f t="shared" si="78"/>
        <v/>
      </c>
      <c r="S861" t="str">
        <f t="shared" si="79"/>
        <v/>
      </c>
    </row>
    <row r="862" spans="1:19" x14ac:dyDescent="0.25">
      <c r="A862">
        <v>12.784632624384299</v>
      </c>
      <c r="B862">
        <v>1.01949643861587</v>
      </c>
      <c r="C862">
        <v>0.98715989470994703</v>
      </c>
      <c r="D862">
        <v>0.97919467484376699</v>
      </c>
      <c r="E862">
        <f t="shared" si="74"/>
        <v>1.0499525027736996</v>
      </c>
      <c r="F862" s="45">
        <v>3.7327167944728298E-5</v>
      </c>
      <c r="G862">
        <v>4.6322299999999998</v>
      </c>
      <c r="H862">
        <v>4.4802799999999996</v>
      </c>
      <c r="I862">
        <f t="shared" si="75"/>
        <v>-172.43707069396251</v>
      </c>
      <c r="J862">
        <f t="shared" si="76"/>
        <v>-0.33611347351230508</v>
      </c>
      <c r="N862">
        <f t="shared" si="77"/>
        <v>-3.955814492313696E-4</v>
      </c>
      <c r="R862" t="str">
        <f t="shared" si="78"/>
        <v/>
      </c>
      <c r="S862" t="str">
        <f t="shared" si="79"/>
        <v/>
      </c>
    </row>
    <row r="863" spans="1:19" x14ac:dyDescent="0.25">
      <c r="A863">
        <v>12.7995331286086</v>
      </c>
      <c r="B863">
        <v>1.02033060490786</v>
      </c>
      <c r="C863">
        <v>0.98629686417377904</v>
      </c>
      <c r="D863">
        <v>0.97816586974495501</v>
      </c>
      <c r="E863">
        <f t="shared" si="74"/>
        <v>1.0497982976953115</v>
      </c>
      <c r="F863" s="45">
        <v>3.7327167944728298E-5</v>
      </c>
      <c r="G863">
        <v>4.6322299999999998</v>
      </c>
      <c r="H863">
        <v>4.4802799999999996</v>
      </c>
      <c r="I863">
        <f t="shared" si="75"/>
        <v>-179.74112954750322</v>
      </c>
      <c r="J863">
        <f t="shared" si="76"/>
        <v>-0.34341753236584577</v>
      </c>
      <c r="N863">
        <f t="shared" si="77"/>
        <v>-3.9500446626353176E-4</v>
      </c>
      <c r="R863" t="str">
        <f t="shared" si="78"/>
        <v/>
      </c>
      <c r="S863" t="str">
        <f t="shared" si="79"/>
        <v/>
      </c>
    </row>
    <row r="864" spans="1:19" x14ac:dyDescent="0.25">
      <c r="A864">
        <v>12.814433632832801</v>
      </c>
      <c r="B864">
        <v>1.0211647711998399</v>
      </c>
      <c r="C864">
        <v>0.98543383363761095</v>
      </c>
      <c r="D864">
        <v>0.97713706464614303</v>
      </c>
      <c r="E864">
        <f t="shared" si="74"/>
        <v>1.0496447472359498</v>
      </c>
      <c r="F864" s="45">
        <v>3.7327167944728298E-5</v>
      </c>
      <c r="G864">
        <v>4.6322299999999998</v>
      </c>
      <c r="H864">
        <v>4.4802799999999996</v>
      </c>
      <c r="I864">
        <f t="shared" si="75"/>
        <v>-187.03921944267225</v>
      </c>
      <c r="J864">
        <f t="shared" si="76"/>
        <v>-0.35071562226101483</v>
      </c>
      <c r="N864">
        <f t="shared" si="77"/>
        <v>-3.9442817051556141E-4</v>
      </c>
      <c r="R864" t="str">
        <f t="shared" si="78"/>
        <v/>
      </c>
      <c r="S864" t="str">
        <f t="shared" si="79"/>
        <v/>
      </c>
    </row>
    <row r="865" spans="1:19" x14ac:dyDescent="0.25">
      <c r="A865">
        <v>12.829334137057</v>
      </c>
      <c r="B865">
        <v>1.0219989374918199</v>
      </c>
      <c r="C865">
        <v>0.98457080310144196</v>
      </c>
      <c r="D865">
        <v>0.97610825954733005</v>
      </c>
      <c r="E865">
        <f t="shared" si="74"/>
        <v>1.0494918478603319</v>
      </c>
      <c r="F865" s="45">
        <v>3.7327167944728298E-5</v>
      </c>
      <c r="G865">
        <v>4.6322299999999998</v>
      </c>
      <c r="H865">
        <v>4.4802799999999996</v>
      </c>
      <c r="I865">
        <f t="shared" si="75"/>
        <v>-194.3313501273901</v>
      </c>
      <c r="J865">
        <f t="shared" si="76"/>
        <v>-0.35800775294573273</v>
      </c>
      <c r="N865">
        <f t="shared" si="77"/>
        <v>-3.938525617565416E-4</v>
      </c>
      <c r="R865" t="str">
        <f t="shared" si="78"/>
        <v/>
      </c>
      <c r="S865" t="str">
        <f t="shared" si="79"/>
        <v/>
      </c>
    </row>
    <row r="866" spans="1:19" x14ac:dyDescent="0.25">
      <c r="A866">
        <v>12.844234641281201</v>
      </c>
      <c r="B866">
        <v>1.0228331037838101</v>
      </c>
      <c r="C866">
        <v>0.98370777256527397</v>
      </c>
      <c r="D866">
        <v>0.97507945444851796</v>
      </c>
      <c r="E866">
        <f t="shared" si="74"/>
        <v>1.0493395960563441</v>
      </c>
      <c r="F866" s="45">
        <v>3.7327167944728298E-5</v>
      </c>
      <c r="G866">
        <v>4.6322299999999998</v>
      </c>
      <c r="H866">
        <v>4.4802799999999996</v>
      </c>
      <c r="I866">
        <f t="shared" si="75"/>
        <v>-201.61753132571974</v>
      </c>
      <c r="J866">
        <f t="shared" si="76"/>
        <v>-0.3652939341440623</v>
      </c>
      <c r="N866">
        <f t="shared" si="77"/>
        <v>-3.9327763975289268E-4</v>
      </c>
      <c r="R866" t="str">
        <f t="shared" si="78"/>
        <v/>
      </c>
      <c r="S866" t="str">
        <f t="shared" si="79"/>
        <v/>
      </c>
    </row>
    <row r="867" spans="1:19" x14ac:dyDescent="0.25">
      <c r="A867">
        <v>12.859135145505499</v>
      </c>
      <c r="B867">
        <v>1.0236672700757901</v>
      </c>
      <c r="C867">
        <v>0.98284474202910599</v>
      </c>
      <c r="D867">
        <v>0.97407273770587799</v>
      </c>
      <c r="E867">
        <f t="shared" si="74"/>
        <v>1.04918798833486</v>
      </c>
      <c r="F867" s="45">
        <v>3.7327167944728298E-5</v>
      </c>
      <c r="G867">
        <v>4.6322299999999998</v>
      </c>
      <c r="H867">
        <v>4.4802799999999996</v>
      </c>
      <c r="I867">
        <f t="shared" si="75"/>
        <v>-208.8977727376753</v>
      </c>
      <c r="J867">
        <f t="shared" si="76"/>
        <v>-0.37257417555601785</v>
      </c>
      <c r="N867">
        <f t="shared" si="77"/>
        <v>-3.9270340426840971E-4</v>
      </c>
      <c r="R867" t="str">
        <f t="shared" si="78"/>
        <v/>
      </c>
      <c r="S867" t="str">
        <f t="shared" si="79"/>
        <v/>
      </c>
    </row>
    <row r="868" spans="1:19" x14ac:dyDescent="0.25">
      <c r="A868">
        <v>12.8740356497297</v>
      </c>
      <c r="B868">
        <v>1.02450143636777</v>
      </c>
      <c r="C868">
        <v>0.981981711492937</v>
      </c>
      <c r="D868">
        <v>0.97326637694622897</v>
      </c>
      <c r="E868">
        <f t="shared" si="74"/>
        <v>1.0490370212295694</v>
      </c>
      <c r="F868" s="45">
        <v>3.7327167944728298E-5</v>
      </c>
      <c r="G868">
        <v>4.6322299999999998</v>
      </c>
      <c r="H868">
        <v>4.4802799999999996</v>
      </c>
      <c r="I868">
        <f t="shared" si="75"/>
        <v>-216.17208403983466</v>
      </c>
      <c r="J868">
        <f t="shared" si="76"/>
        <v>-0.37984848685817724</v>
      </c>
      <c r="N868">
        <f t="shared" si="77"/>
        <v>-3.9212985506423286E-4</v>
      </c>
      <c r="R868" t="str">
        <f t="shared" si="78"/>
        <v/>
      </c>
      <c r="S868" t="str">
        <f t="shared" si="79"/>
        <v/>
      </c>
    </row>
    <row r="869" spans="1:19" x14ac:dyDescent="0.25">
      <c r="A869">
        <v>12.8889361539539</v>
      </c>
      <c r="B869">
        <v>1.02533560265976</v>
      </c>
      <c r="C869">
        <v>0.98111868095676902</v>
      </c>
      <c r="D869">
        <v>0.97246001618657896</v>
      </c>
      <c r="E869">
        <f t="shared" si="74"/>
        <v>1.0488866912967951</v>
      </c>
      <c r="F869" s="45">
        <v>3.7327167944728298E-5</v>
      </c>
      <c r="G869">
        <v>4.6322299999999998</v>
      </c>
      <c r="H869">
        <v>4.4802799999999996</v>
      </c>
      <c r="I869">
        <f t="shared" si="75"/>
        <v>-223.44047488514687</v>
      </c>
      <c r="J869">
        <f t="shared" si="76"/>
        <v>-0.3871168777034894</v>
      </c>
      <c r="N869">
        <f t="shared" si="77"/>
        <v>-3.9155699189888528E-4</v>
      </c>
      <c r="R869" t="str">
        <f t="shared" si="78"/>
        <v/>
      </c>
      <c r="S869" t="str">
        <f t="shared" si="79"/>
        <v/>
      </c>
    </row>
    <row r="870" spans="1:19" x14ac:dyDescent="0.25">
      <c r="A870">
        <v>12.903836658178101</v>
      </c>
      <c r="B870">
        <v>1.0261697689517399</v>
      </c>
      <c r="C870">
        <v>0.98025565042060103</v>
      </c>
      <c r="D870">
        <v>0.97165365542693005</v>
      </c>
      <c r="E870">
        <f t="shared" si="74"/>
        <v>1.0487369951153245</v>
      </c>
      <c r="F870" s="45">
        <v>3.7327167944728298E-5</v>
      </c>
      <c r="G870">
        <v>4.6322299999999998</v>
      </c>
      <c r="H870">
        <v>4.4802799999999996</v>
      </c>
      <c r="I870">
        <f t="shared" si="75"/>
        <v>-230.70295490274998</v>
      </c>
      <c r="J870">
        <f t="shared" si="76"/>
        <v>-0.39437935772109256</v>
      </c>
      <c r="N870">
        <f t="shared" si="77"/>
        <v>-3.9098481452830579E-4</v>
      </c>
      <c r="R870" t="str">
        <f t="shared" si="78"/>
        <v/>
      </c>
      <c r="S870" t="str">
        <f t="shared" si="79"/>
        <v/>
      </c>
    </row>
    <row r="871" spans="1:19" x14ac:dyDescent="0.25">
      <c r="A871">
        <v>12.918737162402399</v>
      </c>
      <c r="B871">
        <v>1.0270039352437199</v>
      </c>
      <c r="C871">
        <v>0.97939261988443205</v>
      </c>
      <c r="D871">
        <v>0.97084729466728104</v>
      </c>
      <c r="E871">
        <f t="shared" si="74"/>
        <v>1.0485879292862346</v>
      </c>
      <c r="F871" s="45">
        <v>3.7327167944728298E-5</v>
      </c>
      <c r="G871">
        <v>4.6322299999999998</v>
      </c>
      <c r="H871">
        <v>4.4802799999999996</v>
      </c>
      <c r="I871">
        <f t="shared" si="75"/>
        <v>-237.95953369857008</v>
      </c>
      <c r="J871">
        <f t="shared" si="76"/>
        <v>-0.40163593651691271</v>
      </c>
      <c r="N871">
        <f t="shared" si="77"/>
        <v>-3.9041332270582397E-4</v>
      </c>
      <c r="R871" t="str">
        <f t="shared" si="78"/>
        <v/>
      </c>
      <c r="S871" t="str">
        <f t="shared" si="79"/>
        <v/>
      </c>
    </row>
    <row r="872" spans="1:19" x14ac:dyDescent="0.25">
      <c r="A872">
        <v>12.9336376666266</v>
      </c>
      <c r="B872">
        <v>1.027805764799</v>
      </c>
      <c r="C872">
        <v>0.97852958934826395</v>
      </c>
      <c r="D872">
        <v>0.97004093390763102</v>
      </c>
      <c r="E872">
        <f t="shared" si="74"/>
        <v>1.0484394904327254</v>
      </c>
      <c r="F872" s="45">
        <v>3.7327167944728298E-5</v>
      </c>
      <c r="G872">
        <v>4.6322299999999998</v>
      </c>
      <c r="H872">
        <v>4.4802799999999996</v>
      </c>
      <c r="I872">
        <f t="shared" si="75"/>
        <v>-244.92925518257948</v>
      </c>
      <c r="J872">
        <f t="shared" si="76"/>
        <v>-0.40860565800092208</v>
      </c>
      <c r="N872">
        <f t="shared" si="77"/>
        <v>-3.8986463092401157E-4</v>
      </c>
      <c r="R872" t="str">
        <f t="shared" si="78"/>
        <v/>
      </c>
      <c r="S872" t="str">
        <f t="shared" si="79"/>
        <v/>
      </c>
    </row>
    <row r="873" spans="1:19" x14ac:dyDescent="0.25">
      <c r="A873">
        <v>12.948538170850799</v>
      </c>
      <c r="B873">
        <v>1.02858431994583</v>
      </c>
      <c r="C873">
        <v>0.97766655881209596</v>
      </c>
      <c r="D873">
        <v>0.969234573147982</v>
      </c>
      <c r="E873">
        <f t="shared" si="74"/>
        <v>1.0482916751999456</v>
      </c>
      <c r="F873" s="45">
        <v>3.7327167944728298E-5</v>
      </c>
      <c r="G873">
        <v>4.6322299999999998</v>
      </c>
      <c r="H873">
        <v>4.4802799999999996</v>
      </c>
      <c r="I873">
        <f t="shared" si="75"/>
        <v>-251.69146821304614</v>
      </c>
      <c r="J873">
        <f t="shared" si="76"/>
        <v>-0.41536787103138878</v>
      </c>
      <c r="N873">
        <f t="shared" si="77"/>
        <v>-3.8933247149713863E-4</v>
      </c>
      <c r="R873" t="str">
        <f t="shared" si="78"/>
        <v/>
      </c>
      <c r="S873" t="str">
        <f t="shared" si="79"/>
        <v/>
      </c>
    </row>
    <row r="874" spans="1:19" x14ac:dyDescent="0.25">
      <c r="A874">
        <v>12.963438675075</v>
      </c>
      <c r="B874">
        <v>1.02936287509266</v>
      </c>
      <c r="C874">
        <v>0.97680352827592798</v>
      </c>
      <c r="D874">
        <v>0.96842821238833299</v>
      </c>
      <c r="E874">
        <f t="shared" si="74"/>
        <v>1.0481444802548268</v>
      </c>
      <c r="F874" s="45">
        <v>3.7327167944728298E-5</v>
      </c>
      <c r="G874">
        <v>4.6322299999999998</v>
      </c>
      <c r="H874">
        <v>4.4802799999999996</v>
      </c>
      <c r="I874">
        <f t="shared" si="75"/>
        <v>-258.44856473102499</v>
      </c>
      <c r="J874">
        <f t="shared" si="76"/>
        <v>-0.42212496754936757</v>
      </c>
      <c r="N874">
        <f t="shared" si="77"/>
        <v>-3.8880090862420308E-4</v>
      </c>
      <c r="R874" t="str">
        <f t="shared" si="78"/>
        <v/>
      </c>
      <c r="S874" t="str">
        <f t="shared" si="79"/>
        <v/>
      </c>
    </row>
    <row r="875" spans="1:19" x14ac:dyDescent="0.25">
      <c r="A875">
        <v>12.9783391792992</v>
      </c>
      <c r="B875">
        <v>1.03014143023948</v>
      </c>
      <c r="C875">
        <v>0.97594049773975899</v>
      </c>
      <c r="D875">
        <v>0.96762185162868397</v>
      </c>
      <c r="E875">
        <f t="shared" ref="E875:E928" si="80">$E$1*A875^-$E$2 + 1</f>
        <v>1.0479979022859187</v>
      </c>
      <c r="F875" s="45">
        <v>3.7327167944728298E-5</v>
      </c>
      <c r="G875">
        <v>4.6322299999999998</v>
      </c>
      <c r="H875">
        <v>4.4802799999999996</v>
      </c>
      <c r="I875">
        <f t="shared" ref="I875:I928" si="81">IF(B875=0,100,-$M$4*$L$4*LN(B875))</f>
        <v>-265.20055247321869</v>
      </c>
      <c r="J875">
        <f t="shared" ref="J875:J928" si="82">(I875-$K$4)*$J$2</f>
        <v>-0.42887695529156128</v>
      </c>
      <c r="N875">
        <f t="shared" ref="N875:N928" si="83">($O$4*(1-EXP(-$P$4*(B875-$Q$4)))^2-$O$4)*0.0001</f>
        <v>-3.8826994209664376E-4</v>
      </c>
      <c r="R875" t="str">
        <f t="shared" si="78"/>
        <v/>
      </c>
      <c r="S875" t="str">
        <f t="shared" si="79"/>
        <v/>
      </c>
    </row>
    <row r="876" spans="1:19" x14ac:dyDescent="0.25">
      <c r="A876">
        <v>12.9932396835235</v>
      </c>
      <c r="B876">
        <v>1.03091998538631</v>
      </c>
      <c r="C876">
        <v>0.97518977081324099</v>
      </c>
      <c r="D876">
        <v>0.96681549086903396</v>
      </c>
      <c r="E876">
        <f t="shared" si="80"/>
        <v>1.0478519380032212</v>
      </c>
      <c r="F876" s="45">
        <v>3.7327167944728298E-5</v>
      </c>
      <c r="G876">
        <v>4.6322299999999998</v>
      </c>
      <c r="H876">
        <v>4.4802799999999996</v>
      </c>
      <c r="I876">
        <f t="shared" si="81"/>
        <v>-271.94743915905451</v>
      </c>
      <c r="J876">
        <f t="shared" si="82"/>
        <v>-0.43562384197739712</v>
      </c>
      <c r="N876">
        <f t="shared" si="83"/>
        <v>-3.8773957170396662E-4</v>
      </c>
      <c r="R876" t="str">
        <f t="shared" si="78"/>
        <v/>
      </c>
      <c r="S876" t="str">
        <f t="shared" si="79"/>
        <v/>
      </c>
    </row>
    <row r="877" spans="1:19" x14ac:dyDescent="0.25">
      <c r="A877">
        <v>13.008140187747699</v>
      </c>
      <c r="B877">
        <v>1.03169854053313</v>
      </c>
      <c r="C877">
        <v>0.97471459392350002</v>
      </c>
      <c r="D877">
        <v>0.96600913010938505</v>
      </c>
      <c r="E877">
        <f t="shared" si="80"/>
        <v>1.0477065841380262</v>
      </c>
      <c r="F877" s="45">
        <v>3.7327167944728298E-5</v>
      </c>
      <c r="G877">
        <v>4.6322299999999998</v>
      </c>
      <c r="H877">
        <v>4.4802799999999996</v>
      </c>
      <c r="I877">
        <f t="shared" si="81"/>
        <v>-278.68923249013125</v>
      </c>
      <c r="J877">
        <f t="shared" si="82"/>
        <v>-0.44236563530847384</v>
      </c>
      <c r="N877">
        <f t="shared" si="83"/>
        <v>-3.8720979723380112E-4</v>
      </c>
      <c r="R877" t="str">
        <f t="shared" si="78"/>
        <v/>
      </c>
      <c r="S877" t="str">
        <f t="shared" si="79"/>
        <v/>
      </c>
    </row>
    <row r="878" spans="1:19" x14ac:dyDescent="0.25">
      <c r="A878">
        <v>13.0230406919719</v>
      </c>
      <c r="B878">
        <v>1.03247709567996</v>
      </c>
      <c r="C878">
        <v>0.97423941703375905</v>
      </c>
      <c r="D878">
        <v>0.96520276934973603</v>
      </c>
      <c r="E878">
        <f t="shared" si="80"/>
        <v>1.0475618374427498</v>
      </c>
      <c r="F878" s="45">
        <v>3.7327167944728298E-5</v>
      </c>
      <c r="G878">
        <v>4.6322299999999998</v>
      </c>
      <c r="H878">
        <v>4.4802799999999996</v>
      </c>
      <c r="I878">
        <f t="shared" si="81"/>
        <v>-285.42594015096415</v>
      </c>
      <c r="J878">
        <f t="shared" si="82"/>
        <v>-0.44910234296930673</v>
      </c>
      <c r="N878">
        <f t="shared" si="83"/>
        <v>-3.8668061847185709E-4</v>
      </c>
      <c r="R878" t="str">
        <f t="shared" si="78"/>
        <v/>
      </c>
      <c r="S878" t="str">
        <f t="shared" si="79"/>
        <v/>
      </c>
    </row>
    <row r="879" spans="1:19" x14ac:dyDescent="0.25">
      <c r="A879">
        <v>13.037941196196099</v>
      </c>
      <c r="B879">
        <v>1.0332556508267801</v>
      </c>
      <c r="C879">
        <v>0.97376424014401897</v>
      </c>
      <c r="D879">
        <v>0.96439640859008602</v>
      </c>
      <c r="E879">
        <f t="shared" si="80"/>
        <v>1.0474176946907747</v>
      </c>
      <c r="F879" s="45">
        <v>3.7327167944728298E-5</v>
      </c>
      <c r="G879">
        <v>4.6322299999999998</v>
      </c>
      <c r="H879">
        <v>4.4802799999999996</v>
      </c>
      <c r="I879">
        <f t="shared" si="81"/>
        <v>-292.15756980834584</v>
      </c>
      <c r="J879">
        <f t="shared" si="82"/>
        <v>-0.45583397262668846</v>
      </c>
      <c r="N879">
        <f t="shared" si="83"/>
        <v>-3.861520352019876E-4</v>
      </c>
      <c r="R879" t="str">
        <f t="shared" si="78"/>
        <v/>
      </c>
      <c r="S879" t="str">
        <f t="shared" si="79"/>
        <v/>
      </c>
    </row>
    <row r="880" spans="1:19" x14ac:dyDescent="0.25">
      <c r="A880">
        <v>13.0528417004204</v>
      </c>
      <c r="B880">
        <v>1.0340342059736101</v>
      </c>
      <c r="C880">
        <v>0.973289063254278</v>
      </c>
      <c r="D880">
        <v>0.96366515574026002</v>
      </c>
      <c r="E880">
        <f t="shared" si="80"/>
        <v>1.0472741526762905</v>
      </c>
      <c r="F880" s="45">
        <v>3.7327167944728298E-5</v>
      </c>
      <c r="G880">
        <v>4.6322299999999998</v>
      </c>
      <c r="H880">
        <v>4.4802799999999996</v>
      </c>
      <c r="I880">
        <f t="shared" si="81"/>
        <v>-298.88412911208974</v>
      </c>
      <c r="J880">
        <f t="shared" si="82"/>
        <v>-0.46256053193043234</v>
      </c>
      <c r="N880">
        <f t="shared" si="83"/>
        <v>-3.8562404720614518E-4</v>
      </c>
      <c r="R880" t="str">
        <f t="shared" si="78"/>
        <v/>
      </c>
      <c r="S880" t="str">
        <f t="shared" si="79"/>
        <v/>
      </c>
    </row>
    <row r="881" spans="1:19" x14ac:dyDescent="0.25">
      <c r="A881">
        <v>13.067742204644601</v>
      </c>
      <c r="B881">
        <v>1.0348127611204401</v>
      </c>
      <c r="C881">
        <v>0.97281388636453803</v>
      </c>
      <c r="D881">
        <v>0.96297001719043596</v>
      </c>
      <c r="E881">
        <f t="shared" si="80"/>
        <v>1.0471312082141391</v>
      </c>
      <c r="F881" s="45">
        <v>3.7327167944728298E-5</v>
      </c>
      <c r="G881">
        <v>4.6322299999999998</v>
      </c>
      <c r="H881">
        <v>4.4802799999999996</v>
      </c>
      <c r="I881">
        <f t="shared" si="81"/>
        <v>-305.60562569447802</v>
      </c>
      <c r="J881">
        <f t="shared" si="82"/>
        <v>-0.46928202851282064</v>
      </c>
      <c r="N881">
        <f t="shared" si="83"/>
        <v>-3.8509665426443915E-4</v>
      </c>
      <c r="R881" t="str">
        <f t="shared" si="78"/>
        <v/>
      </c>
      <c r="S881" t="str">
        <f t="shared" si="79"/>
        <v/>
      </c>
    </row>
    <row r="882" spans="1:19" x14ac:dyDescent="0.25">
      <c r="A882">
        <v>13.0826427088688</v>
      </c>
      <c r="B882">
        <v>1.0355913162672601</v>
      </c>
      <c r="C882">
        <v>0.97233870947479695</v>
      </c>
      <c r="D882">
        <v>0.96227487864061301</v>
      </c>
      <c r="E882">
        <f t="shared" si="80"/>
        <v>1.0469888581396516</v>
      </c>
      <c r="F882" s="45">
        <v>3.7327167944728298E-5</v>
      </c>
      <c r="G882">
        <v>4.6322299999999998</v>
      </c>
      <c r="H882">
        <v>4.4802799999999996</v>
      </c>
      <c r="I882">
        <f t="shared" si="81"/>
        <v>-312.32206717057227</v>
      </c>
      <c r="J882">
        <f t="shared" si="82"/>
        <v>-0.47599846998891487</v>
      </c>
      <c r="N882">
        <f t="shared" si="83"/>
        <v>-3.8456985615512468E-4</v>
      </c>
      <c r="R882" t="str">
        <f t="shared" si="78"/>
        <v/>
      </c>
      <c r="S882" t="str">
        <f t="shared" si="79"/>
        <v/>
      </c>
    </row>
    <row r="883" spans="1:19" x14ac:dyDescent="0.25">
      <c r="A883">
        <v>13.097543213092999</v>
      </c>
      <c r="B883">
        <v>1.0363698714140901</v>
      </c>
      <c r="C883">
        <v>0.97186353258505698</v>
      </c>
      <c r="D883">
        <v>0.96157974009078995</v>
      </c>
      <c r="E883">
        <f t="shared" si="80"/>
        <v>1.0468470993084995</v>
      </c>
      <c r="F883" s="45">
        <v>3.7327167944728298E-5</v>
      </c>
      <c r="G883">
        <v>4.6322299999999998</v>
      </c>
      <c r="H883">
        <v>4.4802799999999996</v>
      </c>
      <c r="I883">
        <f t="shared" si="81"/>
        <v>-319.03346113852422</v>
      </c>
      <c r="J883">
        <f t="shared" si="82"/>
        <v>-0.48270986395686682</v>
      </c>
      <c r="N883">
        <f t="shared" si="83"/>
        <v>-3.8404365265459268E-4</v>
      </c>
      <c r="R883" t="str">
        <f t="shared" si="78"/>
        <v/>
      </c>
      <c r="S883" t="str">
        <f t="shared" si="79"/>
        <v/>
      </c>
    </row>
    <row r="884" spans="1:19" x14ac:dyDescent="0.25">
      <c r="A884">
        <v>13.1124437173173</v>
      </c>
      <c r="B884">
        <v>1.0371177754301899</v>
      </c>
      <c r="C884">
        <v>0.97138835569531601</v>
      </c>
      <c r="D884">
        <v>0.960884601540967</v>
      </c>
      <c r="E884">
        <f t="shared" si="80"/>
        <v>1.0467059285965368</v>
      </c>
      <c r="F884" s="45">
        <v>3.7327167944728298E-5</v>
      </c>
      <c r="G884">
        <v>4.6322299999999998</v>
      </c>
      <c r="H884">
        <v>4.4802799999999996</v>
      </c>
      <c r="I884">
        <f t="shared" si="81"/>
        <v>-325.47588627283994</v>
      </c>
      <c r="J884">
        <f t="shared" si="82"/>
        <v>-0.48915228909118252</v>
      </c>
      <c r="N884">
        <f t="shared" si="83"/>
        <v>-3.8353872513637158E-4</v>
      </c>
      <c r="R884" t="str">
        <f t="shared" si="78"/>
        <v/>
      </c>
      <c r="S884" t="str">
        <f t="shared" si="79"/>
        <v/>
      </c>
    </row>
    <row r="885" spans="1:19" x14ac:dyDescent="0.25">
      <c r="A885">
        <v>13.127344221541501</v>
      </c>
      <c r="B885">
        <v>1.0377016918506801</v>
      </c>
      <c r="C885">
        <v>0.97091317880557604</v>
      </c>
      <c r="D885">
        <v>0.96018946299114405</v>
      </c>
      <c r="E885">
        <f t="shared" si="80"/>
        <v>1.0465653428996533</v>
      </c>
      <c r="F885" s="45">
        <v>3.7327167944728298E-5</v>
      </c>
      <c r="G885">
        <v>4.6322299999999998</v>
      </c>
      <c r="H885">
        <v>4.4802799999999996</v>
      </c>
      <c r="I885">
        <f t="shared" si="81"/>
        <v>-330.50249793222036</v>
      </c>
      <c r="J885">
        <f t="shared" si="82"/>
        <v>-0.49417890075056298</v>
      </c>
      <c r="N885">
        <f t="shared" si="83"/>
        <v>-3.8314489064401603E-4</v>
      </c>
      <c r="R885" t="str">
        <f t="shared" si="78"/>
        <v/>
      </c>
      <c r="S885" t="str">
        <f t="shared" si="79"/>
        <v/>
      </c>
    </row>
    <row r="886" spans="1:19" x14ac:dyDescent="0.25">
      <c r="A886">
        <v>13.1422447257657</v>
      </c>
      <c r="B886">
        <v>1.03828560827116</v>
      </c>
      <c r="C886">
        <v>0.97043800191583496</v>
      </c>
      <c r="D886">
        <v>0.95949432444132099</v>
      </c>
      <c r="E886">
        <f t="shared" si="80"/>
        <v>1.0464253391336162</v>
      </c>
      <c r="F886" s="45">
        <v>3.7327167944728298E-5</v>
      </c>
      <c r="G886">
        <v>4.6322299999999998</v>
      </c>
      <c r="H886">
        <v>4.4802799999999996</v>
      </c>
      <c r="I886">
        <f t="shared" si="81"/>
        <v>-335.52628190442448</v>
      </c>
      <c r="J886">
        <f t="shared" si="82"/>
        <v>-0.49920268472276708</v>
      </c>
      <c r="N886">
        <f t="shared" si="83"/>
        <v>-3.8275139027312016E-4</v>
      </c>
      <c r="R886" t="str">
        <f t="shared" si="78"/>
        <v/>
      </c>
      <c r="S886" t="str">
        <f t="shared" si="79"/>
        <v/>
      </c>
    </row>
    <row r="887" spans="1:19" x14ac:dyDescent="0.25">
      <c r="A887">
        <v>13.157145229989901</v>
      </c>
      <c r="B887">
        <v>1.0388695246916499</v>
      </c>
      <c r="C887">
        <v>0.96996282502609499</v>
      </c>
      <c r="D887">
        <v>0.95879918589149804</v>
      </c>
      <c r="E887">
        <f t="shared" si="80"/>
        <v>1.0462859142339258</v>
      </c>
      <c r="F887" s="45">
        <v>3.7327167944728298E-5</v>
      </c>
      <c r="G887">
        <v>4.6322299999999998</v>
      </c>
      <c r="H887">
        <v>4.4802799999999996</v>
      </c>
      <c r="I887">
        <f t="shared" si="81"/>
        <v>-340.54724136923073</v>
      </c>
      <c r="J887">
        <f t="shared" si="82"/>
        <v>-0.50422364418757337</v>
      </c>
      <c r="N887">
        <f t="shared" si="83"/>
        <v>-3.8235822392658394E-4</v>
      </c>
      <c r="R887" t="str">
        <f t="shared" si="78"/>
        <v/>
      </c>
      <c r="S887" t="str">
        <f t="shared" si="79"/>
        <v/>
      </c>
    </row>
    <row r="888" spans="1:19" x14ac:dyDescent="0.25">
      <c r="A888">
        <v>13.172045734214199</v>
      </c>
      <c r="B888">
        <v>1.0394534411121299</v>
      </c>
      <c r="C888">
        <v>0.96948764813635402</v>
      </c>
      <c r="D888">
        <v>0.95810404734167498</v>
      </c>
      <c r="E888">
        <f t="shared" si="80"/>
        <v>1.0461470651556646</v>
      </c>
      <c r="F888" s="45">
        <v>3.7327167944728298E-5</v>
      </c>
      <c r="G888">
        <v>4.6322299999999998</v>
      </c>
      <c r="H888">
        <v>4.4802799999999996</v>
      </c>
      <c r="I888">
        <f t="shared" si="81"/>
        <v>-345.56537950071214</v>
      </c>
      <c r="J888">
        <f t="shared" si="82"/>
        <v>-0.5092417823190547</v>
      </c>
      <c r="N888">
        <f t="shared" si="83"/>
        <v>-3.8196539150676473E-4</v>
      </c>
      <c r="R888" t="str">
        <f t="shared" si="78"/>
        <v/>
      </c>
      <c r="S888" t="str">
        <f t="shared" si="79"/>
        <v/>
      </c>
    </row>
    <row r="889" spans="1:19" x14ac:dyDescent="0.25">
      <c r="A889">
        <v>13.1869462384384</v>
      </c>
      <c r="B889">
        <v>1.0400373575326201</v>
      </c>
      <c r="C889">
        <v>0.96920970579367205</v>
      </c>
      <c r="D889">
        <v>0.95740890879185103</v>
      </c>
      <c r="E889">
        <f t="shared" si="80"/>
        <v>1.0460087888733531</v>
      </c>
      <c r="F889" s="45">
        <v>3.7327167944728298E-5</v>
      </c>
      <c r="G889">
        <v>4.6322299999999998</v>
      </c>
      <c r="H889">
        <v>4.4802799999999996</v>
      </c>
      <c r="I889">
        <f t="shared" si="81"/>
        <v>-350.58069946793916</v>
      </c>
      <c r="J889">
        <f t="shared" si="82"/>
        <v>-0.51425710228628174</v>
      </c>
      <c r="N889">
        <f t="shared" si="83"/>
        <v>-3.8157289291542535E-4</v>
      </c>
      <c r="R889" t="str">
        <f t="shared" si="78"/>
        <v/>
      </c>
      <c r="S889" t="str">
        <f t="shared" si="79"/>
        <v/>
      </c>
    </row>
    <row r="890" spans="1:19" x14ac:dyDescent="0.25">
      <c r="A890">
        <v>13.2018467426626</v>
      </c>
      <c r="B890">
        <v>1.04062127395311</v>
      </c>
      <c r="C890">
        <v>0.96904287259966704</v>
      </c>
      <c r="D890">
        <v>0.95671377024202797</v>
      </c>
      <c r="E890">
        <f t="shared" si="80"/>
        <v>1.0458710823808002</v>
      </c>
      <c r="F890" s="45">
        <v>3.7327167944728298E-5</v>
      </c>
      <c r="G890">
        <v>4.6322299999999998</v>
      </c>
      <c r="H890">
        <v>4.4802799999999996</v>
      </c>
      <c r="I890">
        <f t="shared" si="81"/>
        <v>-355.59320443438281</v>
      </c>
      <c r="J890">
        <f t="shared" si="82"/>
        <v>-0.51926960725272531</v>
      </c>
      <c r="N890">
        <f t="shared" si="83"/>
        <v>-3.811807280537835E-4</v>
      </c>
      <c r="R890" t="str">
        <f t="shared" si="78"/>
        <v/>
      </c>
      <c r="S890" t="str">
        <f t="shared" si="79"/>
        <v/>
      </c>
    </row>
    <row r="891" spans="1:19" x14ac:dyDescent="0.25">
      <c r="A891">
        <v>13.216747246886801</v>
      </c>
      <c r="B891">
        <v>1.0412051903735899</v>
      </c>
      <c r="C891">
        <v>0.96887603940566103</v>
      </c>
      <c r="D891">
        <v>0.95601863169220502</v>
      </c>
      <c r="E891">
        <f t="shared" si="80"/>
        <v>1.0457339426909602</v>
      </c>
      <c r="F891" s="45">
        <v>3.7327167944728298E-5</v>
      </c>
      <c r="G891">
        <v>4.6322299999999998</v>
      </c>
      <c r="H891">
        <v>4.4802799999999996</v>
      </c>
      <c r="I891">
        <f t="shared" si="81"/>
        <v>-360.60289755819645</v>
      </c>
      <c r="J891">
        <f t="shared" si="82"/>
        <v>-0.52427930037653903</v>
      </c>
      <c r="N891">
        <f t="shared" si="83"/>
        <v>-3.8078889682249351E-4</v>
      </c>
      <c r="R891" t="str">
        <f t="shared" si="78"/>
        <v/>
      </c>
      <c r="S891" t="str">
        <f t="shared" si="79"/>
        <v/>
      </c>
    </row>
    <row r="892" spans="1:19" x14ac:dyDescent="0.25">
      <c r="A892">
        <v>13.231647751111099</v>
      </c>
      <c r="B892">
        <v>1.0417891067940801</v>
      </c>
      <c r="C892">
        <v>0.96870920621165602</v>
      </c>
      <c r="D892">
        <v>0.95548420229624398</v>
      </c>
      <c r="E892">
        <f t="shared" si="80"/>
        <v>1.0455973668357894</v>
      </c>
      <c r="F892" s="45">
        <v>3.7327167944728298E-5</v>
      </c>
      <c r="G892">
        <v>4.6322299999999998</v>
      </c>
      <c r="H892">
        <v>4.4802799999999996</v>
      </c>
      <c r="I892">
        <f t="shared" si="81"/>
        <v>-365.60978199247819</v>
      </c>
      <c r="J892">
        <f t="shared" si="82"/>
        <v>-0.52928618481082068</v>
      </c>
      <c r="N892">
        <f t="shared" si="83"/>
        <v>-3.8039739912162836E-4</v>
      </c>
      <c r="R892" t="str">
        <f t="shared" si="78"/>
        <v/>
      </c>
      <c r="S892" t="str">
        <f t="shared" si="79"/>
        <v/>
      </c>
    </row>
    <row r="893" spans="1:19" x14ac:dyDescent="0.25">
      <c r="A893">
        <v>13.2465482553353</v>
      </c>
      <c r="B893">
        <v>1.04237302321457</v>
      </c>
      <c r="C893">
        <v>0.968542373017651</v>
      </c>
      <c r="D893">
        <v>0.95542859123157597</v>
      </c>
      <c r="E893">
        <f t="shared" si="80"/>
        <v>1.0454613518661069</v>
      </c>
      <c r="F893" s="45">
        <v>3.7327167944728298E-5</v>
      </c>
      <c r="G893">
        <v>4.6322299999999998</v>
      </c>
      <c r="H893">
        <v>4.4802799999999996</v>
      </c>
      <c r="I893">
        <f t="shared" si="81"/>
        <v>-370.61386088476337</v>
      </c>
      <c r="J893">
        <f t="shared" si="82"/>
        <v>-0.53429026370310595</v>
      </c>
      <c r="N893">
        <f t="shared" si="83"/>
        <v>-3.8000623485072264E-4</v>
      </c>
      <c r="R893" t="str">
        <f t="shared" si="78"/>
        <v/>
      </c>
      <c r="S893" t="str">
        <f t="shared" si="79"/>
        <v/>
      </c>
    </row>
    <row r="894" spans="1:19" x14ac:dyDescent="0.25">
      <c r="A894">
        <v>13.261448759559499</v>
      </c>
      <c r="B894">
        <v>1.04295693963505</v>
      </c>
      <c r="C894">
        <v>0.96837553982364599</v>
      </c>
      <c r="D894">
        <v>0.95537298016690797</v>
      </c>
      <c r="E894">
        <f t="shared" si="80"/>
        <v>1.0453258948514481</v>
      </c>
      <c r="F894" s="45">
        <v>6.7729427584686602E-6</v>
      </c>
      <c r="G894">
        <v>4.6322299999999998</v>
      </c>
      <c r="H894">
        <v>4.4802799999999996</v>
      </c>
      <c r="I894">
        <f t="shared" si="81"/>
        <v>-375.61513737730496</v>
      </c>
      <c r="J894">
        <f t="shared" si="82"/>
        <v>-0.53929154019564751</v>
      </c>
      <c r="N894">
        <f t="shared" si="83"/>
        <v>-3.7961540390875462E-4</v>
      </c>
      <c r="R894" t="str">
        <f t="shared" si="78"/>
        <v/>
      </c>
      <c r="S894" t="str">
        <f t="shared" si="79"/>
        <v/>
      </c>
    </row>
    <row r="895" spans="1:19" x14ac:dyDescent="0.25">
      <c r="A895">
        <v>13.2763492637837</v>
      </c>
      <c r="B895">
        <v>1.0435408560555399</v>
      </c>
      <c r="C895">
        <v>0.96820870662964098</v>
      </c>
      <c r="D895">
        <v>0.95531736910223897</v>
      </c>
      <c r="E895">
        <f t="shared" si="80"/>
        <v>1.0451909928799286</v>
      </c>
      <c r="F895" s="45">
        <v>6.7729427584686602E-6</v>
      </c>
      <c r="G895">
        <v>4.6322299999999998</v>
      </c>
      <c r="H895">
        <v>4.4802799999999996</v>
      </c>
      <c r="I895">
        <f t="shared" si="81"/>
        <v>-380.61361460733434</v>
      </c>
      <c r="J895">
        <f t="shared" si="82"/>
        <v>-0.54429001742567695</v>
      </c>
      <c r="N895">
        <f t="shared" si="83"/>
        <v>-3.7922490619412771E-4</v>
      </c>
      <c r="R895" t="str">
        <f t="shared" si="78"/>
        <v/>
      </c>
      <c r="S895" t="str">
        <f t="shared" si="79"/>
        <v/>
      </c>
    </row>
    <row r="896" spans="1:19" x14ac:dyDescent="0.25">
      <c r="A896">
        <v>13.291249768008001</v>
      </c>
      <c r="B896">
        <v>1.0441247724760301</v>
      </c>
      <c r="C896">
        <v>0.96804187343563497</v>
      </c>
      <c r="D896">
        <v>0.95526175803757096</v>
      </c>
      <c r="E896">
        <f t="shared" si="80"/>
        <v>1.0450566430581048</v>
      </c>
      <c r="F896" s="45">
        <v>6.7729427584686602E-6</v>
      </c>
      <c r="G896">
        <v>4.6322299999999998</v>
      </c>
      <c r="H896">
        <v>4.4802799999999996</v>
      </c>
      <c r="I896">
        <f t="shared" si="81"/>
        <v>-385.60929570656339</v>
      </c>
      <c r="J896">
        <f t="shared" si="82"/>
        <v>-0.54928569852490594</v>
      </c>
      <c r="N896">
        <f t="shared" si="83"/>
        <v>-3.7883474160471398E-4</v>
      </c>
      <c r="R896" t="str">
        <f t="shared" si="78"/>
        <v/>
      </c>
      <c r="S896" t="str">
        <f t="shared" si="79"/>
        <v/>
      </c>
    </row>
    <row r="897" spans="1:19" x14ac:dyDescent="0.25">
      <c r="A897">
        <v>13.3061502722322</v>
      </c>
      <c r="B897">
        <v>1.04427047439864</v>
      </c>
      <c r="C897">
        <v>0.96787504024162996</v>
      </c>
      <c r="D897">
        <v>0.95520614697290296</v>
      </c>
      <c r="E897">
        <f t="shared" si="80"/>
        <v>1.0449228425108394</v>
      </c>
      <c r="F897" s="45">
        <v>6.7729427584686602E-6</v>
      </c>
      <c r="G897">
        <v>4.6322299999999998</v>
      </c>
      <c r="H897">
        <v>4.4802799999999996</v>
      </c>
      <c r="I897">
        <f t="shared" si="81"/>
        <v>-386.85540901922627</v>
      </c>
      <c r="J897">
        <f t="shared" si="82"/>
        <v>-0.55053181183756883</v>
      </c>
      <c r="N897">
        <f t="shared" si="83"/>
        <v>-3.7873743758700664E-4</v>
      </c>
      <c r="R897">
        <f t="shared" si="78"/>
        <v>13.3061502722322</v>
      </c>
      <c r="S897">
        <f t="shared" si="79"/>
        <v>1.04427047439864</v>
      </c>
    </row>
    <row r="898" spans="1:19" x14ac:dyDescent="0.25">
      <c r="A898">
        <v>13.321050776456399</v>
      </c>
      <c r="B898">
        <v>1.0442569407322</v>
      </c>
      <c r="C898">
        <v>0.96770820704762495</v>
      </c>
      <c r="D898">
        <v>0.95515053590823396</v>
      </c>
      <c r="E898">
        <f t="shared" si="80"/>
        <v>1.0447895883811595</v>
      </c>
      <c r="F898" s="45">
        <v>6.7729427584686602E-6</v>
      </c>
      <c r="G898">
        <v>4.6322299999999998</v>
      </c>
      <c r="H898">
        <v>4.4802799999999996</v>
      </c>
      <c r="I898">
        <f t="shared" si="81"/>
        <v>-386.73966988307774</v>
      </c>
      <c r="J898">
        <f t="shared" si="82"/>
        <v>-0.55041607270142023</v>
      </c>
      <c r="N898">
        <f t="shared" si="83"/>
        <v>-3.7874647489292886E-4</v>
      </c>
      <c r="R898" t="str">
        <f t="shared" si="78"/>
        <v/>
      </c>
      <c r="S898" t="str">
        <f t="shared" si="79"/>
        <v/>
      </c>
    </row>
    <row r="899" spans="1:19" x14ac:dyDescent="0.25">
      <c r="A899">
        <v>13.3359512806806</v>
      </c>
      <c r="B899">
        <v>1.04424340706576</v>
      </c>
      <c r="C899">
        <v>0.96754137385362005</v>
      </c>
      <c r="D899">
        <v>0.95509492484356595</v>
      </c>
      <c r="E899">
        <f t="shared" si="80"/>
        <v>1.0446568778301268</v>
      </c>
      <c r="F899" s="45">
        <v>6.7729427584686602E-6</v>
      </c>
      <c r="G899">
        <v>4.6322299999999998</v>
      </c>
      <c r="H899">
        <v>4.4802799999999996</v>
      </c>
      <c r="I899">
        <f t="shared" si="81"/>
        <v>-386.62392924692961</v>
      </c>
      <c r="J899">
        <f t="shared" si="82"/>
        <v>-0.55030033206527218</v>
      </c>
      <c r="N899">
        <f t="shared" si="83"/>
        <v>-3.7875551237773561E-4</v>
      </c>
      <c r="R899" t="str">
        <f t="shared" si="78"/>
        <v/>
      </c>
      <c r="S899" t="str">
        <f t="shared" si="79"/>
        <v/>
      </c>
    </row>
    <row r="900" spans="1:19" x14ac:dyDescent="0.25">
      <c r="A900">
        <v>13.350851784904901</v>
      </c>
      <c r="B900">
        <v>1.0442298733993201</v>
      </c>
      <c r="C900">
        <v>0.96737454065961503</v>
      </c>
      <c r="D900">
        <v>0.95503931377889695</v>
      </c>
      <c r="E900">
        <f t="shared" si="80"/>
        <v>1.0445247080367004</v>
      </c>
      <c r="F900" s="45">
        <v>6.7729427584686602E-6</v>
      </c>
      <c r="G900">
        <v>4.6322299999999998</v>
      </c>
      <c r="H900">
        <v>4.4802799999999996</v>
      </c>
      <c r="I900">
        <f t="shared" si="81"/>
        <v>-386.50818711074294</v>
      </c>
      <c r="J900">
        <f t="shared" si="82"/>
        <v>-0.55018458992908548</v>
      </c>
      <c r="N900">
        <f t="shared" si="83"/>
        <v>-3.7876455004142822E-4</v>
      </c>
      <c r="R900" t="str">
        <f t="shared" si="78"/>
        <v/>
      </c>
      <c r="S900" t="str">
        <f t="shared" si="79"/>
        <v/>
      </c>
    </row>
    <row r="901" spans="1:19" x14ac:dyDescent="0.25">
      <c r="A901">
        <v>13.3657522891291</v>
      </c>
      <c r="B901">
        <v>1.0442163397328801</v>
      </c>
      <c r="C901">
        <v>0.96728566095678803</v>
      </c>
      <c r="D901">
        <v>0.95498370271422905</v>
      </c>
      <c r="E901">
        <f t="shared" si="80"/>
        <v>1.0443930761976081</v>
      </c>
      <c r="F901" s="45">
        <v>6.7729427584686602E-6</v>
      </c>
      <c r="G901">
        <v>4.6322299999999998</v>
      </c>
      <c r="H901">
        <v>4.4802799999999996</v>
      </c>
      <c r="I901">
        <f t="shared" si="81"/>
        <v>-386.39244347447891</v>
      </c>
      <c r="J901">
        <f t="shared" si="82"/>
        <v>-0.55006884629282149</v>
      </c>
      <c r="N901">
        <f t="shared" si="83"/>
        <v>-3.7877358788400797E-4</v>
      </c>
      <c r="R901" t="str">
        <f t="shared" si="78"/>
        <v/>
      </c>
      <c r="S901" t="str">
        <f t="shared" si="79"/>
        <v/>
      </c>
    </row>
    <row r="902" spans="1:19" x14ac:dyDescent="0.25">
      <c r="A902">
        <v>13.380652793353301</v>
      </c>
      <c r="B902">
        <v>1.0442028060664399</v>
      </c>
      <c r="C902">
        <v>0.96748029968312799</v>
      </c>
      <c r="D902">
        <v>0.95492809164956005</v>
      </c>
      <c r="E902">
        <f t="shared" si="80"/>
        <v>1.0442619795272108</v>
      </c>
      <c r="F902" s="45">
        <v>6.7729427584686602E-6</v>
      </c>
      <c r="G902">
        <v>4.6322299999999998</v>
      </c>
      <c r="H902">
        <v>4.4802799999999996</v>
      </c>
      <c r="I902">
        <f t="shared" si="81"/>
        <v>-386.27669833809676</v>
      </c>
      <c r="J902">
        <f t="shared" si="82"/>
        <v>-0.54995310115643925</v>
      </c>
      <c r="N902">
        <f t="shared" si="83"/>
        <v>-3.7878262590547619E-4</v>
      </c>
      <c r="R902" t="str">
        <f t="shared" si="78"/>
        <v/>
      </c>
      <c r="S902" t="str">
        <f t="shared" si="79"/>
        <v/>
      </c>
    </row>
    <row r="903" spans="1:19" x14ac:dyDescent="0.25">
      <c r="A903">
        <v>13.3955532975775</v>
      </c>
      <c r="B903">
        <v>1.0441892723999999</v>
      </c>
      <c r="C903">
        <v>0.96767493840946694</v>
      </c>
      <c r="D903">
        <v>0.95487248058489205</v>
      </c>
      <c r="E903">
        <f t="shared" si="80"/>
        <v>1.0441314152573733</v>
      </c>
      <c r="F903" s="45">
        <v>6.7729427584686602E-6</v>
      </c>
      <c r="G903">
        <v>4.6322299999999998</v>
      </c>
      <c r="H903">
        <v>4.4802799999999996</v>
      </c>
      <c r="I903">
        <f t="shared" si="81"/>
        <v>-386.16095170156132</v>
      </c>
      <c r="J903">
        <f t="shared" si="82"/>
        <v>-0.5498373545199039</v>
      </c>
      <c r="N903">
        <f t="shared" si="83"/>
        <v>-3.7879166410583398E-4</v>
      </c>
      <c r="R903" t="str">
        <f t="shared" si="78"/>
        <v/>
      </c>
      <c r="S903" t="str">
        <f t="shared" si="79"/>
        <v/>
      </c>
    </row>
    <row r="904" spans="1:19" x14ac:dyDescent="0.25">
      <c r="A904">
        <v>13.4104538018018</v>
      </c>
      <c r="B904">
        <v>1.0441757387335699</v>
      </c>
      <c r="C904">
        <v>0.96786957713580601</v>
      </c>
      <c r="D904">
        <v>0.95481686952022404</v>
      </c>
      <c r="E904">
        <f t="shared" si="80"/>
        <v>1.0440013806373356</v>
      </c>
      <c r="F904" s="45">
        <v>6.7729427584686602E-6</v>
      </c>
      <c r="G904">
        <v>4.6322299999999998</v>
      </c>
      <c r="H904">
        <v>4.4802799999999996</v>
      </c>
      <c r="I904">
        <f t="shared" si="81"/>
        <v>-386.0452035649173</v>
      </c>
      <c r="J904">
        <f t="shared" si="82"/>
        <v>-0.54972160638325984</v>
      </c>
      <c r="N904">
        <f t="shared" si="83"/>
        <v>-3.7880070248507601E-4</v>
      </c>
      <c r="R904" t="str">
        <f t="shared" si="78"/>
        <v/>
      </c>
      <c r="S904" t="str">
        <f t="shared" si="79"/>
        <v/>
      </c>
    </row>
    <row r="905" spans="1:19" x14ac:dyDescent="0.25">
      <c r="A905">
        <v>13.425354306026</v>
      </c>
      <c r="B905">
        <v>1.04416220506713</v>
      </c>
      <c r="C905">
        <v>0.96806421586214597</v>
      </c>
      <c r="D905">
        <v>0.95494528469992102</v>
      </c>
      <c r="E905">
        <f t="shared" si="80"/>
        <v>1.0438718729335867</v>
      </c>
      <c r="F905" s="45">
        <v>6.7729427584686602E-6</v>
      </c>
      <c r="G905">
        <v>4.6322299999999998</v>
      </c>
      <c r="H905">
        <v>4.4802799999999996</v>
      </c>
      <c r="I905">
        <f t="shared" si="81"/>
        <v>-385.92945392795491</v>
      </c>
      <c r="J905">
        <f t="shared" si="82"/>
        <v>-0.54960585674629747</v>
      </c>
      <c r="N905">
        <f t="shared" si="83"/>
        <v>-3.7880974104321699E-4</v>
      </c>
      <c r="R905" t="str">
        <f t="shared" si="78"/>
        <v/>
      </c>
      <c r="S905" t="str">
        <f t="shared" si="79"/>
        <v/>
      </c>
    </row>
    <row r="906" spans="1:19" x14ac:dyDescent="0.25">
      <c r="A906">
        <v>13.440254810250201</v>
      </c>
      <c r="B906">
        <v>1.04414867140069</v>
      </c>
      <c r="C906">
        <v>0.96825885458848504</v>
      </c>
      <c r="D906">
        <v>0.95511211797441498</v>
      </c>
      <c r="E906">
        <f t="shared" si="80"/>
        <v>1.0437428894297325</v>
      </c>
      <c r="F906" s="45">
        <v>6.7729427584686602E-6</v>
      </c>
      <c r="G906">
        <v>4.6322299999999998</v>
      </c>
      <c r="H906">
        <v>4.4802799999999996</v>
      </c>
      <c r="I906">
        <f t="shared" si="81"/>
        <v>-385.81370279072064</v>
      </c>
      <c r="J906">
        <f t="shared" si="82"/>
        <v>-0.5494901056090632</v>
      </c>
      <c r="N906">
        <f t="shared" si="83"/>
        <v>-3.7881877978025166E-4</v>
      </c>
      <c r="R906" t="str">
        <f t="shared" si="78"/>
        <v/>
      </c>
      <c r="S906" t="str">
        <f t="shared" si="79"/>
        <v/>
      </c>
    </row>
    <row r="907" spans="1:19" x14ac:dyDescent="0.25">
      <c r="A907">
        <v>13.4551553144744</v>
      </c>
      <c r="B907">
        <v>1.04413513773425</v>
      </c>
      <c r="C907">
        <v>0.968453493314825</v>
      </c>
      <c r="D907">
        <v>0.95527895124891005</v>
      </c>
      <c r="E907">
        <f t="shared" si="80"/>
        <v>1.0436144274263739</v>
      </c>
      <c r="F907" s="45">
        <v>6.7729427584686602E-6</v>
      </c>
      <c r="G907">
        <v>4.6322299999999998</v>
      </c>
      <c r="H907">
        <v>4.4802799999999996</v>
      </c>
      <c r="I907">
        <f t="shared" si="81"/>
        <v>-385.69795015317573</v>
      </c>
      <c r="J907">
        <f t="shared" si="82"/>
        <v>-0.54937435297151826</v>
      </c>
      <c r="N907">
        <f t="shared" si="83"/>
        <v>-3.7882781869618087E-4</v>
      </c>
      <c r="R907" t="str">
        <f t="shared" si="78"/>
        <v/>
      </c>
      <c r="S907" t="str">
        <f t="shared" si="79"/>
        <v/>
      </c>
    </row>
    <row r="908" spans="1:19" x14ac:dyDescent="0.25">
      <c r="A908">
        <v>13.470055818698601</v>
      </c>
      <c r="B908">
        <v>1.0441216040678101</v>
      </c>
      <c r="C908">
        <v>0.96864813204116396</v>
      </c>
      <c r="D908">
        <v>0.95544578452340401</v>
      </c>
      <c r="E908">
        <f t="shared" si="80"/>
        <v>1.0434864842409801</v>
      </c>
      <c r="F908" s="45">
        <v>6.7729427584686602E-6</v>
      </c>
      <c r="G908">
        <v>4.6322299999999998</v>
      </c>
      <c r="H908">
        <v>4.4802799999999996</v>
      </c>
      <c r="I908">
        <f t="shared" si="81"/>
        <v>-385.58219601528123</v>
      </c>
      <c r="J908">
        <f t="shared" si="82"/>
        <v>-0.54925859883362382</v>
      </c>
      <c r="N908">
        <f t="shared" si="83"/>
        <v>-3.7883685779100643E-4</v>
      </c>
      <c r="R908" t="str">
        <f t="shared" si="78"/>
        <v/>
      </c>
      <c r="S908" t="str">
        <f t="shared" si="79"/>
        <v/>
      </c>
    </row>
    <row r="909" spans="1:19" x14ac:dyDescent="0.25">
      <c r="A909">
        <v>13.484956322922899</v>
      </c>
      <c r="B909">
        <v>1.0441080704013701</v>
      </c>
      <c r="C909">
        <v>0.96884277076750303</v>
      </c>
      <c r="D909">
        <v>0.95561261779789897</v>
      </c>
      <c r="E909">
        <f t="shared" si="80"/>
        <v>1.0433590572077645</v>
      </c>
      <c r="F909" s="45">
        <v>6.7729427584686602E-6</v>
      </c>
      <c r="G909">
        <v>4.6322299999999998</v>
      </c>
      <c r="H909">
        <v>4.4802799999999996</v>
      </c>
      <c r="I909">
        <f t="shared" si="81"/>
        <v>-385.46644037699821</v>
      </c>
      <c r="J909">
        <f t="shared" si="82"/>
        <v>-0.54914284319534079</v>
      </c>
      <c r="N909">
        <f t="shared" si="83"/>
        <v>-3.7884589706472919E-4</v>
      </c>
      <c r="R909" t="str">
        <f t="shared" si="78"/>
        <v/>
      </c>
      <c r="S909" t="str">
        <f t="shared" si="79"/>
        <v/>
      </c>
    </row>
    <row r="910" spans="1:19" x14ac:dyDescent="0.25">
      <c r="A910">
        <v>13.4998568271471</v>
      </c>
      <c r="B910">
        <v>1.04348339327093</v>
      </c>
      <c r="C910">
        <v>0.96903740949384298</v>
      </c>
      <c r="D910">
        <v>0.95577945107239304</v>
      </c>
      <c r="E910">
        <f t="shared" si="80"/>
        <v>1.0432321436775644</v>
      </c>
      <c r="F910" s="45">
        <v>6.7729427584686602E-6</v>
      </c>
      <c r="G910">
        <v>4.6322299999999998</v>
      </c>
      <c r="H910">
        <v>4.4802799999999996</v>
      </c>
      <c r="I910">
        <f t="shared" si="81"/>
        <v>-380.12184224088168</v>
      </c>
      <c r="J910">
        <f t="shared" si="82"/>
        <v>-0.54379824505922425</v>
      </c>
      <c r="N910">
        <f t="shared" si="83"/>
        <v>-3.792633200065277E-4</v>
      </c>
      <c r="R910" t="str">
        <f t="shared" si="78"/>
        <v/>
      </c>
      <c r="S910" t="str">
        <f t="shared" si="79"/>
        <v/>
      </c>
    </row>
    <row r="911" spans="1:19" x14ac:dyDescent="0.25">
      <c r="A911">
        <v>13.5147573313713</v>
      </c>
      <c r="B911">
        <v>1.04284022768496</v>
      </c>
      <c r="C911">
        <v>0.96923204822018205</v>
      </c>
      <c r="D911">
        <v>0.955946284346888</v>
      </c>
      <c r="E911">
        <f t="shared" si="80"/>
        <v>1.0431057410177158</v>
      </c>
      <c r="F911" s="45">
        <v>6.7729427584686602E-6</v>
      </c>
      <c r="G911">
        <v>4.6322299999999998</v>
      </c>
      <c r="H911">
        <v>4.4802799999999996</v>
      </c>
      <c r="I911">
        <f t="shared" si="81"/>
        <v>-374.61571699715955</v>
      </c>
      <c r="J911">
        <f t="shared" si="82"/>
        <v>-0.53829211981550218</v>
      </c>
      <c r="N911">
        <f t="shared" si="83"/>
        <v>-3.7969349570215273E-4</v>
      </c>
      <c r="R911" t="str">
        <f t="shared" ref="R911:R974" si="84">IF(S911="","",A911)</f>
        <v/>
      </c>
      <c r="S911" t="str">
        <f t="shared" ref="S911:S974" si="85">IF(AND(B911&gt;B910, B911&gt;B912), B911, "")</f>
        <v/>
      </c>
    </row>
    <row r="912" spans="1:19" x14ac:dyDescent="0.25">
      <c r="A912">
        <v>13.529657835595501</v>
      </c>
      <c r="B912">
        <v>1.04219706209898</v>
      </c>
      <c r="C912">
        <v>0.96942668694652201</v>
      </c>
      <c r="D912">
        <v>0.95611311762138296</v>
      </c>
      <c r="E912">
        <f t="shared" si="80"/>
        <v>1.0429798466119333</v>
      </c>
      <c r="F912" s="45">
        <v>6.7729427584686602E-6</v>
      </c>
      <c r="G912">
        <v>4.6322299999999998</v>
      </c>
      <c r="H912">
        <v>4.4802799999999996</v>
      </c>
      <c r="I912">
        <f t="shared" si="81"/>
        <v>-369.10619483521447</v>
      </c>
      <c r="J912">
        <f t="shared" si="82"/>
        <v>-0.53278259765355707</v>
      </c>
      <c r="N912">
        <f t="shared" si="83"/>
        <v>-3.8012407570488005E-4</v>
      </c>
      <c r="R912" t="str">
        <f t="shared" si="84"/>
        <v/>
      </c>
      <c r="S912" t="str">
        <f t="shared" si="85"/>
        <v/>
      </c>
    </row>
    <row r="913" spans="1:19" x14ac:dyDescent="0.25">
      <c r="A913">
        <v>13.544558339819799</v>
      </c>
      <c r="B913">
        <v>1.04155389651301</v>
      </c>
      <c r="C913">
        <v>0.96962132567286097</v>
      </c>
      <c r="D913">
        <v>0.95627995089587703</v>
      </c>
      <c r="E913">
        <f t="shared" si="80"/>
        <v>1.0428544578601908</v>
      </c>
      <c r="F913" s="45">
        <v>6.7729427584686602E-6</v>
      </c>
      <c r="G913">
        <v>4.6322299999999998</v>
      </c>
      <c r="H913">
        <v>4.4802799999999996</v>
      </c>
      <c r="I913">
        <f t="shared" si="81"/>
        <v>-363.59327156127875</v>
      </c>
      <c r="J913">
        <f t="shared" si="82"/>
        <v>-0.52726967437962136</v>
      </c>
      <c r="N913">
        <f t="shared" si="83"/>
        <v>-3.8055506015026018E-4</v>
      </c>
      <c r="R913" t="str">
        <f t="shared" si="84"/>
        <v/>
      </c>
      <c r="S913" t="str">
        <f t="shared" si="85"/>
        <v/>
      </c>
    </row>
    <row r="914" spans="1:19" x14ac:dyDescent="0.25">
      <c r="A914">
        <v>13.559458844044</v>
      </c>
      <c r="B914">
        <v>1.04091073092704</v>
      </c>
      <c r="C914">
        <v>0.96997163737817205</v>
      </c>
      <c r="D914">
        <v>0.95644678417037199</v>
      </c>
      <c r="E914">
        <f t="shared" si="80"/>
        <v>1.0427295721786058</v>
      </c>
      <c r="F914" s="45">
        <v>6.7729427584686602E-6</v>
      </c>
      <c r="G914">
        <v>4.6322299999999998</v>
      </c>
      <c r="H914">
        <v>4.4802799999999996</v>
      </c>
      <c r="I914">
        <f t="shared" si="81"/>
        <v>-358.07694297355602</v>
      </c>
      <c r="J914">
        <f t="shared" si="82"/>
        <v>-0.52175334579189858</v>
      </c>
      <c r="N914">
        <f t="shared" si="83"/>
        <v>-3.8098644917304646E-4</v>
      </c>
      <c r="R914" t="str">
        <f t="shared" si="84"/>
        <v/>
      </c>
      <c r="S914" t="str">
        <f t="shared" si="85"/>
        <v/>
      </c>
    </row>
    <row r="915" spans="1:19" x14ac:dyDescent="0.25">
      <c r="A915">
        <v>13.574359348268199</v>
      </c>
      <c r="B915">
        <v>1.04026756534107</v>
      </c>
      <c r="C915">
        <v>0.970362918965331</v>
      </c>
      <c r="D915">
        <v>0.95661361744486595</v>
      </c>
      <c r="E915">
        <f t="shared" si="80"/>
        <v>1.0426051869993158</v>
      </c>
      <c r="F915" s="45">
        <v>6.7729427584686602E-6</v>
      </c>
      <c r="G915">
        <v>4.6322299999999998</v>
      </c>
      <c r="H915">
        <v>4.4802799999999996</v>
      </c>
      <c r="I915">
        <f t="shared" si="81"/>
        <v>-352.55720486254478</v>
      </c>
      <c r="J915">
        <f t="shared" si="82"/>
        <v>-0.51623360768088744</v>
      </c>
      <c r="N915">
        <f t="shared" si="83"/>
        <v>-3.8141824290716537E-4</v>
      </c>
      <c r="R915" t="str">
        <f t="shared" si="84"/>
        <v/>
      </c>
      <c r="S915" t="str">
        <f t="shared" si="85"/>
        <v/>
      </c>
    </row>
    <row r="916" spans="1:19" x14ac:dyDescent="0.25">
      <c r="A916">
        <v>13.5892598524924</v>
      </c>
      <c r="B916">
        <v>1.0396243997551</v>
      </c>
      <c r="C916">
        <v>0.97075420055249095</v>
      </c>
      <c r="D916">
        <v>0.95678045071936102</v>
      </c>
      <c r="E916">
        <f t="shared" si="80"/>
        <v>1.0424812997703645</v>
      </c>
      <c r="F916" s="45">
        <v>6.7729427584686602E-6</v>
      </c>
      <c r="G916">
        <v>4.6322299999999998</v>
      </c>
      <c r="H916">
        <v>4.4802799999999996</v>
      </c>
      <c r="I916">
        <f t="shared" si="81"/>
        <v>-347.03405301093318</v>
      </c>
      <c r="J916">
        <f t="shared" si="82"/>
        <v>-0.51071045582927577</v>
      </c>
      <c r="N916">
        <f t="shared" si="83"/>
        <v>-3.8185044148571906E-4</v>
      </c>
      <c r="R916" t="str">
        <f t="shared" si="84"/>
        <v/>
      </c>
      <c r="S916" t="str">
        <f t="shared" si="85"/>
        <v/>
      </c>
    </row>
    <row r="917" spans="1:19" x14ac:dyDescent="0.25">
      <c r="A917">
        <v>13.604160356716701</v>
      </c>
      <c r="B917">
        <v>1.03898123416913</v>
      </c>
      <c r="C917">
        <v>0.97114548213965102</v>
      </c>
      <c r="D917">
        <v>0.95720519824412598</v>
      </c>
      <c r="E917">
        <f t="shared" si="80"/>
        <v>1.0423579079555862</v>
      </c>
      <c r="F917" s="45">
        <v>6.7729427584686602E-6</v>
      </c>
      <c r="G917">
        <v>4.6322299999999998</v>
      </c>
      <c r="H917">
        <v>4.4802799999999996</v>
      </c>
      <c r="I917">
        <f t="shared" si="81"/>
        <v>-341.50748319357979</v>
      </c>
      <c r="J917">
        <f t="shared" si="82"/>
        <v>-0.50518388601192243</v>
      </c>
      <c r="N917">
        <f t="shared" si="83"/>
        <v>-3.8228304504098215E-4</v>
      </c>
      <c r="R917" t="str">
        <f t="shared" si="84"/>
        <v/>
      </c>
      <c r="S917" t="str">
        <f t="shared" si="85"/>
        <v/>
      </c>
    </row>
    <row r="918" spans="1:19" x14ac:dyDescent="0.25">
      <c r="A918">
        <v>13.6190608609409</v>
      </c>
      <c r="B918">
        <v>1.03833806858316</v>
      </c>
      <c r="C918">
        <v>0.97153676372681097</v>
      </c>
      <c r="D918">
        <v>0.95801155892328604</v>
      </c>
      <c r="E918">
        <f t="shared" si="80"/>
        <v>1.0422350090344925</v>
      </c>
      <c r="F918" s="45">
        <v>6.7729427584686602E-6</v>
      </c>
      <c r="G918">
        <v>4.6322299999999998</v>
      </c>
      <c r="H918">
        <v>4.4802799999999996</v>
      </c>
      <c r="I918">
        <f t="shared" si="81"/>
        <v>-335.97749117749424</v>
      </c>
      <c r="J918">
        <f t="shared" si="82"/>
        <v>-0.49965389399583682</v>
      </c>
      <c r="N918">
        <f t="shared" si="83"/>
        <v>-3.8271605370439777E-4</v>
      </c>
      <c r="R918" t="str">
        <f t="shared" si="84"/>
        <v/>
      </c>
      <c r="S918" t="str">
        <f t="shared" si="85"/>
        <v/>
      </c>
    </row>
    <row r="919" spans="1:19" x14ac:dyDescent="0.25">
      <c r="A919">
        <v>13.633961365165099</v>
      </c>
      <c r="B919">
        <v>1.03769490299718</v>
      </c>
      <c r="C919">
        <v>0.97192804531397103</v>
      </c>
      <c r="D919">
        <v>0.958817919602446</v>
      </c>
      <c r="E919">
        <f t="shared" si="80"/>
        <v>1.0421126005021537</v>
      </c>
      <c r="F919" s="45">
        <v>6.7729427584686602E-6</v>
      </c>
      <c r="G919">
        <v>4.6322299999999998</v>
      </c>
      <c r="H919">
        <v>4.4802799999999996</v>
      </c>
      <c r="I919">
        <f t="shared" si="81"/>
        <v>-330.4440727217318</v>
      </c>
      <c r="J919">
        <f t="shared" si="82"/>
        <v>-0.49412047554007438</v>
      </c>
      <c r="N919">
        <f t="shared" si="83"/>
        <v>-3.8314946760658106E-4</v>
      </c>
      <c r="R919" t="str">
        <f t="shared" si="84"/>
        <v/>
      </c>
      <c r="S919" t="str">
        <f t="shared" si="85"/>
        <v/>
      </c>
    </row>
    <row r="920" spans="1:19" x14ac:dyDescent="0.25">
      <c r="A920">
        <v>13.6488618693893</v>
      </c>
      <c r="B920">
        <v>1.03705173741121</v>
      </c>
      <c r="C920">
        <v>0.97231932690113099</v>
      </c>
      <c r="D920">
        <v>0.95962428028160596</v>
      </c>
      <c r="E920">
        <f t="shared" si="80"/>
        <v>1.0419906798690901</v>
      </c>
      <c r="F920" s="45">
        <v>6.7729427584686602E-6</v>
      </c>
      <c r="G920">
        <v>4.6322299999999998</v>
      </c>
      <c r="H920">
        <v>4.4802799999999996</v>
      </c>
      <c r="I920">
        <f t="shared" si="81"/>
        <v>-324.90722357771767</v>
      </c>
      <c r="J920">
        <f t="shared" si="82"/>
        <v>-0.48858362639606029</v>
      </c>
      <c r="N920">
        <f t="shared" si="83"/>
        <v>-3.8358328687728804E-4</v>
      </c>
      <c r="R920" t="str">
        <f t="shared" si="84"/>
        <v/>
      </c>
      <c r="S920" t="str">
        <f t="shared" si="85"/>
        <v/>
      </c>
    </row>
    <row r="921" spans="1:19" x14ac:dyDescent="0.25">
      <c r="A921">
        <v>13.663762373613601</v>
      </c>
      <c r="B921">
        <v>1.03640857182524</v>
      </c>
      <c r="C921">
        <v>0.97271060848829105</v>
      </c>
      <c r="D921">
        <v>0.96043064096076503</v>
      </c>
      <c r="E921">
        <f t="shared" si="80"/>
        <v>1.0418692446611575</v>
      </c>
      <c r="F921" s="45">
        <v>6.7729427584686602E-6</v>
      </c>
      <c r="G921">
        <v>4.6322299999999998</v>
      </c>
      <c r="H921">
        <v>4.4802799999999996</v>
      </c>
      <c r="I921">
        <f t="shared" si="81"/>
        <v>-319.36693948871169</v>
      </c>
      <c r="J921">
        <f t="shared" si="82"/>
        <v>-0.48304334230705426</v>
      </c>
      <c r="N921">
        <f t="shared" si="83"/>
        <v>-3.8401751164545301E-4</v>
      </c>
      <c r="R921" t="str">
        <f t="shared" si="84"/>
        <v/>
      </c>
      <c r="S921" t="str">
        <f t="shared" si="85"/>
        <v/>
      </c>
    </row>
    <row r="922" spans="1:19" x14ac:dyDescent="0.25">
      <c r="A922">
        <v>13.6786628778378</v>
      </c>
      <c r="B922">
        <v>1.0356947647830199</v>
      </c>
      <c r="C922">
        <v>0.97310189007545</v>
      </c>
      <c r="D922">
        <v>0.96123700163992498</v>
      </c>
      <c r="E922">
        <f t="shared" si="80"/>
        <v>1.0417482924194392</v>
      </c>
      <c r="F922" s="45">
        <v>6.7729427584686602E-6</v>
      </c>
      <c r="G922">
        <v>4.6322299999999998</v>
      </c>
      <c r="H922">
        <v>4.4802799999999996</v>
      </c>
      <c r="I922">
        <f t="shared" si="81"/>
        <v>-313.2141170239783</v>
      </c>
      <c r="J922">
        <f t="shared" si="82"/>
        <v>-0.47689051984232089</v>
      </c>
      <c r="N922">
        <f t="shared" si="83"/>
        <v>-3.8449990396657434E-4</v>
      </c>
      <c r="R922" t="str">
        <f t="shared" si="84"/>
        <v/>
      </c>
      <c r="S922" t="str">
        <f t="shared" si="85"/>
        <v/>
      </c>
    </row>
    <row r="923" spans="1:19" x14ac:dyDescent="0.25">
      <c r="A923">
        <v>13.693563382062001</v>
      </c>
      <c r="B923">
        <v>1.03497182070086</v>
      </c>
      <c r="C923">
        <v>0.97349317166260996</v>
      </c>
      <c r="D923">
        <v>0.96204336231908505</v>
      </c>
      <c r="E923">
        <f t="shared" si="80"/>
        <v>1.0416278207001319</v>
      </c>
      <c r="F923" s="45">
        <v>6.7729427584686602E-6</v>
      </c>
      <c r="G923">
        <v>4.6322299999999998</v>
      </c>
      <c r="H923">
        <v>4.4802799999999996</v>
      </c>
      <c r="I923">
        <f t="shared" si="81"/>
        <v>-306.97821191442154</v>
      </c>
      <c r="J923">
        <f t="shared" si="82"/>
        <v>-0.47065461473276415</v>
      </c>
      <c r="N923">
        <f t="shared" si="83"/>
        <v>-3.8498898055247841E-4</v>
      </c>
      <c r="R923" t="str">
        <f t="shared" si="84"/>
        <v/>
      </c>
      <c r="S923" t="str">
        <f t="shared" si="85"/>
        <v/>
      </c>
    </row>
    <row r="924" spans="1:19" x14ac:dyDescent="0.25">
      <c r="A924">
        <v>13.7084638862862</v>
      </c>
      <c r="B924">
        <v>1.0342488766187099</v>
      </c>
      <c r="C924">
        <v>0.97388445324977002</v>
      </c>
      <c r="D924">
        <v>0.96284972299824501</v>
      </c>
      <c r="E924">
        <f t="shared" si="80"/>
        <v>1.0415078270744391</v>
      </c>
      <c r="F924" s="45">
        <v>6.7729427584686602E-6</v>
      </c>
      <c r="G924">
        <v>4.6322299999999998</v>
      </c>
      <c r="H924">
        <v>4.4802799999999996</v>
      </c>
      <c r="I924">
        <f t="shared" si="81"/>
        <v>-300.7379494050175</v>
      </c>
      <c r="J924">
        <f t="shared" si="82"/>
        <v>-0.46441435222336008</v>
      </c>
      <c r="N924">
        <f t="shared" si="83"/>
        <v>-3.8547856999034873E-4</v>
      </c>
      <c r="R924" t="str">
        <f t="shared" si="84"/>
        <v/>
      </c>
      <c r="S924" t="str">
        <f t="shared" si="85"/>
        <v/>
      </c>
    </row>
    <row r="925" spans="1:19" x14ac:dyDescent="0.25">
      <c r="A925">
        <v>13.7233643905105</v>
      </c>
      <c r="B925">
        <v>1.03352593253655</v>
      </c>
      <c r="C925">
        <v>0.97427573483692997</v>
      </c>
      <c r="D925">
        <v>0.96365608367740496</v>
      </c>
      <c r="E925">
        <f t="shared" si="80"/>
        <v>1.0413883091284615</v>
      </c>
      <c r="F925" s="45">
        <v>6.7729427584686602E-6</v>
      </c>
      <c r="G925">
        <v>4.6322299999999998</v>
      </c>
      <c r="H925">
        <v>4.4802799999999996</v>
      </c>
      <c r="I925">
        <f t="shared" si="81"/>
        <v>-294.49332340178705</v>
      </c>
      <c r="J925">
        <f t="shared" si="82"/>
        <v>-0.45816972622012964</v>
      </c>
      <c r="N925">
        <f t="shared" si="83"/>
        <v>-3.8596867245809988E-4</v>
      </c>
      <c r="R925" t="str">
        <f t="shared" si="84"/>
        <v/>
      </c>
      <c r="S925" t="str">
        <f t="shared" si="85"/>
        <v/>
      </c>
    </row>
    <row r="926" spans="1:19" x14ac:dyDescent="0.25">
      <c r="A926">
        <v>13.7382648947347</v>
      </c>
      <c r="B926">
        <v>1.0328029884543899</v>
      </c>
      <c r="C926">
        <v>0.97470639622069299</v>
      </c>
      <c r="D926">
        <v>0.96446244435656503</v>
      </c>
      <c r="E926">
        <f t="shared" si="80"/>
        <v>1.0412692644630916</v>
      </c>
      <c r="F926" s="45">
        <v>6.7729427584686602E-6</v>
      </c>
      <c r="G926">
        <v>4.6322299999999998</v>
      </c>
      <c r="H926">
        <v>4.4802799999999996</v>
      </c>
      <c r="I926">
        <f t="shared" si="81"/>
        <v>-288.24432779821007</v>
      </c>
      <c r="J926">
        <f t="shared" si="82"/>
        <v>-0.45192073061655263</v>
      </c>
      <c r="N926">
        <f t="shared" si="83"/>
        <v>-3.8645928813225132E-4</v>
      </c>
      <c r="R926" t="str">
        <f t="shared" si="84"/>
        <v/>
      </c>
      <c r="S926" t="str">
        <f t="shared" si="85"/>
        <v/>
      </c>
    </row>
    <row r="927" spans="1:19" x14ac:dyDescent="0.25">
      <c r="A927">
        <v>13.753165398958901</v>
      </c>
      <c r="B927">
        <v>1.03208004437223</v>
      </c>
      <c r="C927">
        <v>0.97525228717108003</v>
      </c>
      <c r="D927">
        <v>0.96526880503572499</v>
      </c>
      <c r="E927">
        <f t="shared" si="80"/>
        <v>1.0411506906939045</v>
      </c>
      <c r="F927" s="45">
        <v>6.7729427584686602E-6</v>
      </c>
      <c r="G927">
        <v>4.6322299999999998</v>
      </c>
      <c r="H927">
        <v>4.4802799999999996</v>
      </c>
      <c r="I927">
        <f t="shared" si="81"/>
        <v>-281.99095647485979</v>
      </c>
      <c r="J927">
        <f t="shared" si="82"/>
        <v>-0.44566735929320239</v>
      </c>
      <c r="N927">
        <f t="shared" si="83"/>
        <v>-3.8695041718794521E-4</v>
      </c>
      <c r="R927" t="str">
        <f t="shared" si="84"/>
        <v/>
      </c>
      <c r="S927" t="str">
        <f t="shared" si="85"/>
        <v/>
      </c>
    </row>
    <row r="928" spans="1:19" x14ac:dyDescent="0.25">
      <c r="A928">
        <v>13.7680659031831</v>
      </c>
      <c r="B928">
        <v>1.0313571002900801</v>
      </c>
      <c r="C928">
        <v>0.97579817812146596</v>
      </c>
      <c r="D928">
        <v>0.96607516571488505</v>
      </c>
      <c r="E928">
        <f t="shared" si="80"/>
        <v>1.0410325854510536</v>
      </c>
      <c r="F928" s="45">
        <v>6.7729427584686602E-6</v>
      </c>
      <c r="G928">
        <v>4.6322299999999998</v>
      </c>
      <c r="H928">
        <v>4.4802799999999996</v>
      </c>
      <c r="I928">
        <f t="shared" si="81"/>
        <v>-275.73320329952628</v>
      </c>
      <c r="J928">
        <f t="shared" si="82"/>
        <v>-0.43940960611786889</v>
      </c>
      <c r="N928">
        <f t="shared" si="83"/>
        <v>-3.8744205979892758E-4</v>
      </c>
      <c r="R928" t="str">
        <f t="shared" si="84"/>
        <v/>
      </c>
      <c r="S928" t="str">
        <f t="shared" si="85"/>
        <v/>
      </c>
    </row>
    <row r="929" spans="1:19" x14ac:dyDescent="0.25">
      <c r="A929">
        <v>13.7829664074074</v>
      </c>
      <c r="B929">
        <v>1.03063415620792</v>
      </c>
      <c r="C929">
        <v>0.976344069071853</v>
      </c>
      <c r="D929">
        <v>0.96688152639404501</v>
      </c>
      <c r="E929">
        <f t="shared" si="6"/>
        <v>1.0409149463791652</v>
      </c>
      <c r="F929" s="45">
        <v>6.7729427584686602E-6</v>
      </c>
      <c r="G929">
        <v>4.6322299999999998</v>
      </c>
      <c r="H929">
        <v>4.4802799999999996</v>
      </c>
      <c r="I929">
        <f t="shared" si="3"/>
        <v>-269.47106212683997</v>
      </c>
      <c r="J929">
        <f t="shared" si="1"/>
        <v>-0.43314746494518258</v>
      </c>
      <c r="N929">
        <f t="shared" si="2"/>
        <v>-3.8793421613756823E-4</v>
      </c>
      <c r="R929" t="str">
        <f t="shared" si="84"/>
        <v/>
      </c>
      <c r="S929" t="str">
        <f t="shared" si="85"/>
        <v/>
      </c>
    </row>
    <row r="930" spans="1:19" x14ac:dyDescent="0.25">
      <c r="A930">
        <v>13.7978669116316</v>
      </c>
      <c r="B930">
        <v>1.0299112121257601</v>
      </c>
      <c r="C930">
        <v>0.97688996002223905</v>
      </c>
      <c r="D930">
        <v>0.96763342799087304</v>
      </c>
      <c r="E930">
        <f t="shared" si="6"/>
        <v>1.0407977711372367</v>
      </c>
      <c r="F930" s="45">
        <v>6.7729427584686602E-6</v>
      </c>
      <c r="G930">
        <v>4.6322299999999998</v>
      </c>
      <c r="H930">
        <v>4.4802799999999996</v>
      </c>
      <c r="I930">
        <f t="shared" si="3"/>
        <v>-263.20452679876018</v>
      </c>
      <c r="J930">
        <f t="shared" si="1"/>
        <v>-0.42688092961710278</v>
      </c>
      <c r="N930">
        <f t="shared" si="2"/>
        <v>-3.8842688637481262E-4</v>
      </c>
      <c r="R930" t="str">
        <f t="shared" si="84"/>
        <v/>
      </c>
      <c r="S930" t="str">
        <f t="shared" si="85"/>
        <v/>
      </c>
    </row>
    <row r="931" spans="1:19" x14ac:dyDescent="0.25">
      <c r="A931">
        <v>13.8127674158558</v>
      </c>
      <c r="B931">
        <v>1.0291882680436</v>
      </c>
      <c r="C931">
        <v>0.97743585097262597</v>
      </c>
      <c r="D931">
        <v>0.96838417768585405</v>
      </c>
      <c r="E931">
        <f t="shared" si="6"/>
        <v>1.0406810573985308</v>
      </c>
      <c r="F931" s="45">
        <v>6.7729427584686602E-6</v>
      </c>
      <c r="G931">
        <v>4.6322299999999998</v>
      </c>
      <c r="H931">
        <v>4.4802799999999996</v>
      </c>
      <c r="I931">
        <f t="shared" si="3"/>
        <v>-256.93359114417956</v>
      </c>
      <c r="J931">
        <f t="shared" si="1"/>
        <v>-0.42060999396252213</v>
      </c>
      <c r="N931">
        <f t="shared" si="2"/>
        <v>-3.8892007068020362E-4</v>
      </c>
      <c r="R931" t="str">
        <f t="shared" si="84"/>
        <v/>
      </c>
      <c r="S931" t="str">
        <f t="shared" si="85"/>
        <v/>
      </c>
    </row>
    <row r="932" spans="1:19" x14ac:dyDescent="0.25">
      <c r="A932">
        <v>13.82766792008</v>
      </c>
      <c r="B932">
        <v>1.0284653239614501</v>
      </c>
      <c r="C932">
        <v>0.97798174192301202</v>
      </c>
      <c r="D932">
        <v>0.96913492738083495</v>
      </c>
      <c r="E932">
        <f t="shared" si="6"/>
        <v>1.0405648028504741</v>
      </c>
      <c r="F932" s="45">
        <v>6.7729427584686602E-6</v>
      </c>
      <c r="G932">
        <v>4.6322299999999998</v>
      </c>
      <c r="H932">
        <v>4.4802799999999996</v>
      </c>
      <c r="I932">
        <f t="shared" si="3"/>
        <v>-250.65824897907606</v>
      </c>
      <c r="J932">
        <f t="shared" si="1"/>
        <v>-0.41433465179741863</v>
      </c>
      <c r="N932">
        <f t="shared" si="2"/>
        <v>-3.8941376922185897E-4</v>
      </c>
      <c r="R932" t="str">
        <f t="shared" si="84"/>
        <v/>
      </c>
      <c r="S932" t="str">
        <f t="shared" si="85"/>
        <v/>
      </c>
    </row>
    <row r="933" spans="1:19" x14ac:dyDescent="0.25">
      <c r="A933">
        <v>13.8425684243043</v>
      </c>
      <c r="B933">
        <v>1.02774237987929</v>
      </c>
      <c r="C933">
        <v>0.97852763287339894</v>
      </c>
      <c r="D933">
        <v>0.96988567707581497</v>
      </c>
      <c r="E933">
        <f t="shared" si="6"/>
        <v>1.0404490051945559</v>
      </c>
      <c r="F933" s="45">
        <v>6.7729427584686602E-6</v>
      </c>
      <c r="G933">
        <v>4.6322299999999998</v>
      </c>
      <c r="H933">
        <v>4.4802799999999996</v>
      </c>
      <c r="I933">
        <f t="shared" si="3"/>
        <v>-244.37849410611409</v>
      </c>
      <c r="J933">
        <f t="shared" si="1"/>
        <v>-0.40805489692445668</v>
      </c>
      <c r="N933">
        <f t="shared" si="2"/>
        <v>-3.8990798216649467E-4</v>
      </c>
      <c r="R933" t="str">
        <f t="shared" si="84"/>
        <v/>
      </c>
      <c r="S933" t="str">
        <f t="shared" si="85"/>
        <v/>
      </c>
    </row>
    <row r="934" spans="1:19" x14ac:dyDescent="0.25">
      <c r="A934">
        <v>13.857468928528499</v>
      </c>
      <c r="B934">
        <v>1.0270066044474599</v>
      </c>
      <c r="C934">
        <v>0.97907352382378499</v>
      </c>
      <c r="D934">
        <v>0.97063642677079598</v>
      </c>
      <c r="E934">
        <f t="shared" si="6"/>
        <v>1.0403336621462298</v>
      </c>
      <c r="F934" s="45">
        <v>6.7729427584686602E-6</v>
      </c>
      <c r="G934">
        <v>4.6322299999999998</v>
      </c>
      <c r="H934">
        <v>4.4802799999999996</v>
      </c>
      <c r="I934">
        <f t="shared" si="3"/>
        <v>-237.98274417235316</v>
      </c>
      <c r="J934">
        <f t="shared" si="1"/>
        <v>-0.40165914699069571</v>
      </c>
      <c r="N934">
        <f t="shared" si="2"/>
        <v>-3.9041149512002334E-4</v>
      </c>
      <c r="R934" t="str">
        <f t="shared" si="84"/>
        <v/>
      </c>
      <c r="S934" t="str">
        <f t="shared" si="85"/>
        <v/>
      </c>
    </row>
    <row r="935" spans="1:19" x14ac:dyDescent="0.25">
      <c r="A935">
        <v>13.8723694327527</v>
      </c>
      <c r="B935">
        <v>1.0262558548329701</v>
      </c>
      <c r="C935">
        <v>0.97961941477417203</v>
      </c>
      <c r="D935">
        <v>0.97138717646577699</v>
      </c>
      <c r="E935">
        <f t="shared" si="6"/>
        <v>1.0402187714348097</v>
      </c>
      <c r="F935" s="45">
        <v>6.7729427584686602E-6</v>
      </c>
      <c r="G935">
        <v>4.6322299999999998</v>
      </c>
      <c r="H935">
        <v>4.4802799999999996</v>
      </c>
      <c r="I935">
        <f t="shared" si="3"/>
        <v>-231.45210605250782</v>
      </c>
      <c r="J935">
        <f t="shared" si="1"/>
        <v>-0.39512850887085038</v>
      </c>
      <c r="N935">
        <f t="shared" si="2"/>
        <v>-3.9092580490769494E-4</v>
      </c>
      <c r="R935" t="str">
        <f t="shared" si="84"/>
        <v/>
      </c>
      <c r="S935" t="str">
        <f t="shared" si="85"/>
        <v/>
      </c>
    </row>
    <row r="936" spans="1:19" x14ac:dyDescent="0.25">
      <c r="A936">
        <v>13.887269936976899</v>
      </c>
      <c r="B936">
        <v>1.02550510521848</v>
      </c>
      <c r="C936">
        <v>0.98016530572455796</v>
      </c>
      <c r="D936">
        <v>0.972137926160758</v>
      </c>
      <c r="E936">
        <f t="shared" si="6"/>
        <v>1.0401043308033739</v>
      </c>
      <c r="F936" s="45">
        <v>6.7729427584686602E-6</v>
      </c>
      <c r="G936">
        <v>4.6322299999999998</v>
      </c>
      <c r="H936">
        <v>4.4802799999999996</v>
      </c>
      <c r="I936">
        <f t="shared" si="3"/>
        <v>-224.91668874582174</v>
      </c>
      <c r="J936">
        <f t="shared" si="1"/>
        <v>-0.38859309156416433</v>
      </c>
      <c r="N936">
        <f t="shared" si="2"/>
        <v>-3.9144066996854923E-4</v>
      </c>
      <c r="R936" t="str">
        <f t="shared" si="84"/>
        <v/>
      </c>
      <c r="S936" t="str">
        <f t="shared" si="85"/>
        <v/>
      </c>
    </row>
    <row r="937" spans="1:19" x14ac:dyDescent="0.25">
      <c r="A937">
        <v>13.9021704412012</v>
      </c>
      <c r="B937">
        <v>1.02475435560399</v>
      </c>
      <c r="C937">
        <v>0.980711196674945</v>
      </c>
      <c r="D937">
        <v>0.97288867585573902</v>
      </c>
      <c r="E937">
        <f t="shared" si="6"/>
        <v>1.0399903380086664</v>
      </c>
      <c r="F937" s="45">
        <v>6.7729427584686602E-6</v>
      </c>
      <c r="G937">
        <v>4.6322299999999998</v>
      </c>
      <c r="H937">
        <v>4.4802799999999996</v>
      </c>
      <c r="I937">
        <f t="shared" si="3"/>
        <v>-218.37648525225956</v>
      </c>
      <c r="J937">
        <f t="shared" si="1"/>
        <v>-0.38205288807060217</v>
      </c>
      <c r="N937">
        <f t="shared" si="2"/>
        <v>-3.9195609048269268E-4</v>
      </c>
      <c r="R937" t="str">
        <f t="shared" si="84"/>
        <v/>
      </c>
      <c r="S937" t="str">
        <f t="shared" si="85"/>
        <v/>
      </c>
    </row>
    <row r="938" spans="1:19" x14ac:dyDescent="0.25">
      <c r="A938">
        <v>13.917070945425399</v>
      </c>
      <c r="B938">
        <v>1.0240036059894999</v>
      </c>
      <c r="C938">
        <v>0.98157148455190102</v>
      </c>
      <c r="D938">
        <v>0.97363942555072003</v>
      </c>
      <c r="E938">
        <f t="shared" si="6"/>
        <v>1.0398767908210003</v>
      </c>
      <c r="F938" s="45">
        <v>6.7729427584686602E-6</v>
      </c>
      <c r="G938">
        <v>4.6322299999999998</v>
      </c>
      <c r="H938">
        <v>4.4802799999999996</v>
      </c>
      <c r="I938">
        <f t="shared" si="3"/>
        <v>-211.83148855639348</v>
      </c>
      <c r="J938">
        <f t="shared" si="1"/>
        <v>-0.37550789137473606</v>
      </c>
      <c r="N938">
        <f t="shared" si="2"/>
        <v>-3.924720666285345E-4</v>
      </c>
      <c r="R938" t="str">
        <f t="shared" si="84"/>
        <v/>
      </c>
      <c r="S938" t="str">
        <f t="shared" si="85"/>
        <v/>
      </c>
    </row>
    <row r="939" spans="1:19" x14ac:dyDescent="0.25">
      <c r="A939">
        <v>13.9319714496496</v>
      </c>
      <c r="B939">
        <v>1.0232528563750001</v>
      </c>
      <c r="C939">
        <v>0.98247268206236305</v>
      </c>
      <c r="D939">
        <v>0.97439017524570104</v>
      </c>
      <c r="E939">
        <f t="shared" si="6"/>
        <v>1.0397636870241598</v>
      </c>
      <c r="F939" s="45">
        <v>6.7729427584686602E-6</v>
      </c>
      <c r="G939">
        <v>4.6322299999999998</v>
      </c>
      <c r="H939">
        <v>4.4802799999999996</v>
      </c>
      <c r="I939">
        <f t="shared" si="3"/>
        <v>-205.28169162727454</v>
      </c>
      <c r="J939">
        <f t="shared" si="1"/>
        <v>-0.36895809444561711</v>
      </c>
      <c r="N939">
        <f t="shared" si="2"/>
        <v>-3.9298859858278548E-4</v>
      </c>
      <c r="R939" t="str">
        <f t="shared" si="84"/>
        <v/>
      </c>
      <c r="S939" t="str">
        <f t="shared" si="85"/>
        <v/>
      </c>
    </row>
    <row r="940" spans="1:19" x14ac:dyDescent="0.25">
      <c r="A940">
        <v>13.946871953873799</v>
      </c>
      <c r="B940">
        <v>1.02250210676051</v>
      </c>
      <c r="C940">
        <v>0.98337387957282596</v>
      </c>
      <c r="D940">
        <v>0.97514092494068205</v>
      </c>
      <c r="E940">
        <f t="shared" si="6"/>
        <v>1.0396510244153052</v>
      </c>
      <c r="F940" s="45">
        <v>6.7729427584686602E-6</v>
      </c>
      <c r="G940">
        <v>4.6322299999999998</v>
      </c>
      <c r="H940">
        <v>4.4802799999999996</v>
      </c>
      <c r="I940">
        <f t="shared" si="3"/>
        <v>-198.72708741872844</v>
      </c>
      <c r="J940">
        <f t="shared" si="1"/>
        <v>-0.36240349023707102</v>
      </c>
      <c r="N940">
        <f t="shared" si="2"/>
        <v>-3.9350568652042189E-4</v>
      </c>
      <c r="R940" t="str">
        <f t="shared" si="84"/>
        <v/>
      </c>
      <c r="S940" t="str">
        <f t="shared" si="85"/>
        <v/>
      </c>
    </row>
    <row r="941" spans="1:19" x14ac:dyDescent="0.25">
      <c r="A941">
        <v>13.961772458098</v>
      </c>
      <c r="B941">
        <v>1.0217513571460199</v>
      </c>
      <c r="C941">
        <v>0.98427507708328799</v>
      </c>
      <c r="D941">
        <v>0.97589167463566295</v>
      </c>
      <c r="E941">
        <f t="shared" si="6"/>
        <v>1.039538800804878</v>
      </c>
      <c r="F941" s="45">
        <v>6.7729427584686602E-6</v>
      </c>
      <c r="G941">
        <v>4.6322299999999998</v>
      </c>
      <c r="H941">
        <v>4.4802799999999996</v>
      </c>
      <c r="I941">
        <f t="shared" si="3"/>
        <v>-192.1676688687987</v>
      </c>
      <c r="J941">
        <f t="shared" si="1"/>
        <v>-0.35584407168714133</v>
      </c>
      <c r="N941">
        <f t="shared" si="2"/>
        <v>-3.9402333061471764E-4</v>
      </c>
      <c r="R941" t="str">
        <f t="shared" si="84"/>
        <v/>
      </c>
      <c r="S941" t="str">
        <f t="shared" si="85"/>
        <v/>
      </c>
    </row>
    <row r="942" spans="1:19" x14ac:dyDescent="0.25">
      <c r="A942">
        <v>13.976672962322301</v>
      </c>
      <c r="B942">
        <v>1.0210006075315301</v>
      </c>
      <c r="C942">
        <v>0.98517627459375101</v>
      </c>
      <c r="D942">
        <v>0.97671962417358205</v>
      </c>
      <c r="E942">
        <f t="shared" si="6"/>
        <v>1.0394270140165069</v>
      </c>
      <c r="F942" s="45">
        <v>6.7729427584686602E-6</v>
      </c>
      <c r="G942">
        <v>4.6322299999999998</v>
      </c>
      <c r="H942">
        <v>4.4802799999999996</v>
      </c>
      <c r="I942">
        <f t="shared" si="3"/>
        <v>-185.60342890004364</v>
      </c>
      <c r="J942">
        <f t="shared" si="1"/>
        <v>-0.34927983171838622</v>
      </c>
      <c r="N942">
        <f t="shared" si="2"/>
        <v>-3.9454153103720904E-4</v>
      </c>
      <c r="R942" t="str">
        <f t="shared" si="84"/>
        <v/>
      </c>
      <c r="S942" t="str">
        <f t="shared" si="85"/>
        <v/>
      </c>
    </row>
    <row r="943" spans="1:19" x14ac:dyDescent="0.25">
      <c r="A943">
        <v>13.9915734665465</v>
      </c>
      <c r="B943">
        <v>1.02024985791704</v>
      </c>
      <c r="C943">
        <v>0.98607747210421304</v>
      </c>
      <c r="D943">
        <v>0.97760940153023401</v>
      </c>
      <c r="E943">
        <f t="shared" si="6"/>
        <v>1.0393156618869157</v>
      </c>
      <c r="F943" s="45">
        <v>6.7729427584686602E-6</v>
      </c>
      <c r="G943">
        <v>4.6322299999999998</v>
      </c>
      <c r="H943">
        <v>4.4802799999999996</v>
      </c>
      <c r="I943">
        <f t="shared" si="3"/>
        <v>-179.0343604193979</v>
      </c>
      <c r="J943">
        <f t="shared" si="1"/>
        <v>-0.34271076323774047</v>
      </c>
      <c r="N943">
        <f t="shared" si="2"/>
        <v>-3.9506028795769244E-4</v>
      </c>
      <c r="R943" t="str">
        <f t="shared" si="84"/>
        <v/>
      </c>
      <c r="S943" t="str">
        <f t="shared" si="85"/>
        <v/>
      </c>
    </row>
    <row r="944" spans="1:19" x14ac:dyDescent="0.25">
      <c r="A944">
        <v>14.006473970770701</v>
      </c>
      <c r="B944">
        <v>1.01949910830255</v>
      </c>
      <c r="C944">
        <v>0.98697866961467595</v>
      </c>
      <c r="D944">
        <v>0.97849917888688598</v>
      </c>
      <c r="E944">
        <f t="shared" si="6"/>
        <v>1.0392047422658277</v>
      </c>
      <c r="F944" s="45">
        <v>6.7729427584686602E-6</v>
      </c>
      <c r="G944">
        <v>4.6322299999999998</v>
      </c>
      <c r="H944">
        <v>4.4802799999999996</v>
      </c>
      <c r="I944">
        <f t="shared" si="3"/>
        <v>-172.46045631813769</v>
      </c>
      <c r="J944">
        <f t="shared" si="1"/>
        <v>-0.33613685913648028</v>
      </c>
      <c r="N944">
        <f t="shared" si="2"/>
        <v>-3.9557960154421626E-4</v>
      </c>
      <c r="R944" t="str">
        <f t="shared" si="84"/>
        <v/>
      </c>
      <c r="S944" t="str">
        <f t="shared" si="85"/>
        <v/>
      </c>
    </row>
    <row r="945" spans="1:19" x14ac:dyDescent="0.25">
      <c r="A945">
        <v>14.0213744749949</v>
      </c>
      <c r="B945">
        <v>1.0187483586880499</v>
      </c>
      <c r="C945">
        <v>0.98787986712513798</v>
      </c>
      <c r="D945">
        <v>0.97938895624353794</v>
      </c>
      <c r="E945">
        <f t="shared" si="6"/>
        <v>1.039094253015876</v>
      </c>
      <c r="F945" s="45">
        <v>6.7729427584686602E-6</v>
      </c>
      <c r="G945">
        <v>4.6322299999999998</v>
      </c>
      <c r="H945">
        <v>4.4802799999999996</v>
      </c>
      <c r="I945">
        <f t="shared" si="3"/>
        <v>-165.88170947173973</v>
      </c>
      <c r="J945">
        <f t="shared" si="1"/>
        <v>-0.32955811229008231</v>
      </c>
      <c r="N945">
        <f t="shared" si="2"/>
        <v>-3.9609947196307807E-4</v>
      </c>
      <c r="R945" t="str">
        <f t="shared" si="84"/>
        <v/>
      </c>
      <c r="S945" t="str">
        <f t="shared" si="85"/>
        <v/>
      </c>
    </row>
    <row r="946" spans="1:19" x14ac:dyDescent="0.25">
      <c r="A946">
        <v>14.036274979219201</v>
      </c>
      <c r="B946">
        <v>1.0179973897586201</v>
      </c>
      <c r="C946">
        <v>0.988781064635601</v>
      </c>
      <c r="D946">
        <v>0.98027873360018902</v>
      </c>
      <c r="E946">
        <f t="shared" si="6"/>
        <v>1.0389841920125111</v>
      </c>
      <c r="F946" s="45">
        <v>6.7729427584686602E-6</v>
      </c>
      <c r="G946">
        <v>4.6322299999999998</v>
      </c>
      <c r="H946">
        <v>4.4802799999999996</v>
      </c>
      <c r="I946">
        <f t="shared" si="3"/>
        <v>-159.29618877832613</v>
      </c>
      <c r="J946">
        <f t="shared" si="1"/>
        <v>-0.32297259159666875</v>
      </c>
      <c r="N946">
        <f t="shared" si="2"/>
        <v>-3.9662005149157666E-4</v>
      </c>
      <c r="R946" t="str">
        <f t="shared" si="84"/>
        <v/>
      </c>
      <c r="S946" t="str">
        <f t="shared" si="85"/>
        <v/>
      </c>
    </row>
    <row r="947" spans="1:19" x14ac:dyDescent="0.25">
      <c r="A947">
        <v>14.0511754834434</v>
      </c>
      <c r="B947">
        <v>1.0172407863011099</v>
      </c>
      <c r="C947">
        <v>0.98968226214606303</v>
      </c>
      <c r="D947">
        <v>0.98116851095684099</v>
      </c>
      <c r="E947">
        <f t="shared" si="6"/>
        <v>1.0388745571439137</v>
      </c>
      <c r="F947" s="45">
        <v>6.7729427584686602E-6</v>
      </c>
      <c r="G947">
        <v>4.6322299999999998</v>
      </c>
      <c r="H947">
        <v>4.4802799999999996</v>
      </c>
      <c r="I947">
        <f t="shared" si="3"/>
        <v>-152.65634211915918</v>
      </c>
      <c r="J947">
        <f t="shared" si="1"/>
        <v>-0.31633274493750174</v>
      </c>
      <c r="N947">
        <f t="shared" si="2"/>
        <v>-3.9714510070951707E-4</v>
      </c>
      <c r="R947" t="str">
        <f t="shared" si="84"/>
        <v/>
      </c>
      <c r="S947" t="str">
        <f t="shared" si="85"/>
        <v/>
      </c>
    </row>
    <row r="948" spans="1:19" x14ac:dyDescent="0.25">
      <c r="A948">
        <v>14.066075987667601</v>
      </c>
      <c r="B948">
        <v>1.01648418284361</v>
      </c>
      <c r="C948">
        <v>0.99062799634089704</v>
      </c>
      <c r="D948">
        <v>0.98205828831349296</v>
      </c>
      <c r="E948">
        <f t="shared" si="6"/>
        <v>1.0387653463109003</v>
      </c>
      <c r="F948" s="45">
        <v>6.7729427584686602E-6</v>
      </c>
      <c r="G948">
        <v>4.6322299999999998</v>
      </c>
      <c r="H948">
        <v>4.4802799999999996</v>
      </c>
      <c r="I948">
        <f t="shared" si="3"/>
        <v>-146.01155503649545</v>
      </c>
      <c r="J948">
        <f t="shared" si="1"/>
        <v>-0.30968795785483805</v>
      </c>
      <c r="N948">
        <f t="shared" si="2"/>
        <v>-3.9767071597444882E-4</v>
      </c>
      <c r="R948" t="str">
        <f t="shared" si="84"/>
        <v/>
      </c>
      <c r="S948" t="str">
        <f t="shared" si="85"/>
        <v/>
      </c>
    </row>
    <row r="949" spans="1:19" x14ac:dyDescent="0.25">
      <c r="A949">
        <v>14.0809764918918</v>
      </c>
      <c r="B949">
        <v>1.01572757938611</v>
      </c>
      <c r="C949">
        <v>0.99165893142317296</v>
      </c>
      <c r="D949">
        <v>0.98294806567014503</v>
      </c>
      <c r="E949">
        <f t="shared" si="6"/>
        <v>1.0386565574268378</v>
      </c>
      <c r="F949" s="45">
        <v>6.7729427584686602E-6</v>
      </c>
      <c r="G949">
        <v>4.6322299999999998</v>
      </c>
      <c r="H949">
        <v>4.4802799999999996</v>
      </c>
      <c r="I949">
        <f t="shared" si="3"/>
        <v>-139.36182017285839</v>
      </c>
      <c r="J949">
        <f t="shared" si="1"/>
        <v>-0.30303822299120098</v>
      </c>
      <c r="N949">
        <f t="shared" si="2"/>
        <v>-3.9819689744928548E-4</v>
      </c>
      <c r="R949" t="str">
        <f t="shared" si="84"/>
        <v/>
      </c>
      <c r="S949" t="str">
        <f t="shared" si="85"/>
        <v/>
      </c>
    </row>
    <row r="950" spans="1:19" x14ac:dyDescent="0.25">
      <c r="A950">
        <v>14.0958769961161</v>
      </c>
      <c r="B950">
        <v>1.0149709759286001</v>
      </c>
      <c r="C950">
        <v>0.99268986650544799</v>
      </c>
      <c r="D950">
        <v>0.983837843026797</v>
      </c>
      <c r="E950">
        <f t="shared" si="6"/>
        <v>1.0385481884175531</v>
      </c>
      <c r="F950" s="45">
        <v>6.7729427584686602E-6</v>
      </c>
      <c r="G950">
        <v>4.6322299999999998</v>
      </c>
      <c r="H950">
        <v>4.4802799999999996</v>
      </c>
      <c r="I950">
        <f t="shared" si="3"/>
        <v>-132.70713015432565</v>
      </c>
      <c r="J950">
        <f t="shared" si="1"/>
        <v>-0.29638353297266828</v>
      </c>
      <c r="N950">
        <f t="shared" si="2"/>
        <v>-3.9872364529508275E-4</v>
      </c>
      <c r="R950" t="str">
        <f t="shared" si="84"/>
        <v/>
      </c>
      <c r="S950" t="str">
        <f t="shared" si="85"/>
        <v/>
      </c>
    </row>
    <row r="951" spans="1:19" x14ac:dyDescent="0.25">
      <c r="A951">
        <v>14.1107775003403</v>
      </c>
      <c r="B951">
        <v>1.0142143724710999</v>
      </c>
      <c r="C951">
        <v>0.99372080158772302</v>
      </c>
      <c r="D951">
        <v>0.98472762038344896</v>
      </c>
      <c r="E951">
        <f t="shared" si="6"/>
        <v>1.0384402372212487</v>
      </c>
      <c r="F951" s="45">
        <v>6.7729427584686602E-6</v>
      </c>
      <c r="G951">
        <v>4.6322299999999998</v>
      </c>
      <c r="H951">
        <v>4.4802799999999996</v>
      </c>
      <c r="I951">
        <f t="shared" si="3"/>
        <v>-126.04747759074019</v>
      </c>
      <c r="J951">
        <f t="shared" si="1"/>
        <v>-0.28972388040908276</v>
      </c>
      <c r="N951">
        <f t="shared" si="2"/>
        <v>-3.9925095967100876E-4</v>
      </c>
      <c r="R951" t="str">
        <f t="shared" si="84"/>
        <v/>
      </c>
      <c r="S951" t="str">
        <f t="shared" si="85"/>
        <v/>
      </c>
    </row>
    <row r="952" spans="1:19" x14ac:dyDescent="0.25">
      <c r="A952">
        <v>14.125678004564501</v>
      </c>
      <c r="B952">
        <v>1.0134577690136</v>
      </c>
      <c r="C952">
        <v>0.99475173666999805</v>
      </c>
      <c r="D952">
        <v>0.98561739774010104</v>
      </c>
      <c r="E952">
        <f t="shared" si="6"/>
        <v>1.0383327017884119</v>
      </c>
      <c r="F952" s="45">
        <v>6.7729427584686602E-6</v>
      </c>
      <c r="G952">
        <v>4.6322299999999998</v>
      </c>
      <c r="H952">
        <v>4.4802799999999996</v>
      </c>
      <c r="I952">
        <f t="shared" si="3"/>
        <v>-119.38285507514146</v>
      </c>
      <c r="J952">
        <f t="shared" si="1"/>
        <v>-0.28305925789348407</v>
      </c>
      <c r="N952">
        <f t="shared" si="2"/>
        <v>-3.9977884073437626E-4</v>
      </c>
      <c r="R952" t="str">
        <f t="shared" si="84"/>
        <v/>
      </c>
      <c r="S952" t="str">
        <f t="shared" si="85"/>
        <v/>
      </c>
    </row>
    <row r="953" spans="1:19" x14ac:dyDescent="0.25">
      <c r="A953">
        <v>14.1405785087887</v>
      </c>
      <c r="B953">
        <v>1.01270116555609</v>
      </c>
      <c r="C953">
        <v>0.99578267175227397</v>
      </c>
      <c r="D953">
        <v>0.98650717509675301</v>
      </c>
      <c r="E953">
        <f t="shared" si="6"/>
        <v>1.0382255800817315</v>
      </c>
      <c r="F953" s="45">
        <v>6.7729427584686602E-6</v>
      </c>
      <c r="G953">
        <v>4.6322299999999998</v>
      </c>
      <c r="H953">
        <v>4.4802799999999996</v>
      </c>
      <c r="I953">
        <f t="shared" ref="I953:I1001" si="86">IF(B953=0,100,-$M$4*$L$4*LN(B953))</f>
        <v>-112.71325518396768</v>
      </c>
      <c r="J953">
        <f t="shared" ref="J953:J1000" si="87">(I953-$K$4)*$J$2</f>
        <v>-0.2763896580023103</v>
      </c>
      <c r="N953">
        <f t="shared" ref="N953:N1001" si="88">($O$4*(1-EXP(-$P$4*(B953-$Q$4)))^2-$O$4)*0.0001</f>
        <v>-4.0030728864061258E-4</v>
      </c>
      <c r="R953" t="str">
        <f t="shared" si="84"/>
        <v/>
      </c>
      <c r="S953" t="str">
        <f t="shared" si="85"/>
        <v/>
      </c>
    </row>
    <row r="954" spans="1:19" x14ac:dyDescent="0.25">
      <c r="A954">
        <v>14.155479013013</v>
      </c>
      <c r="B954">
        <v>1.0119445620985901</v>
      </c>
      <c r="C954">
        <v>0.996813606834549</v>
      </c>
      <c r="D954">
        <v>0.987386001373044</v>
      </c>
      <c r="E954">
        <f t="shared" ref="E954:E1001" si="89">$E$1*A954^-$E$2 + 1</f>
        <v>1.0381188700760111</v>
      </c>
      <c r="F954" s="45">
        <v>6.7729427584686602E-6</v>
      </c>
      <c r="G954">
        <v>4.6322299999999998</v>
      </c>
      <c r="H954">
        <v>4.4802799999999996</v>
      </c>
      <c r="I954">
        <f t="shared" si="86"/>
        <v>-106.03867047727843</v>
      </c>
      <c r="J954">
        <f t="shared" si="87"/>
        <v>-0.269715073295621</v>
      </c>
      <c r="N954">
        <f t="shared" si="88"/>
        <v>-4.0083630354322973E-4</v>
      </c>
      <c r="R954" t="str">
        <f t="shared" si="84"/>
        <v/>
      </c>
      <c r="S954" t="str">
        <f t="shared" si="85"/>
        <v/>
      </c>
    </row>
    <row r="955" spans="1:19" x14ac:dyDescent="0.25">
      <c r="A955">
        <v>14.170379517237199</v>
      </c>
      <c r="B955">
        <v>1.0111879586410899</v>
      </c>
      <c r="C955">
        <v>0.99784454191682403</v>
      </c>
      <c r="D955">
        <v>0.98819236205220395</v>
      </c>
      <c r="E955">
        <f t="shared" si="89"/>
        <v>1.0380125697580866</v>
      </c>
      <c r="F955" s="45">
        <v>6.7729427584686602E-6</v>
      </c>
      <c r="G955">
        <v>4.6322299999999998</v>
      </c>
      <c r="H955">
        <v>4.4802799999999996</v>
      </c>
      <c r="I955">
        <f t="shared" si="86"/>
        <v>-99.359093498172683</v>
      </c>
      <c r="J955">
        <f t="shared" si="87"/>
        <v>-0.26303549631651529</v>
      </c>
      <c r="N955">
        <f t="shared" si="88"/>
        <v>-4.013658855938567E-4</v>
      </c>
      <c r="R955" t="str">
        <f t="shared" si="84"/>
        <v/>
      </c>
      <c r="S955" t="str">
        <f t="shared" si="85"/>
        <v/>
      </c>
    </row>
    <row r="956" spans="1:19" x14ac:dyDescent="0.25">
      <c r="A956">
        <v>14.1852800214614</v>
      </c>
      <c r="B956">
        <v>1.01043135518358</v>
      </c>
      <c r="C956">
        <v>0.99887547699909895</v>
      </c>
      <c r="D956">
        <v>0.98899872273136402</v>
      </c>
      <c r="E956">
        <f t="shared" si="89"/>
        <v>1.0379066771267391</v>
      </c>
      <c r="F956" s="45">
        <v>6.7729427584686602E-6</v>
      </c>
      <c r="G956">
        <v>4.6322299999999998</v>
      </c>
      <c r="H956">
        <v>4.4802799999999996</v>
      </c>
      <c r="I956">
        <f t="shared" si="86"/>
        <v>-92.674516773010396</v>
      </c>
      <c r="J956">
        <f t="shared" si="87"/>
        <v>-0.25635091959135298</v>
      </c>
      <c r="N956">
        <f t="shared" si="88"/>
        <v>-4.0189603494220853E-4</v>
      </c>
      <c r="R956" t="str">
        <f t="shared" si="84"/>
        <v/>
      </c>
      <c r="S956" t="str">
        <f t="shared" si="85"/>
        <v/>
      </c>
    </row>
    <row r="957" spans="1:19" x14ac:dyDescent="0.25">
      <c r="A957">
        <v>14.2001805256856</v>
      </c>
      <c r="B957">
        <v>1.00964358751806</v>
      </c>
      <c r="C957">
        <v>0.99990641208137399</v>
      </c>
      <c r="D957">
        <v>0.98980508341052398</v>
      </c>
      <c r="E957">
        <f t="shared" si="89"/>
        <v>1.037801190192613</v>
      </c>
      <c r="F957" s="45">
        <v>6.7729427584686602E-6</v>
      </c>
      <c r="G957">
        <v>4.6322299999999998</v>
      </c>
      <c r="H957">
        <v>4.4802799999999996</v>
      </c>
      <c r="I957">
        <f t="shared" si="86"/>
        <v>-85.709283917966488</v>
      </c>
      <c r="J957">
        <f t="shared" si="87"/>
        <v>-0.24938568673630909</v>
      </c>
      <c r="N957">
        <f t="shared" si="88"/>
        <v>-4.0244862392842918E-4</v>
      </c>
      <c r="R957" t="str">
        <f t="shared" si="84"/>
        <v/>
      </c>
      <c r="S957" t="str">
        <f t="shared" si="85"/>
        <v/>
      </c>
    </row>
    <row r="958" spans="1:19" x14ac:dyDescent="0.25">
      <c r="A958">
        <v>14.2150810299099</v>
      </c>
      <c r="B958">
        <v>1.0087856848111501</v>
      </c>
      <c r="C958">
        <v>1.00093734716365</v>
      </c>
      <c r="D958">
        <v>0.99061144408968305</v>
      </c>
      <c r="E958">
        <f t="shared" si="89"/>
        <v>1.0376961069781325</v>
      </c>
      <c r="F958" s="45">
        <v>6.7729427584686602E-6</v>
      </c>
      <c r="G958">
        <v>4.6322299999999998</v>
      </c>
      <c r="H958">
        <v>4.4802799999999996</v>
      </c>
      <c r="I958">
        <f t="shared" si="86"/>
        <v>-78.117751044462594</v>
      </c>
      <c r="J958">
        <f t="shared" si="87"/>
        <v>-0.24179415386280517</v>
      </c>
      <c r="N958">
        <f t="shared" si="88"/>
        <v>-4.0305110990795722E-4</v>
      </c>
      <c r="R958" t="str">
        <f t="shared" si="84"/>
        <v/>
      </c>
      <c r="S958" t="str">
        <f t="shared" si="85"/>
        <v/>
      </c>
    </row>
    <row r="959" spans="1:19" x14ac:dyDescent="0.25">
      <c r="A959">
        <v>14.229981534134099</v>
      </c>
      <c r="B959">
        <v>1.0079277821042301</v>
      </c>
      <c r="C959">
        <v>1.0019682822459199</v>
      </c>
      <c r="D959">
        <v>0.991417804768843</v>
      </c>
      <c r="E959">
        <f t="shared" si="89"/>
        <v>1.0375914255174232</v>
      </c>
      <c r="F959" s="45">
        <v>6.7729427584686602E-6</v>
      </c>
      <c r="G959">
        <v>4.6322299999999998</v>
      </c>
      <c r="H959">
        <v>4.4802799999999996</v>
      </c>
      <c r="I959">
        <f t="shared" si="86"/>
        <v>-70.519759348142969</v>
      </c>
      <c r="J959">
        <f t="shared" si="87"/>
        <v>-0.23419616216648556</v>
      </c>
      <c r="N959">
        <f t="shared" si="88"/>
        <v>-4.0365432585645053E-4</v>
      </c>
      <c r="R959" t="str">
        <f t="shared" si="84"/>
        <v/>
      </c>
      <c r="S959" t="str">
        <f t="shared" si="85"/>
        <v/>
      </c>
    </row>
    <row r="960" spans="1:19" x14ac:dyDescent="0.25">
      <c r="A960">
        <v>14.2448820383583</v>
      </c>
      <c r="B960">
        <v>1.0070698793973201</v>
      </c>
      <c r="C960">
        <v>1.0029992173282001</v>
      </c>
      <c r="D960">
        <v>0.99222416544800296</v>
      </c>
      <c r="E960">
        <f t="shared" si="89"/>
        <v>1.0374871438562256</v>
      </c>
      <c r="F960" s="45">
        <v>6.7729427584686602E-6</v>
      </c>
      <c r="G960">
        <v>4.6322299999999998</v>
      </c>
      <c r="H960">
        <v>4.4802799999999996</v>
      </c>
      <c r="I960">
        <f t="shared" si="86"/>
        <v>-62.915297829583793</v>
      </c>
      <c r="J960">
        <f t="shared" si="87"/>
        <v>-0.22659170064792636</v>
      </c>
      <c r="N960">
        <f t="shared" si="88"/>
        <v>-4.0425827198015986E-4</v>
      </c>
      <c r="R960" t="str">
        <f t="shared" si="84"/>
        <v/>
      </c>
      <c r="S960" t="str">
        <f t="shared" si="85"/>
        <v/>
      </c>
    </row>
    <row r="961" spans="1:19" x14ac:dyDescent="0.25">
      <c r="A961">
        <v>14.259782542582499</v>
      </c>
      <c r="B961">
        <v>1.0062119766904101</v>
      </c>
      <c r="C961">
        <v>1.0035986650537201</v>
      </c>
      <c r="D961">
        <v>0.99303052612716303</v>
      </c>
      <c r="E961">
        <f t="shared" si="89"/>
        <v>1.0373832600518171</v>
      </c>
      <c r="F961" s="45">
        <v>6.7729427584686602E-6</v>
      </c>
      <c r="G961">
        <v>4.6322299999999998</v>
      </c>
      <c r="H961">
        <v>4.4802799999999996</v>
      </c>
      <c r="I961">
        <f t="shared" si="86"/>
        <v>-55.304355460972694</v>
      </c>
      <c r="J961">
        <f t="shared" si="87"/>
        <v>-0.21898075827931526</v>
      </c>
      <c r="N961">
        <f t="shared" si="88"/>
        <v>-4.0486294848211162E-4</v>
      </c>
      <c r="R961" t="str">
        <f t="shared" si="84"/>
        <v/>
      </c>
      <c r="S961" t="str">
        <f t="shared" si="85"/>
        <v/>
      </c>
    </row>
    <row r="962" spans="1:19" x14ac:dyDescent="0.25">
      <c r="A962">
        <v>14.2746830468068</v>
      </c>
      <c r="B962">
        <v>1.0053540739834901</v>
      </c>
      <c r="C962">
        <v>1.0034126113608099</v>
      </c>
      <c r="D962">
        <v>0.99383688680632298</v>
      </c>
      <c r="E962">
        <f t="shared" si="89"/>
        <v>1.037279772172931</v>
      </c>
      <c r="F962" s="45">
        <v>6.7729427584686602E-6</v>
      </c>
      <c r="G962">
        <v>4.6322299999999998</v>
      </c>
      <c r="H962">
        <v>4.4802799999999996</v>
      </c>
      <c r="I962">
        <f t="shared" si="86"/>
        <v>-47.686921186278106</v>
      </c>
      <c r="J962">
        <f t="shared" si="87"/>
        <v>-0.21136332400462071</v>
      </c>
      <c r="N962">
        <f t="shared" si="88"/>
        <v>-4.0546835556206783E-4</v>
      </c>
      <c r="R962" t="str">
        <f t="shared" si="84"/>
        <v/>
      </c>
      <c r="S962" t="str">
        <f t="shared" si="85"/>
        <v/>
      </c>
    </row>
    <row r="963" spans="1:19" x14ac:dyDescent="0.25">
      <c r="A963">
        <v>14.289583551031001</v>
      </c>
      <c r="B963">
        <v>1.0044961712765801</v>
      </c>
      <c r="C963">
        <v>1.00322655766791</v>
      </c>
      <c r="D963">
        <v>0.99464324748548305</v>
      </c>
      <c r="E963">
        <f t="shared" si="89"/>
        <v>1.0371766782996796</v>
      </c>
      <c r="F963" s="45">
        <v>6.7729427584686602E-6</v>
      </c>
      <c r="G963">
        <v>4.6322299999999998</v>
      </c>
      <c r="H963">
        <v>4.4802799999999996</v>
      </c>
      <c r="I963">
        <f t="shared" si="86"/>
        <v>-40.062983921419317</v>
      </c>
      <c r="J963">
        <f t="shared" si="87"/>
        <v>-0.20373938673976191</v>
      </c>
      <c r="N963">
        <f t="shared" si="88"/>
        <v>-4.0607449341648787E-4</v>
      </c>
      <c r="R963" t="str">
        <f t="shared" si="84"/>
        <v/>
      </c>
      <c r="S963" t="str">
        <f t="shared" si="85"/>
        <v/>
      </c>
    </row>
    <row r="964" spans="1:19" x14ac:dyDescent="0.25">
      <c r="A964">
        <v>14.3044840552552</v>
      </c>
      <c r="B964">
        <v>1.0036382685696601</v>
      </c>
      <c r="C964">
        <v>1.0030405039750001</v>
      </c>
      <c r="D964">
        <v>0.99544960816464301</v>
      </c>
      <c r="E964">
        <f t="shared" si="89"/>
        <v>1.037073976523472</v>
      </c>
      <c r="F964" s="45">
        <v>6.7729427584686602E-6</v>
      </c>
      <c r="G964">
        <v>4.6322299999999998</v>
      </c>
      <c r="H964">
        <v>4.4802799999999996</v>
      </c>
      <c r="I964">
        <f t="shared" si="86"/>
        <v>-32.432532553548484</v>
      </c>
      <c r="J964">
        <f t="shared" si="87"/>
        <v>-0.19610893537189106</v>
      </c>
      <c r="N964">
        <f t="shared" si="88"/>
        <v>-4.066813622385594E-4</v>
      </c>
      <c r="R964" t="str">
        <f t="shared" si="84"/>
        <v/>
      </c>
      <c r="S964" t="str">
        <f t="shared" si="85"/>
        <v/>
      </c>
    </row>
    <row r="965" spans="1:19" x14ac:dyDescent="0.25">
      <c r="A965">
        <v>14.319384559479399</v>
      </c>
      <c r="B965">
        <v>1.0027803658627501</v>
      </c>
      <c r="C965">
        <v>1.00285445028209</v>
      </c>
      <c r="D965">
        <v>0.99625596884380296</v>
      </c>
      <c r="E965">
        <f t="shared" si="89"/>
        <v>1.0369716649469369</v>
      </c>
      <c r="F965" s="45">
        <v>6.7729427584686602E-6</v>
      </c>
      <c r="G965">
        <v>4.6322299999999998</v>
      </c>
      <c r="H965">
        <v>4.4802799999999996</v>
      </c>
      <c r="I965">
        <f t="shared" si="86"/>
        <v>-24.795555941663835</v>
      </c>
      <c r="J965">
        <f t="shared" si="87"/>
        <v>-0.18847195876000644</v>
      </c>
      <c r="N965">
        <f t="shared" si="88"/>
        <v>-4.0728896221812365E-4</v>
      </c>
      <c r="R965" t="str">
        <f t="shared" si="84"/>
        <v/>
      </c>
      <c r="S965" t="str">
        <f t="shared" si="85"/>
        <v/>
      </c>
    </row>
    <row r="966" spans="1:19" x14ac:dyDescent="0.25">
      <c r="A966">
        <v>14.3342850637037</v>
      </c>
      <c r="B966">
        <v>1.0019224631558299</v>
      </c>
      <c r="C966">
        <v>1.00266839658919</v>
      </c>
      <c r="D966">
        <v>0.99706232952296303</v>
      </c>
      <c r="E966">
        <f t="shared" si="89"/>
        <v>1.0368697416838462</v>
      </c>
      <c r="F966" s="45">
        <v>6.7729427584686602E-6</v>
      </c>
      <c r="G966">
        <v>4.6322299999999998</v>
      </c>
      <c r="H966">
        <v>4.4802799999999996</v>
      </c>
      <c r="I966">
        <f t="shared" si="86"/>
        <v>-17.152042915799086</v>
      </c>
      <c r="J966">
        <f t="shared" si="87"/>
        <v>-0.18082844573414167</v>
      </c>
      <c r="N966">
        <f t="shared" si="88"/>
        <v>-4.0789729354171389E-4</v>
      </c>
      <c r="R966" t="str">
        <f t="shared" si="84"/>
        <v/>
      </c>
      <c r="S966" t="str">
        <f t="shared" si="85"/>
        <v/>
      </c>
    </row>
    <row r="967" spans="1:19" x14ac:dyDescent="0.25">
      <c r="A967">
        <v>14.349185567927901</v>
      </c>
      <c r="B967">
        <v>1.0010645604489199</v>
      </c>
      <c r="C967">
        <v>1.0024823428962799</v>
      </c>
      <c r="D967">
        <v>0.99792768908987906</v>
      </c>
      <c r="E967">
        <f t="shared" si="89"/>
        <v>1.0367682048590381</v>
      </c>
      <c r="F967" s="45">
        <v>6.7729427584686602E-6</v>
      </c>
      <c r="G967">
        <v>4.6322299999999998</v>
      </c>
      <c r="H967">
        <v>4.4802799999999996</v>
      </c>
      <c r="I967">
        <f t="shared" si="86"/>
        <v>-9.5019822776449239</v>
      </c>
      <c r="J967">
        <f t="shared" si="87"/>
        <v>-0.17317838509598749</v>
      </c>
      <c r="N967">
        <f t="shared" si="88"/>
        <v>-4.0850635639248003E-4</v>
      </c>
      <c r="R967" t="str">
        <f t="shared" si="84"/>
        <v/>
      </c>
      <c r="S967" t="str">
        <f t="shared" si="85"/>
        <v/>
      </c>
    </row>
    <row r="968" spans="1:19" x14ac:dyDescent="0.25">
      <c r="A968">
        <v>14.3640860721521</v>
      </c>
      <c r="B968">
        <v>1.0002066577419999</v>
      </c>
      <c r="C968">
        <v>1.00229628920338</v>
      </c>
      <c r="D968">
        <v>0.99881746644653102</v>
      </c>
      <c r="F968" s="45">
        <v>6.7729427584686602E-6</v>
      </c>
      <c r="G968">
        <v>4.6322299999999998</v>
      </c>
      <c r="H968">
        <v>4.4802799999999996</v>
      </c>
      <c r="R968" t="str">
        <f t="shared" si="84"/>
        <v/>
      </c>
      <c r="S968" t="str">
        <f t="shared" si="85"/>
        <v/>
      </c>
    </row>
    <row r="969" spans="1:19" x14ac:dyDescent="0.25">
      <c r="A969">
        <v>14.378986576376301</v>
      </c>
      <c r="B969">
        <v>0.99934875503509302</v>
      </c>
      <c r="C969">
        <v>1.0021102355104701</v>
      </c>
      <c r="D969">
        <v>0.99970724380318299</v>
      </c>
      <c r="F969" s="45">
        <v>6.7729427584686602E-6</v>
      </c>
      <c r="G969">
        <v>4.6322299999999998</v>
      </c>
      <c r="H969">
        <v>4.4802799999999996</v>
      </c>
      <c r="R969" t="str">
        <f t="shared" si="84"/>
        <v/>
      </c>
      <c r="S969" t="str">
        <f t="shared" si="85"/>
        <v/>
      </c>
    </row>
    <row r="970" spans="1:19" x14ac:dyDescent="0.25">
      <c r="A970">
        <v>14.393887080600599</v>
      </c>
      <c r="B970">
        <v>0.99849085232817902</v>
      </c>
      <c r="C970">
        <v>1.0019241818175699</v>
      </c>
      <c r="D970">
        <v>1.0005970211598301</v>
      </c>
      <c r="F970" s="45">
        <v>6.7729427584686602E-6</v>
      </c>
      <c r="G970">
        <v>4.6322299999999998</v>
      </c>
      <c r="H970">
        <v>4.4802799999999996</v>
      </c>
      <c r="R970" t="str">
        <f t="shared" si="84"/>
        <v/>
      </c>
      <c r="S970" t="str">
        <f t="shared" si="85"/>
        <v/>
      </c>
    </row>
    <row r="971" spans="1:19" x14ac:dyDescent="0.25">
      <c r="A971">
        <v>14.4087875848248</v>
      </c>
      <c r="B971">
        <v>0.99763294962126403</v>
      </c>
      <c r="C971">
        <v>1.00173812812466</v>
      </c>
      <c r="D971">
        <v>1.0014867985164799</v>
      </c>
      <c r="F971" s="45">
        <v>6.7729427584686602E-6</v>
      </c>
      <c r="G971">
        <v>4.6322299999999998</v>
      </c>
      <c r="H971">
        <v>4.4802799999999996</v>
      </c>
      <c r="R971" t="str">
        <f t="shared" si="84"/>
        <v/>
      </c>
      <c r="S971" t="str">
        <f t="shared" si="85"/>
        <v/>
      </c>
    </row>
    <row r="972" spans="1:19" x14ac:dyDescent="0.25">
      <c r="A972">
        <v>14.423688089049</v>
      </c>
      <c r="B972">
        <v>0.99677504691435004</v>
      </c>
      <c r="C972">
        <v>1.0015520744317601</v>
      </c>
      <c r="D972">
        <v>1.00237657587313</v>
      </c>
      <c r="F972" s="45">
        <v>6.7729427584686602E-6</v>
      </c>
      <c r="G972">
        <v>4.6322299999999998</v>
      </c>
      <c r="H972">
        <v>4.4802799999999996</v>
      </c>
      <c r="R972" t="str">
        <f t="shared" si="84"/>
        <v/>
      </c>
      <c r="S972" t="str">
        <f t="shared" si="85"/>
        <v/>
      </c>
    </row>
    <row r="973" spans="1:19" x14ac:dyDescent="0.25">
      <c r="A973">
        <v>14.438588593273201</v>
      </c>
      <c r="B973">
        <v>0.99591714420743505</v>
      </c>
      <c r="C973">
        <v>1.0013660207388499</v>
      </c>
      <c r="D973">
        <v>1.0032663532297901</v>
      </c>
      <c r="F973" s="45">
        <v>6.7729427584686602E-6</v>
      </c>
      <c r="G973">
        <v>4.6322299999999998</v>
      </c>
      <c r="H973">
        <v>4.4802799999999996</v>
      </c>
      <c r="R973" t="str">
        <f t="shared" si="84"/>
        <v/>
      </c>
      <c r="S973" t="str">
        <f t="shared" si="85"/>
        <v/>
      </c>
    </row>
    <row r="974" spans="1:19" x14ac:dyDescent="0.25">
      <c r="A974">
        <v>14.4534890974974</v>
      </c>
      <c r="B974">
        <v>0.99505924150052105</v>
      </c>
      <c r="C974">
        <v>1.00117996704595</v>
      </c>
      <c r="D974">
        <v>1.0041561305864399</v>
      </c>
      <c r="F974" s="45">
        <v>6.7729427584686602E-6</v>
      </c>
      <c r="G974">
        <v>4.6322299999999998</v>
      </c>
      <c r="H974">
        <v>4.4802799999999996</v>
      </c>
      <c r="R974" t="str">
        <f t="shared" si="84"/>
        <v/>
      </c>
      <c r="S974" t="str">
        <f t="shared" si="85"/>
        <v/>
      </c>
    </row>
    <row r="975" spans="1:19" x14ac:dyDescent="0.25">
      <c r="A975">
        <v>14.4683896017217</v>
      </c>
      <c r="B975">
        <v>0.99420133879360595</v>
      </c>
      <c r="C975">
        <v>1.0009939133530401</v>
      </c>
      <c r="D975">
        <v>1.00504590794309</v>
      </c>
      <c r="F975" s="45">
        <v>6.7729427584686602E-6</v>
      </c>
      <c r="G975">
        <v>4.6322299999999998</v>
      </c>
      <c r="H975">
        <v>4.4802799999999996</v>
      </c>
      <c r="R975" t="str">
        <f t="shared" ref="R975:R1003" si="90">IF(S975="","",A975)</f>
        <v/>
      </c>
      <c r="S975" t="str">
        <f t="shared" ref="S975:S1003" si="91">IF(AND(B975&gt;B974, B975&gt;B976), B975, "")</f>
        <v/>
      </c>
    </row>
    <row r="976" spans="1:19" x14ac:dyDescent="0.25">
      <c r="A976">
        <v>14.483290105945899</v>
      </c>
      <c r="B976">
        <v>0.99334343608669196</v>
      </c>
      <c r="C976">
        <v>1.00080785966014</v>
      </c>
      <c r="D976">
        <v>1.0059356852997401</v>
      </c>
      <c r="F976" s="45">
        <v>6.7729427584686602E-6</v>
      </c>
      <c r="G976">
        <v>4.6322299999999998</v>
      </c>
      <c r="H976">
        <v>4.4802799999999996</v>
      </c>
      <c r="R976" t="str">
        <f t="shared" si="90"/>
        <v/>
      </c>
      <c r="S976" t="str">
        <f t="shared" si="91"/>
        <v/>
      </c>
    </row>
    <row r="977" spans="1:19" x14ac:dyDescent="0.25">
      <c r="A977">
        <v>14.4981906101701</v>
      </c>
      <c r="B977">
        <v>0.99248553337977696</v>
      </c>
      <c r="C977">
        <v>1.00062180596723</v>
      </c>
      <c r="D977">
        <v>1.0068254626563899</v>
      </c>
      <c r="F977" s="45">
        <v>6.7729427584686602E-6</v>
      </c>
      <c r="G977">
        <v>4.6322299999999998</v>
      </c>
      <c r="H977">
        <v>4.4802799999999996</v>
      </c>
      <c r="R977" t="str">
        <f t="shared" si="90"/>
        <v/>
      </c>
      <c r="S977" t="str">
        <f t="shared" si="91"/>
        <v/>
      </c>
    </row>
    <row r="978" spans="1:19" x14ac:dyDescent="0.25">
      <c r="A978">
        <v>14.5130911143943</v>
      </c>
      <c r="B978">
        <v>0.99162763067286297</v>
      </c>
      <c r="C978">
        <v>1.0004357522743299</v>
      </c>
      <c r="D978">
        <v>1.00771524001305</v>
      </c>
      <c r="F978" s="45">
        <v>6.7729427584686602E-6</v>
      </c>
      <c r="G978">
        <v>4.6322299999999998</v>
      </c>
      <c r="H978">
        <v>4.4802799999999996</v>
      </c>
      <c r="R978" t="str">
        <f t="shared" si="90"/>
        <v/>
      </c>
      <c r="S978" t="str">
        <f t="shared" si="91"/>
        <v/>
      </c>
    </row>
    <row r="979" spans="1:19" x14ac:dyDescent="0.25">
      <c r="A979">
        <v>14.5279916186186</v>
      </c>
      <c r="B979">
        <v>0.99076972796594798</v>
      </c>
      <c r="C979">
        <v>1.00100988437126</v>
      </c>
      <c r="D979">
        <v>1.0086128940346499</v>
      </c>
      <c r="F979" s="45">
        <v>6.7729427584686602E-6</v>
      </c>
      <c r="G979">
        <v>4.6322299999999998</v>
      </c>
      <c r="H979">
        <v>4.4802799999999996</v>
      </c>
      <c r="R979" t="str">
        <f t="shared" si="90"/>
        <v/>
      </c>
      <c r="S979" t="str">
        <f t="shared" si="91"/>
        <v/>
      </c>
    </row>
    <row r="980" spans="1:19" x14ac:dyDescent="0.25">
      <c r="A980">
        <v>14.542892122842799</v>
      </c>
      <c r="B980">
        <v>0.98992403068688395</v>
      </c>
      <c r="C980">
        <v>1.00172027114552</v>
      </c>
      <c r="D980">
        <v>1.00953047692364</v>
      </c>
      <c r="F980" s="45">
        <v>6.7729427584686602E-6</v>
      </c>
      <c r="G980">
        <v>4.6322299999999998</v>
      </c>
      <c r="H980">
        <v>4.4802799999999996</v>
      </c>
      <c r="R980" t="str">
        <f t="shared" si="90"/>
        <v/>
      </c>
      <c r="S980" t="str">
        <f t="shared" si="91"/>
        <v/>
      </c>
    </row>
    <row r="981" spans="1:19" x14ac:dyDescent="0.25">
      <c r="A981">
        <v>14.557792627067</v>
      </c>
      <c r="B981">
        <v>0.98914547545956899</v>
      </c>
      <c r="C981">
        <v>1.0024306579197699</v>
      </c>
      <c r="D981">
        <v>1.01044805981262</v>
      </c>
      <c r="F981" s="45">
        <v>6.7729427584686602E-6</v>
      </c>
      <c r="G981">
        <v>4.6322299999999998</v>
      </c>
      <c r="H981">
        <v>4.4802799999999996</v>
      </c>
      <c r="R981" t="str">
        <f t="shared" si="90"/>
        <v/>
      </c>
      <c r="S981" t="str">
        <f t="shared" si="91"/>
        <v/>
      </c>
    </row>
    <row r="982" spans="1:19" x14ac:dyDescent="0.25">
      <c r="A982">
        <v>14.572693131291199</v>
      </c>
      <c r="B982">
        <v>0.98836692023225303</v>
      </c>
      <c r="C982">
        <v>1.0031410446940301</v>
      </c>
      <c r="D982">
        <v>1.01136564270161</v>
      </c>
      <c r="F982" s="45">
        <v>6.7729427584686602E-6</v>
      </c>
      <c r="G982">
        <v>4.6322299999999998</v>
      </c>
      <c r="H982">
        <v>4.4802799999999996</v>
      </c>
      <c r="R982" t="str">
        <f t="shared" si="90"/>
        <v/>
      </c>
      <c r="S982" t="str">
        <f t="shared" si="91"/>
        <v/>
      </c>
    </row>
    <row r="983" spans="1:19" x14ac:dyDescent="0.25">
      <c r="A983">
        <v>14.5875936355155</v>
      </c>
      <c r="B983">
        <v>0.98758836500493796</v>
      </c>
      <c r="C983">
        <v>1.00385143146829</v>
      </c>
      <c r="D983">
        <v>1.0122832255906</v>
      </c>
      <c r="F983" s="45">
        <v>6.7729427584686602E-6</v>
      </c>
      <c r="G983">
        <v>4.6322299999999998</v>
      </c>
      <c r="H983">
        <v>4.4802799999999996</v>
      </c>
      <c r="R983" t="str">
        <f t="shared" si="90"/>
        <v/>
      </c>
      <c r="S983" t="str">
        <f t="shared" si="91"/>
        <v/>
      </c>
    </row>
    <row r="984" spans="1:19" x14ac:dyDescent="0.25">
      <c r="A984">
        <v>14.602494139739701</v>
      </c>
      <c r="B984">
        <v>0.986809809777623</v>
      </c>
      <c r="C984">
        <v>1.00456181824255</v>
      </c>
      <c r="D984">
        <v>1.0132008084795801</v>
      </c>
      <c r="F984" s="45">
        <v>6.7729427584686602E-6</v>
      </c>
      <c r="G984">
        <v>4.6322299999999998</v>
      </c>
      <c r="H984">
        <v>4.4802799999999996</v>
      </c>
      <c r="R984" t="str">
        <f t="shared" si="90"/>
        <v/>
      </c>
      <c r="S984" t="str">
        <f t="shared" si="91"/>
        <v/>
      </c>
    </row>
    <row r="985" spans="1:19" x14ac:dyDescent="0.25">
      <c r="A985">
        <v>14.6173946439639</v>
      </c>
      <c r="B985">
        <v>0.98603125455030805</v>
      </c>
      <c r="C985">
        <v>1.0052722050168099</v>
      </c>
      <c r="D985">
        <v>1.0141183913685701</v>
      </c>
      <c r="F985" s="45">
        <v>6.7729427584686602E-6</v>
      </c>
      <c r="G985">
        <v>4.6322299999999998</v>
      </c>
      <c r="H985">
        <v>4.4802799999999996</v>
      </c>
      <c r="R985" t="str">
        <f t="shared" si="90"/>
        <v/>
      </c>
      <c r="S985" t="str">
        <f t="shared" si="91"/>
        <v/>
      </c>
    </row>
    <row r="986" spans="1:19" x14ac:dyDescent="0.25">
      <c r="A986">
        <v>14.632295148188099</v>
      </c>
      <c r="B986">
        <v>0.98525269932299298</v>
      </c>
      <c r="C986">
        <v>1.0059825917910701</v>
      </c>
      <c r="D986">
        <v>1.0150359742575501</v>
      </c>
      <c r="F986" s="45">
        <v>6.7729427584686602E-6</v>
      </c>
      <c r="G986">
        <v>4.6322299999999998</v>
      </c>
      <c r="H986">
        <v>4.4802799999999996</v>
      </c>
      <c r="R986" t="str">
        <f t="shared" si="90"/>
        <v/>
      </c>
      <c r="S986" t="str">
        <f t="shared" si="91"/>
        <v/>
      </c>
    </row>
    <row r="987" spans="1:19" x14ac:dyDescent="0.25">
      <c r="A987">
        <v>14.6471956524124</v>
      </c>
      <c r="B987">
        <v>0.98447414409567802</v>
      </c>
      <c r="C987">
        <v>1.00669297856533</v>
      </c>
      <c r="D987">
        <v>1.0159535571465399</v>
      </c>
      <c r="E987">
        <f t="shared" si="89"/>
        <v>1.0348158274734578</v>
      </c>
      <c r="F987" s="45">
        <v>6.7729427584686602E-6</v>
      </c>
      <c r="G987">
        <v>4.6322299999999998</v>
      </c>
      <c r="H987">
        <v>4.4802799999999996</v>
      </c>
      <c r="I987">
        <f t="shared" si="86"/>
        <v>139.74102233613667</v>
      </c>
      <c r="J987">
        <f t="shared" si="87"/>
        <v>-2.3935380482205917E-2</v>
      </c>
      <c r="N987">
        <f t="shared" si="88"/>
        <v>-4.2042871012328562E-4</v>
      </c>
      <c r="R987" t="str">
        <f t="shared" si="90"/>
        <v/>
      </c>
      <c r="S987" t="str">
        <f t="shared" si="91"/>
        <v/>
      </c>
    </row>
    <row r="988" spans="1:19" x14ac:dyDescent="0.25">
      <c r="A988">
        <v>14.662096156636601</v>
      </c>
      <c r="B988">
        <v>0.98369558886836295</v>
      </c>
      <c r="C988">
        <v>1.00740336533959</v>
      </c>
      <c r="D988">
        <v>1.0168711400355299</v>
      </c>
      <c r="E988">
        <f t="shared" si="89"/>
        <v>1.0347219915012451</v>
      </c>
      <c r="F988" s="45">
        <v>6.7729427584686602E-6</v>
      </c>
      <c r="G988">
        <v>4.6322299999999998</v>
      </c>
      <c r="H988">
        <v>4.4802799999999996</v>
      </c>
      <c r="I988">
        <f t="shared" si="86"/>
        <v>146.80634251270564</v>
      </c>
      <c r="J988">
        <f t="shared" si="87"/>
        <v>-1.6870060305636942E-2</v>
      </c>
      <c r="N988">
        <f t="shared" si="88"/>
        <v>-4.2099494285061345E-4</v>
      </c>
      <c r="R988" t="str">
        <f t="shared" si="90"/>
        <v/>
      </c>
      <c r="S988" t="str">
        <f t="shared" si="91"/>
        <v/>
      </c>
    </row>
    <row r="989" spans="1:19" x14ac:dyDescent="0.25">
      <c r="A989">
        <v>14.6769966608608</v>
      </c>
      <c r="B989">
        <v>0.98291703364104799</v>
      </c>
      <c r="C989">
        <v>1.0081137521138499</v>
      </c>
      <c r="D989">
        <v>1.0177887229245099</v>
      </c>
      <c r="E989">
        <f t="shared" si="89"/>
        <v>1.0346285033650708</v>
      </c>
      <c r="F989" s="45">
        <v>6.7729427584686602E-6</v>
      </c>
      <c r="G989">
        <v>4.6322299999999998</v>
      </c>
      <c r="H989">
        <v>4.4802799999999996</v>
      </c>
      <c r="I989">
        <f t="shared" si="86"/>
        <v>153.87725681845561</v>
      </c>
      <c r="J989">
        <f t="shared" si="87"/>
        <v>-9.799145999886974E-3</v>
      </c>
      <c r="N989">
        <f t="shared" si="88"/>
        <v>-4.2156178056866481E-4</v>
      </c>
      <c r="R989" t="str">
        <f t="shared" si="90"/>
        <v/>
      </c>
      <c r="S989" t="str">
        <f t="shared" si="91"/>
        <v/>
      </c>
    </row>
    <row r="990" spans="1:19" x14ac:dyDescent="0.25">
      <c r="A990">
        <v>14.691897165085001</v>
      </c>
      <c r="B990">
        <v>0.98213847841373303</v>
      </c>
      <c r="C990">
        <v>1.0088241388881101</v>
      </c>
      <c r="D990">
        <v>1.0187063058135</v>
      </c>
      <c r="E990">
        <f t="shared" si="89"/>
        <v>1.0345353614243864</v>
      </c>
      <c r="F990" s="45">
        <v>6.7729427584686602E-6</v>
      </c>
      <c r="G990">
        <v>4.6322299999999998</v>
      </c>
      <c r="H990">
        <v>4.4802799999999996</v>
      </c>
      <c r="I990">
        <f t="shared" si="86"/>
        <v>160.95377411896757</v>
      </c>
      <c r="J990">
        <f t="shared" si="87"/>
        <v>-2.7226286993750079E-3</v>
      </c>
      <c r="N990">
        <f t="shared" si="88"/>
        <v>-4.2212922335503215E-4</v>
      </c>
      <c r="R990" t="str">
        <f t="shared" si="90"/>
        <v/>
      </c>
      <c r="S990" t="str">
        <f t="shared" si="91"/>
        <v/>
      </c>
    </row>
    <row r="991" spans="1:19" x14ac:dyDescent="0.25">
      <c r="A991">
        <v>14.706797669309299</v>
      </c>
      <c r="B991">
        <v>0.98135992318641796</v>
      </c>
      <c r="C991">
        <v>1.00953452566237</v>
      </c>
      <c r="D991">
        <v>1.01962388870248</v>
      </c>
      <c r="E991">
        <f t="shared" si="89"/>
        <v>1.0344425640480328</v>
      </c>
      <c r="F991" s="45">
        <v>6.7729427584686602E-6</v>
      </c>
      <c r="G991">
        <v>4.6322299999999998</v>
      </c>
      <c r="H991">
        <v>4.4802799999999996</v>
      </c>
      <c r="I991">
        <f t="shared" si="86"/>
        <v>168.03590330091444</v>
      </c>
      <c r="J991">
        <f t="shared" si="87"/>
        <v>4.3595004825718606E-3</v>
      </c>
      <c r="N991">
        <f t="shared" si="88"/>
        <v>-4.226972712847311E-4</v>
      </c>
      <c r="R991" t="str">
        <f t="shared" si="90"/>
        <v/>
      </c>
      <c r="S991" t="str">
        <f t="shared" si="91"/>
        <v/>
      </c>
    </row>
    <row r="992" spans="1:19" x14ac:dyDescent="0.25">
      <c r="A992">
        <v>14.7216981735335</v>
      </c>
      <c r="B992">
        <v>0.980581367959103</v>
      </c>
      <c r="C992">
        <v>1.0102449124366299</v>
      </c>
      <c r="D992">
        <v>1.0200859195282499</v>
      </c>
      <c r="E992">
        <f t="shared" si="89"/>
        <v>1.0343501096141803</v>
      </c>
      <c r="F992" s="45">
        <v>6.7729427584686602E-6</v>
      </c>
      <c r="G992">
        <v>4.6322299999999998</v>
      </c>
      <c r="H992">
        <v>4.4802799999999996</v>
      </c>
      <c r="I992">
        <f t="shared" si="86"/>
        <v>175.12365327212515</v>
      </c>
      <c r="J992">
        <f t="shared" si="87"/>
        <v>1.1447250453782573E-2</v>
      </c>
      <c r="N992">
        <f t="shared" si="88"/>
        <v>-4.2326592443018662E-4</v>
      </c>
      <c r="R992" t="str">
        <f t="shared" si="90"/>
        <v/>
      </c>
      <c r="S992" t="str">
        <f t="shared" si="91"/>
        <v/>
      </c>
    </row>
    <row r="993" spans="1:19" x14ac:dyDescent="0.25">
      <c r="A993">
        <v>14.7365986777577</v>
      </c>
      <c r="B993">
        <v>0.98020094296514804</v>
      </c>
      <c r="C993">
        <v>1.0109552992108799</v>
      </c>
      <c r="D993">
        <v>1.02047334348022</v>
      </c>
      <c r="E993">
        <f t="shared" si="89"/>
        <v>1.0342579965102616</v>
      </c>
      <c r="F993" s="45">
        <v>6.7729427584686602E-6</v>
      </c>
      <c r="G993">
        <v>4.6322299999999998</v>
      </c>
      <c r="H993">
        <v>4.4802799999999996</v>
      </c>
      <c r="I993">
        <f t="shared" si="86"/>
        <v>178.58898341411287</v>
      </c>
      <c r="J993">
        <f t="shared" si="87"/>
        <v>1.4912580595770294E-2</v>
      </c>
      <c r="N993">
        <f t="shared" si="88"/>
        <v>-4.2354400522488192E-4</v>
      </c>
      <c r="R993" t="str">
        <f t="shared" si="90"/>
        <v/>
      </c>
      <c r="S993" t="str">
        <f t="shared" si="91"/>
        <v/>
      </c>
    </row>
    <row r="994" spans="1:19" x14ac:dyDescent="0.25">
      <c r="A994">
        <v>14.751499181981901</v>
      </c>
      <c r="B994">
        <v>0.97996790604200301</v>
      </c>
      <c r="C994">
        <v>1.0116656859851401</v>
      </c>
      <c r="D994">
        <v>1.0208607674321999</v>
      </c>
      <c r="E994">
        <f t="shared" si="89"/>
        <v>1.0341662231329127</v>
      </c>
      <c r="F994" s="45">
        <v>6.7729427584686602E-6</v>
      </c>
      <c r="G994">
        <v>4.6322299999999998</v>
      </c>
      <c r="H994">
        <v>4.4802799999999996</v>
      </c>
      <c r="I994">
        <f t="shared" si="86"/>
        <v>180.71240488842272</v>
      </c>
      <c r="J994">
        <f t="shared" si="87"/>
        <v>1.7036002070080145E-2</v>
      </c>
      <c r="N994">
        <f t="shared" si="88"/>
        <v>-4.2371442054737172E-4</v>
      </c>
      <c r="R994" t="str">
        <f t="shared" si="90"/>
        <v/>
      </c>
      <c r="S994" t="str">
        <f t="shared" si="91"/>
        <v/>
      </c>
    </row>
    <row r="995" spans="1:19" x14ac:dyDescent="0.25">
      <c r="A995">
        <v>14.766399686206199</v>
      </c>
      <c r="B995">
        <v>0.97973486911885699</v>
      </c>
      <c r="C995">
        <v>1.0123760727594</v>
      </c>
      <c r="D995">
        <v>1.02124819138418</v>
      </c>
      <c r="E995">
        <f t="shared" si="89"/>
        <v>1.03407478788791</v>
      </c>
      <c r="F995" s="45">
        <v>6.7729427584686602E-6</v>
      </c>
      <c r="G995">
        <v>4.6322299999999998</v>
      </c>
      <c r="H995">
        <v>4.4802799999999996</v>
      </c>
      <c r="I995">
        <f t="shared" si="86"/>
        <v>182.83633137362173</v>
      </c>
      <c r="J995">
        <f t="shared" si="87"/>
        <v>1.9159928555279152E-2</v>
      </c>
      <c r="N995">
        <f t="shared" si="88"/>
        <v>-4.2388489010356401E-4</v>
      </c>
      <c r="R995" t="str">
        <f t="shared" si="90"/>
        <v/>
      </c>
      <c r="S995" t="str">
        <f t="shared" si="91"/>
        <v/>
      </c>
    </row>
    <row r="996" spans="1:19" x14ac:dyDescent="0.25">
      <c r="A996">
        <v>14.7813001904304</v>
      </c>
      <c r="B996">
        <v>0.97950183219571196</v>
      </c>
      <c r="C996">
        <v>1.01295723748278</v>
      </c>
      <c r="D996">
        <v>1.0216356153361601</v>
      </c>
      <c r="E996">
        <f t="shared" si="89"/>
        <v>1.0339836891901104</v>
      </c>
      <c r="F996" s="45">
        <v>6.7729427584686602E-6</v>
      </c>
      <c r="G996">
        <v>4.6322299999999998</v>
      </c>
      <c r="H996">
        <v>4.4802799999999996</v>
      </c>
      <c r="I996">
        <f t="shared" si="86"/>
        <v>184.96076310996116</v>
      </c>
      <c r="J996">
        <f t="shared" si="87"/>
        <v>2.1284360291618582E-2</v>
      </c>
      <c r="N996">
        <f t="shared" si="88"/>
        <v>-4.2405541389522832E-4</v>
      </c>
      <c r="R996" t="str">
        <f t="shared" si="90"/>
        <v/>
      </c>
      <c r="S996" t="str">
        <f t="shared" si="91"/>
        <v/>
      </c>
    </row>
    <row r="997" spans="1:19" x14ac:dyDescent="0.25">
      <c r="A997">
        <v>14.796200694654599</v>
      </c>
      <c r="B997">
        <v>0.97926879527256605</v>
      </c>
      <c r="C997">
        <v>1.01328917957656</v>
      </c>
      <c r="D997">
        <v>1.02202303928813</v>
      </c>
      <c r="E997">
        <f t="shared" si="89"/>
        <v>1.0338929254633877</v>
      </c>
      <c r="F997" s="45">
        <v>6.7729427584686602E-6</v>
      </c>
      <c r="G997">
        <v>4.6322299999999998</v>
      </c>
      <c r="H997">
        <v>4.4802799999999996</v>
      </c>
      <c r="I997">
        <f t="shared" si="86"/>
        <v>187.08570033789917</v>
      </c>
      <c r="J997">
        <f t="shared" si="87"/>
        <v>2.3409297519556588E-2</v>
      </c>
      <c r="N997">
        <f t="shared" si="88"/>
        <v>-4.2422599192411693E-4</v>
      </c>
      <c r="R997" t="str">
        <f t="shared" si="90"/>
        <v/>
      </c>
      <c r="S997" t="str">
        <f t="shared" si="91"/>
        <v/>
      </c>
    </row>
    <row r="998" spans="1:19" x14ac:dyDescent="0.25">
      <c r="A998">
        <v>14.8111011988788</v>
      </c>
      <c r="B998">
        <v>0.97903575834942103</v>
      </c>
      <c r="C998">
        <v>1.0136211216703299</v>
      </c>
      <c r="D998">
        <v>1.0224104632401101</v>
      </c>
      <c r="E998">
        <f t="shared" si="89"/>
        <v>1.0338024951405747</v>
      </c>
      <c r="F998" s="45">
        <v>6.7729427584686602E-6</v>
      </c>
      <c r="G998">
        <v>4.6322299999999998</v>
      </c>
      <c r="H998">
        <v>4.4802799999999996</v>
      </c>
      <c r="I998">
        <f t="shared" si="86"/>
        <v>189.21114329803225</v>
      </c>
      <c r="J998">
        <f t="shared" si="87"/>
        <v>2.5534740479689674E-2</v>
      </c>
      <c r="N998">
        <f t="shared" si="88"/>
        <v>-4.2439662419195762E-4</v>
      </c>
      <c r="R998" t="str">
        <f t="shared" si="90"/>
        <v/>
      </c>
      <c r="S998" t="str">
        <f t="shared" si="91"/>
        <v/>
      </c>
    </row>
    <row r="999" spans="1:19" x14ac:dyDescent="0.25">
      <c r="A999">
        <v>14.826001703103101</v>
      </c>
      <c r="B999">
        <v>0.978802721426275</v>
      </c>
      <c r="C999">
        <v>1.0139530637641001</v>
      </c>
      <c r="D999">
        <v>1.02279788719209</v>
      </c>
      <c r="E999">
        <f t="shared" si="89"/>
        <v>1.0337123966634021</v>
      </c>
      <c r="F999" s="45">
        <v>6.7729427584686602E-6</v>
      </c>
      <c r="G999">
        <v>4.6322299999999998</v>
      </c>
      <c r="H999">
        <v>4.4802799999999996</v>
      </c>
      <c r="I999">
        <f t="shared" si="86"/>
        <v>191.33709223116199</v>
      </c>
      <c r="J999">
        <f t="shared" si="87"/>
        <v>2.7660689412819409E-2</v>
      </c>
      <c r="N999">
        <f t="shared" si="88"/>
        <v>-4.2456731070045992E-4</v>
      </c>
      <c r="R999" t="str">
        <f t="shared" si="90"/>
        <v/>
      </c>
      <c r="S999" t="str">
        <f t="shared" si="91"/>
        <v/>
      </c>
    </row>
    <row r="1000" spans="1:19" x14ac:dyDescent="0.25">
      <c r="A1000">
        <v>14.8409022073273</v>
      </c>
      <c r="B1000">
        <v>0.97856968450312898</v>
      </c>
      <c r="C1000">
        <v>1.0142850058578701</v>
      </c>
      <c r="D1000">
        <v>1.0231853111440601</v>
      </c>
      <c r="E1000">
        <f t="shared" si="89"/>
        <v>1.033622628482441</v>
      </c>
      <c r="F1000" s="45">
        <v>6.7729427584686602E-6</v>
      </c>
      <c r="G1000">
        <v>4.6322299999999998</v>
      </c>
      <c r="H1000">
        <v>4.4802799999999996</v>
      </c>
      <c r="I1000">
        <f t="shared" si="86"/>
        <v>193.46354737823586</v>
      </c>
      <c r="J1000">
        <f t="shared" si="87"/>
        <v>2.9787144559893279E-2</v>
      </c>
      <c r="N1000">
        <f t="shared" si="88"/>
        <v>-4.2473805145131031E-4</v>
      </c>
      <c r="R1000" t="str">
        <f t="shared" si="90"/>
        <v/>
      </c>
      <c r="S1000" t="str">
        <f t="shared" si="91"/>
        <v/>
      </c>
    </row>
    <row r="1001" spans="1:19" x14ac:dyDescent="0.25">
      <c r="A1001">
        <v>14.855802711551499</v>
      </c>
      <c r="B1001">
        <v>0.97833664757998395</v>
      </c>
      <c r="C1001">
        <v>1.01461694795164</v>
      </c>
      <c r="D1001">
        <v>1.02357273509604</v>
      </c>
      <c r="E1001">
        <f t="shared" si="89"/>
        <v>1.0335331890570414</v>
      </c>
      <c r="F1001" s="45">
        <v>6.7729427584686602E-6</v>
      </c>
      <c r="G1001">
        <v>4.6322299999999998</v>
      </c>
      <c r="H1001">
        <v>4.4802799999999996</v>
      </c>
      <c r="I1001">
        <f t="shared" si="86"/>
        <v>195.59050898037327</v>
      </c>
      <c r="J1001">
        <f>(I1001-$K$4)*$J$2</f>
        <v>3.1914106162030692E-2</v>
      </c>
      <c r="N1001">
        <f t="shared" si="88"/>
        <v>-4.2490884644617356E-4</v>
      </c>
      <c r="R1001" t="str">
        <f t="shared" si="90"/>
        <v/>
      </c>
      <c r="S1001" t="str">
        <f t="shared" si="91"/>
        <v/>
      </c>
    </row>
    <row r="1002" spans="1:19" x14ac:dyDescent="0.25">
      <c r="A1002">
        <v>14.8707032157757</v>
      </c>
      <c r="B1002">
        <v>0.97810361065683804</v>
      </c>
      <c r="C1002">
        <v>1.01494889004541</v>
      </c>
      <c r="D1002">
        <v>1.0239601590480201</v>
      </c>
      <c r="F1002" s="45">
        <v>6.7729427584686602E-6</v>
      </c>
      <c r="G1002">
        <v>4.6322299999999998</v>
      </c>
      <c r="H1002">
        <v>4.4802799999999996</v>
      </c>
      <c r="R1002" t="str">
        <f t="shared" si="90"/>
        <v/>
      </c>
      <c r="S1002" t="str">
        <f t="shared" si="91"/>
        <v/>
      </c>
    </row>
    <row r="1003" spans="1:19" x14ac:dyDescent="0.25">
      <c r="A1003">
        <v>14.885603720000001</v>
      </c>
      <c r="B1003">
        <v>0.97787057373369302</v>
      </c>
      <c r="C1003">
        <v>1.01528083213918</v>
      </c>
      <c r="D1003">
        <v>1.024347583</v>
      </c>
      <c r="F1003">
        <v>0</v>
      </c>
      <c r="G1003">
        <v>4.6322299999999998</v>
      </c>
      <c r="H1003">
        <v>4.4802799999999996</v>
      </c>
      <c r="R1003" t="str">
        <f t="shared" si="90"/>
        <v/>
      </c>
      <c r="S1003" t="str">
        <f t="shared" si="91"/>
        <v/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863E-DD84-4A74-88F1-8385709173A7}">
  <dimension ref="A1:K1001"/>
  <sheetViews>
    <sheetView zoomScale="70" zoomScaleNormal="70" workbookViewId="0">
      <selection activeCell="V12" sqref="V12"/>
    </sheetView>
  </sheetViews>
  <sheetFormatPr defaultRowHeight="15" x14ac:dyDescent="0.25"/>
  <sheetData>
    <row r="1" spans="1:11" ht="18" x14ac:dyDescent="0.35">
      <c r="A1" t="s">
        <v>350</v>
      </c>
      <c r="B1" t="s">
        <v>356</v>
      </c>
      <c r="C1" t="s">
        <v>351</v>
      </c>
      <c r="D1" t="s">
        <v>352</v>
      </c>
      <c r="E1" t="s">
        <v>353</v>
      </c>
      <c r="F1" t="s">
        <v>354</v>
      </c>
      <c r="G1" t="s">
        <v>355</v>
      </c>
      <c r="H1" t="s">
        <v>357</v>
      </c>
      <c r="I1" t="s">
        <v>358</v>
      </c>
      <c r="J1" t="s">
        <v>359</v>
      </c>
      <c r="K1" t="s">
        <v>348</v>
      </c>
    </row>
    <row r="2" spans="1:1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2.8923199999999998</v>
      </c>
      <c r="K2">
        <v>3.2384215736893101</v>
      </c>
    </row>
    <row r="3" spans="1:11" x14ac:dyDescent="0.25">
      <c r="A3">
        <v>6.9247616676676596E-3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2.8923199999999998</v>
      </c>
      <c r="K3">
        <v>3.2384215736893101</v>
      </c>
    </row>
    <row r="4" spans="1:11" x14ac:dyDescent="0.25">
      <c r="A4">
        <v>1.38495233353353E-2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2.8923199999999998</v>
      </c>
      <c r="K4">
        <v>3.2384215736893101</v>
      </c>
    </row>
    <row r="5" spans="1:11" x14ac:dyDescent="0.25">
      <c r="A5">
        <v>2.0774285003003001E-2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2.8923199999999998</v>
      </c>
      <c r="K5">
        <v>3.2384215736893101</v>
      </c>
    </row>
    <row r="6" spans="1:11" x14ac:dyDescent="0.25">
      <c r="A6">
        <v>2.76990466706706E-2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2.8923199999999998</v>
      </c>
      <c r="K6">
        <v>3.2384215736893101</v>
      </c>
    </row>
    <row r="7" spans="1:11" x14ac:dyDescent="0.25">
      <c r="A7">
        <v>3.4623808338338301E-2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2.8923199999999998</v>
      </c>
      <c r="K7">
        <v>3.2384215736893101</v>
      </c>
    </row>
    <row r="8" spans="1:11" x14ac:dyDescent="0.25">
      <c r="A8">
        <v>4.1548570006006001E-2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2.8923199999999998</v>
      </c>
      <c r="K8">
        <v>3.2384215736893101</v>
      </c>
    </row>
    <row r="9" spans="1:11" x14ac:dyDescent="0.25">
      <c r="A9">
        <v>4.8473331673673598E-2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2.8923199999999998</v>
      </c>
      <c r="K9">
        <v>3.2384215736893101</v>
      </c>
    </row>
    <row r="10" spans="1:11" x14ac:dyDescent="0.25">
      <c r="A10">
        <v>5.5398093341341298E-2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2.8923199999999998</v>
      </c>
      <c r="K10">
        <v>3.2384215736893101</v>
      </c>
    </row>
    <row r="11" spans="1:11" x14ac:dyDescent="0.25">
      <c r="A11">
        <v>6.2322855009008998E-2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2.8923199999999998</v>
      </c>
      <c r="K11">
        <v>3.2384215736893101</v>
      </c>
    </row>
    <row r="12" spans="1:11" x14ac:dyDescent="0.25">
      <c r="A12">
        <v>6.9247616676676602E-2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2.8923199999999998</v>
      </c>
      <c r="K12">
        <v>3.2384215736893101</v>
      </c>
    </row>
    <row r="13" spans="1:11" x14ac:dyDescent="0.25">
      <c r="A13">
        <v>7.6172378344344302E-2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2.8923199999999998</v>
      </c>
      <c r="K13">
        <v>3.2384215736893101</v>
      </c>
    </row>
    <row r="14" spans="1:11" x14ac:dyDescent="0.25">
      <c r="A14">
        <v>8.3097140012012002E-2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2.8923199999999998</v>
      </c>
      <c r="K14">
        <v>3.2384215736893101</v>
      </c>
    </row>
    <row r="15" spans="1:11" x14ac:dyDescent="0.25">
      <c r="A15">
        <v>9.0021901679679606E-2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2.8923199999999998</v>
      </c>
      <c r="K15">
        <v>3.2384215736893101</v>
      </c>
    </row>
    <row r="16" spans="1:11" x14ac:dyDescent="0.25">
      <c r="A16">
        <v>9.6946663347347306E-2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2.8923199999999998</v>
      </c>
      <c r="K16">
        <v>3.2384215736893101</v>
      </c>
    </row>
    <row r="17" spans="1:11" x14ac:dyDescent="0.25">
      <c r="A17">
        <v>0.10387142501501501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2.8923199999999998</v>
      </c>
      <c r="K17">
        <v>3.2384215736893101</v>
      </c>
    </row>
    <row r="18" spans="1:11" x14ac:dyDescent="0.25">
      <c r="A18">
        <v>0.110796186682682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2.8923199999999998</v>
      </c>
      <c r="K18">
        <v>3.2384215736893101</v>
      </c>
    </row>
    <row r="19" spans="1:11" x14ac:dyDescent="0.25">
      <c r="A19">
        <v>0.11772094835035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2.8923199999999998</v>
      </c>
      <c r="K19">
        <v>3.2384215736893101</v>
      </c>
    </row>
    <row r="20" spans="1:11" x14ac:dyDescent="0.25">
      <c r="A20">
        <v>0.124645710018018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2.8923199999999998</v>
      </c>
      <c r="K20">
        <v>3.2384215736893101</v>
      </c>
    </row>
    <row r="21" spans="1:11" x14ac:dyDescent="0.25">
      <c r="A21">
        <v>0.131570471685685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2.8923199999999998</v>
      </c>
      <c r="K21">
        <v>3.2384215736893101</v>
      </c>
    </row>
    <row r="22" spans="1:11" x14ac:dyDescent="0.25">
      <c r="A22">
        <v>0.13849523335335301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2.8923199999999998</v>
      </c>
      <c r="K22">
        <v>3.2384215736893101</v>
      </c>
    </row>
    <row r="23" spans="1:11" x14ac:dyDescent="0.25">
      <c r="A23">
        <v>0.14541999502102099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2.8923199999999998</v>
      </c>
      <c r="K23">
        <v>3.2384215736893101</v>
      </c>
    </row>
    <row r="24" spans="1:11" x14ac:dyDescent="0.25">
      <c r="A24">
        <v>0.15234475668868799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2.8923199999999998</v>
      </c>
      <c r="K24">
        <v>3.2384215736893101</v>
      </c>
    </row>
    <row r="25" spans="1:11" x14ac:dyDescent="0.25">
      <c r="A25">
        <v>0.159269518356356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2.8923199999999998</v>
      </c>
      <c r="K25">
        <v>3.2384215736893101</v>
      </c>
    </row>
    <row r="26" spans="1:11" x14ac:dyDescent="0.25">
      <c r="A26">
        <v>0.166194280024024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2.8923199999999998</v>
      </c>
      <c r="K26">
        <v>3.2384215736893101</v>
      </c>
    </row>
    <row r="27" spans="1:11" x14ac:dyDescent="0.25">
      <c r="A27">
        <v>0.17311904169169101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2.8923199999999998</v>
      </c>
      <c r="K27">
        <v>3.2384215736893101</v>
      </c>
    </row>
    <row r="28" spans="1:11" x14ac:dyDescent="0.25">
      <c r="A28">
        <v>0.18004380335935899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2.8923199999999998</v>
      </c>
      <c r="K28">
        <v>3.2384215736893101</v>
      </c>
    </row>
    <row r="29" spans="1:11" x14ac:dyDescent="0.25">
      <c r="A29">
        <v>0.18696856502702699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2.8923199999999998</v>
      </c>
      <c r="K29">
        <v>3.2384215736893101</v>
      </c>
    </row>
    <row r="30" spans="1:11" x14ac:dyDescent="0.25">
      <c r="A30">
        <v>0.193893326694694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2.8923199999999998</v>
      </c>
      <c r="K30">
        <v>3.2384215736893101</v>
      </c>
    </row>
    <row r="31" spans="1:11" x14ac:dyDescent="0.25">
      <c r="A31">
        <v>0.20081808836236201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2.8923199999999998</v>
      </c>
      <c r="K31">
        <v>3.2384215736893101</v>
      </c>
    </row>
    <row r="32" spans="1:11" x14ac:dyDescent="0.25">
      <c r="A32">
        <v>0.20774285003003001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  <c r="J32">
        <v>2.8923199999999998</v>
      </c>
      <c r="K32">
        <v>3.2384215736893101</v>
      </c>
    </row>
    <row r="33" spans="1:11" x14ac:dyDescent="0.25">
      <c r="A33">
        <v>0.21466761169769699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  <c r="J33">
        <v>2.8923199999999998</v>
      </c>
      <c r="K33">
        <v>3.2384215736893101</v>
      </c>
    </row>
    <row r="34" spans="1:11" x14ac:dyDescent="0.25">
      <c r="A34">
        <v>0.221592373365365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2.8923199999999998</v>
      </c>
      <c r="K34">
        <v>3.2384215736893101</v>
      </c>
    </row>
    <row r="35" spans="1:11" x14ac:dyDescent="0.25">
      <c r="A35">
        <v>0.228517135033033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2.8923199999999998</v>
      </c>
      <c r="K35">
        <v>3.2384215736893101</v>
      </c>
    </row>
    <row r="36" spans="1:11" x14ac:dyDescent="0.25">
      <c r="A36">
        <v>0.23544189670070001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>
        <v>2.8923199999999998</v>
      </c>
      <c r="K36">
        <v>3.2384215736893101</v>
      </c>
    </row>
    <row r="37" spans="1:11" x14ac:dyDescent="0.25">
      <c r="A37">
        <v>0.24236665836836799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2.8923199999999998</v>
      </c>
      <c r="K37">
        <v>3.2384215736893101</v>
      </c>
    </row>
    <row r="38" spans="1:11" x14ac:dyDescent="0.25">
      <c r="A38">
        <v>0.24929142003603599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2.8923199999999998</v>
      </c>
      <c r="K38">
        <v>3.2384215736893101</v>
      </c>
    </row>
    <row r="39" spans="1:11" x14ac:dyDescent="0.25">
      <c r="A39">
        <v>0.25621618170370303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2.8923199999999998</v>
      </c>
      <c r="K39">
        <v>3.2384215736893101</v>
      </c>
    </row>
    <row r="40" spans="1:11" x14ac:dyDescent="0.25">
      <c r="A40">
        <v>0.26314094337137101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2.8923199999999998</v>
      </c>
      <c r="K40">
        <v>3.2384215736893101</v>
      </c>
    </row>
    <row r="41" spans="1:11" x14ac:dyDescent="0.25">
      <c r="A41">
        <v>0.27006570503903898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2.8923199999999998</v>
      </c>
      <c r="K41">
        <v>3.2384215736893101</v>
      </c>
    </row>
    <row r="42" spans="1:11" x14ac:dyDescent="0.25">
      <c r="A42">
        <v>0.27699046670670602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2.8923199999999998</v>
      </c>
      <c r="K42">
        <v>3.2384215736893101</v>
      </c>
    </row>
    <row r="43" spans="1:11" x14ac:dyDescent="0.25">
      <c r="A43">
        <v>0.283915228374374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2.8923199999999998</v>
      </c>
      <c r="K43">
        <v>3.2384215736893101</v>
      </c>
    </row>
    <row r="44" spans="1:11" x14ac:dyDescent="0.25">
      <c r="A44">
        <v>0.29083999004204197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1</v>
      </c>
      <c r="J44">
        <v>2.8923199999999998</v>
      </c>
      <c r="K44">
        <v>3.2384215736893101</v>
      </c>
    </row>
    <row r="45" spans="1:11" x14ac:dyDescent="0.25">
      <c r="A45">
        <v>0.29776475170970901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1</v>
      </c>
      <c r="J45">
        <v>2.8923199999999998</v>
      </c>
      <c r="K45">
        <v>3.2384215736893101</v>
      </c>
    </row>
    <row r="46" spans="1:11" x14ac:dyDescent="0.25">
      <c r="A46">
        <v>0.30468951337737699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v>2.8923199999999998</v>
      </c>
      <c r="K46">
        <v>3.2384215736893101</v>
      </c>
    </row>
    <row r="47" spans="1:11" x14ac:dyDescent="0.25">
      <c r="A47">
        <v>0.31161427504504502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2.8923199999999998</v>
      </c>
      <c r="K47">
        <v>3.2384215736893101</v>
      </c>
    </row>
    <row r="48" spans="1:11" x14ac:dyDescent="0.25">
      <c r="A48">
        <v>0.318539036712712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  <c r="J48">
        <v>2.8923199999999998</v>
      </c>
      <c r="K48">
        <v>3.2384215736893101</v>
      </c>
    </row>
    <row r="49" spans="1:11" x14ac:dyDescent="0.25">
      <c r="A49">
        <v>0.32546379838037998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2.8923199999999998</v>
      </c>
      <c r="K49">
        <v>3.2384215736893101</v>
      </c>
    </row>
    <row r="50" spans="1:11" x14ac:dyDescent="0.25">
      <c r="A50">
        <v>0.33238856004804801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v>2.8923199999999998</v>
      </c>
      <c r="K50">
        <v>3.2384215736893101</v>
      </c>
    </row>
    <row r="51" spans="1:11" x14ac:dyDescent="0.25">
      <c r="A51">
        <v>0.33931332171571499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2.8923199999999998</v>
      </c>
      <c r="K51">
        <v>3.2384215736893101</v>
      </c>
    </row>
    <row r="52" spans="1:11" x14ac:dyDescent="0.25">
      <c r="A52">
        <v>0.34623808338338302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2.8923199999999998</v>
      </c>
      <c r="K52">
        <v>3.2384215736893101</v>
      </c>
    </row>
    <row r="53" spans="1:11" x14ac:dyDescent="0.25">
      <c r="A53">
        <v>0.353162845051051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2.8923199999999998</v>
      </c>
      <c r="K53">
        <v>3.2384215736893101</v>
      </c>
    </row>
    <row r="54" spans="1:11" x14ac:dyDescent="0.25">
      <c r="A54">
        <v>0.36008760671871798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2.8923199999999998</v>
      </c>
      <c r="K54">
        <v>3.2384215736893101</v>
      </c>
    </row>
    <row r="55" spans="1:11" x14ac:dyDescent="0.25">
      <c r="A55">
        <v>0.36701236838638601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>
        <v>2.8923199999999998</v>
      </c>
      <c r="K55">
        <v>3.2384215736893101</v>
      </c>
    </row>
    <row r="56" spans="1:11" x14ac:dyDescent="0.25">
      <c r="A56">
        <v>0.37393713005405399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2.8923199999999998</v>
      </c>
      <c r="K56">
        <v>3.2384215736893101</v>
      </c>
    </row>
    <row r="57" spans="1:11" x14ac:dyDescent="0.25">
      <c r="A57">
        <v>0.38086189172172102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v>2.8923199999999998</v>
      </c>
      <c r="K57">
        <v>3.2384215736893101</v>
      </c>
    </row>
    <row r="58" spans="1:11" x14ac:dyDescent="0.25">
      <c r="A58">
        <v>0.387786653389389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2.8923199999999998</v>
      </c>
      <c r="K58">
        <v>3.2384215736893101</v>
      </c>
    </row>
    <row r="59" spans="1:11" x14ac:dyDescent="0.25">
      <c r="A59">
        <v>0.39471141505705698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v>2.8923199999999998</v>
      </c>
      <c r="K59">
        <v>3.2384215736893101</v>
      </c>
    </row>
    <row r="60" spans="1:11" x14ac:dyDescent="0.25">
      <c r="A60">
        <v>0.40163617672472401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2.8923199999999998</v>
      </c>
      <c r="K60">
        <v>3.2384215736893101</v>
      </c>
    </row>
    <row r="61" spans="1:11" x14ac:dyDescent="0.25">
      <c r="A61">
        <v>0.40856093839239199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  <c r="J61">
        <v>2.8923199999999998</v>
      </c>
      <c r="K61">
        <v>3.2384215736893101</v>
      </c>
    </row>
    <row r="62" spans="1:11" x14ac:dyDescent="0.25">
      <c r="A62">
        <v>0.41548570006006003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  <c r="J62">
        <v>2.8923199999999998</v>
      </c>
      <c r="K62">
        <v>3.2384215736893101</v>
      </c>
    </row>
    <row r="63" spans="1:11" x14ac:dyDescent="0.25">
      <c r="A63">
        <v>0.422410461727727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>
        <v>2.8923199999999998</v>
      </c>
      <c r="K63">
        <v>3.2384215736893101</v>
      </c>
    </row>
    <row r="64" spans="1:11" x14ac:dyDescent="0.25">
      <c r="A64">
        <v>0.42933522339539498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2.8923199999999998</v>
      </c>
      <c r="K64">
        <v>3.2384215736893101</v>
      </c>
    </row>
    <row r="65" spans="1:11" x14ac:dyDescent="0.25">
      <c r="A65">
        <v>0.43625998506306302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  <c r="J65">
        <v>2.8923199999999998</v>
      </c>
      <c r="K65">
        <v>3.2384215736893101</v>
      </c>
    </row>
    <row r="66" spans="1:11" x14ac:dyDescent="0.25">
      <c r="A66">
        <v>0.44318474673072999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>
        <v>2.8923199999999998</v>
      </c>
      <c r="K66">
        <v>3.2384215736893101</v>
      </c>
    </row>
    <row r="67" spans="1:11" x14ac:dyDescent="0.25">
      <c r="A67">
        <v>0.45010950839839797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  <c r="J67">
        <v>2.8923199999999998</v>
      </c>
      <c r="K67">
        <v>3.2384215736893101</v>
      </c>
    </row>
    <row r="68" spans="1:11" x14ac:dyDescent="0.25">
      <c r="A68">
        <v>0.45703427006606601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2.8923199999999998</v>
      </c>
      <c r="K68">
        <v>3.2384215736893101</v>
      </c>
    </row>
    <row r="69" spans="1:11" x14ac:dyDescent="0.25">
      <c r="A69">
        <v>0.46395903173373299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2.8923199999999998</v>
      </c>
      <c r="K69">
        <v>3.2384215736893101</v>
      </c>
    </row>
    <row r="70" spans="1:11" x14ac:dyDescent="0.25">
      <c r="A70">
        <v>0.47088379340140102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v>2.8923199999999998</v>
      </c>
      <c r="K70">
        <v>3.2384215736893101</v>
      </c>
    </row>
    <row r="71" spans="1:11" x14ac:dyDescent="0.25">
      <c r="A71">
        <v>0.477808555069069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  <c r="J71">
        <v>2.8923199999999998</v>
      </c>
      <c r="K71">
        <v>3.2384215736893101</v>
      </c>
    </row>
    <row r="72" spans="1:11" x14ac:dyDescent="0.25">
      <c r="A72">
        <v>0.48473331673673598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  <c r="J72">
        <v>2.8923199999999998</v>
      </c>
      <c r="K72">
        <v>3.2384215736893101</v>
      </c>
    </row>
    <row r="73" spans="1:11" x14ac:dyDescent="0.25">
      <c r="A73">
        <v>0.49165807840440401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2.8923199999999998</v>
      </c>
      <c r="K73">
        <v>3.2384215736893101</v>
      </c>
    </row>
    <row r="74" spans="1:11" x14ac:dyDescent="0.25">
      <c r="A74">
        <v>0.49858284007207199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v>2.8923199999999998</v>
      </c>
      <c r="K74">
        <v>3.2384215736893101</v>
      </c>
    </row>
    <row r="75" spans="1:11" x14ac:dyDescent="0.25">
      <c r="A75">
        <v>0.50550760173973897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  <c r="J75">
        <v>2.8923199999999998</v>
      </c>
      <c r="K75">
        <v>3.2384215736893101</v>
      </c>
    </row>
    <row r="76" spans="1:11" x14ac:dyDescent="0.25">
      <c r="A76">
        <v>0.51243236340740705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2.8923199999999998</v>
      </c>
      <c r="K76">
        <v>3.2384215736893101</v>
      </c>
    </row>
    <row r="77" spans="1:11" x14ac:dyDescent="0.25">
      <c r="A77">
        <v>0.51935712507507503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  <c r="J77">
        <v>2.8923199999999998</v>
      </c>
      <c r="K77">
        <v>3.2384215736893101</v>
      </c>
    </row>
    <row r="78" spans="1:11" x14ac:dyDescent="0.25">
      <c r="A78">
        <v>0.52628188674274201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2.8923199999999998</v>
      </c>
      <c r="K78">
        <v>3.2384215736893101</v>
      </c>
    </row>
    <row r="79" spans="1:11" x14ac:dyDescent="0.25">
      <c r="A79">
        <v>0.53320664841040999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2.8923199999999998</v>
      </c>
      <c r="K79">
        <v>3.2384215736893101</v>
      </c>
    </row>
    <row r="80" spans="1:11" x14ac:dyDescent="0.25">
      <c r="A80">
        <v>0.54013141007807797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  <c r="J80">
        <v>2.8923199999999998</v>
      </c>
      <c r="K80">
        <v>3.2384215736893101</v>
      </c>
    </row>
    <row r="81" spans="1:11" x14ac:dyDescent="0.25">
      <c r="A81">
        <v>0.54705617174574495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1</v>
      </c>
      <c r="J81">
        <v>2.8923199999999998</v>
      </c>
      <c r="K81">
        <v>3.2384215736893101</v>
      </c>
    </row>
    <row r="82" spans="1:11" x14ac:dyDescent="0.25">
      <c r="A82">
        <v>0.55398093341341303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2.8923199999999998</v>
      </c>
      <c r="K82">
        <v>3.2384215736893101</v>
      </c>
    </row>
    <row r="83" spans="1:11" x14ac:dyDescent="0.25">
      <c r="A83">
        <v>0.56090569508108101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  <c r="J83">
        <v>2.8923199999999998</v>
      </c>
      <c r="K83">
        <v>3.2384215736893101</v>
      </c>
    </row>
    <row r="84" spans="1:11" x14ac:dyDescent="0.25">
      <c r="A84">
        <v>0.56783045674874799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  <c r="J84">
        <v>2.8923199999999998</v>
      </c>
      <c r="K84">
        <v>3.2384215736893101</v>
      </c>
    </row>
    <row r="85" spans="1:11" x14ac:dyDescent="0.25">
      <c r="A85">
        <v>0.57475521841641597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  <c r="J85">
        <v>2.8923199999999998</v>
      </c>
      <c r="K85">
        <v>3.2384215736893101</v>
      </c>
    </row>
    <row r="86" spans="1:11" x14ac:dyDescent="0.25">
      <c r="A86">
        <v>0.58167998008408395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  <c r="J86">
        <v>2.8923199999999998</v>
      </c>
      <c r="K86">
        <v>3.2384215736893101</v>
      </c>
    </row>
    <row r="87" spans="1:11" x14ac:dyDescent="0.25">
      <c r="A87">
        <v>0.58860474175175104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1</v>
      </c>
      <c r="J87">
        <v>2.8923199999999998</v>
      </c>
      <c r="K87">
        <v>3.2384215736893101</v>
      </c>
    </row>
    <row r="88" spans="1:11" x14ac:dyDescent="0.25">
      <c r="A88">
        <v>0.59552950341941902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1</v>
      </c>
      <c r="J88">
        <v>2.8923199999999998</v>
      </c>
      <c r="K88">
        <v>3.2384215736893101</v>
      </c>
    </row>
    <row r="89" spans="1:11" x14ac:dyDescent="0.25">
      <c r="A89">
        <v>0.60245426508708699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1</v>
      </c>
      <c r="J89">
        <v>2.8923199999999998</v>
      </c>
      <c r="K89">
        <v>3.2384215736893101</v>
      </c>
    </row>
    <row r="90" spans="1:11" x14ac:dyDescent="0.25">
      <c r="A90">
        <v>0.60937902675475397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1</v>
      </c>
      <c r="J90">
        <v>2.8923199999999998</v>
      </c>
      <c r="K90">
        <v>3.2384215736893101</v>
      </c>
    </row>
    <row r="91" spans="1:11" x14ac:dyDescent="0.25">
      <c r="A91">
        <v>0.61630378842242195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1</v>
      </c>
      <c r="J91">
        <v>2.8923199999999998</v>
      </c>
      <c r="K91">
        <v>3.2384215736893101</v>
      </c>
    </row>
    <row r="92" spans="1:11" x14ac:dyDescent="0.25">
      <c r="A92">
        <v>0.62322855009009004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1</v>
      </c>
      <c r="J92">
        <v>2.8923199999999998</v>
      </c>
      <c r="K92">
        <v>3.2384215736893101</v>
      </c>
    </row>
    <row r="93" spans="1:11" x14ac:dyDescent="0.25">
      <c r="A93">
        <v>0.63015331175775702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2.8923199999999998</v>
      </c>
      <c r="K93">
        <v>3.2384215736893101</v>
      </c>
    </row>
    <row r="94" spans="1:11" x14ac:dyDescent="0.25">
      <c r="A94">
        <v>0.637078073425425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1</v>
      </c>
      <c r="J94">
        <v>2.8923199999999998</v>
      </c>
      <c r="K94">
        <v>3.2384215736893101</v>
      </c>
    </row>
    <row r="95" spans="1:11" x14ac:dyDescent="0.25">
      <c r="A95">
        <v>0.64400283509309297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  <c r="J95">
        <v>2.8923199999999998</v>
      </c>
      <c r="K95">
        <v>3.2384215736893101</v>
      </c>
    </row>
    <row r="96" spans="1:11" x14ac:dyDescent="0.25">
      <c r="A96">
        <v>0.65092759676075995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1</v>
      </c>
      <c r="J96">
        <v>2.8923199999999998</v>
      </c>
      <c r="K96">
        <v>3.2384215736893101</v>
      </c>
    </row>
    <row r="97" spans="1:11" x14ac:dyDescent="0.25">
      <c r="A97">
        <v>0.65785235842842804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</v>
      </c>
      <c r="J97">
        <v>2.8923199999999998</v>
      </c>
      <c r="K97">
        <v>3.2384215736893101</v>
      </c>
    </row>
    <row r="98" spans="1:11" x14ac:dyDescent="0.25">
      <c r="A98">
        <v>0.66477712009609602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>
        <v>2.8923199999999998</v>
      </c>
      <c r="K98">
        <v>3.2384215736893101</v>
      </c>
    </row>
    <row r="99" spans="1:11" x14ac:dyDescent="0.25">
      <c r="A99">
        <v>0.671701881763763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2.8923199999999998</v>
      </c>
      <c r="K99">
        <v>3.2384215736893101</v>
      </c>
    </row>
    <row r="100" spans="1:11" x14ac:dyDescent="0.25">
      <c r="A100">
        <v>0.67862664343143098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2.8923199999999998</v>
      </c>
      <c r="K100">
        <v>3.2384215736893101</v>
      </c>
    </row>
    <row r="101" spans="1:11" x14ac:dyDescent="0.25">
      <c r="A101">
        <v>0.68555140509909895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2.8923199999999998</v>
      </c>
      <c r="K101">
        <v>3.2384215736893101</v>
      </c>
    </row>
    <row r="102" spans="1:11" x14ac:dyDescent="0.25">
      <c r="A102">
        <v>0.69247616676676604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2.8923199999999998</v>
      </c>
      <c r="K102">
        <v>3.2384215736893101</v>
      </c>
    </row>
    <row r="103" spans="1:11" x14ac:dyDescent="0.25">
      <c r="A103">
        <v>0.69940092843443402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2.8923199999999998</v>
      </c>
      <c r="K103">
        <v>3.2384215736893101</v>
      </c>
    </row>
    <row r="104" spans="1:11" x14ac:dyDescent="0.25">
      <c r="A104">
        <v>0.706325690102102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2.8923199999999998</v>
      </c>
      <c r="K104">
        <v>3.2384215736893101</v>
      </c>
    </row>
    <row r="105" spans="1:11" x14ac:dyDescent="0.25">
      <c r="A105">
        <v>0.71325045176976898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2.8923199999999998</v>
      </c>
      <c r="K105">
        <v>3.2384215736893101</v>
      </c>
    </row>
    <row r="106" spans="1:11" x14ac:dyDescent="0.25">
      <c r="A106">
        <v>0.72017521343743696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2.8923199999999998</v>
      </c>
      <c r="K106">
        <v>3.2384215736893101</v>
      </c>
    </row>
    <row r="107" spans="1:11" x14ac:dyDescent="0.25">
      <c r="A107">
        <v>0.72709997510510505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2.8923199999999998</v>
      </c>
      <c r="K107">
        <v>3.2384215736893101</v>
      </c>
    </row>
    <row r="108" spans="1:11" x14ac:dyDescent="0.25">
      <c r="A108">
        <v>0.73402473677277202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2.8923199999999998</v>
      </c>
      <c r="K108">
        <v>3.2384215736893101</v>
      </c>
    </row>
    <row r="109" spans="1:11" x14ac:dyDescent="0.25">
      <c r="A109">
        <v>0.74094949844044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1</v>
      </c>
      <c r="J109">
        <v>2.8923199999999998</v>
      </c>
      <c r="K109">
        <v>3.2384215736893101</v>
      </c>
    </row>
    <row r="110" spans="1:11" x14ac:dyDescent="0.25">
      <c r="A110">
        <v>0.74787426010810798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2.8923199999999998</v>
      </c>
      <c r="K110">
        <v>3.2384215736893101</v>
      </c>
    </row>
    <row r="111" spans="1:11" x14ac:dyDescent="0.25">
      <c r="A111">
        <v>0.75479902177577496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2.8923199999999998</v>
      </c>
      <c r="K111">
        <v>3.2384215736893101</v>
      </c>
    </row>
    <row r="112" spans="1:11" x14ac:dyDescent="0.25">
      <c r="A112">
        <v>0.76172378344344305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2.8923199999999998</v>
      </c>
      <c r="K112">
        <v>3.2384215736893101</v>
      </c>
    </row>
    <row r="113" spans="1:11" x14ac:dyDescent="0.25">
      <c r="A113">
        <v>0.76864854511111103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2.8923199999999998</v>
      </c>
      <c r="K113">
        <v>3.2384215736893101</v>
      </c>
    </row>
    <row r="114" spans="1:11" x14ac:dyDescent="0.25">
      <c r="A114">
        <v>0.775573306778778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2.8923199999999998</v>
      </c>
      <c r="K114">
        <v>3.2384215736893101</v>
      </c>
    </row>
    <row r="115" spans="1:11" x14ac:dyDescent="0.25">
      <c r="A115">
        <v>0.78249806844644598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2.8923199999999998</v>
      </c>
      <c r="K115">
        <v>3.2384215736893101</v>
      </c>
    </row>
    <row r="116" spans="1:11" x14ac:dyDescent="0.25">
      <c r="A116">
        <v>0.78942283011411396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2.8923199999999998</v>
      </c>
      <c r="K116">
        <v>3.2384215736893101</v>
      </c>
    </row>
    <row r="117" spans="1:11" x14ac:dyDescent="0.25">
      <c r="A117">
        <v>0.79634759178178105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1</v>
      </c>
      <c r="J117">
        <v>2.8923199999999998</v>
      </c>
      <c r="K117">
        <v>3.2384215736893101</v>
      </c>
    </row>
    <row r="118" spans="1:11" x14ac:dyDescent="0.25">
      <c r="A118">
        <v>0.80327235344944903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2.8923199999999998</v>
      </c>
      <c r="K118">
        <v>3.2384215736893101</v>
      </c>
    </row>
    <row r="119" spans="1:11" x14ac:dyDescent="0.25">
      <c r="A119">
        <v>0.81019711511711701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2.8923199999999998</v>
      </c>
      <c r="K119">
        <v>3.2384215736893101</v>
      </c>
    </row>
    <row r="120" spans="1:11" x14ac:dyDescent="0.25">
      <c r="A120">
        <v>0.81712187678478398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2.8923199999999998</v>
      </c>
      <c r="K120">
        <v>3.2384215736893101</v>
      </c>
    </row>
    <row r="121" spans="1:11" x14ac:dyDescent="0.25">
      <c r="A121">
        <v>0.82404663845245196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2.8923199999999998</v>
      </c>
      <c r="K121">
        <v>3.2384215736893101</v>
      </c>
    </row>
    <row r="122" spans="1:11" x14ac:dyDescent="0.25">
      <c r="A122">
        <v>0.83097140012012005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2.8923199999999998</v>
      </c>
      <c r="K122">
        <v>3.2384215736893101</v>
      </c>
    </row>
    <row r="123" spans="1:11" x14ac:dyDescent="0.25">
      <c r="A123">
        <v>0.83789616178778703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2.8923199999999998</v>
      </c>
      <c r="K123">
        <v>3.2384215736893101</v>
      </c>
    </row>
    <row r="124" spans="1:11" x14ac:dyDescent="0.25">
      <c r="A124">
        <v>0.84482092345545501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2.8923199999999998</v>
      </c>
      <c r="K124">
        <v>3.2384215736893101</v>
      </c>
    </row>
    <row r="125" spans="1:11" x14ac:dyDescent="0.25">
      <c r="A125">
        <v>0.85174568512312299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1</v>
      </c>
      <c r="J125">
        <v>2.8923199999999998</v>
      </c>
      <c r="K125">
        <v>3.2384215736893101</v>
      </c>
    </row>
    <row r="126" spans="1:11" x14ac:dyDescent="0.25">
      <c r="A126">
        <v>0.85867044679078997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2.8923199999999998</v>
      </c>
      <c r="K126">
        <v>3.2384215736893101</v>
      </c>
    </row>
    <row r="127" spans="1:11" x14ac:dyDescent="0.25">
      <c r="A127">
        <v>0.86559520845845805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1</v>
      </c>
      <c r="J127">
        <v>2.8923199999999998</v>
      </c>
      <c r="K127">
        <v>3.2384215736893101</v>
      </c>
    </row>
    <row r="128" spans="1:11" x14ac:dyDescent="0.25">
      <c r="A128">
        <v>0.87251997012612603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2.8923199999999998</v>
      </c>
      <c r="K128">
        <v>3.2384215736893101</v>
      </c>
    </row>
    <row r="129" spans="1:11" x14ac:dyDescent="0.25">
      <c r="A129">
        <v>0.87944473179379301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2.8923199999999998</v>
      </c>
      <c r="K129">
        <v>3.2384215736893101</v>
      </c>
    </row>
    <row r="130" spans="1:11" x14ac:dyDescent="0.25">
      <c r="A130">
        <v>0.88636949346146099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2.8923199999999998</v>
      </c>
      <c r="K130">
        <v>3.2384215736893101</v>
      </c>
    </row>
    <row r="131" spans="1:11" x14ac:dyDescent="0.25">
      <c r="A131">
        <v>0.89329425512912897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2.8923199999999998</v>
      </c>
      <c r="K131">
        <v>3.2384215736893101</v>
      </c>
    </row>
    <row r="132" spans="1:11" x14ac:dyDescent="0.25">
      <c r="A132">
        <v>0.90021901679679595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2.8923199999999998</v>
      </c>
      <c r="K132">
        <v>3.2384215736893101</v>
      </c>
    </row>
    <row r="133" spans="1:11" x14ac:dyDescent="0.25">
      <c r="A133">
        <v>0.90714377846446403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2.8923199999999998</v>
      </c>
      <c r="K133">
        <v>3.2384215736893101</v>
      </c>
    </row>
    <row r="134" spans="1:11" x14ac:dyDescent="0.25">
      <c r="A134">
        <v>0.91406854013213201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2.8923199999999998</v>
      </c>
      <c r="K134">
        <v>3.2384215736893101</v>
      </c>
    </row>
    <row r="135" spans="1:11" x14ac:dyDescent="0.25">
      <c r="A135">
        <v>0.92099330179979899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1</v>
      </c>
      <c r="J135">
        <v>2.8923199999999998</v>
      </c>
      <c r="K135">
        <v>3.2384215736893101</v>
      </c>
    </row>
    <row r="136" spans="1:11" x14ac:dyDescent="0.25">
      <c r="A136">
        <v>0.92791806346746697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2.8923199999999998</v>
      </c>
      <c r="K136">
        <v>3.2384215736893101</v>
      </c>
    </row>
    <row r="137" spans="1:11" x14ac:dyDescent="0.25">
      <c r="A137">
        <v>0.93484282513513495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1</v>
      </c>
      <c r="J137">
        <v>2.8923199999999998</v>
      </c>
      <c r="K137">
        <v>3.2384215736893101</v>
      </c>
    </row>
    <row r="138" spans="1:11" x14ac:dyDescent="0.25">
      <c r="A138">
        <v>0.94176758680280204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2.8923199999999998</v>
      </c>
      <c r="K138">
        <v>3.2384215736893101</v>
      </c>
    </row>
    <row r="139" spans="1:11" x14ac:dyDescent="0.25">
      <c r="A139">
        <v>0.94869234847047001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2.8923199999999998</v>
      </c>
      <c r="K139">
        <v>3.2384215736893101</v>
      </c>
    </row>
    <row r="140" spans="1:11" x14ac:dyDescent="0.25">
      <c r="A140">
        <v>0.95561711013813799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2.8923199999999998</v>
      </c>
      <c r="K140">
        <v>3.2384215736893101</v>
      </c>
    </row>
    <row r="141" spans="1:11" x14ac:dyDescent="0.25">
      <c r="A141">
        <v>0.96254187180580497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1</v>
      </c>
      <c r="J141">
        <v>2.8923199999999998</v>
      </c>
      <c r="K141">
        <v>3.2384215736893101</v>
      </c>
    </row>
    <row r="142" spans="1:11" x14ac:dyDescent="0.25">
      <c r="A142">
        <v>0.96946663347347295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2.8923199999999998</v>
      </c>
      <c r="K142">
        <v>3.2384215736893101</v>
      </c>
    </row>
    <row r="143" spans="1:11" x14ac:dyDescent="0.25">
      <c r="A143">
        <v>0.97639139514114104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1</v>
      </c>
      <c r="J143">
        <v>2.8923199999999998</v>
      </c>
      <c r="K143">
        <v>3.2384215736893101</v>
      </c>
    </row>
    <row r="144" spans="1:11" x14ac:dyDescent="0.25">
      <c r="A144">
        <v>0.98331615680880802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2.8923199999999998</v>
      </c>
      <c r="K144">
        <v>3.2384215736893101</v>
      </c>
    </row>
    <row r="145" spans="1:11" x14ac:dyDescent="0.25">
      <c r="A145">
        <v>0.990240918476476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2.8923199999999998</v>
      </c>
      <c r="K145">
        <v>3.2384215736893101</v>
      </c>
    </row>
    <row r="146" spans="1:11" x14ac:dyDescent="0.25">
      <c r="A146">
        <v>0.99716568014414397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2.8923199999999998</v>
      </c>
      <c r="K146">
        <v>3.2384215736893101</v>
      </c>
    </row>
    <row r="147" spans="1:11" x14ac:dyDescent="0.25">
      <c r="A147">
        <v>1.00409044181181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1</v>
      </c>
      <c r="J147">
        <v>2.8923199999999998</v>
      </c>
      <c r="K147">
        <v>3.2384215736893101</v>
      </c>
    </row>
    <row r="148" spans="1:11" x14ac:dyDescent="0.25">
      <c r="A148">
        <v>1.0110152034794699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2.8923199999999998</v>
      </c>
      <c r="K148">
        <v>3.2384215736893101</v>
      </c>
    </row>
    <row r="149" spans="1:11" x14ac:dyDescent="0.25">
      <c r="A149">
        <v>1.0179399651471399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2.8923199999999998</v>
      </c>
      <c r="K149">
        <v>3.2384215736893101</v>
      </c>
    </row>
    <row r="150" spans="1:11" x14ac:dyDescent="0.25">
      <c r="A150">
        <v>1.0248647268148099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2.8923199999999998</v>
      </c>
      <c r="K150">
        <v>3.2384215736893101</v>
      </c>
    </row>
    <row r="151" spans="1:11" x14ac:dyDescent="0.25">
      <c r="A151">
        <v>1.0317894884824801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2.8923199999999998</v>
      </c>
      <c r="K151">
        <v>3.2384215736893101</v>
      </c>
    </row>
    <row r="152" spans="1:11" x14ac:dyDescent="0.25">
      <c r="A152">
        <v>1.0387142501501501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1</v>
      </c>
      <c r="J152">
        <v>2.8923199999999998</v>
      </c>
      <c r="K152">
        <v>3.2384215736893101</v>
      </c>
    </row>
    <row r="153" spans="1:11" x14ac:dyDescent="0.25">
      <c r="A153">
        <v>1.04563901181781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1</v>
      </c>
      <c r="J153">
        <v>2.8923199999999998</v>
      </c>
      <c r="K153">
        <v>3.2384215736893101</v>
      </c>
    </row>
    <row r="154" spans="1:11" x14ac:dyDescent="0.25">
      <c r="A154">
        <v>1.05256377348548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1</v>
      </c>
      <c r="J154">
        <v>2.8923199999999998</v>
      </c>
      <c r="K154">
        <v>3.2384215736893101</v>
      </c>
    </row>
    <row r="155" spans="1:11" x14ac:dyDescent="0.25">
      <c r="A155">
        <v>1.05948853515315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2.8923199999999998</v>
      </c>
      <c r="K155">
        <v>3.2384215736893101</v>
      </c>
    </row>
    <row r="156" spans="1:11" x14ac:dyDescent="0.25">
      <c r="A156">
        <v>1.06641329682082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2.8923199999999998</v>
      </c>
      <c r="K156">
        <v>3.2384215736893101</v>
      </c>
    </row>
    <row r="157" spans="1:11" x14ac:dyDescent="0.25">
      <c r="A157">
        <v>1.07333805848848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2.8923199999999998</v>
      </c>
      <c r="K157">
        <v>3.2384215736893101</v>
      </c>
    </row>
    <row r="158" spans="1:11" x14ac:dyDescent="0.25">
      <c r="A158">
        <v>1.0802628201561499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2.8923199999999998</v>
      </c>
      <c r="K158">
        <v>3.2384215736893101</v>
      </c>
    </row>
    <row r="159" spans="1:11" x14ac:dyDescent="0.25">
      <c r="A159">
        <v>1.0871875818238199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2.8923199999999998</v>
      </c>
      <c r="K159">
        <v>3.2384215736893101</v>
      </c>
    </row>
    <row r="160" spans="1:11" x14ac:dyDescent="0.25">
      <c r="A160">
        <v>1.0941123434914899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1</v>
      </c>
      <c r="J160">
        <v>2.8923199999999998</v>
      </c>
      <c r="K160">
        <v>3.2384215736893101</v>
      </c>
    </row>
    <row r="161" spans="1:11" x14ac:dyDescent="0.25">
      <c r="A161">
        <v>1.1010371051591501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1</v>
      </c>
      <c r="J161">
        <v>2.8923199999999998</v>
      </c>
      <c r="K161">
        <v>3.2384215736893101</v>
      </c>
    </row>
    <row r="162" spans="1:11" x14ac:dyDescent="0.25">
      <c r="A162">
        <v>1.1079618668268201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1</v>
      </c>
      <c r="J162">
        <v>2.8923199999999998</v>
      </c>
      <c r="K162">
        <v>3.2384215736893101</v>
      </c>
    </row>
    <row r="163" spans="1:11" x14ac:dyDescent="0.25">
      <c r="A163">
        <v>1.1148866284944901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2.8923199999999998</v>
      </c>
      <c r="K163">
        <v>3.2384215736893101</v>
      </c>
    </row>
    <row r="164" spans="1:11" x14ac:dyDescent="0.25">
      <c r="A164">
        <v>1.12181139016216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2.8923199999999998</v>
      </c>
      <c r="K164">
        <v>3.2384215736893101</v>
      </c>
    </row>
    <row r="165" spans="1:11" x14ac:dyDescent="0.25">
      <c r="A165">
        <v>1.12873615182982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2.8923199999999998</v>
      </c>
      <c r="K165">
        <v>3.2384215736893101</v>
      </c>
    </row>
    <row r="166" spans="1:11" x14ac:dyDescent="0.25">
      <c r="A166">
        <v>1.13566091349749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2.8923199999999998</v>
      </c>
      <c r="K166">
        <v>3.2384215736893101</v>
      </c>
    </row>
    <row r="167" spans="1:11" x14ac:dyDescent="0.25">
      <c r="A167">
        <v>1.14258567516516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2.8923199999999998</v>
      </c>
      <c r="K167">
        <v>3.2384215736893101</v>
      </c>
    </row>
    <row r="168" spans="1:11" x14ac:dyDescent="0.25">
      <c r="A168">
        <v>1.1495104368328299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2.8923199999999998</v>
      </c>
      <c r="K168">
        <v>3.2384215736893101</v>
      </c>
    </row>
    <row r="169" spans="1:11" x14ac:dyDescent="0.25">
      <c r="A169">
        <v>1.1564351985004999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2.8923199999999998</v>
      </c>
      <c r="K169">
        <v>3.2384215736893101</v>
      </c>
    </row>
    <row r="170" spans="1:11" x14ac:dyDescent="0.25">
      <c r="A170">
        <v>1.1633599601681599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2.8923199999999998</v>
      </c>
      <c r="K170">
        <v>3.2384215736893101</v>
      </c>
    </row>
    <row r="171" spans="1:11" x14ac:dyDescent="0.25">
      <c r="A171">
        <v>1.1702847218358301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2.8923199999999998</v>
      </c>
      <c r="K171">
        <v>3.2384215736893101</v>
      </c>
    </row>
    <row r="172" spans="1:11" x14ac:dyDescent="0.25">
      <c r="A172">
        <v>1.1772094835035001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1</v>
      </c>
      <c r="J172">
        <v>2.8923199999999998</v>
      </c>
      <c r="K172">
        <v>3.2384215736893101</v>
      </c>
    </row>
    <row r="173" spans="1:11" x14ac:dyDescent="0.25">
      <c r="A173">
        <v>1.1841342451711701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2.8923199999999998</v>
      </c>
      <c r="K173">
        <v>3.2384215736893101</v>
      </c>
    </row>
    <row r="174" spans="1:11" x14ac:dyDescent="0.25">
      <c r="A174">
        <v>1.19105900683883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2.8923199999999998</v>
      </c>
      <c r="K174">
        <v>3.2384215736893101</v>
      </c>
    </row>
    <row r="175" spans="1:11" x14ac:dyDescent="0.25">
      <c r="A175">
        <v>1.1979837685065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1</v>
      </c>
      <c r="J175">
        <v>2.8923199999999998</v>
      </c>
      <c r="K175">
        <v>3.2384215736893101</v>
      </c>
    </row>
    <row r="176" spans="1:11" x14ac:dyDescent="0.25">
      <c r="A176">
        <v>1.20490853017417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2.8923199999999998</v>
      </c>
      <c r="K176">
        <v>3.2384215736893101</v>
      </c>
    </row>
    <row r="177" spans="1:11" x14ac:dyDescent="0.25">
      <c r="A177">
        <v>1.21183329184184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1</v>
      </c>
      <c r="J177">
        <v>2.8923199999999998</v>
      </c>
      <c r="K177">
        <v>3.2384215736893101</v>
      </c>
    </row>
    <row r="178" spans="1:11" x14ac:dyDescent="0.25">
      <c r="A178">
        <v>1.2187580535095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1</v>
      </c>
      <c r="J178">
        <v>2.8923199999999998</v>
      </c>
      <c r="K178">
        <v>3.2384215736893101</v>
      </c>
    </row>
    <row r="179" spans="1:11" x14ac:dyDescent="0.25">
      <c r="A179">
        <v>1.2256828151771699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2.8923199999999998</v>
      </c>
      <c r="K179">
        <v>3.2384215736893101</v>
      </c>
    </row>
    <row r="180" spans="1:11" x14ac:dyDescent="0.25">
      <c r="A180">
        <v>1.2326075768448399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1</v>
      </c>
      <c r="J180">
        <v>2.8923199999999998</v>
      </c>
      <c r="K180">
        <v>3.2384215736893101</v>
      </c>
    </row>
    <row r="181" spans="1:11" x14ac:dyDescent="0.25">
      <c r="A181">
        <v>1.2395323385125101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2.8923199999999998</v>
      </c>
      <c r="K181">
        <v>3.2384215736893101</v>
      </c>
    </row>
    <row r="182" spans="1:11" x14ac:dyDescent="0.25">
      <c r="A182">
        <v>1.2464571001801801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2.8923199999999998</v>
      </c>
      <c r="K182">
        <v>3.2384215736893101</v>
      </c>
    </row>
    <row r="183" spans="1:11" x14ac:dyDescent="0.25">
      <c r="A183">
        <v>1.2533818618478401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2.8923199999999998</v>
      </c>
      <c r="K183">
        <v>3.2384215736893101</v>
      </c>
    </row>
    <row r="184" spans="1:11" x14ac:dyDescent="0.25">
      <c r="A184">
        <v>1.26030662351551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1</v>
      </c>
      <c r="J184">
        <v>2.8923199999999998</v>
      </c>
      <c r="K184">
        <v>3.2384215736893101</v>
      </c>
    </row>
    <row r="185" spans="1:11" x14ac:dyDescent="0.25">
      <c r="A185">
        <v>1.26723138518318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1</v>
      </c>
      <c r="J185">
        <v>2.8923199999999998</v>
      </c>
      <c r="K185">
        <v>3.2384215736893101</v>
      </c>
    </row>
    <row r="186" spans="1:11" x14ac:dyDescent="0.25">
      <c r="A186">
        <v>1.27415614685085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2.8923199999999998</v>
      </c>
      <c r="K186">
        <v>3.2384215736893101</v>
      </c>
    </row>
    <row r="187" spans="1:11" x14ac:dyDescent="0.25">
      <c r="A187">
        <v>1.28108090851851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2.8923199999999998</v>
      </c>
      <c r="K187">
        <v>3.2384215736893101</v>
      </c>
    </row>
    <row r="188" spans="1:11" x14ac:dyDescent="0.25">
      <c r="A188">
        <v>1.28800567018618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2.8923199999999998</v>
      </c>
      <c r="K188">
        <v>3.2384215736893101</v>
      </c>
    </row>
    <row r="189" spans="1:11" x14ac:dyDescent="0.25">
      <c r="A189">
        <v>1.2949304318538499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2.8923199999999998</v>
      </c>
      <c r="K189">
        <v>3.2384215736893101</v>
      </c>
    </row>
    <row r="190" spans="1:11" x14ac:dyDescent="0.25">
      <c r="A190">
        <v>1.3018551935215199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1</v>
      </c>
      <c r="J190">
        <v>2.8923199999999998</v>
      </c>
      <c r="K190">
        <v>3.2384215736893101</v>
      </c>
    </row>
    <row r="191" spans="1:11" x14ac:dyDescent="0.25">
      <c r="A191">
        <v>1.3087799551891801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1</v>
      </c>
      <c r="J191">
        <v>2.8923199999999998</v>
      </c>
      <c r="K191">
        <v>3.2384215736893101</v>
      </c>
    </row>
    <row r="192" spans="1:11" x14ac:dyDescent="0.25">
      <c r="A192">
        <v>1.3157047168568501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2.8923199999999998</v>
      </c>
      <c r="K192">
        <v>3.2384215736893101</v>
      </c>
    </row>
    <row r="193" spans="1:11" x14ac:dyDescent="0.25">
      <c r="A193">
        <v>1.3226294785245201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1</v>
      </c>
      <c r="J193">
        <v>2.8923199999999998</v>
      </c>
      <c r="K193">
        <v>3.2384215736893101</v>
      </c>
    </row>
    <row r="194" spans="1:11" x14ac:dyDescent="0.25">
      <c r="A194">
        <v>1.32955424019219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2.8923199999999998</v>
      </c>
      <c r="K194">
        <v>3.2384215736893101</v>
      </c>
    </row>
    <row r="195" spans="1:11" x14ac:dyDescent="0.25">
      <c r="A195">
        <v>1.33647900185985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2.8923199999999998</v>
      </c>
      <c r="K195">
        <v>3.2384215736893101</v>
      </c>
    </row>
    <row r="196" spans="1:11" x14ac:dyDescent="0.25">
      <c r="A196">
        <v>1.34340376352752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2.8923199999999998</v>
      </c>
      <c r="K196">
        <v>3.2384215736893101</v>
      </c>
    </row>
    <row r="197" spans="1:11" x14ac:dyDescent="0.25">
      <c r="A197">
        <v>1.35032852519519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2.8923199999999998</v>
      </c>
      <c r="K197">
        <v>3.2384215736893101</v>
      </c>
    </row>
    <row r="198" spans="1:11" x14ac:dyDescent="0.25">
      <c r="A198">
        <v>1.35725328686286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2.8923199999999998</v>
      </c>
      <c r="K198">
        <v>3.2384215736893101</v>
      </c>
    </row>
    <row r="199" spans="1:11" x14ac:dyDescent="0.25">
      <c r="A199">
        <v>1.3641780485305299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1</v>
      </c>
      <c r="J199">
        <v>2.8923199999999998</v>
      </c>
      <c r="K199">
        <v>3.2384215736893101</v>
      </c>
    </row>
    <row r="200" spans="1:11" x14ac:dyDescent="0.25">
      <c r="A200">
        <v>1.3711028101981899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2.8923199999999998</v>
      </c>
      <c r="K200">
        <v>3.2384215736893101</v>
      </c>
    </row>
    <row r="201" spans="1:11" x14ac:dyDescent="0.25">
      <c r="A201">
        <v>1.3780275718658599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2.8923199999999998</v>
      </c>
      <c r="K201">
        <v>3.2384215736893101</v>
      </c>
    </row>
    <row r="202" spans="1:11" x14ac:dyDescent="0.25">
      <c r="A202">
        <v>1.3849523335335301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2.8923199999999998</v>
      </c>
      <c r="K202">
        <v>3.2384215736893101</v>
      </c>
    </row>
    <row r="203" spans="1:11" x14ac:dyDescent="0.25">
      <c r="A203">
        <v>1.3918770952012001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1</v>
      </c>
      <c r="J203">
        <v>2.8923199999999998</v>
      </c>
      <c r="K203">
        <v>3.2384215736893101</v>
      </c>
    </row>
    <row r="204" spans="1:11" x14ac:dyDescent="0.25">
      <c r="A204">
        <v>1.39880185686886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1</v>
      </c>
      <c r="J204">
        <v>2.8923199999999998</v>
      </c>
      <c r="K204">
        <v>3.2384215736893101</v>
      </c>
    </row>
    <row r="205" spans="1:11" x14ac:dyDescent="0.25">
      <c r="A205">
        <v>1.40572661853653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2.8923199999999998</v>
      </c>
      <c r="K205">
        <v>3.2384215736893101</v>
      </c>
    </row>
    <row r="206" spans="1:11" x14ac:dyDescent="0.25">
      <c r="A206">
        <v>1.4126513802042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1</v>
      </c>
      <c r="J206">
        <v>2.8923199999999998</v>
      </c>
      <c r="K206">
        <v>3.2384215736893101</v>
      </c>
    </row>
    <row r="207" spans="1:11" x14ac:dyDescent="0.25">
      <c r="A207">
        <v>1.41957614187187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1</v>
      </c>
      <c r="J207">
        <v>2.8923199999999998</v>
      </c>
      <c r="K207">
        <v>3.2384215736893101</v>
      </c>
    </row>
    <row r="208" spans="1:11" x14ac:dyDescent="0.25">
      <c r="A208">
        <v>1.42650090353953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2.8923199999999998</v>
      </c>
      <c r="K208">
        <v>3.2384215736893101</v>
      </c>
    </row>
    <row r="209" spans="1:11" x14ac:dyDescent="0.25">
      <c r="A209">
        <v>1.4334256652071999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1</v>
      </c>
      <c r="J209">
        <v>2.8923199999999998</v>
      </c>
      <c r="K209">
        <v>3.2384215736893101</v>
      </c>
    </row>
    <row r="210" spans="1:11" x14ac:dyDescent="0.25">
      <c r="A210">
        <v>1.4403504268748699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1</v>
      </c>
      <c r="J210">
        <v>2.8923199999999998</v>
      </c>
      <c r="K210">
        <v>3.2384215736893101</v>
      </c>
    </row>
    <row r="211" spans="1:11" x14ac:dyDescent="0.25">
      <c r="A211">
        <v>1.4472751885425399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2.8923199999999998</v>
      </c>
      <c r="K211">
        <v>3.2384215736893101</v>
      </c>
    </row>
    <row r="212" spans="1:11" x14ac:dyDescent="0.25">
      <c r="A212">
        <v>1.4541999502102101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2.8923199999999998</v>
      </c>
      <c r="K212">
        <v>3.2384215736893101</v>
      </c>
    </row>
    <row r="213" spans="1:11" x14ac:dyDescent="0.25">
      <c r="A213">
        <v>1.4611247118778701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2.8923199999999998</v>
      </c>
      <c r="K213">
        <v>3.2384215736893101</v>
      </c>
    </row>
    <row r="214" spans="1:11" x14ac:dyDescent="0.25">
      <c r="A214">
        <v>1.4680494735455401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2.8923199999999998</v>
      </c>
      <c r="K214">
        <v>3.2384215736893101</v>
      </c>
    </row>
    <row r="215" spans="1:11" x14ac:dyDescent="0.25">
      <c r="A215">
        <v>1.47497423521321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2.8923199999999998</v>
      </c>
      <c r="K215">
        <v>3.2384215736893101</v>
      </c>
    </row>
    <row r="216" spans="1:11" x14ac:dyDescent="0.25">
      <c r="A216">
        <v>1.48189899688088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1</v>
      </c>
      <c r="J216">
        <v>2.8923199999999998</v>
      </c>
      <c r="K216">
        <v>3.2384215736893101</v>
      </c>
    </row>
    <row r="217" spans="1:11" x14ac:dyDescent="0.25">
      <c r="A217">
        <v>1.48882375854854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1</v>
      </c>
      <c r="J217">
        <v>2.8923199999999998</v>
      </c>
      <c r="K217">
        <v>3.2384215736893101</v>
      </c>
    </row>
    <row r="218" spans="1:11" x14ac:dyDescent="0.25">
      <c r="A218">
        <v>1.49574852021621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1</v>
      </c>
      <c r="J218">
        <v>2.8923199999999998</v>
      </c>
      <c r="K218">
        <v>3.2384215736893101</v>
      </c>
    </row>
    <row r="219" spans="1:11" x14ac:dyDescent="0.25">
      <c r="A219">
        <v>1.5026732818838799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1</v>
      </c>
      <c r="J219">
        <v>2.8923199999999998</v>
      </c>
      <c r="K219">
        <v>3.2384215736893101</v>
      </c>
    </row>
    <row r="220" spans="1:11" x14ac:dyDescent="0.25">
      <c r="A220">
        <v>1.5095980435515499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2.8923199999999998</v>
      </c>
      <c r="K220">
        <v>3.2384215736893101</v>
      </c>
    </row>
    <row r="221" spans="1:11" x14ac:dyDescent="0.25">
      <c r="A221">
        <v>1.5165228052192099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2.8923199999999998</v>
      </c>
      <c r="K221">
        <v>3.2384215736893101</v>
      </c>
    </row>
    <row r="222" spans="1:11" x14ac:dyDescent="0.25">
      <c r="A222">
        <v>1.5234475668868801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2.8923199999999998</v>
      </c>
      <c r="K222">
        <v>3.2384215736893101</v>
      </c>
    </row>
    <row r="223" spans="1:11" x14ac:dyDescent="0.25">
      <c r="A223">
        <v>1.5303723285545501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1</v>
      </c>
      <c r="J223">
        <v>2.8923199999999998</v>
      </c>
      <c r="K223">
        <v>3.2384215736893101</v>
      </c>
    </row>
    <row r="224" spans="1:11" x14ac:dyDescent="0.25">
      <c r="A224">
        <v>1.5372970902222201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2.8923199999999998</v>
      </c>
      <c r="K224">
        <v>3.2384215736893101</v>
      </c>
    </row>
    <row r="225" spans="1:11" x14ac:dyDescent="0.25">
      <c r="A225">
        <v>1.54422185188988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1</v>
      </c>
      <c r="J225">
        <v>2.8923199999999998</v>
      </c>
      <c r="K225">
        <v>3.2384215736893101</v>
      </c>
    </row>
    <row r="226" spans="1:11" x14ac:dyDescent="0.25">
      <c r="A226">
        <v>1.55114661355755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1</v>
      </c>
      <c r="J226">
        <v>2.8923199999999998</v>
      </c>
      <c r="K226">
        <v>3.2384215736893101</v>
      </c>
    </row>
    <row r="227" spans="1:11" x14ac:dyDescent="0.25">
      <c r="A227">
        <v>1.55807137522522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2.8923199999999998</v>
      </c>
      <c r="K227">
        <v>3.2384215736893101</v>
      </c>
    </row>
    <row r="228" spans="1:11" x14ac:dyDescent="0.25">
      <c r="A228">
        <v>1.56499613689289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1</v>
      </c>
      <c r="J228">
        <v>2.8923199999999998</v>
      </c>
      <c r="K228">
        <v>3.2384215736893101</v>
      </c>
    </row>
    <row r="229" spans="1:11" x14ac:dyDescent="0.25">
      <c r="A229">
        <v>1.5719208985605599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1</v>
      </c>
      <c r="J229">
        <v>2.8923199999999998</v>
      </c>
      <c r="K229">
        <v>3.2384215736893101</v>
      </c>
    </row>
    <row r="230" spans="1:11" x14ac:dyDescent="0.25">
      <c r="A230">
        <v>1.5788456602282199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1</v>
      </c>
      <c r="J230">
        <v>2.8923199999999998</v>
      </c>
      <c r="K230">
        <v>3.2384215736893101</v>
      </c>
    </row>
    <row r="231" spans="1:11" x14ac:dyDescent="0.25">
      <c r="A231">
        <v>1.5857704218958899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1</v>
      </c>
      <c r="J231">
        <v>2.8923199999999998</v>
      </c>
      <c r="K231">
        <v>3.2384215736893101</v>
      </c>
    </row>
    <row r="232" spans="1:11" x14ac:dyDescent="0.25">
      <c r="A232">
        <v>1.5926951835635601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1</v>
      </c>
      <c r="J232">
        <v>2.8923199999999998</v>
      </c>
      <c r="K232">
        <v>3.2384215736893101</v>
      </c>
    </row>
    <row r="233" spans="1:11" x14ac:dyDescent="0.25">
      <c r="A233">
        <v>1.5996199452312301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2.8923199999999998</v>
      </c>
      <c r="K233">
        <v>3.2384215736893101</v>
      </c>
    </row>
    <row r="234" spans="1:11" x14ac:dyDescent="0.25">
      <c r="A234">
        <v>1.6065447068988901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1</v>
      </c>
      <c r="J234">
        <v>2.8923199999999998</v>
      </c>
      <c r="K234">
        <v>3.2384215736893101</v>
      </c>
    </row>
    <row r="235" spans="1:11" x14ac:dyDescent="0.25">
      <c r="A235">
        <v>1.61346946856656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2.8923199999999998</v>
      </c>
      <c r="K235">
        <v>3.2384215736893101</v>
      </c>
    </row>
    <row r="236" spans="1:11" x14ac:dyDescent="0.25">
      <c r="A236">
        <v>1.62039423023423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2.8923199999999998</v>
      </c>
      <c r="K236">
        <v>3.2384215736893101</v>
      </c>
    </row>
    <row r="237" spans="1:11" x14ac:dyDescent="0.25">
      <c r="A237">
        <v>1.6273189919019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2.8923199999999998</v>
      </c>
      <c r="K237">
        <v>3.2384215736893101</v>
      </c>
    </row>
    <row r="238" spans="1:11" x14ac:dyDescent="0.25">
      <c r="A238">
        <v>1.63424375356956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2.8923199999999998</v>
      </c>
      <c r="K238">
        <v>3.2384215736893101</v>
      </c>
    </row>
    <row r="239" spans="1:11" x14ac:dyDescent="0.25">
      <c r="A239">
        <v>1.64116851523723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2.8923199999999998</v>
      </c>
      <c r="K239">
        <v>3.2384215736893101</v>
      </c>
    </row>
    <row r="240" spans="1:11" x14ac:dyDescent="0.25">
      <c r="A240">
        <v>1.6480932769048999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1</v>
      </c>
      <c r="J240">
        <v>2.8923199999999998</v>
      </c>
      <c r="K240">
        <v>3.2384215736893101</v>
      </c>
    </row>
    <row r="241" spans="1:11" x14ac:dyDescent="0.25">
      <c r="A241">
        <v>1.6550180385725699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2.8923199999999998</v>
      </c>
      <c r="K241">
        <v>3.2384215736893101</v>
      </c>
    </row>
    <row r="242" spans="1:11" x14ac:dyDescent="0.25">
      <c r="A242">
        <v>1.6619428002402401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1</v>
      </c>
      <c r="J242">
        <v>2.8923199999999998</v>
      </c>
      <c r="K242">
        <v>3.2384215736893101</v>
      </c>
    </row>
    <row r="243" spans="1:11" x14ac:dyDescent="0.25">
      <c r="A243">
        <v>1.6688675619079001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1</v>
      </c>
      <c r="J243">
        <v>2.8923199999999998</v>
      </c>
      <c r="K243">
        <v>3.2384215736893101</v>
      </c>
    </row>
    <row r="244" spans="1:11" x14ac:dyDescent="0.25">
      <c r="A244">
        <v>1.6757923235755701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1</v>
      </c>
      <c r="J244">
        <v>2.8923199999999998</v>
      </c>
      <c r="K244">
        <v>3.2384215736893101</v>
      </c>
    </row>
    <row r="245" spans="1:11" x14ac:dyDescent="0.25">
      <c r="A245">
        <v>1.68271708524324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2.8923199999999998</v>
      </c>
      <c r="K245">
        <v>3.2384215736893101</v>
      </c>
    </row>
    <row r="246" spans="1:11" x14ac:dyDescent="0.25">
      <c r="A246">
        <v>1.68964184691091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2.8923199999999998</v>
      </c>
      <c r="K246">
        <v>3.2384215736893101</v>
      </c>
    </row>
    <row r="247" spans="1:11" x14ac:dyDescent="0.25">
      <c r="A247">
        <v>1.69656660857857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2.8923199999999998</v>
      </c>
      <c r="K247">
        <v>3.2384215736893101</v>
      </c>
    </row>
    <row r="248" spans="1:11" x14ac:dyDescent="0.25">
      <c r="A248">
        <v>1.70349137024624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2.8923199999999998</v>
      </c>
      <c r="K248">
        <v>3.2384215736893101</v>
      </c>
    </row>
    <row r="249" spans="1:11" x14ac:dyDescent="0.25">
      <c r="A249">
        <v>1.71041613191391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1</v>
      </c>
      <c r="J249">
        <v>2.8923199999999998</v>
      </c>
      <c r="K249">
        <v>3.2384215736893101</v>
      </c>
    </row>
    <row r="250" spans="1:11" x14ac:dyDescent="0.25">
      <c r="A250">
        <v>1.7173408935815799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2.8923199999999998</v>
      </c>
      <c r="K250">
        <v>3.2384215736893101</v>
      </c>
    </row>
    <row r="251" spans="1:11" x14ac:dyDescent="0.25">
      <c r="A251">
        <v>1.7242656552492399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2.8923199999999998</v>
      </c>
      <c r="K251">
        <v>3.2384215736893101</v>
      </c>
    </row>
    <row r="252" spans="1:11" x14ac:dyDescent="0.25">
      <c r="A252">
        <v>1.7311904169169099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2.8923199999999998</v>
      </c>
      <c r="K252">
        <v>3.2384215736893101</v>
      </c>
    </row>
    <row r="253" spans="1:11" x14ac:dyDescent="0.25">
      <c r="A253">
        <v>1.7381151785845801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2.8923199999999998</v>
      </c>
      <c r="K253">
        <v>3.2384215736893101</v>
      </c>
    </row>
    <row r="254" spans="1:11" x14ac:dyDescent="0.25">
      <c r="A254">
        <v>1.7450399402522501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1</v>
      </c>
      <c r="J254">
        <v>2.8923199999999998</v>
      </c>
      <c r="K254">
        <v>3.2384215736893101</v>
      </c>
    </row>
    <row r="255" spans="1:11" x14ac:dyDescent="0.25">
      <c r="A255">
        <v>1.7519647019199101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1</v>
      </c>
      <c r="J255">
        <v>2.8923199999999998</v>
      </c>
      <c r="K255">
        <v>3.2384215736893101</v>
      </c>
    </row>
    <row r="256" spans="1:11" x14ac:dyDescent="0.25">
      <c r="A256">
        <v>1.75888946358758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1</v>
      </c>
      <c r="J256">
        <v>2.8923199999999998</v>
      </c>
      <c r="K256">
        <v>3.2384215736893101</v>
      </c>
    </row>
    <row r="257" spans="1:11" x14ac:dyDescent="0.25">
      <c r="A257">
        <v>1.76581422525525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1</v>
      </c>
      <c r="J257">
        <v>2.8923199999999998</v>
      </c>
      <c r="K257">
        <v>3.2384215736893101</v>
      </c>
    </row>
    <row r="258" spans="1:11" x14ac:dyDescent="0.25">
      <c r="A258">
        <v>1.77273898692292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1</v>
      </c>
      <c r="J258">
        <v>2.8923199999999998</v>
      </c>
      <c r="K258">
        <v>3.2384215736893101</v>
      </c>
    </row>
    <row r="259" spans="1:11" x14ac:dyDescent="0.25">
      <c r="A259">
        <v>1.77966374859059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2.8923199999999998</v>
      </c>
      <c r="K259">
        <v>3.2384215736893101</v>
      </c>
    </row>
    <row r="260" spans="1:11" x14ac:dyDescent="0.25">
      <c r="A260">
        <v>1.7865885102582499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2.8923199999999998</v>
      </c>
      <c r="K260">
        <v>3.2384215736893101</v>
      </c>
    </row>
    <row r="261" spans="1:11" x14ac:dyDescent="0.25">
      <c r="A261">
        <v>1.7935132719259199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2.8923199999999998</v>
      </c>
      <c r="K261">
        <v>3.2384215736893101</v>
      </c>
    </row>
    <row r="262" spans="1:11" x14ac:dyDescent="0.25">
      <c r="A262">
        <v>1.8004380335935899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2.8923199999999998</v>
      </c>
      <c r="K262">
        <v>3.2384215736893101</v>
      </c>
    </row>
    <row r="263" spans="1:11" x14ac:dyDescent="0.25">
      <c r="A263">
        <v>1.8073627952612601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1</v>
      </c>
      <c r="J263">
        <v>2.8923199999999998</v>
      </c>
      <c r="K263">
        <v>3.2384215736893101</v>
      </c>
    </row>
    <row r="264" spans="1:11" x14ac:dyDescent="0.25">
      <c r="A264">
        <v>1.8142875569289201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2.8923199999999998</v>
      </c>
      <c r="K264">
        <v>3.2384215736893101</v>
      </c>
    </row>
    <row r="265" spans="1:11" x14ac:dyDescent="0.25">
      <c r="A265">
        <v>1.8212123185965901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1</v>
      </c>
      <c r="J265">
        <v>2.8923199999999998</v>
      </c>
      <c r="K265">
        <v>3.2384215736893101</v>
      </c>
    </row>
    <row r="266" spans="1:11" x14ac:dyDescent="0.25">
      <c r="A266">
        <v>1.82813708026426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2.8923199999999998</v>
      </c>
      <c r="K266">
        <v>3.2384215736893101</v>
      </c>
    </row>
    <row r="267" spans="1:11" x14ac:dyDescent="0.25">
      <c r="A267">
        <v>1.83506184193193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1</v>
      </c>
      <c r="J267">
        <v>2.8923199999999998</v>
      </c>
      <c r="K267">
        <v>3.2384215736893101</v>
      </c>
    </row>
    <row r="268" spans="1:11" x14ac:dyDescent="0.25">
      <c r="A268">
        <v>1.84198660359959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2.8923199999999998</v>
      </c>
      <c r="K268">
        <v>3.2384215736893101</v>
      </c>
    </row>
    <row r="269" spans="1:11" x14ac:dyDescent="0.25">
      <c r="A269">
        <v>1.84891136526726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1</v>
      </c>
      <c r="J269">
        <v>2.8923199999999998</v>
      </c>
      <c r="K269">
        <v>3.2384215736893101</v>
      </c>
    </row>
    <row r="270" spans="1:11" x14ac:dyDescent="0.25">
      <c r="A270">
        <v>1.8558361269349299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1</v>
      </c>
      <c r="J270">
        <v>2.8923199999999998</v>
      </c>
      <c r="K270">
        <v>3.2384215736893101</v>
      </c>
    </row>
    <row r="271" spans="1:11" x14ac:dyDescent="0.25">
      <c r="A271">
        <v>1.8627608886025999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2.8923199999999998</v>
      </c>
      <c r="K271">
        <v>3.2384215736893101</v>
      </c>
    </row>
    <row r="272" spans="1:11" x14ac:dyDescent="0.25">
      <c r="A272">
        <v>1.8696856502702699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1</v>
      </c>
      <c r="J272">
        <v>2.8923199999999998</v>
      </c>
      <c r="K272">
        <v>3.2384215736893101</v>
      </c>
    </row>
    <row r="273" spans="1:11" x14ac:dyDescent="0.25">
      <c r="A273">
        <v>1.8766104119379301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2.8923199999999998</v>
      </c>
      <c r="K273">
        <v>3.2384215736893101</v>
      </c>
    </row>
    <row r="274" spans="1:11" x14ac:dyDescent="0.25">
      <c r="A274">
        <v>1.8835351736056001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1</v>
      </c>
      <c r="J274">
        <v>2.8923199999999998</v>
      </c>
      <c r="K274">
        <v>3.2384215736893101</v>
      </c>
    </row>
    <row r="275" spans="1:11" x14ac:dyDescent="0.25">
      <c r="A275">
        <v>1.8904599352732701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1</v>
      </c>
      <c r="J275">
        <v>2.8923199999999998</v>
      </c>
      <c r="K275">
        <v>3.2384215736893101</v>
      </c>
    </row>
    <row r="276" spans="1:11" x14ac:dyDescent="0.25">
      <c r="A276">
        <v>1.89738469694094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1</v>
      </c>
      <c r="J276">
        <v>2.8923199999999998</v>
      </c>
      <c r="K276">
        <v>3.2384215736893101</v>
      </c>
    </row>
    <row r="277" spans="1:11" x14ac:dyDescent="0.25">
      <c r="A277">
        <v>1.9043094586086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1</v>
      </c>
      <c r="J277">
        <v>2.8923199999999998</v>
      </c>
      <c r="K277">
        <v>3.2384215736893101</v>
      </c>
    </row>
    <row r="278" spans="1:11" x14ac:dyDescent="0.25">
      <c r="A278">
        <v>1.91123422027627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2.8923199999999998</v>
      </c>
      <c r="K278">
        <v>3.2384215736893101</v>
      </c>
    </row>
    <row r="279" spans="1:11" x14ac:dyDescent="0.25">
      <c r="A279">
        <v>1.91815898194394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1</v>
      </c>
      <c r="J279">
        <v>2.8923199999999998</v>
      </c>
      <c r="K279">
        <v>3.2384215736893101</v>
      </c>
    </row>
    <row r="280" spans="1:11" x14ac:dyDescent="0.25">
      <c r="A280">
        <v>1.9250837436116099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2.8923199999999998</v>
      </c>
      <c r="K280">
        <v>3.2384215736893101</v>
      </c>
    </row>
    <row r="281" spans="1:11" x14ac:dyDescent="0.25">
      <c r="A281">
        <v>1.9320085052792699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1</v>
      </c>
      <c r="J281">
        <v>2.8923199999999998</v>
      </c>
      <c r="K281">
        <v>3.2384215736893101</v>
      </c>
    </row>
    <row r="282" spans="1:11" x14ac:dyDescent="0.25">
      <c r="A282">
        <v>1.9389332669469399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2.8923199999999998</v>
      </c>
      <c r="K282">
        <v>3.2384215736893101</v>
      </c>
    </row>
    <row r="283" spans="1:11" x14ac:dyDescent="0.25">
      <c r="A283">
        <v>1.9458580286146101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1</v>
      </c>
      <c r="J283">
        <v>2.8923199999999998</v>
      </c>
      <c r="K283">
        <v>3.2384215736893101</v>
      </c>
    </row>
    <row r="284" spans="1:11" x14ac:dyDescent="0.25">
      <c r="A284">
        <v>1.9527827902822801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1</v>
      </c>
      <c r="J284">
        <v>2.8923199999999998</v>
      </c>
      <c r="K284">
        <v>3.2384215736893101</v>
      </c>
    </row>
    <row r="285" spans="1:11" x14ac:dyDescent="0.25">
      <c r="A285">
        <v>1.9597075519499401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2.8923199999999998</v>
      </c>
      <c r="K285">
        <v>3.2384215736893101</v>
      </c>
    </row>
    <row r="286" spans="1:11" x14ac:dyDescent="0.25">
      <c r="A286">
        <v>1.96663231361761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2.8923199999999998</v>
      </c>
      <c r="K286">
        <v>3.2384215736893101</v>
      </c>
    </row>
    <row r="287" spans="1:11" x14ac:dyDescent="0.25">
      <c r="A287">
        <v>1.97355707528528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2.8923199999999998</v>
      </c>
      <c r="K287">
        <v>3.2384215736893101</v>
      </c>
    </row>
    <row r="288" spans="1:11" x14ac:dyDescent="0.25">
      <c r="A288">
        <v>1.98048183695295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2.8923199999999998</v>
      </c>
      <c r="K288">
        <v>3.2384215736893101</v>
      </c>
    </row>
    <row r="289" spans="1:11" x14ac:dyDescent="0.25">
      <c r="A289">
        <v>1.98740659862062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2.8923199999999998</v>
      </c>
      <c r="K289">
        <v>3.2384215736893101</v>
      </c>
    </row>
    <row r="290" spans="1:11" x14ac:dyDescent="0.25">
      <c r="A290">
        <v>1.99433136028828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2.8923199999999998</v>
      </c>
      <c r="K290">
        <v>3.2384215736893101</v>
      </c>
    </row>
    <row r="291" spans="1:11" x14ac:dyDescent="0.25">
      <c r="A291">
        <v>2.0012561219559499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2.8923199999999998</v>
      </c>
      <c r="K291">
        <v>3.2384215736893101</v>
      </c>
    </row>
    <row r="292" spans="1:11" x14ac:dyDescent="0.25">
      <c r="A292">
        <v>2.0081808836236199</v>
      </c>
      <c r="B292">
        <v>0</v>
      </c>
      <c r="C292">
        <v>3.6939852899908802E-3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2.8923199999999998</v>
      </c>
      <c r="K292">
        <v>3.2384215736893101</v>
      </c>
    </row>
    <row r="293" spans="1:11" x14ac:dyDescent="0.25">
      <c r="A293">
        <v>2.0151056452912899</v>
      </c>
      <c r="B293">
        <v>0</v>
      </c>
      <c r="C293">
        <v>3.8646533176100299E-3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1</v>
      </c>
      <c r="J293">
        <v>2.8923199999999998</v>
      </c>
      <c r="K293">
        <v>3.2384215736893101</v>
      </c>
    </row>
    <row r="294" spans="1:11" x14ac:dyDescent="0.25">
      <c r="A294">
        <v>2.0220304069589501</v>
      </c>
      <c r="B294">
        <v>0</v>
      </c>
      <c r="C294">
        <v>4.03532134522918E-3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1</v>
      </c>
      <c r="J294">
        <v>2.8923199999999998</v>
      </c>
      <c r="K294">
        <v>3.2384215736893101</v>
      </c>
    </row>
    <row r="295" spans="1:11" x14ac:dyDescent="0.25">
      <c r="A295">
        <v>2.0289551686266201</v>
      </c>
      <c r="B295">
        <v>0</v>
      </c>
      <c r="C295">
        <v>4.2059893728483401E-3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1</v>
      </c>
      <c r="J295">
        <v>2.8923199999999998</v>
      </c>
      <c r="K295">
        <v>3.2384215736893101</v>
      </c>
    </row>
    <row r="296" spans="1:11" x14ac:dyDescent="0.25">
      <c r="A296">
        <v>2.03587993029429</v>
      </c>
      <c r="B296">
        <v>0</v>
      </c>
      <c r="C296">
        <v>4.3766574004674803E-3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1</v>
      </c>
      <c r="J296">
        <v>2.8923199999999998</v>
      </c>
      <c r="K296">
        <v>3.2384215736893101</v>
      </c>
    </row>
    <row r="297" spans="1:11" x14ac:dyDescent="0.25">
      <c r="A297">
        <v>2.04280469196196</v>
      </c>
      <c r="B297">
        <v>0</v>
      </c>
      <c r="C297">
        <v>4.54732542808663E-3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1</v>
      </c>
      <c r="J297">
        <v>2.8923199999999998</v>
      </c>
      <c r="K297">
        <v>3.2384215736893101</v>
      </c>
    </row>
    <row r="298" spans="1:11" x14ac:dyDescent="0.25">
      <c r="A298">
        <v>2.0497294536296198</v>
      </c>
      <c r="B298">
        <v>0</v>
      </c>
      <c r="C298">
        <v>4.7179934557057797E-3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2.8923199999999998</v>
      </c>
      <c r="K298">
        <v>3.2384215736893101</v>
      </c>
    </row>
    <row r="299" spans="1:11" x14ac:dyDescent="0.25">
      <c r="A299">
        <v>2.0566542152972902</v>
      </c>
      <c r="B299">
        <v>0</v>
      </c>
      <c r="C299">
        <v>4.8886614833249303E-3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2.8923199999999998</v>
      </c>
      <c r="K299">
        <v>3.2384215736893101</v>
      </c>
    </row>
    <row r="300" spans="1:11" x14ac:dyDescent="0.25">
      <c r="A300">
        <v>2.0635789769649602</v>
      </c>
      <c r="B300">
        <v>0</v>
      </c>
      <c r="C300">
        <v>5.05932951094408E-3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2.8923199999999998</v>
      </c>
      <c r="K300">
        <v>3.2384215736893101</v>
      </c>
    </row>
    <row r="301" spans="1:11" x14ac:dyDescent="0.25">
      <c r="A301">
        <v>2.0705037386326302</v>
      </c>
      <c r="B301">
        <v>0</v>
      </c>
      <c r="C301">
        <v>5.2299975385632297E-3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1</v>
      </c>
      <c r="J301">
        <v>2.8923199999999998</v>
      </c>
      <c r="K301">
        <v>3.2384215736893101</v>
      </c>
    </row>
    <row r="302" spans="1:11" x14ac:dyDescent="0.25">
      <c r="A302">
        <v>2.0774285003003001</v>
      </c>
      <c r="B302">
        <v>0</v>
      </c>
      <c r="C302">
        <v>5.4006655661823803E-3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1</v>
      </c>
      <c r="J302">
        <v>2.8923199999999998</v>
      </c>
      <c r="K302">
        <v>3.2384215736893101</v>
      </c>
    </row>
    <row r="303" spans="1:11" x14ac:dyDescent="0.25">
      <c r="A303">
        <v>2.0843532619679599</v>
      </c>
      <c r="B303">
        <v>0</v>
      </c>
      <c r="C303">
        <v>5.57133359380153E-3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2.8923199999999998</v>
      </c>
      <c r="K303">
        <v>3.2384215736893101</v>
      </c>
    </row>
    <row r="304" spans="1:11" x14ac:dyDescent="0.25">
      <c r="A304">
        <v>2.0912780236356299</v>
      </c>
      <c r="B304">
        <v>0</v>
      </c>
      <c r="C304">
        <v>5.7420016214206797E-3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2.8923199999999998</v>
      </c>
      <c r="K304">
        <v>3.2384215736893101</v>
      </c>
    </row>
    <row r="305" spans="1:11" x14ac:dyDescent="0.25">
      <c r="A305">
        <v>2.0982027853032998</v>
      </c>
      <c r="B305">
        <v>0</v>
      </c>
      <c r="C305">
        <v>5.9126696490398303E-3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1</v>
      </c>
      <c r="J305">
        <v>2.8923199999999998</v>
      </c>
      <c r="K305">
        <v>3.2384215736893101</v>
      </c>
    </row>
    <row r="306" spans="1:11" x14ac:dyDescent="0.25">
      <c r="A306">
        <v>2.1051275469709698</v>
      </c>
      <c r="B306">
        <v>0</v>
      </c>
      <c r="C306">
        <v>6.0833376766589696E-3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1</v>
      </c>
      <c r="J306">
        <v>2.8923199999999998</v>
      </c>
      <c r="K306">
        <v>3.2384215736893101</v>
      </c>
    </row>
    <row r="307" spans="1:11" x14ac:dyDescent="0.25">
      <c r="A307">
        <v>2.11205230863863</v>
      </c>
      <c r="B307">
        <v>0</v>
      </c>
      <c r="C307">
        <v>6.2540057042781297E-3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2.8923199999999998</v>
      </c>
      <c r="K307">
        <v>3.2384215736893101</v>
      </c>
    </row>
    <row r="308" spans="1:11" x14ac:dyDescent="0.25">
      <c r="A308">
        <v>2.1189770703063</v>
      </c>
      <c r="B308">
        <v>0</v>
      </c>
      <c r="C308">
        <v>6.4246737318972803E-3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1</v>
      </c>
      <c r="J308">
        <v>2.8923199999999998</v>
      </c>
      <c r="K308">
        <v>3.2384215736893101</v>
      </c>
    </row>
    <row r="309" spans="1:11" x14ac:dyDescent="0.25">
      <c r="A309">
        <v>2.12590183197397</v>
      </c>
      <c r="B309">
        <v>0</v>
      </c>
      <c r="C309">
        <v>6.8464031136689103E-3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1</v>
      </c>
      <c r="J309">
        <v>2.8923199999999998</v>
      </c>
      <c r="K309">
        <v>3.2384215736893101</v>
      </c>
    </row>
    <row r="310" spans="1:11" x14ac:dyDescent="0.25">
      <c r="A310">
        <v>2.13282659364164</v>
      </c>
      <c r="B310">
        <v>0</v>
      </c>
      <c r="C310">
        <v>8.3611860687373401E-3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2.8923199999999998</v>
      </c>
      <c r="K310">
        <v>3.2384215736893101</v>
      </c>
    </row>
    <row r="311" spans="1:11" x14ac:dyDescent="0.25">
      <c r="A311">
        <v>2.1397513553093002</v>
      </c>
      <c r="B311">
        <v>0</v>
      </c>
      <c r="C311">
        <v>9.8759690238056693E-3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2.8923199999999998</v>
      </c>
      <c r="K311">
        <v>3.2384215736893101</v>
      </c>
    </row>
    <row r="312" spans="1:11" x14ac:dyDescent="0.25">
      <c r="A312">
        <v>2.1466761169769701</v>
      </c>
      <c r="B312">
        <v>0</v>
      </c>
      <c r="C312">
        <v>1.1390751978874099E-2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1</v>
      </c>
      <c r="J312">
        <v>2.8923199999999998</v>
      </c>
      <c r="K312">
        <v>3.2384215736893101</v>
      </c>
    </row>
    <row r="313" spans="1:11" x14ac:dyDescent="0.25">
      <c r="A313">
        <v>2.1536008786446401</v>
      </c>
      <c r="B313">
        <v>0</v>
      </c>
      <c r="C313">
        <v>1.2905534933942499E-2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2.8923199999999998</v>
      </c>
      <c r="K313">
        <v>3.2384215736893101</v>
      </c>
    </row>
    <row r="314" spans="1:11" x14ac:dyDescent="0.25">
      <c r="A314">
        <v>2.1605256403123101</v>
      </c>
      <c r="B314">
        <v>0</v>
      </c>
      <c r="C314">
        <v>1.44203178890109E-2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2.8923199999999998</v>
      </c>
      <c r="K314">
        <v>3.2384215736893101</v>
      </c>
    </row>
    <row r="315" spans="1:11" x14ac:dyDescent="0.25">
      <c r="A315">
        <v>2.1674504019799801</v>
      </c>
      <c r="B315">
        <v>0</v>
      </c>
      <c r="C315">
        <v>1.59351008440793E-2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2.8923199999999998</v>
      </c>
      <c r="K315">
        <v>3.2384215736893101</v>
      </c>
    </row>
    <row r="316" spans="1:11" x14ac:dyDescent="0.25">
      <c r="A316">
        <v>2.1743751636476398</v>
      </c>
      <c r="B316">
        <v>0</v>
      </c>
      <c r="C316">
        <v>1.7449883799147699E-2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1</v>
      </c>
      <c r="J316">
        <v>2.8923199999999998</v>
      </c>
      <c r="K316">
        <v>3.2384215736893101</v>
      </c>
    </row>
    <row r="317" spans="1:11" x14ac:dyDescent="0.25">
      <c r="A317">
        <v>2.1812999253153098</v>
      </c>
      <c r="B317">
        <v>0</v>
      </c>
      <c r="C317">
        <v>1.8964666754216101E-2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1</v>
      </c>
      <c r="J317">
        <v>2.8923199999999998</v>
      </c>
      <c r="K317">
        <v>3.2384215736893101</v>
      </c>
    </row>
    <row r="318" spans="1:11" x14ac:dyDescent="0.25">
      <c r="A318">
        <v>2.1882246869829798</v>
      </c>
      <c r="B318">
        <v>0</v>
      </c>
      <c r="C318">
        <v>2.0479449709284499E-2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1</v>
      </c>
      <c r="J318">
        <v>2.8923199999999998</v>
      </c>
      <c r="K318">
        <v>3.2384215736893101</v>
      </c>
    </row>
    <row r="319" spans="1:11" x14ac:dyDescent="0.25">
      <c r="A319">
        <v>2.1951494486506502</v>
      </c>
      <c r="B319">
        <v>0</v>
      </c>
      <c r="C319">
        <v>2.1994232664352902E-2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2.8923199999999998</v>
      </c>
      <c r="K319">
        <v>3.2384215736893101</v>
      </c>
    </row>
    <row r="320" spans="1:11" x14ac:dyDescent="0.25">
      <c r="A320">
        <v>2.20207421031831</v>
      </c>
      <c r="B320">
        <v>0</v>
      </c>
      <c r="C320">
        <v>2.3509015619421401E-2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2.8923199999999998</v>
      </c>
      <c r="K320">
        <v>3.2384215736893101</v>
      </c>
    </row>
    <row r="321" spans="1:11" x14ac:dyDescent="0.25">
      <c r="A321">
        <v>2.2089989719859799</v>
      </c>
      <c r="B321">
        <v>0</v>
      </c>
      <c r="C321">
        <v>2.5023798574489699E-2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2.8923199999999998</v>
      </c>
      <c r="K321">
        <v>3.2384215736893101</v>
      </c>
    </row>
    <row r="322" spans="1:11" x14ac:dyDescent="0.25">
      <c r="A322">
        <v>2.2159237336536499</v>
      </c>
      <c r="B322">
        <v>0</v>
      </c>
      <c r="C322">
        <v>2.80138203974543E-2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1</v>
      </c>
      <c r="J322">
        <v>2.8923199999999998</v>
      </c>
      <c r="K322">
        <v>3.2384215736893101</v>
      </c>
    </row>
    <row r="323" spans="1:11" x14ac:dyDescent="0.25">
      <c r="A323">
        <v>2.2228484953213199</v>
      </c>
      <c r="B323">
        <v>0</v>
      </c>
      <c r="C323">
        <v>3.1948184768120703E-2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2.8923199999999998</v>
      </c>
      <c r="K323">
        <v>3.2384215736893101</v>
      </c>
    </row>
    <row r="324" spans="1:11" x14ac:dyDescent="0.25">
      <c r="A324">
        <v>2.2297732569889801</v>
      </c>
      <c r="B324">
        <v>0</v>
      </c>
      <c r="C324">
        <v>3.58825491387871E-2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1</v>
      </c>
      <c r="J324">
        <v>2.8923199999999998</v>
      </c>
      <c r="K324">
        <v>3.2384215736893101</v>
      </c>
    </row>
    <row r="325" spans="1:11" x14ac:dyDescent="0.25">
      <c r="A325">
        <v>2.2366980186566501</v>
      </c>
      <c r="B325">
        <v>0</v>
      </c>
      <c r="C325">
        <v>3.9816913509453503E-2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1</v>
      </c>
      <c r="J325">
        <v>2.8923199999999998</v>
      </c>
      <c r="K325">
        <v>3.2384215736893101</v>
      </c>
    </row>
    <row r="326" spans="1:11" x14ac:dyDescent="0.25">
      <c r="A326">
        <v>2.2436227803243201</v>
      </c>
      <c r="B326">
        <v>0</v>
      </c>
      <c r="C326">
        <v>4.37512778801196E-2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1</v>
      </c>
      <c r="J326">
        <v>2.8923199999999998</v>
      </c>
      <c r="K326">
        <v>3.2384215736893101</v>
      </c>
    </row>
    <row r="327" spans="1:11" x14ac:dyDescent="0.25">
      <c r="A327">
        <v>2.25054754199199</v>
      </c>
      <c r="B327">
        <v>0</v>
      </c>
      <c r="C327">
        <v>4.7685642250786003E-2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2.8923199999999998</v>
      </c>
      <c r="K327">
        <v>3.2384215736893101</v>
      </c>
    </row>
    <row r="328" spans="1:11" x14ac:dyDescent="0.25">
      <c r="A328">
        <v>2.2574723036596498</v>
      </c>
      <c r="B328">
        <v>0</v>
      </c>
      <c r="C328">
        <v>5.1620006621452399E-2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2.8923199999999998</v>
      </c>
      <c r="K328">
        <v>3.2384215736893101</v>
      </c>
    </row>
    <row r="329" spans="1:11" x14ac:dyDescent="0.25">
      <c r="A329">
        <v>2.2643970653273202</v>
      </c>
      <c r="B329">
        <v>0</v>
      </c>
      <c r="C329">
        <v>5.93311040605655E-2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1</v>
      </c>
      <c r="J329">
        <v>2.8923199999999998</v>
      </c>
      <c r="K329">
        <v>3.2384215736893101</v>
      </c>
    </row>
    <row r="330" spans="1:11" x14ac:dyDescent="0.25">
      <c r="A330">
        <v>2.2713218269949902</v>
      </c>
      <c r="B330">
        <v>0</v>
      </c>
      <c r="C330">
        <v>6.8124528933474995E-2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1</v>
      </c>
      <c r="J330">
        <v>2.8923199999999998</v>
      </c>
      <c r="K330">
        <v>3.2384215736893101</v>
      </c>
    </row>
    <row r="331" spans="1:11" x14ac:dyDescent="0.25">
      <c r="A331">
        <v>2.2782465886626602</v>
      </c>
      <c r="B331">
        <v>0</v>
      </c>
      <c r="C331">
        <v>7.6917953806383998E-2</v>
      </c>
      <c r="D331">
        <v>6.9753670198922802E-3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2.8923199999999998</v>
      </c>
      <c r="K331">
        <v>3.2384215736893101</v>
      </c>
    </row>
    <row r="332" spans="1:11" x14ac:dyDescent="0.25">
      <c r="A332">
        <v>2.2851713503303301</v>
      </c>
      <c r="B332">
        <v>0</v>
      </c>
      <c r="C332">
        <v>8.5711378679293501E-2</v>
      </c>
      <c r="D332">
        <v>6.9634376875985097E-3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2.8923199999999998</v>
      </c>
      <c r="K332">
        <v>3.2384215736893101</v>
      </c>
    </row>
    <row r="333" spans="1:11" x14ac:dyDescent="0.25">
      <c r="A333">
        <v>2.2920961119979899</v>
      </c>
      <c r="B333">
        <v>0</v>
      </c>
      <c r="C333">
        <v>9.4504803552203101E-2</v>
      </c>
      <c r="D333">
        <v>6.95150835530474E-3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2.8923199999999998</v>
      </c>
      <c r="K333">
        <v>3.2384215736893101</v>
      </c>
    </row>
    <row r="334" spans="1:11" x14ac:dyDescent="0.25">
      <c r="A334">
        <v>2.2990208736656599</v>
      </c>
      <c r="B334">
        <v>0</v>
      </c>
      <c r="C334">
        <v>0.10329822842511199</v>
      </c>
      <c r="D334">
        <v>6.9395790230109599E-3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2.8923199999999998</v>
      </c>
      <c r="K334">
        <v>3.2384215736893101</v>
      </c>
    </row>
    <row r="335" spans="1:11" x14ac:dyDescent="0.25">
      <c r="A335">
        <v>2.3059456353333299</v>
      </c>
      <c r="B335">
        <v>0</v>
      </c>
      <c r="C335">
        <v>0.113159072768186</v>
      </c>
      <c r="D335">
        <v>6.9276496907171902E-3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2.8923199999999998</v>
      </c>
      <c r="K335">
        <v>3.2384215736893101</v>
      </c>
    </row>
    <row r="336" spans="1:11" x14ac:dyDescent="0.25">
      <c r="A336">
        <v>2.3128703970009998</v>
      </c>
      <c r="B336">
        <v>0</v>
      </c>
      <c r="C336">
        <v>0.12337477248737801</v>
      </c>
      <c r="D336">
        <v>6.9157203584234196E-3</v>
      </c>
      <c r="E336">
        <v>0</v>
      </c>
      <c r="F336">
        <v>0</v>
      </c>
      <c r="G336">
        <v>0</v>
      </c>
      <c r="H336">
        <v>1</v>
      </c>
      <c r="I336">
        <v>1</v>
      </c>
      <c r="J336">
        <v>2.8923199999999998</v>
      </c>
      <c r="K336">
        <v>3.2384215736893101</v>
      </c>
    </row>
    <row r="337" spans="1:11" x14ac:dyDescent="0.25">
      <c r="A337">
        <v>2.31979515866866</v>
      </c>
      <c r="B337">
        <v>0</v>
      </c>
      <c r="C337">
        <v>0.13359047220657</v>
      </c>
      <c r="D337">
        <v>6.9037910261296499E-3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2.8923199999999998</v>
      </c>
      <c r="K337">
        <v>3.2384215736893101</v>
      </c>
    </row>
    <row r="338" spans="1:11" x14ac:dyDescent="0.25">
      <c r="A338">
        <v>2.32671992033633</v>
      </c>
      <c r="B338">
        <v>0</v>
      </c>
      <c r="C338">
        <v>0.143806171925763</v>
      </c>
      <c r="D338">
        <v>6.8918616938358802E-3</v>
      </c>
      <c r="E338">
        <v>0</v>
      </c>
      <c r="F338">
        <v>0</v>
      </c>
      <c r="G338">
        <v>0</v>
      </c>
      <c r="H338">
        <v>1</v>
      </c>
      <c r="I338">
        <v>1</v>
      </c>
      <c r="J338">
        <v>2.8923199999999998</v>
      </c>
      <c r="K338">
        <v>3.2384215736893101</v>
      </c>
    </row>
    <row r="339" spans="1:11" x14ac:dyDescent="0.25">
      <c r="A339">
        <v>2.333644682004</v>
      </c>
      <c r="B339">
        <v>0</v>
      </c>
      <c r="C339">
        <v>0.15402187164495501</v>
      </c>
      <c r="D339">
        <v>6.8799323615421097E-3</v>
      </c>
      <c r="E339">
        <v>0</v>
      </c>
      <c r="F339">
        <v>0</v>
      </c>
      <c r="G339">
        <v>0</v>
      </c>
      <c r="H339">
        <v>1</v>
      </c>
      <c r="I339">
        <v>1</v>
      </c>
      <c r="J339">
        <v>2.8923199999999998</v>
      </c>
      <c r="K339">
        <v>3.2384215736893101</v>
      </c>
    </row>
    <row r="340" spans="1:11" x14ac:dyDescent="0.25">
      <c r="A340">
        <v>2.34056944367167</v>
      </c>
      <c r="B340">
        <v>0</v>
      </c>
      <c r="C340">
        <v>0.16423757136414799</v>
      </c>
      <c r="D340">
        <v>6.86800302924834E-3</v>
      </c>
      <c r="E340">
        <v>0</v>
      </c>
      <c r="F340">
        <v>0</v>
      </c>
      <c r="G340">
        <v>0</v>
      </c>
      <c r="H340">
        <v>1</v>
      </c>
      <c r="I340">
        <v>1</v>
      </c>
      <c r="J340">
        <v>2.8923199999999998</v>
      </c>
      <c r="K340">
        <v>3.2384215736893101</v>
      </c>
    </row>
    <row r="341" spans="1:11" x14ac:dyDescent="0.25">
      <c r="A341">
        <v>2.3474942053393302</v>
      </c>
      <c r="B341">
        <v>0</v>
      </c>
      <c r="C341">
        <v>0.174453271083339</v>
      </c>
      <c r="D341">
        <v>6.8560736969545703E-3</v>
      </c>
      <c r="E341">
        <v>0</v>
      </c>
      <c r="F341">
        <v>0</v>
      </c>
      <c r="G341">
        <v>0</v>
      </c>
      <c r="H341">
        <v>1</v>
      </c>
      <c r="I341">
        <v>1</v>
      </c>
      <c r="J341">
        <v>2.8923199999999998</v>
      </c>
      <c r="K341">
        <v>3.2384215736893101</v>
      </c>
    </row>
    <row r="342" spans="1:11" x14ac:dyDescent="0.25">
      <c r="A342">
        <v>2.3544189670070002</v>
      </c>
      <c r="B342">
        <v>0</v>
      </c>
      <c r="C342">
        <v>0.186833777097932</v>
      </c>
      <c r="D342">
        <v>6.8441443646607997E-3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2.8923199999999998</v>
      </c>
      <c r="K342">
        <v>3.2384215736893101</v>
      </c>
    </row>
    <row r="343" spans="1:11" x14ac:dyDescent="0.25">
      <c r="A343">
        <v>2.3613437286746701</v>
      </c>
      <c r="B343">
        <v>0</v>
      </c>
      <c r="C343">
        <v>0.19946444226916299</v>
      </c>
      <c r="D343">
        <v>6.8322150323670301E-3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2.8923199999999998</v>
      </c>
      <c r="K343">
        <v>3.2384215736893101</v>
      </c>
    </row>
    <row r="344" spans="1:11" x14ac:dyDescent="0.25">
      <c r="A344">
        <v>2.3682684903423401</v>
      </c>
      <c r="B344">
        <v>0</v>
      </c>
      <c r="C344">
        <v>0.212095107440394</v>
      </c>
      <c r="D344">
        <v>6.8202857000732604E-3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2.8923199999999998</v>
      </c>
      <c r="K344">
        <v>3.2384215736893101</v>
      </c>
    </row>
    <row r="345" spans="1:11" x14ac:dyDescent="0.25">
      <c r="A345">
        <v>2.3751932520100101</v>
      </c>
      <c r="B345">
        <v>9.4431450032698792E-3</v>
      </c>
      <c r="C345">
        <v>0.225082383950929</v>
      </c>
      <c r="D345">
        <v>6.8083563677794803E-3</v>
      </c>
      <c r="E345">
        <v>0</v>
      </c>
      <c r="F345">
        <v>0</v>
      </c>
      <c r="G345">
        <v>0</v>
      </c>
      <c r="H345">
        <v>1</v>
      </c>
      <c r="I345">
        <v>1</v>
      </c>
      <c r="J345">
        <v>2.8923199999999998</v>
      </c>
      <c r="K345">
        <v>3.2384215736893101</v>
      </c>
    </row>
    <row r="346" spans="1:11" x14ac:dyDescent="0.25">
      <c r="A346">
        <v>2.3821180136776698</v>
      </c>
      <c r="B346">
        <v>1.1656590781763501E-2</v>
      </c>
      <c r="C346">
        <v>0.23813251714654099</v>
      </c>
      <c r="D346">
        <v>6.7964270354857097E-3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2.8923199999999998</v>
      </c>
      <c r="K346">
        <v>3.2384215736893101</v>
      </c>
    </row>
    <row r="347" spans="1:11" x14ac:dyDescent="0.25">
      <c r="A347">
        <v>2.3890427753453398</v>
      </c>
      <c r="B347">
        <v>1.38700365602574E-2</v>
      </c>
      <c r="C347">
        <v>0.25118265034215498</v>
      </c>
      <c r="D347">
        <v>6.78449770319194E-3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2.8923199999999998</v>
      </c>
      <c r="K347">
        <v>3.2384215736893101</v>
      </c>
    </row>
    <row r="348" spans="1:11" x14ac:dyDescent="0.25">
      <c r="A348">
        <v>2.3959675370130098</v>
      </c>
      <c r="B348">
        <v>1.60834823387512E-2</v>
      </c>
      <c r="C348">
        <v>0.264690718778127</v>
      </c>
      <c r="D348">
        <v>6.7725683708981703E-3</v>
      </c>
      <c r="E348">
        <v>0</v>
      </c>
      <c r="F348">
        <v>0</v>
      </c>
      <c r="G348">
        <v>0</v>
      </c>
      <c r="H348">
        <v>1</v>
      </c>
      <c r="I348">
        <v>1</v>
      </c>
      <c r="J348">
        <v>2.8923199999999998</v>
      </c>
      <c r="K348">
        <v>3.2384215736893101</v>
      </c>
    </row>
    <row r="349" spans="1:11" x14ac:dyDescent="0.25">
      <c r="A349">
        <v>2.4028922986806802</v>
      </c>
      <c r="B349">
        <v>1.8296928117244999E-2</v>
      </c>
      <c r="C349">
        <v>0.27831050127351997</v>
      </c>
      <c r="D349">
        <v>6.7606390386043998E-3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2.8923199999999998</v>
      </c>
      <c r="K349">
        <v>3.2384215736893101</v>
      </c>
    </row>
    <row r="350" spans="1:11" x14ac:dyDescent="0.25">
      <c r="A350">
        <v>2.40981706034834</v>
      </c>
      <c r="B350">
        <v>2.0510373895738902E-2</v>
      </c>
      <c r="C350">
        <v>0.291930283768913</v>
      </c>
      <c r="D350">
        <v>6.7487097063106301E-3</v>
      </c>
      <c r="E350">
        <v>0</v>
      </c>
      <c r="F350">
        <v>0</v>
      </c>
      <c r="G350">
        <v>0</v>
      </c>
      <c r="H350">
        <v>1</v>
      </c>
      <c r="I350">
        <v>1</v>
      </c>
      <c r="J350">
        <v>2.8923199999999998</v>
      </c>
      <c r="K350">
        <v>3.2384215736893101</v>
      </c>
    </row>
    <row r="351" spans="1:11" x14ac:dyDescent="0.25">
      <c r="A351">
        <v>2.41674182201601</v>
      </c>
      <c r="B351">
        <v>2.2723819674232499E-2</v>
      </c>
      <c r="C351">
        <v>0.305643248484126</v>
      </c>
      <c r="D351">
        <v>6.7367803740168604E-3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2.8923199999999998</v>
      </c>
      <c r="K351">
        <v>3.2384215736893101</v>
      </c>
    </row>
    <row r="352" spans="1:11" x14ac:dyDescent="0.25">
      <c r="A352">
        <v>2.4236665836836799</v>
      </c>
      <c r="B352">
        <v>2.5731693793034499E-2</v>
      </c>
      <c r="C352">
        <v>0.31938602298868901</v>
      </c>
      <c r="D352">
        <v>6.7248510417230898E-3</v>
      </c>
      <c r="E352">
        <v>0</v>
      </c>
      <c r="F352">
        <v>0</v>
      </c>
      <c r="G352">
        <v>0</v>
      </c>
      <c r="H352">
        <v>1</v>
      </c>
      <c r="I352">
        <v>1</v>
      </c>
      <c r="J352">
        <v>2.8923199999999998</v>
      </c>
      <c r="K352">
        <v>3.2384215736893101</v>
      </c>
    </row>
    <row r="353" spans="1:11" x14ac:dyDescent="0.25">
      <c r="A353">
        <v>2.4305913453513499</v>
      </c>
      <c r="B353">
        <v>3.1332931089215303E-2</v>
      </c>
      <c r="C353">
        <v>0.33312879749325203</v>
      </c>
      <c r="D353">
        <v>6.7129217094293201E-3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2.8923199999999998</v>
      </c>
      <c r="K353">
        <v>3.2384215736893101</v>
      </c>
    </row>
    <row r="354" spans="1:11" x14ac:dyDescent="0.25">
      <c r="A354">
        <v>2.4375161070190101</v>
      </c>
      <c r="B354">
        <v>3.69341683853961E-2</v>
      </c>
      <c r="C354">
        <v>0.34687157199781599</v>
      </c>
      <c r="D354">
        <v>6.7009923771355496E-3</v>
      </c>
      <c r="E354">
        <v>0</v>
      </c>
      <c r="F354">
        <v>0</v>
      </c>
      <c r="G354">
        <v>0</v>
      </c>
      <c r="H354">
        <v>1</v>
      </c>
      <c r="I354">
        <v>1</v>
      </c>
      <c r="J354">
        <v>2.8923199999999998</v>
      </c>
      <c r="K354">
        <v>3.2384215736893101</v>
      </c>
    </row>
    <row r="355" spans="1:11" x14ac:dyDescent="0.25">
      <c r="A355">
        <v>2.4444408686866801</v>
      </c>
      <c r="B355">
        <v>4.2533564857044903E-2</v>
      </c>
      <c r="C355">
        <v>0.360614346502379</v>
      </c>
      <c r="D355">
        <v>6.6890630448417704E-3</v>
      </c>
      <c r="E355">
        <v>0</v>
      </c>
      <c r="F355">
        <v>0</v>
      </c>
      <c r="G355">
        <v>0</v>
      </c>
      <c r="H355">
        <v>1</v>
      </c>
      <c r="I355">
        <v>1</v>
      </c>
      <c r="J355">
        <v>2.8923199999999998</v>
      </c>
      <c r="K355">
        <v>3.2384215736893101</v>
      </c>
    </row>
    <row r="356" spans="1:11" x14ac:dyDescent="0.25">
      <c r="A356">
        <v>2.4513656303543501</v>
      </c>
      <c r="B356">
        <v>4.8125022803940397E-2</v>
      </c>
      <c r="C356">
        <v>0.37435712100694102</v>
      </c>
      <c r="D356">
        <v>6.6771337125479998E-3</v>
      </c>
      <c r="E356">
        <v>0</v>
      </c>
      <c r="F356">
        <v>0</v>
      </c>
      <c r="G356">
        <v>0</v>
      </c>
      <c r="H356">
        <v>1</v>
      </c>
      <c r="I356">
        <v>1</v>
      </c>
      <c r="J356">
        <v>2.8923199999999998</v>
      </c>
      <c r="K356">
        <v>3.2384215736893101</v>
      </c>
    </row>
    <row r="357" spans="1:11" x14ac:dyDescent="0.25">
      <c r="A357">
        <v>2.45829039202202</v>
      </c>
      <c r="B357">
        <v>5.3716480750836203E-2</v>
      </c>
      <c r="C357">
        <v>0.38809214598969799</v>
      </c>
      <c r="D357">
        <v>6.6652043802542301E-3</v>
      </c>
      <c r="E357">
        <v>0</v>
      </c>
      <c r="F357">
        <v>0</v>
      </c>
      <c r="G357">
        <v>0</v>
      </c>
      <c r="H357">
        <v>1</v>
      </c>
      <c r="I357">
        <v>1</v>
      </c>
      <c r="J357">
        <v>2.8923199999999998</v>
      </c>
      <c r="K357">
        <v>3.2384215736893101</v>
      </c>
    </row>
    <row r="358" spans="1:11" x14ac:dyDescent="0.25">
      <c r="A358">
        <v>2.4652151536896798</v>
      </c>
      <c r="B358">
        <v>5.9307938697732099E-2</v>
      </c>
      <c r="C358">
        <v>0.40182326891877901</v>
      </c>
      <c r="D358">
        <v>6.6532750479604604E-3</v>
      </c>
      <c r="E358">
        <v>0</v>
      </c>
      <c r="F358">
        <v>0</v>
      </c>
      <c r="G358">
        <v>0</v>
      </c>
      <c r="H358">
        <v>1</v>
      </c>
      <c r="I358">
        <v>1</v>
      </c>
      <c r="J358">
        <v>2.8923199999999998</v>
      </c>
      <c r="K358">
        <v>3.2384215736893101</v>
      </c>
    </row>
    <row r="359" spans="1:11" x14ac:dyDescent="0.25">
      <c r="A359">
        <v>2.4721399153573498</v>
      </c>
      <c r="B359">
        <v>6.6313729884900696E-2</v>
      </c>
      <c r="C359">
        <v>0.41555439184786003</v>
      </c>
      <c r="D359">
        <v>6.6413457156666899E-3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2.8923199999999998</v>
      </c>
      <c r="K359">
        <v>3.2384215736893101</v>
      </c>
    </row>
    <row r="360" spans="1:11" x14ac:dyDescent="0.25">
      <c r="A360">
        <v>2.4790646770250202</v>
      </c>
      <c r="B360">
        <v>7.5623116175831895E-2</v>
      </c>
      <c r="C360">
        <v>0.42838658008224101</v>
      </c>
      <c r="D360">
        <v>6.6294163833729202E-3</v>
      </c>
      <c r="E360">
        <v>0</v>
      </c>
      <c r="F360">
        <v>0</v>
      </c>
      <c r="G360">
        <v>0</v>
      </c>
      <c r="H360">
        <v>1</v>
      </c>
      <c r="I360">
        <v>1</v>
      </c>
      <c r="J360">
        <v>2.8923199999999998</v>
      </c>
      <c r="K360">
        <v>3.2384215736893101</v>
      </c>
    </row>
    <row r="361" spans="1:11" x14ac:dyDescent="0.25">
      <c r="A361">
        <v>2.4859894386926902</v>
      </c>
      <c r="B361">
        <v>8.5039146911789501E-2</v>
      </c>
      <c r="C361">
        <v>0.440665098861166</v>
      </c>
      <c r="D361">
        <v>6.6174870510791496E-3</v>
      </c>
      <c r="E361">
        <v>0</v>
      </c>
      <c r="F361">
        <v>0</v>
      </c>
      <c r="G361">
        <v>0</v>
      </c>
      <c r="H361">
        <v>1</v>
      </c>
      <c r="I361">
        <v>1</v>
      </c>
      <c r="J361">
        <v>2.8923199999999998</v>
      </c>
      <c r="K361">
        <v>3.2384215736893101</v>
      </c>
    </row>
    <row r="362" spans="1:11" x14ac:dyDescent="0.25">
      <c r="A362">
        <v>2.4929142003603602</v>
      </c>
      <c r="B362">
        <v>9.5462747261210096E-2</v>
      </c>
      <c r="C362">
        <v>0.452943617640092</v>
      </c>
      <c r="D362">
        <v>6.6055577187853799E-3</v>
      </c>
      <c r="E362">
        <v>0</v>
      </c>
      <c r="F362">
        <v>0</v>
      </c>
      <c r="G362">
        <v>0</v>
      </c>
      <c r="H362">
        <v>1</v>
      </c>
      <c r="I362">
        <v>1</v>
      </c>
      <c r="J362">
        <v>2.8923199999999998</v>
      </c>
      <c r="K362">
        <v>3.2384215736893101</v>
      </c>
    </row>
    <row r="363" spans="1:11" x14ac:dyDescent="0.25">
      <c r="A363">
        <v>2.4998389620280199</v>
      </c>
      <c r="B363">
        <v>0.10588634761063</v>
      </c>
      <c r="C363">
        <v>0.46446304815363698</v>
      </c>
      <c r="D363">
        <v>6.5936283864916102E-3</v>
      </c>
      <c r="E363">
        <v>0</v>
      </c>
      <c r="F363">
        <v>0</v>
      </c>
      <c r="G363">
        <v>0</v>
      </c>
      <c r="H363">
        <v>1</v>
      </c>
      <c r="I363">
        <v>1</v>
      </c>
      <c r="J363">
        <v>2.8923199999999998</v>
      </c>
      <c r="K363">
        <v>3.2384215736893101</v>
      </c>
    </row>
    <row r="364" spans="1:11" x14ac:dyDescent="0.25">
      <c r="A364">
        <v>2.5067637236956899</v>
      </c>
      <c r="B364">
        <v>0.12161212216501301</v>
      </c>
      <c r="C364">
        <v>0.475415838498844</v>
      </c>
      <c r="D364">
        <v>6.5816990541978397E-3</v>
      </c>
      <c r="E364">
        <v>0</v>
      </c>
      <c r="F364">
        <v>0</v>
      </c>
      <c r="G364">
        <v>0</v>
      </c>
      <c r="H364">
        <v>1</v>
      </c>
      <c r="I364">
        <v>1</v>
      </c>
      <c r="J364">
        <v>2.8923199999999998</v>
      </c>
      <c r="K364">
        <v>3.2384215736893101</v>
      </c>
    </row>
    <row r="365" spans="1:11" x14ac:dyDescent="0.25">
      <c r="A365">
        <v>2.5136884853633599</v>
      </c>
      <c r="B365">
        <v>0.13798638827152701</v>
      </c>
      <c r="C365">
        <v>0.48636862884405002</v>
      </c>
      <c r="D365">
        <v>6.56976972190407E-3</v>
      </c>
      <c r="E365">
        <v>0</v>
      </c>
      <c r="F365">
        <v>0</v>
      </c>
      <c r="G365">
        <v>0</v>
      </c>
      <c r="H365">
        <v>1</v>
      </c>
      <c r="I365">
        <v>1</v>
      </c>
      <c r="J365">
        <v>2.8923199999999998</v>
      </c>
      <c r="K365">
        <v>3.2384215736893101</v>
      </c>
    </row>
    <row r="366" spans="1:11" x14ac:dyDescent="0.25">
      <c r="A366">
        <v>2.5206132470310298</v>
      </c>
      <c r="B366">
        <v>0.152908594121831</v>
      </c>
      <c r="C366">
        <v>0.49747677949340202</v>
      </c>
      <c r="D366">
        <v>6.5578403896102899E-3</v>
      </c>
      <c r="E366">
        <v>0</v>
      </c>
      <c r="F366">
        <v>0</v>
      </c>
      <c r="G366">
        <v>0</v>
      </c>
      <c r="H366">
        <v>1</v>
      </c>
      <c r="I366">
        <v>1</v>
      </c>
      <c r="J366">
        <v>2.8923199999999998</v>
      </c>
      <c r="K366">
        <v>3.2384215736893101</v>
      </c>
    </row>
    <row r="367" spans="1:11" x14ac:dyDescent="0.25">
      <c r="A367">
        <v>2.5275380086986901</v>
      </c>
      <c r="B367">
        <v>0.16755010918223401</v>
      </c>
      <c r="C367">
        <v>0.50872475185497301</v>
      </c>
      <c r="D367">
        <v>6.5550340731277499E-3</v>
      </c>
      <c r="E367">
        <v>0</v>
      </c>
      <c r="F367">
        <v>0</v>
      </c>
      <c r="G367">
        <v>0</v>
      </c>
      <c r="H367">
        <v>1</v>
      </c>
      <c r="I367">
        <v>1</v>
      </c>
      <c r="J367">
        <v>2.8923199999999998</v>
      </c>
      <c r="K367">
        <v>3.2384215736893101</v>
      </c>
    </row>
    <row r="368" spans="1:11" x14ac:dyDescent="0.25">
      <c r="A368">
        <v>2.53446277036636</v>
      </c>
      <c r="B368">
        <v>0.18173200824918601</v>
      </c>
      <c r="C368">
        <v>0.51997272421654395</v>
      </c>
      <c r="D368">
        <v>6.5550340731277499E-3</v>
      </c>
      <c r="E368">
        <v>0</v>
      </c>
      <c r="F368">
        <v>0</v>
      </c>
      <c r="G368">
        <v>0</v>
      </c>
      <c r="H368">
        <v>1</v>
      </c>
      <c r="I368">
        <v>1</v>
      </c>
      <c r="J368">
        <v>2.8923199999999998</v>
      </c>
      <c r="K368">
        <v>3.2384215736893101</v>
      </c>
    </row>
    <row r="369" spans="1:11" x14ac:dyDescent="0.25">
      <c r="A369">
        <v>2.54138753203403</v>
      </c>
      <c r="B369">
        <v>0.19474233080904699</v>
      </c>
      <c r="C369">
        <v>0.53122069657811499</v>
      </c>
      <c r="D369">
        <v>6.5550340731277499E-3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2.8923199999999998</v>
      </c>
      <c r="K369">
        <v>3.2384215736893101</v>
      </c>
    </row>
    <row r="370" spans="1:11" x14ac:dyDescent="0.25">
      <c r="A370">
        <v>2.5483122937017</v>
      </c>
      <c r="B370">
        <v>0.21062959328282899</v>
      </c>
      <c r="C370">
        <v>0.53909123866938102</v>
      </c>
      <c r="D370">
        <v>6.5550340731277499E-3</v>
      </c>
      <c r="E370">
        <v>0</v>
      </c>
      <c r="F370">
        <v>0</v>
      </c>
      <c r="G370">
        <v>0</v>
      </c>
      <c r="H370">
        <v>1</v>
      </c>
      <c r="I370">
        <v>1</v>
      </c>
      <c r="J370">
        <v>2.8923199999999998</v>
      </c>
      <c r="K370">
        <v>3.2384215736893101</v>
      </c>
    </row>
    <row r="371" spans="1:11" x14ac:dyDescent="0.25">
      <c r="A371">
        <v>2.5552370553693602</v>
      </c>
      <c r="B371">
        <v>0.22971649179277201</v>
      </c>
      <c r="C371">
        <v>0.54563849955527499</v>
      </c>
      <c r="D371">
        <v>6.5550340731277499E-3</v>
      </c>
      <c r="E371">
        <v>0</v>
      </c>
      <c r="F371">
        <v>0</v>
      </c>
      <c r="G371">
        <v>0</v>
      </c>
      <c r="H371">
        <v>1</v>
      </c>
      <c r="I371">
        <v>1</v>
      </c>
      <c r="J371">
        <v>2.8923199999999998</v>
      </c>
      <c r="K371">
        <v>3.2384215736893101</v>
      </c>
    </row>
    <row r="372" spans="1:11" x14ac:dyDescent="0.25">
      <c r="A372">
        <v>2.5621618170370302</v>
      </c>
      <c r="B372">
        <v>0.25506341688043399</v>
      </c>
      <c r="C372">
        <v>0.55218576044116896</v>
      </c>
      <c r="D372">
        <v>6.5550340731277499E-3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2.8923199999999998</v>
      </c>
      <c r="K372">
        <v>3.2384215736893101</v>
      </c>
    </row>
    <row r="373" spans="1:11" x14ac:dyDescent="0.25">
      <c r="A373">
        <v>2.5690865787047001</v>
      </c>
      <c r="B373">
        <v>0.27003902731693702</v>
      </c>
      <c r="C373">
        <v>0.55873302132706304</v>
      </c>
      <c r="D373">
        <v>6.5550340731277499E-3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2.8923199999999998</v>
      </c>
      <c r="K373">
        <v>3.2384215736893101</v>
      </c>
    </row>
    <row r="374" spans="1:11" x14ac:dyDescent="0.25">
      <c r="A374">
        <v>2.5760113403723701</v>
      </c>
      <c r="B374">
        <v>0.29097203219273698</v>
      </c>
      <c r="C374">
        <v>0.56528028221295601</v>
      </c>
      <c r="D374">
        <v>6.5550340731277499E-3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2.8923199999999998</v>
      </c>
      <c r="K374">
        <v>3.2384215736893101</v>
      </c>
    </row>
    <row r="375" spans="1:11" x14ac:dyDescent="0.25">
      <c r="A375">
        <v>2.5829361020400401</v>
      </c>
      <c r="B375">
        <v>0.315815213134579</v>
      </c>
      <c r="C375">
        <v>0.57048216455582201</v>
      </c>
      <c r="D375">
        <v>6.5550340731277499E-3</v>
      </c>
      <c r="E375">
        <v>0</v>
      </c>
      <c r="F375">
        <v>0</v>
      </c>
      <c r="G375">
        <v>0</v>
      </c>
      <c r="H375">
        <v>1</v>
      </c>
      <c r="I375">
        <v>1</v>
      </c>
      <c r="J375">
        <v>2.8923199999999998</v>
      </c>
      <c r="K375">
        <v>3.2384215736893101</v>
      </c>
    </row>
    <row r="376" spans="1:11" x14ac:dyDescent="0.25">
      <c r="A376">
        <v>2.5898608637076999</v>
      </c>
      <c r="B376">
        <v>0.34191860060852902</v>
      </c>
      <c r="C376">
        <v>0.57355780023778602</v>
      </c>
      <c r="D376">
        <v>6.5550340731277499E-3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2.8923199999999998</v>
      </c>
      <c r="K376">
        <v>3.2384215736893101</v>
      </c>
    </row>
    <row r="377" spans="1:11" x14ac:dyDescent="0.25">
      <c r="A377">
        <v>2.5967856253753698</v>
      </c>
      <c r="B377">
        <v>0.33472660888565198</v>
      </c>
      <c r="C377">
        <v>0.57663343591975103</v>
      </c>
      <c r="D377">
        <v>6.5550340731277499E-3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2.8923199999999998</v>
      </c>
      <c r="K377">
        <v>3.2384215736893101</v>
      </c>
    </row>
    <row r="378" spans="1:11" x14ac:dyDescent="0.25">
      <c r="A378">
        <v>2.6037103870430398</v>
      </c>
      <c r="B378">
        <v>0.377283242486179</v>
      </c>
      <c r="C378">
        <v>0.57970907160171603</v>
      </c>
      <c r="D378">
        <v>6.5550340731277499E-3</v>
      </c>
      <c r="E378">
        <v>0</v>
      </c>
      <c r="F378">
        <v>0</v>
      </c>
      <c r="G378">
        <v>0</v>
      </c>
      <c r="H378">
        <v>1</v>
      </c>
      <c r="I378">
        <v>1</v>
      </c>
      <c r="J378">
        <v>2.8923199999999998</v>
      </c>
      <c r="K378">
        <v>3.2384215736893101</v>
      </c>
    </row>
    <row r="379" spans="1:11" x14ac:dyDescent="0.25">
      <c r="A379">
        <v>2.6106351487107098</v>
      </c>
      <c r="B379">
        <v>0.40504851950725101</v>
      </c>
      <c r="C379">
        <v>0.58278470728368004</v>
      </c>
      <c r="D379">
        <v>6.5550340731277499E-3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2.8923199999999998</v>
      </c>
      <c r="K379">
        <v>3.2384215736893101</v>
      </c>
    </row>
    <row r="380" spans="1:11" x14ac:dyDescent="0.25">
      <c r="A380">
        <v>2.61755991037837</v>
      </c>
      <c r="B380">
        <v>0.41835716540169599</v>
      </c>
      <c r="C380">
        <v>0.58586034296564504</v>
      </c>
      <c r="D380">
        <v>6.5550340731277499E-3</v>
      </c>
      <c r="E380">
        <v>0</v>
      </c>
      <c r="F380">
        <v>0</v>
      </c>
      <c r="G380">
        <v>0</v>
      </c>
      <c r="H380">
        <v>1</v>
      </c>
      <c r="I380">
        <v>1</v>
      </c>
      <c r="J380">
        <v>2.8923199999999998</v>
      </c>
      <c r="K380">
        <v>3.2384215736893101</v>
      </c>
    </row>
    <row r="381" spans="1:11" x14ac:dyDescent="0.25">
      <c r="A381">
        <v>2.62448467204604</v>
      </c>
      <c r="B381">
        <v>0.44086290454417199</v>
      </c>
      <c r="C381">
        <v>0.58893597864760905</v>
      </c>
      <c r="D381">
        <v>6.5550340731277499E-3</v>
      </c>
      <c r="E381">
        <v>0</v>
      </c>
      <c r="F381">
        <v>0</v>
      </c>
      <c r="G381">
        <v>0</v>
      </c>
      <c r="H381">
        <v>1</v>
      </c>
      <c r="I381">
        <v>1</v>
      </c>
      <c r="J381">
        <v>2.8923199999999998</v>
      </c>
      <c r="K381">
        <v>3.2384215736893101</v>
      </c>
    </row>
    <row r="382" spans="1:11" x14ac:dyDescent="0.25">
      <c r="A382">
        <v>2.6314094337137099</v>
      </c>
      <c r="B382">
        <v>0.46177205738597399</v>
      </c>
      <c r="C382">
        <v>0.59201161432957405</v>
      </c>
      <c r="D382">
        <v>6.5550340731277499E-3</v>
      </c>
      <c r="E382">
        <v>0</v>
      </c>
      <c r="F382">
        <v>0</v>
      </c>
      <c r="G382">
        <v>0</v>
      </c>
      <c r="H382">
        <v>1</v>
      </c>
      <c r="I382">
        <v>1</v>
      </c>
      <c r="J382">
        <v>2.8923199999999998</v>
      </c>
      <c r="K382">
        <v>3.2384215736893101</v>
      </c>
    </row>
    <row r="383" spans="1:11" x14ac:dyDescent="0.25">
      <c r="A383">
        <v>2.6383341953813799</v>
      </c>
      <c r="B383">
        <v>0.48128762131952502</v>
      </c>
      <c r="C383">
        <v>0.59508725001153895</v>
      </c>
      <c r="D383">
        <v>6.56065855627928E-3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2.8923199999999998</v>
      </c>
      <c r="K383">
        <v>3.2384215736893101</v>
      </c>
    </row>
    <row r="384" spans="1:11" x14ac:dyDescent="0.25">
      <c r="A384">
        <v>2.6452589570490401</v>
      </c>
      <c r="B384">
        <v>0.50107037064339499</v>
      </c>
      <c r="C384">
        <v>0.59816288569350295</v>
      </c>
      <c r="D384">
        <v>7.1058585534686204E-3</v>
      </c>
      <c r="E384">
        <v>0</v>
      </c>
      <c r="F384">
        <v>0</v>
      </c>
      <c r="G384">
        <v>0</v>
      </c>
      <c r="H384">
        <v>1</v>
      </c>
      <c r="I384">
        <v>1</v>
      </c>
      <c r="J384">
        <v>2.8923199999999998</v>
      </c>
      <c r="K384">
        <v>3.2384215736893101</v>
      </c>
    </row>
    <row r="385" spans="1:11" x14ac:dyDescent="0.25">
      <c r="A385">
        <v>2.6521837187167101</v>
      </c>
      <c r="B385">
        <v>0.52384666090605503</v>
      </c>
      <c r="C385">
        <v>0.60123852137546796</v>
      </c>
      <c r="D385">
        <v>7.6510585506579503E-3</v>
      </c>
      <c r="E385">
        <v>0</v>
      </c>
      <c r="F385">
        <v>0</v>
      </c>
      <c r="G385">
        <v>0</v>
      </c>
      <c r="H385">
        <v>1</v>
      </c>
      <c r="I385">
        <v>1</v>
      </c>
      <c r="J385">
        <v>2.8923199999999998</v>
      </c>
      <c r="K385">
        <v>3.2384215736893101</v>
      </c>
    </row>
    <row r="386" spans="1:11" x14ac:dyDescent="0.25">
      <c r="A386">
        <v>2.6591084803843801</v>
      </c>
      <c r="B386">
        <v>0.54582217029198199</v>
      </c>
      <c r="C386">
        <v>0.60369311263355896</v>
      </c>
      <c r="D386">
        <v>8.1962585478472794E-3</v>
      </c>
      <c r="E386">
        <v>0</v>
      </c>
      <c r="F386">
        <v>0</v>
      </c>
      <c r="G386">
        <v>0</v>
      </c>
      <c r="H386">
        <v>1</v>
      </c>
      <c r="I386">
        <v>0.12015339284108</v>
      </c>
      <c r="J386">
        <v>2.8923199999999998</v>
      </c>
      <c r="K386">
        <v>3.2384215736893101</v>
      </c>
    </row>
    <row r="387" spans="1:11" x14ac:dyDescent="0.25">
      <c r="A387">
        <v>2.6660332420520501</v>
      </c>
      <c r="B387">
        <v>0.56337285162247897</v>
      </c>
      <c r="C387">
        <v>0.602109455880107</v>
      </c>
      <c r="D387">
        <v>8.7414585450365807E-3</v>
      </c>
      <c r="E387">
        <v>0</v>
      </c>
      <c r="F387">
        <v>0</v>
      </c>
      <c r="G387">
        <v>0</v>
      </c>
      <c r="H387">
        <v>1</v>
      </c>
      <c r="I387">
        <v>0.12015339284108</v>
      </c>
      <c r="J387">
        <v>2.8923199999999998</v>
      </c>
      <c r="K387">
        <v>3.2384215736893101</v>
      </c>
    </row>
    <row r="388" spans="1:11" x14ac:dyDescent="0.25">
      <c r="A388">
        <v>2.6729580037197098</v>
      </c>
      <c r="B388">
        <v>0.58252904037872599</v>
      </c>
      <c r="C388">
        <v>0.60052579912665405</v>
      </c>
      <c r="D388">
        <v>9.2866585422259097E-3</v>
      </c>
      <c r="E388">
        <v>0</v>
      </c>
      <c r="F388">
        <v>0</v>
      </c>
      <c r="G388">
        <v>0</v>
      </c>
      <c r="H388">
        <v>1</v>
      </c>
      <c r="I388">
        <v>0.12015339284108</v>
      </c>
      <c r="J388">
        <v>2.8923199999999998</v>
      </c>
      <c r="K388">
        <v>3.2384215736893101</v>
      </c>
    </row>
    <row r="389" spans="1:11" x14ac:dyDescent="0.25">
      <c r="A389">
        <v>2.6798827653873798</v>
      </c>
      <c r="B389">
        <v>0.59961081579862296</v>
      </c>
      <c r="C389">
        <v>0.59894214237320098</v>
      </c>
      <c r="D389">
        <v>9.8318585394152405E-3</v>
      </c>
      <c r="E389">
        <v>0</v>
      </c>
      <c r="F389">
        <v>0</v>
      </c>
      <c r="G389">
        <v>0</v>
      </c>
      <c r="H389">
        <v>1</v>
      </c>
      <c r="I389">
        <v>0.12015339284108</v>
      </c>
      <c r="J389">
        <v>2.8923199999999998</v>
      </c>
      <c r="K389">
        <v>3.2384215736893101</v>
      </c>
    </row>
    <row r="390" spans="1:11" x14ac:dyDescent="0.25">
      <c r="A390">
        <v>2.6868075270550502</v>
      </c>
      <c r="B390">
        <v>0.61377443378535201</v>
      </c>
      <c r="C390">
        <v>0.59735848561974902</v>
      </c>
      <c r="D390">
        <v>1.03770585366045E-2</v>
      </c>
      <c r="E390">
        <v>0</v>
      </c>
      <c r="F390">
        <v>0</v>
      </c>
      <c r="G390">
        <v>0</v>
      </c>
      <c r="H390">
        <v>1</v>
      </c>
      <c r="I390">
        <v>0.12015339284108</v>
      </c>
      <c r="J390">
        <v>2.8923199999999998</v>
      </c>
      <c r="K390">
        <v>3.2384215736893101</v>
      </c>
    </row>
    <row r="391" spans="1:11" x14ac:dyDescent="0.25">
      <c r="A391">
        <v>2.6937322887227202</v>
      </c>
      <c r="B391">
        <v>0.62855627247075296</v>
      </c>
      <c r="C391">
        <v>0.59577482886629596</v>
      </c>
      <c r="D391">
        <v>1.09222585337939E-2</v>
      </c>
      <c r="E391">
        <v>0</v>
      </c>
      <c r="F391">
        <v>0</v>
      </c>
      <c r="G391">
        <v>0</v>
      </c>
      <c r="H391">
        <v>1</v>
      </c>
      <c r="I391">
        <v>0.12015339284108</v>
      </c>
      <c r="J391">
        <v>2.8923199999999998</v>
      </c>
      <c r="K391">
        <v>3.2384215736893101</v>
      </c>
    </row>
    <row r="392" spans="1:11" x14ac:dyDescent="0.25">
      <c r="A392">
        <v>2.7006570503903902</v>
      </c>
      <c r="B392">
        <v>0.64428634516607297</v>
      </c>
      <c r="C392">
        <v>0.594191172112844</v>
      </c>
      <c r="D392">
        <v>1.14674585309832E-2</v>
      </c>
      <c r="E392">
        <v>0</v>
      </c>
      <c r="F392">
        <v>0</v>
      </c>
      <c r="G392">
        <v>0</v>
      </c>
      <c r="H392">
        <v>1</v>
      </c>
      <c r="I392">
        <v>0.12015339284108</v>
      </c>
      <c r="J392">
        <v>2.8923199999999998</v>
      </c>
      <c r="K392">
        <v>3.2384215736893101</v>
      </c>
    </row>
    <row r="393" spans="1:11" x14ac:dyDescent="0.25">
      <c r="A393">
        <v>2.7075818120580499</v>
      </c>
      <c r="B393">
        <v>0.651863761942027</v>
      </c>
      <c r="C393">
        <v>0.59260751535939105</v>
      </c>
      <c r="D393">
        <v>1.20126585281725E-2</v>
      </c>
      <c r="E393">
        <v>1.0929069058377399E-3</v>
      </c>
      <c r="F393">
        <v>0</v>
      </c>
      <c r="G393">
        <v>0</v>
      </c>
      <c r="H393">
        <v>1</v>
      </c>
      <c r="I393">
        <v>0.12015339284108</v>
      </c>
      <c r="J393">
        <v>2.8923199999999998</v>
      </c>
      <c r="K393">
        <v>3.2384215736893101</v>
      </c>
    </row>
    <row r="394" spans="1:11" x14ac:dyDescent="0.25">
      <c r="A394">
        <v>2.7145065737257199</v>
      </c>
      <c r="B394">
        <v>0.65823943449626998</v>
      </c>
      <c r="C394">
        <v>0.59102385860593898</v>
      </c>
      <c r="D394">
        <v>1.2557858525361801E-2</v>
      </c>
      <c r="E394">
        <v>1.28570992971723E-3</v>
      </c>
      <c r="F394">
        <v>0</v>
      </c>
      <c r="G394">
        <v>0</v>
      </c>
      <c r="H394">
        <v>1</v>
      </c>
      <c r="I394">
        <v>0.12015339284108</v>
      </c>
      <c r="J394">
        <v>2.8923199999999998</v>
      </c>
      <c r="K394">
        <v>3.2384215736893101</v>
      </c>
    </row>
    <row r="395" spans="1:11" x14ac:dyDescent="0.25">
      <c r="A395">
        <v>2.7214313353933899</v>
      </c>
      <c r="B395">
        <v>0.66461510705051396</v>
      </c>
      <c r="C395">
        <v>0.58944020185248602</v>
      </c>
      <c r="D395">
        <v>1.31030585225511E-2</v>
      </c>
      <c r="E395">
        <v>1.47851295359672E-3</v>
      </c>
      <c r="F395">
        <v>0</v>
      </c>
      <c r="G395">
        <v>0</v>
      </c>
      <c r="H395">
        <v>1</v>
      </c>
      <c r="I395">
        <v>0.12015339284108</v>
      </c>
      <c r="J395">
        <v>2.8923199999999998</v>
      </c>
      <c r="K395">
        <v>3.2384215736893101</v>
      </c>
    </row>
    <row r="396" spans="1:11" x14ac:dyDescent="0.25">
      <c r="A396">
        <v>2.7283560970610599</v>
      </c>
      <c r="B396">
        <v>0.66981378533306102</v>
      </c>
      <c r="C396">
        <v>0.58785654509903296</v>
      </c>
      <c r="D396">
        <v>1.3648258519740501E-2</v>
      </c>
      <c r="E396">
        <v>1.67131597747621E-3</v>
      </c>
      <c r="F396">
        <v>0</v>
      </c>
      <c r="G396">
        <v>0</v>
      </c>
      <c r="H396">
        <v>1</v>
      </c>
      <c r="I396">
        <v>0.12015339284108</v>
      </c>
      <c r="J396">
        <v>2.8923199999999998</v>
      </c>
      <c r="K396">
        <v>3.2384215736893101</v>
      </c>
    </row>
    <row r="397" spans="1:11" x14ac:dyDescent="0.25">
      <c r="A397">
        <v>2.7352808587287201</v>
      </c>
      <c r="B397">
        <v>0.67476326491799599</v>
      </c>
      <c r="C397">
        <v>0.586272888345581</v>
      </c>
      <c r="D397">
        <v>1.41934585169298E-2</v>
      </c>
      <c r="E397">
        <v>1.8641190013556799E-3</v>
      </c>
      <c r="F397">
        <v>0</v>
      </c>
      <c r="G397">
        <v>0</v>
      </c>
      <c r="H397">
        <v>1</v>
      </c>
      <c r="I397">
        <v>0.12015339284108</v>
      </c>
      <c r="J397">
        <v>2.8923199999999998</v>
      </c>
      <c r="K397">
        <v>3.2384215736893101</v>
      </c>
    </row>
    <row r="398" spans="1:11" x14ac:dyDescent="0.25">
      <c r="A398">
        <v>2.74220562039639</v>
      </c>
      <c r="B398">
        <v>0.67971274450292996</v>
      </c>
      <c r="C398">
        <v>0.58468923159212804</v>
      </c>
      <c r="D398">
        <v>1.47386585141191E-2</v>
      </c>
      <c r="E398">
        <v>2.0569220252351699E-3</v>
      </c>
      <c r="F398">
        <v>0</v>
      </c>
      <c r="G398">
        <v>0</v>
      </c>
      <c r="H398">
        <v>1</v>
      </c>
      <c r="I398">
        <v>0.12015339284108</v>
      </c>
      <c r="J398">
        <v>2.8923199999999998</v>
      </c>
      <c r="K398">
        <v>3.2384215736893101</v>
      </c>
    </row>
    <row r="399" spans="1:11" x14ac:dyDescent="0.25">
      <c r="A399">
        <v>2.74913038206406</v>
      </c>
      <c r="B399">
        <v>0.68466222408786503</v>
      </c>
      <c r="C399">
        <v>0.58304864877417795</v>
      </c>
      <c r="D399">
        <v>1.5283858511308399E-2</v>
      </c>
      <c r="E399">
        <v>2.24972504911466E-3</v>
      </c>
      <c r="F399">
        <v>0</v>
      </c>
      <c r="G399">
        <v>0</v>
      </c>
      <c r="H399">
        <v>1</v>
      </c>
      <c r="I399">
        <v>0.12015339284108</v>
      </c>
      <c r="J399">
        <v>2.8923199999999998</v>
      </c>
      <c r="K399">
        <v>3.2384215736893101</v>
      </c>
    </row>
    <row r="400" spans="1:11" x14ac:dyDescent="0.25">
      <c r="A400">
        <v>2.75605514373173</v>
      </c>
      <c r="B400">
        <v>0.689611703672799</v>
      </c>
      <c r="C400">
        <v>0.57820145626623798</v>
      </c>
      <c r="D400">
        <v>1.6268797885128802E-2</v>
      </c>
      <c r="E400">
        <v>2.44252807299415E-3</v>
      </c>
      <c r="F400">
        <v>0</v>
      </c>
      <c r="G400">
        <v>0</v>
      </c>
      <c r="H400">
        <v>1</v>
      </c>
      <c r="I400">
        <v>0.12015339284108</v>
      </c>
      <c r="J400">
        <v>2.8923199999999998</v>
      </c>
      <c r="K400">
        <v>3.2384215736893101</v>
      </c>
    </row>
    <row r="401" spans="1:11" x14ac:dyDescent="0.25">
      <c r="A401">
        <v>2.7629799053993902</v>
      </c>
      <c r="B401">
        <v>0.69456118325773397</v>
      </c>
      <c r="C401">
        <v>0.57335426375829701</v>
      </c>
      <c r="D401">
        <v>1.8532551180200901E-2</v>
      </c>
      <c r="E401">
        <v>2.6353310968736401E-3</v>
      </c>
      <c r="F401">
        <v>0</v>
      </c>
      <c r="G401">
        <v>0</v>
      </c>
      <c r="H401">
        <v>1</v>
      </c>
      <c r="I401">
        <v>0.12015339284108</v>
      </c>
      <c r="J401">
        <v>2.8923199999999998</v>
      </c>
      <c r="K401">
        <v>3.2384215736893101</v>
      </c>
    </row>
    <row r="402" spans="1:11" x14ac:dyDescent="0.25">
      <c r="A402">
        <v>2.7699046670670602</v>
      </c>
      <c r="B402">
        <v>0.69951066284266805</v>
      </c>
      <c r="C402">
        <v>0.56850707125035704</v>
      </c>
      <c r="D402">
        <v>2.0796304475272899E-2</v>
      </c>
      <c r="E402">
        <v>2.8281341207531101E-3</v>
      </c>
      <c r="F402">
        <v>0</v>
      </c>
      <c r="G402">
        <v>0</v>
      </c>
      <c r="H402">
        <v>1</v>
      </c>
      <c r="I402">
        <v>0.12015339284108</v>
      </c>
      <c r="J402">
        <v>2.8923199999999998</v>
      </c>
      <c r="K402">
        <v>3.2384215736893101</v>
      </c>
    </row>
    <row r="403" spans="1:11" x14ac:dyDescent="0.25">
      <c r="A403">
        <v>2.7768294287347302</v>
      </c>
      <c r="B403">
        <v>0.70242463279920198</v>
      </c>
      <c r="C403">
        <v>0.56365987874241696</v>
      </c>
      <c r="D403">
        <v>2.3060057770345001E-2</v>
      </c>
      <c r="E403">
        <v>3.0209371446326002E-3</v>
      </c>
      <c r="F403">
        <v>0</v>
      </c>
      <c r="G403">
        <v>0</v>
      </c>
      <c r="H403">
        <v>1.73153721805413E-2</v>
      </c>
      <c r="I403">
        <v>0.12015339284108</v>
      </c>
      <c r="J403">
        <v>2.8923199999999998</v>
      </c>
      <c r="K403">
        <v>3.2384215736893101</v>
      </c>
    </row>
    <row r="404" spans="1:11" x14ac:dyDescent="0.25">
      <c r="A404">
        <v>2.7837541904024001</v>
      </c>
      <c r="B404">
        <v>0.69766345873111202</v>
      </c>
      <c r="C404">
        <v>0.558812686234476</v>
      </c>
      <c r="D404">
        <v>2.53238110654171E-2</v>
      </c>
      <c r="E404">
        <v>3.2137401685120898E-3</v>
      </c>
      <c r="F404">
        <v>0</v>
      </c>
      <c r="G404">
        <v>0</v>
      </c>
      <c r="H404">
        <v>1.73153721805413E-2</v>
      </c>
      <c r="I404">
        <v>0.12015339284108</v>
      </c>
      <c r="J404">
        <v>2.8923199999999998</v>
      </c>
      <c r="K404">
        <v>3.2384215736893101</v>
      </c>
    </row>
    <row r="405" spans="1:11" x14ac:dyDescent="0.25">
      <c r="A405">
        <v>2.7906789520700701</v>
      </c>
      <c r="B405">
        <v>0.69290228466302295</v>
      </c>
      <c r="C405">
        <v>0.55396549372653603</v>
      </c>
      <c r="D405">
        <v>2.7587564360489199E-2</v>
      </c>
      <c r="E405">
        <v>3.4065431923915798E-3</v>
      </c>
      <c r="F405">
        <v>0</v>
      </c>
      <c r="G405">
        <v>0</v>
      </c>
      <c r="H405">
        <v>1.73153721805413E-2</v>
      </c>
      <c r="I405">
        <v>0.12015339284108</v>
      </c>
      <c r="J405">
        <v>2.8923199999999998</v>
      </c>
      <c r="K405">
        <v>3.2384215736893101</v>
      </c>
    </row>
    <row r="406" spans="1:11" x14ac:dyDescent="0.25">
      <c r="A406">
        <v>2.7976037137377299</v>
      </c>
      <c r="B406">
        <v>0.68814111059493299</v>
      </c>
      <c r="C406">
        <v>0.54911830121859495</v>
      </c>
      <c r="D406">
        <v>2.9851317655561298E-2</v>
      </c>
      <c r="E406">
        <v>3.5993462162710699E-3</v>
      </c>
      <c r="F406">
        <v>0</v>
      </c>
      <c r="G406">
        <v>0</v>
      </c>
      <c r="H406">
        <v>1.73153721805413E-2</v>
      </c>
      <c r="I406">
        <v>0.12015339284108</v>
      </c>
      <c r="J406">
        <v>2.8923199999999998</v>
      </c>
      <c r="K406">
        <v>3.2384215736893101</v>
      </c>
    </row>
    <row r="407" spans="1:11" x14ac:dyDescent="0.25">
      <c r="A407">
        <v>2.8045284754053998</v>
      </c>
      <c r="B407">
        <v>0.68401253082294999</v>
      </c>
      <c r="C407">
        <v>0.54406511791950296</v>
      </c>
      <c r="D407">
        <v>3.2115070950633297E-2</v>
      </c>
      <c r="E407">
        <v>3.7921492401505399E-3</v>
      </c>
      <c r="F407">
        <v>0</v>
      </c>
      <c r="G407">
        <v>0</v>
      </c>
      <c r="H407">
        <v>1.73153721805413E-2</v>
      </c>
      <c r="I407">
        <v>0.12015339284108</v>
      </c>
      <c r="J407">
        <v>2.8923199999999998</v>
      </c>
      <c r="K407">
        <v>3.2384215736893101</v>
      </c>
    </row>
    <row r="408" spans="1:11" x14ac:dyDescent="0.25">
      <c r="A408">
        <v>2.8114532370730698</v>
      </c>
      <c r="B408">
        <v>0.68049031833066798</v>
      </c>
      <c r="C408">
        <v>0.53870524165973099</v>
      </c>
      <c r="D408">
        <v>3.4378824245705403E-2</v>
      </c>
      <c r="E408">
        <v>3.9849522640300304E-3</v>
      </c>
      <c r="F408">
        <v>0</v>
      </c>
      <c r="G408">
        <v>0</v>
      </c>
      <c r="H408">
        <v>1.73153721805413E-2</v>
      </c>
      <c r="I408">
        <v>0.12015339284108</v>
      </c>
      <c r="J408">
        <v>2.8923199999999998</v>
      </c>
      <c r="K408">
        <v>3.2384215736893101</v>
      </c>
    </row>
    <row r="409" spans="1:11" x14ac:dyDescent="0.25">
      <c r="A409">
        <v>2.8183779987407398</v>
      </c>
      <c r="B409">
        <v>0.67696810583838696</v>
      </c>
      <c r="C409">
        <v>0.53334536539996003</v>
      </c>
      <c r="D409">
        <v>3.6642577540777502E-2</v>
      </c>
      <c r="E409">
        <v>4.17775528790952E-3</v>
      </c>
      <c r="F409">
        <v>0</v>
      </c>
      <c r="G409">
        <v>0</v>
      </c>
      <c r="H409">
        <v>1.73153721805413E-2</v>
      </c>
      <c r="I409">
        <v>0.12015339284108</v>
      </c>
      <c r="J409">
        <v>2.8923199999999998</v>
      </c>
      <c r="K409">
        <v>3.2384215736893101</v>
      </c>
    </row>
    <row r="410" spans="1:11" x14ac:dyDescent="0.25">
      <c r="A410">
        <v>2.8253027604084</v>
      </c>
      <c r="B410">
        <v>0.67344589334610505</v>
      </c>
      <c r="C410">
        <v>0.52798548914018795</v>
      </c>
      <c r="D410">
        <v>3.8906330835849698E-2</v>
      </c>
      <c r="E410">
        <v>4.4012436570999699E-3</v>
      </c>
      <c r="F410">
        <v>0</v>
      </c>
      <c r="G410">
        <v>0</v>
      </c>
      <c r="H410">
        <v>1.73153721805413E-2</v>
      </c>
      <c r="I410">
        <v>0.12015339284108</v>
      </c>
      <c r="J410">
        <v>2.8923199999999998</v>
      </c>
      <c r="K410">
        <v>3.2384215736893101</v>
      </c>
    </row>
    <row r="411" spans="1:11" x14ac:dyDescent="0.25">
      <c r="A411">
        <v>2.83222752207607</v>
      </c>
      <c r="B411">
        <v>0.66992368085382303</v>
      </c>
      <c r="C411">
        <v>0.52262561288041598</v>
      </c>
      <c r="D411">
        <v>4.1170084130921797E-2</v>
      </c>
      <c r="E411">
        <v>4.6576491545119898E-3</v>
      </c>
      <c r="F411">
        <v>0</v>
      </c>
      <c r="G411">
        <v>0</v>
      </c>
      <c r="H411">
        <v>1.73153721805413E-2</v>
      </c>
      <c r="I411">
        <v>0.12015339284108</v>
      </c>
      <c r="J411">
        <v>2.8923199999999998</v>
      </c>
      <c r="K411">
        <v>3.2384215736893101</v>
      </c>
    </row>
    <row r="412" spans="1:11" x14ac:dyDescent="0.25">
      <c r="A412">
        <v>2.83915228374374</v>
      </c>
      <c r="B412">
        <v>0.66640146836154202</v>
      </c>
      <c r="C412">
        <v>0.51726573662064501</v>
      </c>
      <c r="D412">
        <v>4.3433837425993702E-2</v>
      </c>
      <c r="E412">
        <v>4.9140546519240002E-3</v>
      </c>
      <c r="F412">
        <v>0</v>
      </c>
      <c r="G412">
        <v>0</v>
      </c>
      <c r="H412">
        <v>1.73153721805413E-2</v>
      </c>
      <c r="I412">
        <v>0.12015339284108</v>
      </c>
      <c r="J412">
        <v>2.8923199999999998</v>
      </c>
      <c r="K412">
        <v>3.2384215736893101</v>
      </c>
    </row>
    <row r="413" spans="1:11" x14ac:dyDescent="0.25">
      <c r="A413">
        <v>2.8460770454114099</v>
      </c>
      <c r="B413">
        <v>0.66287925586926</v>
      </c>
      <c r="C413">
        <v>0.51190586036087304</v>
      </c>
      <c r="D413">
        <v>4.5697590721065801E-2</v>
      </c>
      <c r="E413">
        <v>5.1704601493360201E-3</v>
      </c>
      <c r="F413">
        <v>0</v>
      </c>
      <c r="G413">
        <v>0</v>
      </c>
      <c r="H413">
        <v>1.73153721805413E-2</v>
      </c>
      <c r="I413">
        <v>0.12015339284108</v>
      </c>
      <c r="J413">
        <v>2.8923199999999998</v>
      </c>
      <c r="K413">
        <v>3.2384215736893101</v>
      </c>
    </row>
    <row r="414" spans="1:11" x14ac:dyDescent="0.25">
      <c r="A414">
        <v>2.8530018070790701</v>
      </c>
      <c r="B414">
        <v>0.65905913431671503</v>
      </c>
      <c r="C414">
        <v>0.50654598410110097</v>
      </c>
      <c r="D414">
        <v>4.79613440161379E-2</v>
      </c>
      <c r="E414">
        <v>5.42686564674804E-3</v>
      </c>
      <c r="F414">
        <v>0</v>
      </c>
      <c r="G414">
        <v>0</v>
      </c>
      <c r="H414">
        <v>1.73153721805413E-2</v>
      </c>
      <c r="I414">
        <v>0.12015339284108</v>
      </c>
      <c r="J414">
        <v>2.8923199999999998</v>
      </c>
      <c r="K414">
        <v>3.2384215736893101</v>
      </c>
    </row>
    <row r="415" spans="1:11" x14ac:dyDescent="0.25">
      <c r="A415">
        <v>2.8599265687467401</v>
      </c>
      <c r="B415">
        <v>0.64808740985774105</v>
      </c>
      <c r="C415">
        <v>0.501186107841329</v>
      </c>
      <c r="D415">
        <v>5.0225097311209999E-2</v>
      </c>
      <c r="E415">
        <v>5.6832711441600599E-3</v>
      </c>
      <c r="F415">
        <v>0</v>
      </c>
      <c r="G415">
        <v>0</v>
      </c>
      <c r="H415">
        <v>1.73153721805413E-2</v>
      </c>
      <c r="I415">
        <v>0.12015339284108</v>
      </c>
      <c r="J415">
        <v>2.8923199999999998</v>
      </c>
      <c r="K415">
        <v>3.2384215736893101</v>
      </c>
    </row>
    <row r="416" spans="1:11" x14ac:dyDescent="0.25">
      <c r="A416">
        <v>2.8668513304144101</v>
      </c>
      <c r="B416">
        <v>0.637145212658209</v>
      </c>
      <c r="C416">
        <v>0.49582623158155698</v>
      </c>
      <c r="D416">
        <v>5.2488850606282202E-2</v>
      </c>
      <c r="E416">
        <v>5.9396766415720798E-3</v>
      </c>
      <c r="F416">
        <v>0</v>
      </c>
      <c r="G416">
        <v>0</v>
      </c>
      <c r="H416">
        <v>1.73153721805413E-2</v>
      </c>
      <c r="I416">
        <v>0.12015339284108</v>
      </c>
      <c r="J416">
        <v>2.8923199999999998</v>
      </c>
      <c r="K416">
        <v>3.2384215736893101</v>
      </c>
    </row>
    <row r="417" spans="1:11" x14ac:dyDescent="0.25">
      <c r="A417">
        <v>2.8737760920820801</v>
      </c>
      <c r="B417">
        <v>0.62940077364824198</v>
      </c>
      <c r="C417">
        <v>0.49046635532178601</v>
      </c>
      <c r="D417">
        <v>5.4752603901354099E-2</v>
      </c>
      <c r="E417">
        <v>6.1960821389840798E-3</v>
      </c>
      <c r="F417">
        <v>0</v>
      </c>
      <c r="G417">
        <v>0</v>
      </c>
      <c r="H417">
        <v>1.73153721805413E-2</v>
      </c>
      <c r="I417">
        <v>0.12015339284108</v>
      </c>
      <c r="J417">
        <v>2.8923199999999998</v>
      </c>
      <c r="K417">
        <v>3.2384215736893101</v>
      </c>
    </row>
    <row r="418" spans="1:11" x14ac:dyDescent="0.25">
      <c r="A418">
        <v>2.8807008537497398</v>
      </c>
      <c r="B418">
        <v>0.62165633463827397</v>
      </c>
      <c r="C418">
        <v>0.48510647906201398</v>
      </c>
      <c r="D418">
        <v>6.0725829593614403E-2</v>
      </c>
      <c r="E418">
        <v>6.4524876363960997E-3</v>
      </c>
      <c r="F418">
        <v>0</v>
      </c>
      <c r="G418">
        <v>0</v>
      </c>
      <c r="H418">
        <v>1.73153721805413E-2</v>
      </c>
      <c r="I418">
        <v>0.12015339284108</v>
      </c>
      <c r="J418">
        <v>2.8923199999999998</v>
      </c>
      <c r="K418">
        <v>3.2384215736893101</v>
      </c>
    </row>
    <row r="419" spans="1:11" x14ac:dyDescent="0.25">
      <c r="A419">
        <v>2.8876256154174098</v>
      </c>
      <c r="B419">
        <v>0.61268554153004395</v>
      </c>
      <c r="C419">
        <v>0.47967083877294803</v>
      </c>
      <c r="D419">
        <v>6.8434346589321599E-2</v>
      </c>
      <c r="E419">
        <v>6.7088931338081196E-3</v>
      </c>
      <c r="F419">
        <v>0</v>
      </c>
      <c r="G419">
        <v>0</v>
      </c>
      <c r="H419">
        <v>1.73153721805413E-2</v>
      </c>
      <c r="I419">
        <v>0.12015339284108</v>
      </c>
      <c r="J419">
        <v>2.8923199999999998</v>
      </c>
      <c r="K419">
        <v>3.2384215736893101</v>
      </c>
    </row>
    <row r="420" spans="1:11" x14ac:dyDescent="0.25">
      <c r="A420">
        <v>2.8945503770850798</v>
      </c>
      <c r="B420">
        <v>0.60233515447546704</v>
      </c>
      <c r="C420">
        <v>0.47396140524993702</v>
      </c>
      <c r="D420">
        <v>7.6142863585028905E-2</v>
      </c>
      <c r="E420">
        <v>6.9652986312201404E-3</v>
      </c>
      <c r="F420">
        <v>0</v>
      </c>
      <c r="G420">
        <v>0</v>
      </c>
      <c r="H420">
        <v>1.73153721805413E-2</v>
      </c>
      <c r="I420">
        <v>0.12015339284108</v>
      </c>
      <c r="J420">
        <v>2.8923199999999998</v>
      </c>
      <c r="K420">
        <v>3.2384215736893101</v>
      </c>
    </row>
    <row r="421" spans="1:11" x14ac:dyDescent="0.25">
      <c r="A421">
        <v>2.9014751387527502</v>
      </c>
      <c r="B421">
        <v>0.59198476742089101</v>
      </c>
      <c r="C421">
        <v>0.46825197172692501</v>
      </c>
      <c r="D421">
        <v>8.3851380580736198E-2</v>
      </c>
      <c r="E421">
        <v>7.2217041286321603E-3</v>
      </c>
      <c r="F421">
        <v>0</v>
      </c>
      <c r="G421">
        <v>0</v>
      </c>
      <c r="H421">
        <v>1.73153721805413E-2</v>
      </c>
      <c r="I421">
        <v>0.12015339284108</v>
      </c>
      <c r="J421">
        <v>2.8923199999999998</v>
      </c>
      <c r="K421">
        <v>3.2384215736893101</v>
      </c>
    </row>
    <row r="422" spans="1:11" x14ac:dyDescent="0.25">
      <c r="A422">
        <v>2.9083999004204202</v>
      </c>
      <c r="B422">
        <v>0.58094440090528698</v>
      </c>
      <c r="C422">
        <v>0.462542538203915</v>
      </c>
      <c r="D422">
        <v>9.1559897576442895E-2</v>
      </c>
      <c r="E422">
        <v>7.4781096260441698E-3</v>
      </c>
      <c r="F422">
        <v>0</v>
      </c>
      <c r="G422">
        <v>0</v>
      </c>
      <c r="H422">
        <v>1.73153721805413E-2</v>
      </c>
      <c r="I422">
        <v>0.12015339284108</v>
      </c>
      <c r="J422">
        <v>2.8923199999999998</v>
      </c>
      <c r="K422">
        <v>3.2384215736893101</v>
      </c>
    </row>
    <row r="423" spans="1:11" x14ac:dyDescent="0.25">
      <c r="A423">
        <v>2.9153246620880799</v>
      </c>
      <c r="B423">
        <v>0.56985372965256098</v>
      </c>
      <c r="C423">
        <v>0.45683310468090399</v>
      </c>
      <c r="D423">
        <v>9.9268414572150104E-2</v>
      </c>
      <c r="E423">
        <v>7.7345151234561897E-3</v>
      </c>
      <c r="F423">
        <v>0</v>
      </c>
      <c r="G423">
        <v>0</v>
      </c>
      <c r="H423">
        <v>1.73153721805413E-2</v>
      </c>
      <c r="I423">
        <v>0.12015339284108</v>
      </c>
      <c r="J423">
        <v>2.8923199999999998</v>
      </c>
      <c r="K423">
        <v>3.2384215736893101</v>
      </c>
    </row>
    <row r="424" spans="1:11" x14ac:dyDescent="0.25">
      <c r="A424">
        <v>2.9222494237557499</v>
      </c>
      <c r="B424">
        <v>0.55800589759661101</v>
      </c>
      <c r="C424">
        <v>0.45112367115789298</v>
      </c>
      <c r="D424">
        <v>0.10697693156785699</v>
      </c>
      <c r="E424">
        <v>7.9909206208682096E-3</v>
      </c>
      <c r="F424">
        <v>0</v>
      </c>
      <c r="G424">
        <v>0</v>
      </c>
      <c r="H424">
        <v>1.73153721805413E-2</v>
      </c>
      <c r="I424">
        <v>0.12015339284108</v>
      </c>
      <c r="J424">
        <v>2.8923199999999998</v>
      </c>
      <c r="K424">
        <v>3.2384215736893101</v>
      </c>
    </row>
    <row r="425" spans="1:11" x14ac:dyDescent="0.25">
      <c r="A425">
        <v>2.9291741854234199</v>
      </c>
      <c r="B425">
        <v>0.54582220473804299</v>
      </c>
      <c r="C425">
        <v>0.44546972120682699</v>
      </c>
      <c r="D425">
        <v>0.114685448563564</v>
      </c>
      <c r="E425">
        <v>8.2633204432515494E-3</v>
      </c>
      <c r="F425">
        <v>0</v>
      </c>
      <c r="G425">
        <v>0</v>
      </c>
      <c r="H425">
        <v>1.73153721805413E-2</v>
      </c>
      <c r="I425">
        <v>0.12015339284108</v>
      </c>
      <c r="J425">
        <v>2.8923199999999998</v>
      </c>
      <c r="K425">
        <v>3.2384215736893101</v>
      </c>
    </row>
    <row r="426" spans="1:11" x14ac:dyDescent="0.25">
      <c r="A426">
        <v>2.9360989470910899</v>
      </c>
      <c r="B426">
        <v>0.53417862290543106</v>
      </c>
      <c r="C426">
        <v>0.44020694415478001</v>
      </c>
      <c r="D426">
        <v>0.122393965559271</v>
      </c>
      <c r="E426">
        <v>8.6024040634479406E-3</v>
      </c>
      <c r="F426">
        <v>0</v>
      </c>
      <c r="G426">
        <v>0</v>
      </c>
      <c r="H426">
        <v>1.73153721805413E-2</v>
      </c>
      <c r="I426">
        <v>0.12015339284108</v>
      </c>
      <c r="J426">
        <v>2.8923199999999998</v>
      </c>
      <c r="K426">
        <v>3.2384215736893101</v>
      </c>
    </row>
    <row r="427" spans="1:11" x14ac:dyDescent="0.25">
      <c r="A427">
        <v>2.9430237087587501</v>
      </c>
      <c r="B427">
        <v>0.52153149213505401</v>
      </c>
      <c r="C427">
        <v>0.43494416710273398</v>
      </c>
      <c r="D427">
        <v>0.130102482554978</v>
      </c>
      <c r="E427">
        <v>8.9414876836443006E-3</v>
      </c>
      <c r="F427">
        <v>0</v>
      </c>
      <c r="G427">
        <v>0</v>
      </c>
      <c r="H427">
        <v>1.73153721805413E-2</v>
      </c>
      <c r="I427">
        <v>0.12015339284108</v>
      </c>
      <c r="J427">
        <v>2.8923199999999998</v>
      </c>
      <c r="K427">
        <v>3.2384215736893101</v>
      </c>
    </row>
    <row r="428" spans="1:11" x14ac:dyDescent="0.25">
      <c r="A428">
        <v>2.9499484704264201</v>
      </c>
      <c r="B428">
        <v>0.50834395583602099</v>
      </c>
      <c r="C428">
        <v>0.42968139005068701</v>
      </c>
      <c r="D428">
        <v>0.13781099955068499</v>
      </c>
      <c r="E428">
        <v>9.2805713038406797E-3</v>
      </c>
      <c r="F428">
        <v>0</v>
      </c>
      <c r="G428">
        <v>0</v>
      </c>
      <c r="H428">
        <v>1.73153721805413E-2</v>
      </c>
      <c r="I428">
        <v>0.12015339284108</v>
      </c>
      <c r="J428">
        <v>2.8923199999999998</v>
      </c>
      <c r="K428">
        <v>3.2384215736893101</v>
      </c>
    </row>
    <row r="429" spans="1:11" x14ac:dyDescent="0.25">
      <c r="A429">
        <v>2.95687323209409</v>
      </c>
      <c r="B429">
        <v>0.49664190524985202</v>
      </c>
      <c r="C429">
        <v>0.42441861299863898</v>
      </c>
      <c r="D429">
        <v>0.145519516546393</v>
      </c>
      <c r="E429">
        <v>9.6196549240370691E-3</v>
      </c>
      <c r="F429">
        <v>0</v>
      </c>
      <c r="G429">
        <v>0</v>
      </c>
      <c r="H429">
        <v>1.73153721805413E-2</v>
      </c>
      <c r="I429">
        <v>0.12015339284108</v>
      </c>
      <c r="J429">
        <v>2.8923199999999998</v>
      </c>
      <c r="K429">
        <v>3.2384215736893101</v>
      </c>
    </row>
    <row r="430" spans="1:11" x14ac:dyDescent="0.25">
      <c r="A430">
        <v>2.96379799376176</v>
      </c>
      <c r="B430">
        <v>0.48481817859774101</v>
      </c>
      <c r="C430">
        <v>0.419155835946592</v>
      </c>
      <c r="D430">
        <v>0.15322803354209999</v>
      </c>
      <c r="E430">
        <v>9.9587385442334499E-3</v>
      </c>
      <c r="F430">
        <v>0</v>
      </c>
      <c r="G430">
        <v>0</v>
      </c>
      <c r="H430">
        <v>1.73153721805413E-2</v>
      </c>
      <c r="I430">
        <v>0.12015339284108</v>
      </c>
      <c r="J430">
        <v>2.8923199999999998</v>
      </c>
      <c r="K430">
        <v>3.2384215736893101</v>
      </c>
    </row>
    <row r="431" spans="1:11" x14ac:dyDescent="0.25">
      <c r="A431">
        <v>2.9707227554294202</v>
      </c>
      <c r="B431">
        <v>0.47290998090151198</v>
      </c>
      <c r="C431">
        <v>0.41389305889454497</v>
      </c>
      <c r="D431">
        <v>0.16275174236793399</v>
      </c>
      <c r="E431">
        <v>1.02978221644298E-2</v>
      </c>
      <c r="F431">
        <v>0</v>
      </c>
      <c r="G431">
        <v>0</v>
      </c>
      <c r="H431">
        <v>1.73153721805413E-2</v>
      </c>
      <c r="I431">
        <v>0.12015339284108</v>
      </c>
      <c r="J431">
        <v>2.8923199999999998</v>
      </c>
      <c r="K431">
        <v>3.2384215736893101</v>
      </c>
    </row>
    <row r="432" spans="1:11" x14ac:dyDescent="0.25">
      <c r="A432">
        <v>2.9776475170970902</v>
      </c>
      <c r="B432">
        <v>0.461403725083736</v>
      </c>
      <c r="C432">
        <v>0.408630281842499</v>
      </c>
      <c r="D432">
        <v>0.172748521985647</v>
      </c>
      <c r="E432">
        <v>1.0636905784626199E-2</v>
      </c>
      <c r="F432">
        <v>0</v>
      </c>
      <c r="G432">
        <v>0</v>
      </c>
      <c r="H432">
        <v>1.73153721805413E-2</v>
      </c>
      <c r="I432">
        <v>0.12015339284108</v>
      </c>
      <c r="J432">
        <v>2.8923199999999998</v>
      </c>
      <c r="K432">
        <v>3.2384215736893101</v>
      </c>
    </row>
    <row r="433" spans="1:11" x14ac:dyDescent="0.25">
      <c r="A433">
        <v>2.9845722787647602</v>
      </c>
      <c r="B433">
        <v>0.450502742833221</v>
      </c>
      <c r="C433">
        <v>0.40336750479045103</v>
      </c>
      <c r="D433">
        <v>0.182745301603361</v>
      </c>
      <c r="E433">
        <v>1.09759894048225E-2</v>
      </c>
      <c r="F433">
        <v>0</v>
      </c>
      <c r="G433">
        <v>0</v>
      </c>
      <c r="H433">
        <v>1.73153721805413E-2</v>
      </c>
      <c r="I433">
        <v>0.12015339284108</v>
      </c>
      <c r="J433">
        <v>2.8923199999999998</v>
      </c>
      <c r="K433">
        <v>3.2384215736893101</v>
      </c>
    </row>
    <row r="434" spans="1:11" x14ac:dyDescent="0.25">
      <c r="A434">
        <v>2.9914970404324301</v>
      </c>
      <c r="B434">
        <v>0.44018664490721898</v>
      </c>
      <c r="C434">
        <v>0.398104727738404</v>
      </c>
      <c r="D434">
        <v>0.192742081221075</v>
      </c>
      <c r="E434">
        <v>1.13150730250189E-2</v>
      </c>
      <c r="F434">
        <v>0</v>
      </c>
      <c r="G434">
        <v>0</v>
      </c>
      <c r="H434">
        <v>1.73153721805413E-2</v>
      </c>
      <c r="I434">
        <v>0.12015339284108</v>
      </c>
      <c r="J434">
        <v>2.8923199999999998</v>
      </c>
      <c r="K434">
        <v>3.2384215736893101</v>
      </c>
    </row>
    <row r="435" spans="1:11" x14ac:dyDescent="0.25">
      <c r="A435">
        <v>2.9984218021001001</v>
      </c>
      <c r="B435">
        <v>0.42725014684840701</v>
      </c>
      <c r="C435">
        <v>0.39284195068635702</v>
      </c>
      <c r="D435">
        <v>0.202738860838789</v>
      </c>
      <c r="E435">
        <v>1.16541566452153E-2</v>
      </c>
      <c r="F435">
        <v>0</v>
      </c>
      <c r="G435">
        <v>0</v>
      </c>
      <c r="H435">
        <v>1.73153721805413E-2</v>
      </c>
      <c r="I435">
        <v>0.12015339284108</v>
      </c>
      <c r="J435">
        <v>2.8923199999999998</v>
      </c>
      <c r="K435">
        <v>3.2384215736893101</v>
      </c>
    </row>
    <row r="436" spans="1:11" x14ac:dyDescent="0.25">
      <c r="A436">
        <v>3.0053465637677599</v>
      </c>
      <c r="B436">
        <v>0.41498756035882001</v>
      </c>
      <c r="C436">
        <v>0.38757917363430999</v>
      </c>
      <c r="D436">
        <v>0.21273564045650301</v>
      </c>
      <c r="E436">
        <v>1.19932402654117E-2</v>
      </c>
      <c r="F436">
        <v>0</v>
      </c>
      <c r="G436">
        <v>0</v>
      </c>
      <c r="H436">
        <v>1.73153721805413E-2</v>
      </c>
      <c r="I436">
        <v>0.12015339284108</v>
      </c>
      <c r="J436">
        <v>2.8923199999999998</v>
      </c>
      <c r="K436">
        <v>3.2384215736893101</v>
      </c>
    </row>
    <row r="437" spans="1:11" x14ac:dyDescent="0.25">
      <c r="A437">
        <v>3.0122713254354299</v>
      </c>
      <c r="B437">
        <v>0.40355383136256401</v>
      </c>
      <c r="C437">
        <v>0.38231639658226302</v>
      </c>
      <c r="D437">
        <v>0.22273242007421701</v>
      </c>
      <c r="E437">
        <v>1.2332323885607999E-2</v>
      </c>
      <c r="F437">
        <v>0</v>
      </c>
      <c r="G437">
        <v>0</v>
      </c>
      <c r="H437">
        <v>1.73153721805413E-2</v>
      </c>
      <c r="I437">
        <v>0.12015339284108</v>
      </c>
      <c r="J437">
        <v>2.8923199999999998</v>
      </c>
      <c r="K437">
        <v>3.2384215736893101</v>
      </c>
    </row>
    <row r="438" spans="1:11" x14ac:dyDescent="0.25">
      <c r="A438">
        <v>3.0191960871030998</v>
      </c>
      <c r="B438">
        <v>0.39343667692230699</v>
      </c>
      <c r="C438">
        <v>0.377379077104603</v>
      </c>
      <c r="D438">
        <v>0.23272919969193101</v>
      </c>
      <c r="E438">
        <v>1.2671407505804399E-2</v>
      </c>
      <c r="F438">
        <v>0</v>
      </c>
      <c r="G438">
        <v>0</v>
      </c>
      <c r="H438">
        <v>1.73153721805413E-2</v>
      </c>
      <c r="I438">
        <v>0.12015339284108</v>
      </c>
      <c r="J438">
        <v>2.8923199999999998</v>
      </c>
      <c r="K438">
        <v>3.2384215736893101</v>
      </c>
    </row>
    <row r="439" spans="1:11" x14ac:dyDescent="0.25">
      <c r="A439">
        <v>3.0261208487707698</v>
      </c>
      <c r="B439">
        <v>0.38392406180552202</v>
      </c>
      <c r="C439">
        <v>0.37246283623767901</v>
      </c>
      <c r="D439">
        <v>0.24272597930964501</v>
      </c>
      <c r="E439">
        <v>1.3010491126000801E-2</v>
      </c>
      <c r="F439">
        <v>0</v>
      </c>
      <c r="G439">
        <v>0</v>
      </c>
      <c r="H439">
        <v>1.73153721805413E-2</v>
      </c>
      <c r="I439">
        <v>0.12015339284108</v>
      </c>
      <c r="J439">
        <v>2.8923199999999998</v>
      </c>
      <c r="K439">
        <v>3.2384215736893101</v>
      </c>
    </row>
    <row r="440" spans="1:11" x14ac:dyDescent="0.25">
      <c r="A440">
        <v>3.03304561043843</v>
      </c>
      <c r="B440">
        <v>0.37415886269951498</v>
      </c>
      <c r="C440">
        <v>0.36754659537075601</v>
      </c>
      <c r="D440">
        <v>0.25399537760809299</v>
      </c>
      <c r="E440">
        <v>1.3349574746197201E-2</v>
      </c>
      <c r="F440">
        <v>0</v>
      </c>
      <c r="G440">
        <v>0</v>
      </c>
      <c r="H440">
        <v>1.73153721805413E-2</v>
      </c>
      <c r="I440">
        <v>0.12015339284108</v>
      </c>
      <c r="J440">
        <v>2.8923199999999998</v>
      </c>
      <c r="K440">
        <v>3.2384215736893101</v>
      </c>
    </row>
    <row r="441" spans="1:11" x14ac:dyDescent="0.25">
      <c r="A441">
        <v>3.0399703721061</v>
      </c>
      <c r="B441">
        <v>0.36292526123397101</v>
      </c>
      <c r="C441">
        <v>0.36263035450383202</v>
      </c>
      <c r="D441">
        <v>0.26593663818382801</v>
      </c>
      <c r="E441">
        <v>1.37500585451705E-2</v>
      </c>
      <c r="F441">
        <v>0</v>
      </c>
      <c r="G441">
        <v>0</v>
      </c>
      <c r="H441">
        <v>1.73153721805413E-2</v>
      </c>
      <c r="I441">
        <v>0.12015339284108</v>
      </c>
      <c r="J441">
        <v>2.8923199999999998</v>
      </c>
      <c r="K441">
        <v>3.2384215736893101</v>
      </c>
    </row>
    <row r="442" spans="1:11" x14ac:dyDescent="0.25">
      <c r="A442">
        <v>3.04689513377377</v>
      </c>
      <c r="B442">
        <v>0.35169165976842798</v>
      </c>
      <c r="C442">
        <v>0.35771411363690903</v>
      </c>
      <c r="D442">
        <v>0.27787789875956198</v>
      </c>
      <c r="E442">
        <v>1.43660917416821E-2</v>
      </c>
      <c r="F442">
        <v>0</v>
      </c>
      <c r="G442">
        <v>0</v>
      </c>
      <c r="H442">
        <v>1.73153721805413E-2</v>
      </c>
      <c r="I442">
        <v>0.12015339284108</v>
      </c>
      <c r="J442">
        <v>2.8923199999999998</v>
      </c>
      <c r="K442">
        <v>3.2384215736893101</v>
      </c>
    </row>
    <row r="443" spans="1:11" x14ac:dyDescent="0.25">
      <c r="A443">
        <v>3.0538198954414399</v>
      </c>
      <c r="B443">
        <v>0.34169298968948503</v>
      </c>
      <c r="C443">
        <v>0.35279787276998498</v>
      </c>
      <c r="D443">
        <v>0.289819159335298</v>
      </c>
      <c r="E443">
        <v>1.4982124938193699E-2</v>
      </c>
      <c r="F443">
        <v>0</v>
      </c>
      <c r="G443">
        <v>0</v>
      </c>
      <c r="H443">
        <v>1.73153721805413E-2</v>
      </c>
      <c r="I443">
        <v>0.12015339284108</v>
      </c>
      <c r="J443">
        <v>2.8923199999999998</v>
      </c>
      <c r="K443">
        <v>3.2384215736893101</v>
      </c>
    </row>
    <row r="444" spans="1:11" x14ac:dyDescent="0.25">
      <c r="A444">
        <v>3.0607446571091002</v>
      </c>
      <c r="B444">
        <v>0.33248980519851301</v>
      </c>
      <c r="C444">
        <v>0.34798091898030598</v>
      </c>
      <c r="D444">
        <v>0.30176041991103297</v>
      </c>
      <c r="E444">
        <v>1.55981581347053E-2</v>
      </c>
      <c r="F444">
        <v>0</v>
      </c>
      <c r="G444">
        <v>0</v>
      </c>
      <c r="H444">
        <v>1.73153721805413E-2</v>
      </c>
      <c r="I444">
        <v>0.12015339284108</v>
      </c>
      <c r="J444">
        <v>2.8923199999999998</v>
      </c>
      <c r="K444">
        <v>3.2384215736893101</v>
      </c>
    </row>
    <row r="445" spans="1:11" x14ac:dyDescent="0.25">
      <c r="A445">
        <v>3.0676694187767701</v>
      </c>
      <c r="B445">
        <v>0.32328662070754099</v>
      </c>
      <c r="C445">
        <v>0.34423159492887401</v>
      </c>
      <c r="D445">
        <v>0.313701680486768</v>
      </c>
      <c r="E445">
        <v>1.62141913312169E-2</v>
      </c>
      <c r="F445">
        <v>0</v>
      </c>
      <c r="G445">
        <v>0</v>
      </c>
      <c r="H445">
        <v>1.73153721805413E-2</v>
      </c>
      <c r="I445">
        <v>0.12015339284108</v>
      </c>
      <c r="J445">
        <v>2.8923199999999998</v>
      </c>
      <c r="K445">
        <v>3.2384215736893101</v>
      </c>
    </row>
    <row r="446" spans="1:11" x14ac:dyDescent="0.25">
      <c r="A446">
        <v>3.0745941804444401</v>
      </c>
      <c r="B446">
        <v>0.31428519142339001</v>
      </c>
      <c r="C446">
        <v>0.34048227087744198</v>
      </c>
      <c r="D446">
        <v>0.32564294106250302</v>
      </c>
      <c r="E446">
        <v>1.6830224527728501E-2</v>
      </c>
      <c r="F446">
        <v>0</v>
      </c>
      <c r="G446">
        <v>0</v>
      </c>
      <c r="H446">
        <v>1.73153721805413E-2</v>
      </c>
      <c r="I446">
        <v>0.12015339284108</v>
      </c>
      <c r="J446">
        <v>2.8923199999999998</v>
      </c>
      <c r="K446">
        <v>3.2384215736893101</v>
      </c>
    </row>
    <row r="447" spans="1:11" x14ac:dyDescent="0.25">
      <c r="A447">
        <v>3.0815189421121101</v>
      </c>
      <c r="B447">
        <v>0.30544103126323202</v>
      </c>
      <c r="C447">
        <v>0.33673294682601002</v>
      </c>
      <c r="D447">
        <v>0.33860903139083698</v>
      </c>
      <c r="E447">
        <v>1.7446257724240102E-2</v>
      </c>
      <c r="F447">
        <v>0</v>
      </c>
      <c r="G447">
        <v>0</v>
      </c>
      <c r="H447">
        <v>1.73153721805413E-2</v>
      </c>
      <c r="I447">
        <v>0.12015339284108</v>
      </c>
      <c r="J447">
        <v>2.8923199999999998</v>
      </c>
      <c r="K447">
        <v>3.2384215736893101</v>
      </c>
    </row>
    <row r="448" spans="1:11" x14ac:dyDescent="0.25">
      <c r="A448">
        <v>3.0884437037797698</v>
      </c>
      <c r="B448">
        <v>0.29659687110307398</v>
      </c>
      <c r="C448">
        <v>0.33298362277457799</v>
      </c>
      <c r="D448">
        <v>0.35183070700720798</v>
      </c>
      <c r="E448">
        <v>1.8062290920751699E-2</v>
      </c>
      <c r="F448">
        <v>0</v>
      </c>
      <c r="G448">
        <v>0</v>
      </c>
      <c r="H448">
        <v>1.73153721805413E-2</v>
      </c>
      <c r="I448">
        <v>0.12015339284108</v>
      </c>
      <c r="J448">
        <v>2.8923199999999998</v>
      </c>
      <c r="K448">
        <v>3.2384215736893101</v>
      </c>
    </row>
    <row r="449" spans="1:11" x14ac:dyDescent="0.25">
      <c r="A449">
        <v>3.0953684654474398</v>
      </c>
      <c r="B449">
        <v>0.287933162978186</v>
      </c>
      <c r="C449">
        <v>0.32923429872314602</v>
      </c>
      <c r="D449">
        <v>0.36505238262357897</v>
      </c>
      <c r="E449">
        <v>1.86783241172634E-2</v>
      </c>
      <c r="F449">
        <v>0</v>
      </c>
      <c r="G449">
        <v>0</v>
      </c>
      <c r="H449">
        <v>1.73153721805413E-2</v>
      </c>
      <c r="I449">
        <v>0.12015339284108</v>
      </c>
      <c r="J449">
        <v>2.8923199999999998</v>
      </c>
      <c r="K449">
        <v>3.2384215736893101</v>
      </c>
    </row>
    <row r="450" spans="1:11" x14ac:dyDescent="0.25">
      <c r="A450">
        <v>3.1022932271151098</v>
      </c>
      <c r="B450">
        <v>0.27943892451612001</v>
      </c>
      <c r="C450">
        <v>0.325484974671714</v>
      </c>
      <c r="D450">
        <v>0.37827405823994997</v>
      </c>
      <c r="E450">
        <v>1.9294357313775001E-2</v>
      </c>
      <c r="F450">
        <v>0</v>
      </c>
      <c r="G450">
        <v>0</v>
      </c>
      <c r="H450">
        <v>1.73153721805413E-2</v>
      </c>
      <c r="I450">
        <v>0.12015339284108</v>
      </c>
      <c r="J450">
        <v>2.8923199999999998</v>
      </c>
      <c r="K450">
        <v>3.2384215736893101</v>
      </c>
    </row>
    <row r="451" spans="1:11" x14ac:dyDescent="0.25">
      <c r="A451">
        <v>3.1092179887827802</v>
      </c>
      <c r="B451">
        <v>0.27094468605405297</v>
      </c>
      <c r="C451">
        <v>0.32156712406735899</v>
      </c>
      <c r="D451">
        <v>0.39149573385632003</v>
      </c>
      <c r="E451">
        <v>1.9910390510286601E-2</v>
      </c>
      <c r="F451">
        <v>0</v>
      </c>
      <c r="G451">
        <v>0</v>
      </c>
      <c r="H451">
        <v>1.73153721805413E-2</v>
      </c>
      <c r="I451">
        <v>0.12015339284108</v>
      </c>
      <c r="J451">
        <v>2.8923199999999998</v>
      </c>
      <c r="K451">
        <v>3.2384215736893101</v>
      </c>
    </row>
    <row r="452" spans="1:11" x14ac:dyDescent="0.25">
      <c r="A452">
        <v>3.1161427504504502</v>
      </c>
      <c r="B452">
        <v>0.262885293706698</v>
      </c>
      <c r="C452">
        <v>0.31708823636254002</v>
      </c>
      <c r="D452">
        <v>0.40471740947269003</v>
      </c>
      <c r="E452">
        <v>2.0526423706798198E-2</v>
      </c>
      <c r="F452">
        <v>0</v>
      </c>
      <c r="G452">
        <v>0</v>
      </c>
      <c r="H452">
        <v>1.73153721805413E-2</v>
      </c>
      <c r="I452">
        <v>0.12015339284108</v>
      </c>
      <c r="J452">
        <v>2.8923199999999998</v>
      </c>
      <c r="K452">
        <v>3.2384215736893101</v>
      </c>
    </row>
    <row r="453" spans="1:11" x14ac:dyDescent="0.25">
      <c r="A453">
        <v>3.12306751211811</v>
      </c>
      <c r="B453">
        <v>0.25531738128769998</v>
      </c>
      <c r="C453">
        <v>0.312609348657721</v>
      </c>
      <c r="D453">
        <v>0.41793908508906102</v>
      </c>
      <c r="E453">
        <v>2.1142456903309799E-2</v>
      </c>
      <c r="F453">
        <v>5.9270999092395896E-4</v>
      </c>
      <c r="G453">
        <v>0</v>
      </c>
      <c r="H453">
        <v>1.73153721805413E-2</v>
      </c>
      <c r="I453">
        <v>0.12015339284108</v>
      </c>
      <c r="J453">
        <v>2.8923199999999998</v>
      </c>
      <c r="K453">
        <v>3.2384215736893101</v>
      </c>
    </row>
    <row r="454" spans="1:11" x14ac:dyDescent="0.25">
      <c r="A454">
        <v>3.1299922737857799</v>
      </c>
      <c r="B454">
        <v>0.247749468868702</v>
      </c>
      <c r="C454">
        <v>0.30813046095290098</v>
      </c>
      <c r="D454">
        <v>0.43129246238806201</v>
      </c>
      <c r="E454">
        <v>2.17584900998214E-2</v>
      </c>
      <c r="F454">
        <v>6.4889508355760303E-4</v>
      </c>
      <c r="G454">
        <v>0</v>
      </c>
      <c r="H454">
        <v>1.73153721805413E-2</v>
      </c>
      <c r="I454">
        <v>0.12015339284108</v>
      </c>
      <c r="J454">
        <v>2.8923199999999998</v>
      </c>
      <c r="K454">
        <v>3.2384215736893101</v>
      </c>
    </row>
    <row r="455" spans="1:11" x14ac:dyDescent="0.25">
      <c r="A455">
        <v>3.1369170354534499</v>
      </c>
      <c r="B455">
        <v>0.240433287974813</v>
      </c>
      <c r="C455">
        <v>0.30365157324808201</v>
      </c>
      <c r="D455">
        <v>0.44465331336748698</v>
      </c>
      <c r="E455">
        <v>2.2374523296333101E-2</v>
      </c>
      <c r="F455">
        <v>7.05080176191247E-4</v>
      </c>
      <c r="G455">
        <v>0</v>
      </c>
      <c r="H455">
        <v>1.73153721805413E-2</v>
      </c>
      <c r="I455">
        <v>0.12015339284108</v>
      </c>
      <c r="J455">
        <v>2.8923199999999998</v>
      </c>
      <c r="K455">
        <v>3.2384215736893101</v>
      </c>
    </row>
    <row r="456" spans="1:11" x14ac:dyDescent="0.25">
      <c r="A456">
        <v>3.1438417971211199</v>
      </c>
      <c r="B456">
        <v>0.23346024727096301</v>
      </c>
      <c r="C456">
        <v>0.29917268554326198</v>
      </c>
      <c r="D456">
        <v>0.458014164346911</v>
      </c>
      <c r="E456">
        <v>2.2990556492844701E-2</v>
      </c>
      <c r="F456">
        <v>7.6126526882489096E-4</v>
      </c>
      <c r="G456">
        <v>0</v>
      </c>
      <c r="H456">
        <v>1.73153721805413E-2</v>
      </c>
      <c r="I456">
        <v>0.12015339284108</v>
      </c>
      <c r="J456">
        <v>2.8923199999999998</v>
      </c>
      <c r="K456">
        <v>3.2384215736893101</v>
      </c>
    </row>
    <row r="457" spans="1:11" x14ac:dyDescent="0.25">
      <c r="A457">
        <v>3.1507665587887801</v>
      </c>
      <c r="B457">
        <v>0.22648720656711399</v>
      </c>
      <c r="C457">
        <v>0.29469379783844302</v>
      </c>
      <c r="D457">
        <v>0.47137501532633502</v>
      </c>
      <c r="E457">
        <v>2.3606589689356298E-2</v>
      </c>
      <c r="F457">
        <v>8.17450361458532E-4</v>
      </c>
      <c r="G457">
        <v>0</v>
      </c>
      <c r="H457">
        <v>1.73153721805413E-2</v>
      </c>
      <c r="I457">
        <v>0.12015339284108</v>
      </c>
      <c r="J457">
        <v>2.8923199999999998</v>
      </c>
      <c r="K457">
        <v>3.2384215736893101</v>
      </c>
    </row>
    <row r="458" spans="1:11" x14ac:dyDescent="0.25">
      <c r="A458">
        <v>3.1576913204564501</v>
      </c>
      <c r="B458">
        <v>0.21922596084812801</v>
      </c>
      <c r="C458">
        <v>0.29021491013362399</v>
      </c>
      <c r="D458">
        <v>0.48473586630575999</v>
      </c>
      <c r="E458">
        <v>2.4222622885867899E-2</v>
      </c>
      <c r="F458">
        <v>8.7363545409217705E-4</v>
      </c>
      <c r="G458">
        <v>0</v>
      </c>
      <c r="H458">
        <v>1.73153721805413E-2</v>
      </c>
      <c r="I458">
        <v>0.12015339284108</v>
      </c>
      <c r="J458">
        <v>2.8923199999999998</v>
      </c>
      <c r="K458">
        <v>3.2384215736893101</v>
      </c>
    </row>
    <row r="459" spans="1:11" x14ac:dyDescent="0.25">
      <c r="A459">
        <v>3.16461608212412</v>
      </c>
      <c r="B459">
        <v>0.21148826353476199</v>
      </c>
      <c r="C459">
        <v>0.28681793500441299</v>
      </c>
      <c r="D459">
        <v>0.49809671728518501</v>
      </c>
      <c r="E459">
        <v>2.48386560823795E-2</v>
      </c>
      <c r="F459">
        <v>9.2982054672582101E-4</v>
      </c>
      <c r="G459">
        <v>0</v>
      </c>
      <c r="H459">
        <v>1.73153721805413E-2</v>
      </c>
      <c r="I459">
        <v>0.12015339284108</v>
      </c>
      <c r="J459">
        <v>2.8923199999999998</v>
      </c>
      <c r="K459">
        <v>3.2384215736893101</v>
      </c>
    </row>
    <row r="460" spans="1:11" x14ac:dyDescent="0.25">
      <c r="A460">
        <v>3.17154084379179</v>
      </c>
      <c r="B460">
        <v>0.20375056622139501</v>
      </c>
      <c r="C460">
        <v>0.28381526211960101</v>
      </c>
      <c r="D460">
        <v>0.51095980764264703</v>
      </c>
      <c r="E460">
        <v>2.54410743020765E-2</v>
      </c>
      <c r="F460">
        <v>9.8600563935946498E-4</v>
      </c>
      <c r="G460">
        <v>0</v>
      </c>
      <c r="H460">
        <v>1.73153721805413E-2</v>
      </c>
      <c r="I460">
        <v>0.12015339284108</v>
      </c>
      <c r="J460">
        <v>2.8923199999999998</v>
      </c>
      <c r="K460">
        <v>3.2384215736893101</v>
      </c>
    </row>
    <row r="461" spans="1:11" x14ac:dyDescent="0.25">
      <c r="A461">
        <v>3.1784656054594498</v>
      </c>
      <c r="B461">
        <v>0.19706574551651701</v>
      </c>
      <c r="C461">
        <v>0.28081258923478902</v>
      </c>
      <c r="D461">
        <v>0.51892263624843404</v>
      </c>
      <c r="E461">
        <v>2.6037218273988999E-2</v>
      </c>
      <c r="F461">
        <v>1.0421907319931099E-3</v>
      </c>
      <c r="G461">
        <v>0</v>
      </c>
      <c r="H461">
        <v>1.73153721805413E-2</v>
      </c>
      <c r="I461">
        <v>0.12015339284108</v>
      </c>
      <c r="J461">
        <v>2.8923199999999998</v>
      </c>
      <c r="K461">
        <v>3.2384215736893101</v>
      </c>
    </row>
    <row r="462" spans="1:11" x14ac:dyDescent="0.25">
      <c r="A462">
        <v>3.1853903671271202</v>
      </c>
      <c r="B462">
        <v>0.19251234748617699</v>
      </c>
      <c r="C462">
        <v>0.27780991634997698</v>
      </c>
      <c r="D462">
        <v>0.52688546485422105</v>
      </c>
      <c r="E462">
        <v>2.6633362245901501E-2</v>
      </c>
      <c r="F462">
        <v>1.0983758246267501E-3</v>
      </c>
      <c r="G462">
        <v>0</v>
      </c>
      <c r="H462">
        <v>1.73153721805413E-2</v>
      </c>
      <c r="I462">
        <v>0.12015339284108</v>
      </c>
      <c r="J462">
        <v>2.8923199999999998</v>
      </c>
      <c r="K462">
        <v>3.2384215736893101</v>
      </c>
    </row>
    <row r="463" spans="1:11" x14ac:dyDescent="0.25">
      <c r="A463">
        <v>3.1923151287947902</v>
      </c>
      <c r="B463">
        <v>0.18795894945583599</v>
      </c>
      <c r="C463">
        <v>0.274807243465165</v>
      </c>
      <c r="D463">
        <v>0.53484829346000795</v>
      </c>
      <c r="E463">
        <v>2.7229506217814101E-2</v>
      </c>
      <c r="F463">
        <v>1.15456091726039E-3</v>
      </c>
      <c r="G463">
        <v>0</v>
      </c>
      <c r="H463">
        <v>1.73153721805413E-2</v>
      </c>
      <c r="I463">
        <v>0.12015339284108</v>
      </c>
      <c r="J463">
        <v>2.8923199999999998</v>
      </c>
      <c r="K463">
        <v>3.2384215736893101</v>
      </c>
    </row>
    <row r="464" spans="1:11" x14ac:dyDescent="0.25">
      <c r="A464">
        <v>3.1992398904624602</v>
      </c>
      <c r="B464">
        <v>0.183405551425496</v>
      </c>
      <c r="C464">
        <v>0.27180457058035301</v>
      </c>
      <c r="D464">
        <v>0.54281112206579496</v>
      </c>
      <c r="E464">
        <v>2.7825650189726599E-2</v>
      </c>
      <c r="F464">
        <v>1.21074600989403E-3</v>
      </c>
      <c r="G464">
        <v>0</v>
      </c>
      <c r="H464">
        <v>1.73153721805413E-2</v>
      </c>
      <c r="I464">
        <v>0.12015339284108</v>
      </c>
      <c r="J464">
        <v>2.8923199999999998</v>
      </c>
      <c r="K464">
        <v>3.2384215736893101</v>
      </c>
    </row>
    <row r="465" spans="1:11" x14ac:dyDescent="0.25">
      <c r="A465">
        <v>3.2061646521301301</v>
      </c>
      <c r="B465">
        <v>0.178852153395156</v>
      </c>
      <c r="C465">
        <v>0.26880189769554103</v>
      </c>
      <c r="D465">
        <v>0.55077395067158297</v>
      </c>
      <c r="E465">
        <v>2.8421794161639199E-2</v>
      </c>
      <c r="F465">
        <v>1.2669311025276799E-3</v>
      </c>
      <c r="G465">
        <v>0</v>
      </c>
      <c r="H465">
        <v>1.73153721805413E-2</v>
      </c>
      <c r="I465">
        <v>0.12015339284108</v>
      </c>
      <c r="J465">
        <v>2.8923199999999998</v>
      </c>
      <c r="K465">
        <v>3.2384215736893101</v>
      </c>
    </row>
    <row r="466" spans="1:11" x14ac:dyDescent="0.25">
      <c r="A466">
        <v>3.2130894137977899</v>
      </c>
      <c r="B466">
        <v>0.17366095591425099</v>
      </c>
      <c r="C466">
        <v>0.26579922481072898</v>
      </c>
      <c r="D466">
        <v>0.55873677927736998</v>
      </c>
      <c r="E466">
        <v>2.9017938133551701E-2</v>
      </c>
      <c r="F466">
        <v>1.3231161951613201E-3</v>
      </c>
      <c r="G466">
        <v>0</v>
      </c>
      <c r="H466">
        <v>1.73153721805413E-2</v>
      </c>
      <c r="I466">
        <v>0.12015339284108</v>
      </c>
      <c r="J466">
        <v>2.8923199999999998</v>
      </c>
      <c r="K466">
        <v>3.2384215736893101</v>
      </c>
    </row>
    <row r="467" spans="1:11" x14ac:dyDescent="0.25">
      <c r="A467">
        <v>3.2200141754654599</v>
      </c>
      <c r="B467">
        <v>0.16826973038117299</v>
      </c>
      <c r="C467">
        <v>0.262796551925918</v>
      </c>
      <c r="D467">
        <v>0.56669960788315599</v>
      </c>
      <c r="E467">
        <v>2.96140821054642E-2</v>
      </c>
      <c r="F467">
        <v>1.3793012877949601E-3</v>
      </c>
      <c r="G467">
        <v>0</v>
      </c>
      <c r="H467">
        <v>1.73153721805413E-2</v>
      </c>
      <c r="I467">
        <v>0.12015339284108</v>
      </c>
      <c r="J467">
        <v>2.8923199999999998</v>
      </c>
      <c r="K467">
        <v>3.2384215736893101</v>
      </c>
    </row>
    <row r="468" spans="1:11" x14ac:dyDescent="0.25">
      <c r="A468">
        <v>3.2269389371331298</v>
      </c>
      <c r="B468">
        <v>0.16287850484809499</v>
      </c>
      <c r="C468">
        <v>0.25979387904110601</v>
      </c>
      <c r="D468">
        <v>0.574662436488943</v>
      </c>
      <c r="E468">
        <v>3.0210226077376799E-2</v>
      </c>
      <c r="F468">
        <v>1.43548638042861E-3</v>
      </c>
      <c r="G468">
        <v>0</v>
      </c>
      <c r="H468">
        <v>1.73153721805413E-2</v>
      </c>
      <c r="I468">
        <v>0.12015339284108</v>
      </c>
      <c r="J468">
        <v>2.8923199999999998</v>
      </c>
      <c r="K468">
        <v>3.2384215736893101</v>
      </c>
    </row>
    <row r="469" spans="1:11" x14ac:dyDescent="0.25">
      <c r="A469">
        <v>3.2338636988007998</v>
      </c>
      <c r="B469">
        <v>0.15748727931501699</v>
      </c>
      <c r="C469">
        <v>0.25679120615629403</v>
      </c>
      <c r="D469">
        <v>0.582625265094731</v>
      </c>
      <c r="E469">
        <v>3.0806370049289301E-2</v>
      </c>
      <c r="F469">
        <v>1.4916714730622499E-3</v>
      </c>
      <c r="G469">
        <v>0</v>
      </c>
      <c r="H469">
        <v>1.73153721805413E-2</v>
      </c>
      <c r="I469">
        <v>0.12015339284108</v>
      </c>
      <c r="J469">
        <v>2.8923199999999998</v>
      </c>
      <c r="K469">
        <v>3.2384215736893101</v>
      </c>
    </row>
    <row r="470" spans="1:11" x14ac:dyDescent="0.25">
      <c r="A470">
        <v>3.24078846046846</v>
      </c>
      <c r="B470">
        <v>0.15209605378193899</v>
      </c>
      <c r="C470">
        <v>0.25378853327148199</v>
      </c>
      <c r="D470">
        <v>0.59058809370051801</v>
      </c>
      <c r="E470">
        <v>3.1402514021201901E-2</v>
      </c>
      <c r="F470">
        <v>1.57285038293495E-3</v>
      </c>
      <c r="G470">
        <v>0</v>
      </c>
      <c r="H470">
        <v>1.73153721805413E-2</v>
      </c>
      <c r="I470">
        <v>0.12015339284108</v>
      </c>
      <c r="J470">
        <v>2.8923199999999998</v>
      </c>
      <c r="K470">
        <v>3.2384215736893101</v>
      </c>
    </row>
    <row r="471" spans="1:11" x14ac:dyDescent="0.25">
      <c r="A471">
        <v>3.24771322213613</v>
      </c>
      <c r="B471">
        <v>0.14670482824886</v>
      </c>
      <c r="C471">
        <v>0.25078586038667</v>
      </c>
      <c r="D471">
        <v>0.60533049179877996</v>
      </c>
      <c r="E471">
        <v>3.1998657993114403E-2</v>
      </c>
      <c r="F471">
        <v>1.7593055477262299E-3</v>
      </c>
      <c r="G471">
        <v>0</v>
      </c>
      <c r="H471">
        <v>1.73153721805413E-2</v>
      </c>
      <c r="I471">
        <v>0.12015339284108</v>
      </c>
      <c r="J471">
        <v>2.8923199999999998</v>
      </c>
      <c r="K471">
        <v>3.2384215736893101</v>
      </c>
    </row>
    <row r="472" spans="1:11" x14ac:dyDescent="0.25">
      <c r="A472">
        <v>3.2546379838038</v>
      </c>
      <c r="B472">
        <v>0.141313602715783</v>
      </c>
      <c r="C472">
        <v>0.24750090953316101</v>
      </c>
      <c r="D472">
        <v>0.62904891066903901</v>
      </c>
      <c r="E472">
        <v>3.2594801965026898E-2</v>
      </c>
      <c r="F472">
        <v>1.9457607125175E-3</v>
      </c>
      <c r="G472">
        <v>0</v>
      </c>
      <c r="H472">
        <v>1.73153721805413E-2</v>
      </c>
      <c r="I472">
        <v>0.12015339284108</v>
      </c>
      <c r="J472">
        <v>2.8923199999999998</v>
      </c>
      <c r="K472">
        <v>3.2384215736893101</v>
      </c>
    </row>
    <row r="473" spans="1:11" x14ac:dyDescent="0.25">
      <c r="A473">
        <v>3.26156274547147</v>
      </c>
      <c r="B473">
        <v>0.137914760332015</v>
      </c>
      <c r="C473">
        <v>0.244199283657834</v>
      </c>
      <c r="D473">
        <v>0.65276732953929995</v>
      </c>
      <c r="E473">
        <v>3.3190945936939498E-2</v>
      </c>
      <c r="F473">
        <v>2.1322158773087901E-3</v>
      </c>
      <c r="G473">
        <v>0</v>
      </c>
      <c r="H473">
        <v>1.73153721805413E-2</v>
      </c>
      <c r="I473">
        <v>0.12015339284108</v>
      </c>
      <c r="J473">
        <v>2.8923199999999998</v>
      </c>
      <c r="K473">
        <v>3.2384215736893101</v>
      </c>
    </row>
    <row r="474" spans="1:11" x14ac:dyDescent="0.25">
      <c r="A474">
        <v>3.2684875071391302</v>
      </c>
      <c r="B474">
        <v>0.13471980800275801</v>
      </c>
      <c r="C474">
        <v>0.24089765778250699</v>
      </c>
      <c r="D474">
        <v>0.67648574840955999</v>
      </c>
      <c r="E474">
        <v>3.3787089908852E-2</v>
      </c>
      <c r="F474">
        <v>2.31867104210007E-3</v>
      </c>
      <c r="G474">
        <v>0</v>
      </c>
      <c r="H474">
        <v>1.73153721805413E-2</v>
      </c>
      <c r="I474">
        <v>0.12015339284108</v>
      </c>
      <c r="J474">
        <v>2.8923199999999998</v>
      </c>
      <c r="K474">
        <v>3.2384215736893101</v>
      </c>
    </row>
    <row r="475" spans="1:11" x14ac:dyDescent="0.25">
      <c r="A475">
        <v>3.2754122688068001</v>
      </c>
      <c r="B475">
        <v>0.131524855673501</v>
      </c>
      <c r="C475">
        <v>0.23759603190718101</v>
      </c>
      <c r="D475">
        <v>0.70020416727982104</v>
      </c>
      <c r="E475">
        <v>3.4383233880764502E-2</v>
      </c>
      <c r="F475">
        <v>2.5051262068913499E-3</v>
      </c>
      <c r="G475">
        <v>0</v>
      </c>
      <c r="H475">
        <v>1.73153721805413E-2</v>
      </c>
      <c r="I475">
        <v>0.12015339284108</v>
      </c>
      <c r="J475">
        <v>2.8923199999999998</v>
      </c>
      <c r="K475">
        <v>3.2384215736893101</v>
      </c>
    </row>
    <row r="476" spans="1:11" x14ac:dyDescent="0.25">
      <c r="A476">
        <v>3.2823370304744701</v>
      </c>
      <c r="B476">
        <v>0.12832990334424399</v>
      </c>
      <c r="C476">
        <v>0.234294406031854</v>
      </c>
      <c r="D476">
        <v>0.72392258615008198</v>
      </c>
      <c r="E476">
        <v>3.5009592404154903E-2</v>
      </c>
      <c r="F476">
        <v>2.6915813716826401E-3</v>
      </c>
      <c r="G476">
        <v>0</v>
      </c>
      <c r="H476">
        <v>1.73153721805413E-2</v>
      </c>
      <c r="I476">
        <v>0.12015339284108</v>
      </c>
      <c r="J476">
        <v>2.8923199999999998</v>
      </c>
      <c r="K476">
        <v>3.2384215736893101</v>
      </c>
    </row>
    <row r="477" spans="1:11" x14ac:dyDescent="0.25">
      <c r="A477">
        <v>3.2892617921421401</v>
      </c>
      <c r="B477">
        <v>0.12513495101498601</v>
      </c>
      <c r="C477">
        <v>0.23099278015652799</v>
      </c>
      <c r="D477">
        <v>0.73727200458136499</v>
      </c>
      <c r="E477">
        <v>3.56747489985536E-2</v>
      </c>
      <c r="F477">
        <v>2.87803653647391E-3</v>
      </c>
      <c r="G477">
        <v>0</v>
      </c>
      <c r="H477">
        <v>1.73153721805413E-2</v>
      </c>
      <c r="I477">
        <v>0.12015339284108</v>
      </c>
      <c r="J477">
        <v>2.8923199999999998</v>
      </c>
      <c r="K477">
        <v>3.2384215736893101</v>
      </c>
    </row>
    <row r="478" spans="1:11" x14ac:dyDescent="0.25">
      <c r="A478">
        <v>3.2961865538097999</v>
      </c>
      <c r="B478">
        <v>0.121939998685729</v>
      </c>
      <c r="C478">
        <v>0.22882902078549899</v>
      </c>
      <c r="D478">
        <v>0.74736251086973704</v>
      </c>
      <c r="E478">
        <v>3.6339905592952401E-2</v>
      </c>
      <c r="F478">
        <v>3.0644917012651899E-3</v>
      </c>
      <c r="G478">
        <v>0</v>
      </c>
      <c r="H478">
        <v>1.73153721805413E-2</v>
      </c>
      <c r="I478">
        <v>0.12015339284108</v>
      </c>
      <c r="J478">
        <v>2.8923199999999998</v>
      </c>
      <c r="K478">
        <v>3.2384215736893101</v>
      </c>
    </row>
    <row r="479" spans="1:11" x14ac:dyDescent="0.25">
      <c r="A479">
        <v>3.3031113154774698</v>
      </c>
      <c r="B479">
        <v>0.118745046356472</v>
      </c>
      <c r="C479">
        <v>0.22681920111100501</v>
      </c>
      <c r="D479">
        <v>0.75745301715810898</v>
      </c>
      <c r="E479">
        <v>3.7005062187351202E-2</v>
      </c>
      <c r="F479">
        <v>3.2509468660564698E-3</v>
      </c>
      <c r="G479">
        <v>0</v>
      </c>
      <c r="H479">
        <v>1.73153721805413E-2</v>
      </c>
      <c r="I479">
        <v>0.12015339284108</v>
      </c>
      <c r="J479">
        <v>2.8923199999999998</v>
      </c>
      <c r="K479">
        <v>3.2384215736893101</v>
      </c>
    </row>
    <row r="480" spans="1:11" x14ac:dyDescent="0.25">
      <c r="A480">
        <v>3.3100360771451398</v>
      </c>
      <c r="B480">
        <v>0.115550094027215</v>
      </c>
      <c r="C480">
        <v>0.22480938143651</v>
      </c>
      <c r="D480">
        <v>0.76754352344648002</v>
      </c>
      <c r="E480">
        <v>3.7670218781750003E-2</v>
      </c>
      <c r="F480">
        <v>3.4374020308477601E-3</v>
      </c>
      <c r="G480">
        <v>0</v>
      </c>
      <c r="H480">
        <v>1.73153721805413E-2</v>
      </c>
      <c r="I480">
        <v>0.12015339284108</v>
      </c>
      <c r="J480">
        <v>2.8923199999999998</v>
      </c>
      <c r="K480">
        <v>3.2384215736893101</v>
      </c>
    </row>
    <row r="481" spans="1:11" x14ac:dyDescent="0.25">
      <c r="A481">
        <v>3.3169608388128098</v>
      </c>
      <c r="B481">
        <v>0.112355141697957</v>
      </c>
      <c r="C481">
        <v>0.22279956176201601</v>
      </c>
      <c r="D481">
        <v>0.77763402973485196</v>
      </c>
      <c r="E481">
        <v>3.8335375376148798E-2</v>
      </c>
      <c r="F481">
        <v>3.62385719563904E-3</v>
      </c>
      <c r="G481">
        <v>0</v>
      </c>
      <c r="H481">
        <v>1.73153721805413E-2</v>
      </c>
      <c r="I481">
        <v>0.12015339284108</v>
      </c>
      <c r="J481">
        <v>2.8923199999999998</v>
      </c>
      <c r="K481">
        <v>3.2384215736893101</v>
      </c>
    </row>
    <row r="482" spans="1:11" x14ac:dyDescent="0.25">
      <c r="A482">
        <v>3.3238856004804802</v>
      </c>
      <c r="B482">
        <v>0.10916018936870001</v>
      </c>
      <c r="C482">
        <v>0.220789742087521</v>
      </c>
      <c r="D482">
        <v>0.78772453602322301</v>
      </c>
      <c r="E482">
        <v>3.9000531970547599E-2</v>
      </c>
      <c r="F482">
        <v>3.8103123604303099E-3</v>
      </c>
      <c r="G482">
        <v>0</v>
      </c>
      <c r="H482">
        <v>1.73153721805413E-2</v>
      </c>
      <c r="I482">
        <v>0.12015339284108</v>
      </c>
      <c r="J482">
        <v>2.8923199999999998</v>
      </c>
      <c r="K482">
        <v>3.2384215736893101</v>
      </c>
    </row>
    <row r="483" spans="1:11" x14ac:dyDescent="0.25">
      <c r="A483">
        <v>3.33081036214814</v>
      </c>
      <c r="B483">
        <v>0.10596523703944299</v>
      </c>
      <c r="C483">
        <v>0.21877992241302699</v>
      </c>
      <c r="D483">
        <v>0.79781504231159495</v>
      </c>
      <c r="E483">
        <v>3.96656885649464E-2</v>
      </c>
      <c r="F483">
        <v>3.9967675252215902E-3</v>
      </c>
      <c r="G483">
        <v>0</v>
      </c>
      <c r="H483">
        <v>1.73153721805413E-2</v>
      </c>
      <c r="I483">
        <v>0.12015339284108</v>
      </c>
      <c r="J483">
        <v>2.8923199999999998</v>
      </c>
      <c r="K483">
        <v>3.2384215736893101</v>
      </c>
    </row>
    <row r="484" spans="1:11" x14ac:dyDescent="0.25">
      <c r="A484">
        <v>3.3377351238158099</v>
      </c>
      <c r="B484">
        <v>0.103205884339455</v>
      </c>
      <c r="C484">
        <v>0.21677010273853201</v>
      </c>
      <c r="D484">
        <v>0.80790554859996699</v>
      </c>
      <c r="E484">
        <v>4.0330845159345201E-2</v>
      </c>
      <c r="F484">
        <v>4.1832226900128796E-3</v>
      </c>
      <c r="G484">
        <v>0</v>
      </c>
      <c r="H484">
        <v>1.73153721805413E-2</v>
      </c>
      <c r="I484">
        <v>0.12015339284108</v>
      </c>
      <c r="J484">
        <v>2.8923199999999998</v>
      </c>
      <c r="K484">
        <v>3.2384215736893101</v>
      </c>
    </row>
    <row r="485" spans="1:11" x14ac:dyDescent="0.25">
      <c r="A485">
        <v>3.3446598854834799</v>
      </c>
      <c r="B485">
        <v>0.10091151831851899</v>
      </c>
      <c r="C485">
        <v>0.21476028306403799</v>
      </c>
      <c r="D485">
        <v>0.81799605488833804</v>
      </c>
      <c r="E485">
        <v>4.0996001753744002E-2</v>
      </c>
      <c r="F485">
        <v>4.3696778548041604E-3</v>
      </c>
      <c r="G485">
        <v>0</v>
      </c>
      <c r="H485">
        <v>1.73153721805413E-2</v>
      </c>
      <c r="I485">
        <v>0.12015339284108</v>
      </c>
      <c r="J485">
        <v>2.8923199999999998</v>
      </c>
      <c r="K485">
        <v>3.2384215736893101</v>
      </c>
    </row>
    <row r="486" spans="1:11" x14ac:dyDescent="0.25">
      <c r="A486">
        <v>3.3515846471511499</v>
      </c>
      <c r="B486">
        <v>9.8617152297582694E-2</v>
      </c>
      <c r="C486">
        <v>0.21275046338954301</v>
      </c>
      <c r="D486">
        <v>0.82808656117670998</v>
      </c>
      <c r="E486">
        <v>4.1661158348142803E-2</v>
      </c>
      <c r="F486">
        <v>4.5561330195954403E-3</v>
      </c>
      <c r="G486">
        <v>0</v>
      </c>
      <c r="H486">
        <v>1.73153721805413E-2</v>
      </c>
      <c r="I486">
        <v>0.12015339284108</v>
      </c>
      <c r="J486">
        <v>2.8923199999999998</v>
      </c>
      <c r="K486">
        <v>3.2384215736893101</v>
      </c>
    </row>
    <row r="487" spans="1:11" x14ac:dyDescent="0.25">
      <c r="A487">
        <v>3.3585094088188101</v>
      </c>
      <c r="B487">
        <v>9.6322786276646505E-2</v>
      </c>
      <c r="C487">
        <v>0.210740643715049</v>
      </c>
      <c r="D487">
        <v>0.83817706746508103</v>
      </c>
      <c r="E487">
        <v>4.2326314942541597E-2</v>
      </c>
      <c r="F487">
        <v>4.7667714318356796E-3</v>
      </c>
      <c r="G487">
        <v>0</v>
      </c>
      <c r="H487">
        <v>1.73153721805413E-2</v>
      </c>
      <c r="I487">
        <v>0.12015339284108</v>
      </c>
      <c r="J487">
        <v>2.8923199999999998</v>
      </c>
      <c r="K487">
        <v>3.2384215736893101</v>
      </c>
    </row>
    <row r="488" spans="1:11" x14ac:dyDescent="0.25">
      <c r="A488">
        <v>3.3654341704864801</v>
      </c>
      <c r="B488">
        <v>9.4028420255709996E-2</v>
      </c>
      <c r="C488">
        <v>0.20873082404055401</v>
      </c>
      <c r="D488">
        <v>0.84826757375345296</v>
      </c>
      <c r="E488">
        <v>4.2991471536940398E-2</v>
      </c>
      <c r="F488">
        <v>5.0085123248094299E-3</v>
      </c>
      <c r="G488">
        <v>0</v>
      </c>
      <c r="H488">
        <v>1.73153721805413E-2</v>
      </c>
      <c r="I488">
        <v>0.12015339284108</v>
      </c>
      <c r="J488">
        <v>2.8923199999999998</v>
      </c>
      <c r="K488">
        <v>3.2384215736893101</v>
      </c>
    </row>
    <row r="489" spans="1:11" x14ac:dyDescent="0.25">
      <c r="A489">
        <v>3.3723589321541501</v>
      </c>
      <c r="B489">
        <v>9.1734054234773599E-2</v>
      </c>
      <c r="C489">
        <v>0.20672100436606</v>
      </c>
      <c r="D489">
        <v>0.85793451497283402</v>
      </c>
      <c r="E489">
        <v>4.3656628131339199E-2</v>
      </c>
      <c r="F489">
        <v>5.2502532177831802E-3</v>
      </c>
      <c r="G489">
        <v>0</v>
      </c>
      <c r="H489">
        <v>1.73153721805413E-2</v>
      </c>
      <c r="I489">
        <v>0.12015339284108</v>
      </c>
      <c r="J489">
        <v>2.8923199999999998</v>
      </c>
      <c r="K489">
        <v>3.2384215736893101</v>
      </c>
    </row>
    <row r="490" spans="1:11" x14ac:dyDescent="0.25">
      <c r="A490">
        <v>3.37928369382182</v>
      </c>
      <c r="B490">
        <v>8.9439688213837201E-2</v>
      </c>
      <c r="C490">
        <v>0.20471118469156499</v>
      </c>
      <c r="D490">
        <v>0.86525166855753799</v>
      </c>
      <c r="E490">
        <v>4.4321784725738E-2</v>
      </c>
      <c r="F490">
        <v>5.4919941107569297E-3</v>
      </c>
      <c r="G490">
        <v>0</v>
      </c>
      <c r="H490">
        <v>1.73153721805413E-2</v>
      </c>
      <c r="I490">
        <v>0.12015339284108</v>
      </c>
      <c r="J490">
        <v>2.8923199999999998</v>
      </c>
      <c r="K490">
        <v>3.2384215736893101</v>
      </c>
    </row>
    <row r="491" spans="1:11" x14ac:dyDescent="0.25">
      <c r="A491">
        <v>3.3862084554894798</v>
      </c>
      <c r="B491">
        <v>8.7145322192900804E-2</v>
      </c>
      <c r="C491">
        <v>0.20270136501707101</v>
      </c>
      <c r="D491">
        <v>0.87256882214224196</v>
      </c>
      <c r="E491">
        <v>4.4986941320136802E-2</v>
      </c>
      <c r="F491">
        <v>5.73373500373068E-3</v>
      </c>
      <c r="G491">
        <v>0</v>
      </c>
      <c r="H491">
        <v>1.73153721805413E-2</v>
      </c>
      <c r="I491">
        <v>0.12015339284108</v>
      </c>
      <c r="J491">
        <v>2.8923199999999998</v>
      </c>
      <c r="K491">
        <v>3.2384215736893101</v>
      </c>
    </row>
    <row r="492" spans="1:11" x14ac:dyDescent="0.25">
      <c r="A492">
        <v>3.3931332171571502</v>
      </c>
      <c r="B492">
        <v>8.4918658624592205E-2</v>
      </c>
      <c r="C492">
        <v>0.20069154534257599</v>
      </c>
      <c r="D492">
        <v>0.87988597572694505</v>
      </c>
      <c r="E492">
        <v>4.56546474310408E-2</v>
      </c>
      <c r="F492">
        <v>5.9754758967044096E-3</v>
      </c>
      <c r="G492">
        <v>0</v>
      </c>
      <c r="H492">
        <v>1.73153721805413E-2</v>
      </c>
      <c r="I492">
        <v>0.12015339284108</v>
      </c>
      <c r="J492">
        <v>2.8923199999999998</v>
      </c>
      <c r="K492">
        <v>3.2384215736893101</v>
      </c>
    </row>
    <row r="493" spans="1:11" x14ac:dyDescent="0.25">
      <c r="A493">
        <v>3.4000579788248202</v>
      </c>
      <c r="B493">
        <v>8.3260204156686501E-2</v>
      </c>
      <c r="C493">
        <v>0.19868172566808201</v>
      </c>
      <c r="D493">
        <v>0.88720312931164902</v>
      </c>
      <c r="E493">
        <v>4.6329656156699199E-2</v>
      </c>
      <c r="F493">
        <v>6.2172167896781599E-3</v>
      </c>
      <c r="G493">
        <v>0</v>
      </c>
      <c r="H493">
        <v>1.73153721805413E-2</v>
      </c>
      <c r="I493">
        <v>0.12015339284108</v>
      </c>
      <c r="J493">
        <v>2.8923199999999998</v>
      </c>
      <c r="K493">
        <v>3.2384215736893101</v>
      </c>
    </row>
    <row r="494" spans="1:11" x14ac:dyDescent="0.25">
      <c r="A494">
        <v>3.4069827404924902</v>
      </c>
      <c r="B494">
        <v>8.16017496887807E-2</v>
      </c>
      <c r="C494">
        <v>0.196671905993587</v>
      </c>
      <c r="D494">
        <v>0.89452028289635299</v>
      </c>
      <c r="E494">
        <v>4.7004664882357598E-2</v>
      </c>
      <c r="F494">
        <v>6.4589576826519102E-3</v>
      </c>
      <c r="G494">
        <v>0</v>
      </c>
      <c r="H494">
        <v>1.73153721805413E-2</v>
      </c>
      <c r="I494">
        <v>0.12015339284108</v>
      </c>
      <c r="J494">
        <v>2.8923199999999998</v>
      </c>
      <c r="K494">
        <v>3.2384215736893101</v>
      </c>
    </row>
    <row r="495" spans="1:11" x14ac:dyDescent="0.25">
      <c r="A495">
        <v>3.4139075021601601</v>
      </c>
      <c r="B495">
        <v>7.9943295220874899E-2</v>
      </c>
      <c r="C495">
        <v>0.19466208631909299</v>
      </c>
      <c r="D495">
        <v>0.90183743648105696</v>
      </c>
      <c r="E495">
        <v>4.76796736080159E-2</v>
      </c>
      <c r="F495">
        <v>6.7006985756256597E-3</v>
      </c>
      <c r="G495">
        <v>0</v>
      </c>
      <c r="H495">
        <v>1.73153721805413E-2</v>
      </c>
      <c r="I495">
        <v>0.12015339284108</v>
      </c>
      <c r="J495">
        <v>2.8923199999999998</v>
      </c>
      <c r="K495">
        <v>3.2384215736893101</v>
      </c>
    </row>
    <row r="496" spans="1:11" x14ac:dyDescent="0.25">
      <c r="A496">
        <v>3.4208322638278199</v>
      </c>
      <c r="B496">
        <v>7.8284840752969195E-2</v>
      </c>
      <c r="C496">
        <v>0.19309031976350199</v>
      </c>
      <c r="D496">
        <v>0.90915459006576105</v>
      </c>
      <c r="E496">
        <v>4.83546823336743E-2</v>
      </c>
      <c r="F496">
        <v>6.94243946859941E-3</v>
      </c>
      <c r="G496">
        <v>0</v>
      </c>
      <c r="H496">
        <v>1.73153721805413E-2</v>
      </c>
      <c r="I496">
        <v>0.12015339284108</v>
      </c>
      <c r="J496">
        <v>2.8923199999999998</v>
      </c>
      <c r="K496">
        <v>3.2384215736893101</v>
      </c>
    </row>
    <row r="497" spans="1:11" x14ac:dyDescent="0.25">
      <c r="A497">
        <v>3.4277570254954899</v>
      </c>
      <c r="B497">
        <v>7.6626386285063505E-2</v>
      </c>
      <c r="C497">
        <v>0.191623755451686</v>
      </c>
      <c r="D497">
        <v>0.91647174365046402</v>
      </c>
      <c r="E497">
        <v>4.9029691059332602E-2</v>
      </c>
      <c r="F497">
        <v>7.1841803615731404E-3</v>
      </c>
      <c r="G497">
        <v>0</v>
      </c>
      <c r="H497">
        <v>1.73153721805413E-2</v>
      </c>
      <c r="I497">
        <v>0.12015339284108</v>
      </c>
      <c r="J497">
        <v>2.8923199999999998</v>
      </c>
      <c r="K497">
        <v>3.2384215736893101</v>
      </c>
    </row>
    <row r="498" spans="1:11" x14ac:dyDescent="0.25">
      <c r="A498">
        <v>3.4346817871631599</v>
      </c>
      <c r="B498">
        <v>7.4967931817157801E-2</v>
      </c>
      <c r="C498">
        <v>0.19015719113987001</v>
      </c>
      <c r="D498">
        <v>0.92378889723516799</v>
      </c>
      <c r="E498">
        <v>4.9704699784991001E-2</v>
      </c>
      <c r="F498">
        <v>7.4259212545468899E-3</v>
      </c>
      <c r="G498">
        <v>0</v>
      </c>
      <c r="H498">
        <v>1.73153721805413E-2</v>
      </c>
      <c r="I498">
        <v>0.12015339284108</v>
      </c>
      <c r="J498">
        <v>2.8923199999999998</v>
      </c>
      <c r="K498">
        <v>3.2384215736893101</v>
      </c>
    </row>
    <row r="499" spans="1:11" x14ac:dyDescent="0.25">
      <c r="A499">
        <v>3.4416065488308298</v>
      </c>
      <c r="B499">
        <v>7.3309477349252E-2</v>
      </c>
      <c r="C499">
        <v>0.18869062682805399</v>
      </c>
      <c r="D499">
        <v>0.93110605081987197</v>
      </c>
      <c r="E499">
        <v>5.03797085106494E-2</v>
      </c>
      <c r="F499">
        <v>7.6676621475206402E-3</v>
      </c>
      <c r="G499">
        <v>0</v>
      </c>
      <c r="H499">
        <v>1.73153721805413E-2</v>
      </c>
      <c r="I499">
        <v>0.12015339284108</v>
      </c>
      <c r="J499">
        <v>2.8923199999999998</v>
      </c>
      <c r="K499">
        <v>3.2384215736893101</v>
      </c>
    </row>
    <row r="500" spans="1:11" x14ac:dyDescent="0.25">
      <c r="A500">
        <v>3.44853131049849</v>
      </c>
      <c r="B500">
        <v>7.1651022881346296E-2</v>
      </c>
      <c r="C500">
        <v>0.18722406251623799</v>
      </c>
      <c r="D500">
        <v>0.93842320440457605</v>
      </c>
      <c r="E500">
        <v>5.1054717236307799E-2</v>
      </c>
      <c r="F500">
        <v>7.9094030404943897E-3</v>
      </c>
      <c r="G500">
        <v>0</v>
      </c>
      <c r="H500">
        <v>1.73153721805413E-2</v>
      </c>
      <c r="I500">
        <v>0.12015339284108</v>
      </c>
      <c r="J500">
        <v>2.8923199999999998</v>
      </c>
      <c r="K500">
        <v>3.2384215736893101</v>
      </c>
    </row>
    <row r="501" spans="1:11" x14ac:dyDescent="0.25">
      <c r="A501">
        <v>3.45545607216616</v>
      </c>
      <c r="B501">
        <v>6.9992568413440495E-2</v>
      </c>
      <c r="C501">
        <v>0.185757498204421</v>
      </c>
      <c r="D501">
        <v>0.94574035798928002</v>
      </c>
      <c r="E501">
        <v>5.1729725961966101E-2</v>
      </c>
      <c r="F501">
        <v>8.1595242109549996E-3</v>
      </c>
      <c r="G501">
        <v>0</v>
      </c>
      <c r="H501">
        <v>1.73153721805413E-2</v>
      </c>
      <c r="I501">
        <v>0.12015339284108</v>
      </c>
      <c r="J501">
        <v>2.8923199999999998</v>
      </c>
      <c r="K501">
        <v>3.2384215736893101</v>
      </c>
    </row>
    <row r="502" spans="1:11" x14ac:dyDescent="0.25">
      <c r="A502">
        <v>3.46238083383383</v>
      </c>
      <c r="B502">
        <v>6.8334113945534805E-2</v>
      </c>
      <c r="C502">
        <v>0.18429093389260501</v>
      </c>
      <c r="D502">
        <v>0.949351826610771</v>
      </c>
      <c r="E502">
        <v>5.24047346876245E-2</v>
      </c>
      <c r="F502">
        <v>8.5615033367371501E-3</v>
      </c>
      <c r="G502">
        <v>0</v>
      </c>
      <c r="H502">
        <v>1.73153721805413E-2</v>
      </c>
      <c r="I502">
        <v>0.12015339284108</v>
      </c>
      <c r="J502">
        <v>2.8923199999999998</v>
      </c>
      <c r="K502">
        <v>3.2384215736893101</v>
      </c>
    </row>
    <row r="503" spans="1:11" x14ac:dyDescent="0.25">
      <c r="A503">
        <v>3.4693055955015</v>
      </c>
      <c r="B503">
        <v>6.6675659477629101E-2</v>
      </c>
      <c r="C503">
        <v>0.18282436958078899</v>
      </c>
      <c r="D503">
        <v>0.952839529294353</v>
      </c>
      <c r="E503">
        <v>5.3079743413282802E-2</v>
      </c>
      <c r="F503">
        <v>8.9634824625193302E-3</v>
      </c>
      <c r="G503">
        <v>0</v>
      </c>
      <c r="H503">
        <v>1.73153721805413E-2</v>
      </c>
      <c r="I503">
        <v>0.12015339284108</v>
      </c>
      <c r="J503">
        <v>2.8923199999999998</v>
      </c>
      <c r="K503">
        <v>3.2384215736893101</v>
      </c>
    </row>
    <row r="504" spans="1:11" x14ac:dyDescent="0.25">
      <c r="A504">
        <v>3.4762303571691602</v>
      </c>
      <c r="B504">
        <v>6.5425802040142103E-2</v>
      </c>
      <c r="C504">
        <v>0.18135780526897299</v>
      </c>
      <c r="D504">
        <v>0.95632723197793501</v>
      </c>
      <c r="E504">
        <v>5.3754752138941202E-2</v>
      </c>
      <c r="F504">
        <v>9.3654615883015102E-3</v>
      </c>
      <c r="G504">
        <v>0</v>
      </c>
      <c r="H504">
        <v>1.73153721805413E-2</v>
      </c>
      <c r="I504">
        <v>0.12015339284108</v>
      </c>
      <c r="J504">
        <v>2.8923199999999998</v>
      </c>
      <c r="K504">
        <v>3.2384215736893101</v>
      </c>
    </row>
    <row r="505" spans="1:11" x14ac:dyDescent="0.25">
      <c r="A505">
        <v>3.4831551188368302</v>
      </c>
      <c r="B505">
        <v>6.4365600063578707E-2</v>
      </c>
      <c r="C505">
        <v>0.179891240957157</v>
      </c>
      <c r="D505">
        <v>0.95981493466151702</v>
      </c>
      <c r="E505">
        <v>5.4429760864599601E-2</v>
      </c>
      <c r="F505">
        <v>9.7674407140836902E-3</v>
      </c>
      <c r="G505">
        <v>0</v>
      </c>
      <c r="H505">
        <v>1.73153721805413E-2</v>
      </c>
      <c r="I505">
        <v>0.12015339284108</v>
      </c>
      <c r="J505">
        <v>2.8923199999999998</v>
      </c>
      <c r="K505">
        <v>3.2384215736893101</v>
      </c>
    </row>
    <row r="506" spans="1:11" x14ac:dyDescent="0.25">
      <c r="A506">
        <v>3.4900798805045001</v>
      </c>
      <c r="B506">
        <v>6.3305398087015199E-2</v>
      </c>
      <c r="C506">
        <v>0.17842467664534101</v>
      </c>
      <c r="D506">
        <v>0.96330263734509902</v>
      </c>
      <c r="E506">
        <v>5.5116886276278802E-2</v>
      </c>
      <c r="F506">
        <v>1.0169419839865799E-2</v>
      </c>
      <c r="G506">
        <v>0</v>
      </c>
      <c r="H506">
        <v>1.73153721805413E-2</v>
      </c>
      <c r="I506">
        <v>0.12015339284108</v>
      </c>
      <c r="J506">
        <v>2.8923199999999998</v>
      </c>
      <c r="K506">
        <v>3.2384215736893101</v>
      </c>
    </row>
    <row r="507" spans="1:11" x14ac:dyDescent="0.25">
      <c r="A507">
        <v>3.4970046421721701</v>
      </c>
      <c r="B507">
        <v>6.2245196110451803E-2</v>
      </c>
      <c r="C507">
        <v>0.17695811233352499</v>
      </c>
      <c r="D507">
        <v>0.96679034002868103</v>
      </c>
      <c r="E507">
        <v>5.5841154821914499E-2</v>
      </c>
      <c r="F507">
        <v>1.0571398965648E-2</v>
      </c>
      <c r="G507">
        <v>0</v>
      </c>
      <c r="H507">
        <v>1.73153721805413E-2</v>
      </c>
      <c r="I507">
        <v>0.12015339284108</v>
      </c>
      <c r="J507">
        <v>2.8923199999999998</v>
      </c>
      <c r="K507">
        <v>3.2384215736893101</v>
      </c>
    </row>
    <row r="508" spans="1:11" x14ac:dyDescent="0.25">
      <c r="A508">
        <v>3.5039294038398299</v>
      </c>
      <c r="B508">
        <v>6.11849941338884E-2</v>
      </c>
      <c r="C508">
        <v>0.17549154802170899</v>
      </c>
      <c r="D508">
        <v>0.97027804271226303</v>
      </c>
      <c r="E508">
        <v>5.6565423367550299E-2</v>
      </c>
      <c r="F508">
        <v>1.0973378091430201E-2</v>
      </c>
      <c r="G508">
        <v>0</v>
      </c>
      <c r="H508">
        <v>1.73153721805413E-2</v>
      </c>
      <c r="I508">
        <v>0.12015339284108</v>
      </c>
      <c r="J508">
        <v>2.8923199999999998</v>
      </c>
      <c r="K508">
        <v>3.2384215736893101</v>
      </c>
    </row>
    <row r="509" spans="1:11" x14ac:dyDescent="0.25">
      <c r="A509">
        <v>3.5108541655074998</v>
      </c>
      <c r="B509">
        <v>6.0124792157324997E-2</v>
      </c>
      <c r="C509">
        <v>0.174024983709893</v>
      </c>
      <c r="D509">
        <v>0.97376574539584504</v>
      </c>
      <c r="E509">
        <v>5.72896919131861E-2</v>
      </c>
      <c r="F509">
        <v>1.1375357217212299E-2</v>
      </c>
      <c r="G509">
        <v>0</v>
      </c>
      <c r="H509">
        <v>1.73153721805413E-2</v>
      </c>
      <c r="I509">
        <v>0.12015339284108</v>
      </c>
      <c r="J509">
        <v>2.8923199999999998</v>
      </c>
      <c r="K509">
        <v>3.2384215736893101</v>
      </c>
    </row>
    <row r="510" spans="1:11" x14ac:dyDescent="0.25">
      <c r="A510">
        <v>3.5177789271751698</v>
      </c>
      <c r="B510">
        <v>5.9064590180761503E-2</v>
      </c>
      <c r="C510">
        <v>0.17255841939807601</v>
      </c>
      <c r="D510">
        <v>0.97725344807942705</v>
      </c>
      <c r="E510">
        <v>5.80139604588219E-2</v>
      </c>
      <c r="F510">
        <v>1.17773363429945E-2</v>
      </c>
      <c r="G510">
        <v>0</v>
      </c>
      <c r="H510">
        <v>1.73153721805413E-2</v>
      </c>
      <c r="I510">
        <v>0.12015339284108</v>
      </c>
      <c r="J510">
        <v>2.8923199999999998</v>
      </c>
      <c r="K510">
        <v>3.2384215736893101</v>
      </c>
    </row>
    <row r="511" spans="1:11" x14ac:dyDescent="0.25">
      <c r="A511">
        <v>3.5247036888428398</v>
      </c>
      <c r="B511">
        <v>5.80043882041981E-2</v>
      </c>
      <c r="C511">
        <v>0.17130540980012099</v>
      </c>
      <c r="D511">
        <v>0.98074115076300905</v>
      </c>
      <c r="E511">
        <v>5.8738229004457701E-2</v>
      </c>
      <c r="F511">
        <v>1.2179315468776699E-2</v>
      </c>
      <c r="G511">
        <v>0</v>
      </c>
      <c r="H511">
        <v>1.73153721805413E-2</v>
      </c>
      <c r="I511">
        <v>0.12015339284108</v>
      </c>
      <c r="J511">
        <v>2.8923199999999998</v>
      </c>
      <c r="K511">
        <v>3.2384215736893101</v>
      </c>
    </row>
    <row r="512" spans="1:11" x14ac:dyDescent="0.25">
      <c r="A512">
        <v>3.5316284505105102</v>
      </c>
      <c r="B512">
        <v>5.6944186227634697E-2</v>
      </c>
      <c r="C512">
        <v>0.17031540989452201</v>
      </c>
      <c r="D512">
        <v>0.98422885344659095</v>
      </c>
      <c r="E512">
        <v>5.9462497550093397E-2</v>
      </c>
      <c r="F512">
        <v>1.25812945945589E-2</v>
      </c>
      <c r="G512">
        <v>0</v>
      </c>
      <c r="H512">
        <v>1.73153721805413E-2</v>
      </c>
      <c r="I512">
        <v>0.12015339284108</v>
      </c>
      <c r="J512">
        <v>2.8923199999999998</v>
      </c>
      <c r="K512">
        <v>3.2384215736893101</v>
      </c>
    </row>
    <row r="513" spans="1:11" x14ac:dyDescent="0.25">
      <c r="A513">
        <v>3.53855321217817</v>
      </c>
      <c r="B513">
        <v>5.5883984251071203E-2</v>
      </c>
      <c r="C513">
        <v>0.16932540998892301</v>
      </c>
      <c r="D513">
        <v>0.98771655613017195</v>
      </c>
      <c r="E513">
        <v>6.0186766095729198E-2</v>
      </c>
      <c r="F513">
        <v>1.2983273720341E-2</v>
      </c>
      <c r="G513">
        <v>0</v>
      </c>
      <c r="H513">
        <v>1.73153721805413E-2</v>
      </c>
      <c r="I513">
        <v>0.12015339284108</v>
      </c>
      <c r="J513">
        <v>2.8923199999999998</v>
      </c>
      <c r="K513">
        <v>3.2384215736893101</v>
      </c>
    </row>
    <row r="514" spans="1:11" x14ac:dyDescent="0.25">
      <c r="A514">
        <v>3.54547797384584</v>
      </c>
      <c r="B514">
        <v>5.48237822745078E-2</v>
      </c>
      <c r="C514">
        <v>0.16833541008332401</v>
      </c>
      <c r="D514">
        <v>0.99120425881375396</v>
      </c>
      <c r="E514">
        <v>6.0911034641364999E-2</v>
      </c>
      <c r="F514">
        <v>1.34070421784115E-2</v>
      </c>
      <c r="G514">
        <v>0</v>
      </c>
      <c r="H514">
        <v>1.73153721805413E-2</v>
      </c>
      <c r="I514">
        <v>0.12015339284108</v>
      </c>
      <c r="J514">
        <v>2.8923199999999998</v>
      </c>
      <c r="K514">
        <v>3.2384215736893101</v>
      </c>
    </row>
    <row r="515" spans="1:11" x14ac:dyDescent="0.25">
      <c r="A515">
        <v>3.5524027355135099</v>
      </c>
      <c r="B515">
        <v>5.3763580297944397E-2</v>
      </c>
      <c r="C515">
        <v>0.167345410177725</v>
      </c>
      <c r="D515">
        <v>0.99469196149733596</v>
      </c>
      <c r="E515">
        <v>6.1635303187000799E-2</v>
      </c>
      <c r="F515">
        <v>1.39562502403389E-2</v>
      </c>
      <c r="G515">
        <v>0</v>
      </c>
      <c r="H515">
        <v>1.73153721805413E-2</v>
      </c>
      <c r="I515">
        <v>0.12015339284108</v>
      </c>
      <c r="J515">
        <v>2.8923199999999998</v>
      </c>
      <c r="K515">
        <v>3.2384215736893101</v>
      </c>
    </row>
    <row r="516" spans="1:11" x14ac:dyDescent="0.25">
      <c r="A516">
        <v>3.5593274971811799</v>
      </c>
      <c r="B516">
        <v>5.2703378321380903E-2</v>
      </c>
      <c r="C516">
        <v>0.166355410272126</v>
      </c>
      <c r="D516">
        <v>0.99817966418091797</v>
      </c>
      <c r="E516">
        <v>6.23595717326366E-2</v>
      </c>
      <c r="F516">
        <v>1.4505458302266201E-2</v>
      </c>
      <c r="G516">
        <v>0</v>
      </c>
      <c r="H516">
        <v>1.73153721805413E-2</v>
      </c>
      <c r="I516">
        <v>0.12015339284108</v>
      </c>
      <c r="J516">
        <v>2.8923199999999998</v>
      </c>
      <c r="K516">
        <v>3.2384215736893101</v>
      </c>
    </row>
    <row r="517" spans="1:11" x14ac:dyDescent="0.25">
      <c r="A517">
        <v>3.5662522588488401</v>
      </c>
      <c r="B517">
        <v>5.16431763448175E-2</v>
      </c>
      <c r="C517">
        <v>0.16536541036652699</v>
      </c>
      <c r="D517">
        <v>1.0016673668645</v>
      </c>
      <c r="E517">
        <v>6.3083840278272296E-2</v>
      </c>
      <c r="F517">
        <v>1.50546663641935E-2</v>
      </c>
      <c r="G517">
        <v>0</v>
      </c>
      <c r="H517">
        <v>1.73153721805413E-2</v>
      </c>
      <c r="I517">
        <v>0.12015339284108</v>
      </c>
      <c r="J517">
        <v>2.8923199999999998</v>
      </c>
      <c r="K517">
        <v>3.2384215736893101</v>
      </c>
    </row>
    <row r="518" spans="1:11" x14ac:dyDescent="0.25">
      <c r="A518">
        <v>3.5731770205165101</v>
      </c>
      <c r="B518">
        <v>5.0609633908892102E-2</v>
      </c>
      <c r="C518">
        <v>0.16437541046092799</v>
      </c>
      <c r="D518">
        <v>1.00121031214662</v>
      </c>
      <c r="E518">
        <v>6.3808108823908097E-2</v>
      </c>
      <c r="F518">
        <v>1.56038744261208E-2</v>
      </c>
      <c r="G518">
        <v>0</v>
      </c>
      <c r="H518">
        <v>1.73153721805413E-2</v>
      </c>
      <c r="I518">
        <v>0.12015339284108</v>
      </c>
      <c r="J518">
        <v>2.8923199999999998</v>
      </c>
      <c r="K518">
        <v>3.2384215736893101</v>
      </c>
    </row>
    <row r="519" spans="1:11" x14ac:dyDescent="0.25">
      <c r="A519">
        <v>3.5801017821841801</v>
      </c>
      <c r="B519">
        <v>4.9986985234607602E-2</v>
      </c>
      <c r="C519">
        <v>0.16338541055532901</v>
      </c>
      <c r="D519">
        <v>1.0006513095838001</v>
      </c>
      <c r="E519">
        <v>6.4532377369543897E-2</v>
      </c>
      <c r="F519">
        <v>1.6153082488048101E-2</v>
      </c>
      <c r="G519">
        <v>0</v>
      </c>
      <c r="H519">
        <v>1.73153721805413E-2</v>
      </c>
      <c r="I519">
        <v>0.12015339284108</v>
      </c>
      <c r="J519">
        <v>2.8923199999999998</v>
      </c>
      <c r="K519">
        <v>3.2384215736893101</v>
      </c>
    </row>
    <row r="520" spans="1:11" x14ac:dyDescent="0.25">
      <c r="A520">
        <v>3.58702654385185</v>
      </c>
      <c r="B520">
        <v>4.9364336560323102E-2</v>
      </c>
      <c r="C520">
        <v>0.16239541064973001</v>
      </c>
      <c r="D520">
        <v>1.0000923070209899</v>
      </c>
      <c r="E520">
        <v>6.5256645915179698E-2</v>
      </c>
      <c r="F520">
        <v>1.6702290549975501E-2</v>
      </c>
      <c r="G520">
        <v>2.7496100406293797E-4</v>
      </c>
      <c r="H520">
        <v>1.73153721805413E-2</v>
      </c>
      <c r="I520">
        <v>0.12015339284108</v>
      </c>
      <c r="J520">
        <v>2.8923199999999998</v>
      </c>
      <c r="K520">
        <v>3.2384215736893101</v>
      </c>
    </row>
    <row r="521" spans="1:11" x14ac:dyDescent="0.25">
      <c r="A521">
        <v>3.5939513055195098</v>
      </c>
      <c r="B521">
        <v>4.8741687886038602E-2</v>
      </c>
      <c r="C521">
        <v>0.16140541074413101</v>
      </c>
      <c r="D521">
        <v>0.99953330445817401</v>
      </c>
      <c r="E521">
        <v>6.5980914460815401E-2</v>
      </c>
      <c r="F521">
        <v>1.72514986119028E-2</v>
      </c>
      <c r="G521">
        <v>2.7792902405199499E-4</v>
      </c>
      <c r="H521">
        <v>1.73153721805413E-2</v>
      </c>
      <c r="I521">
        <v>0.12015339284108</v>
      </c>
      <c r="J521">
        <v>2.8923199999999998</v>
      </c>
      <c r="K521">
        <v>3.2384215736893101</v>
      </c>
    </row>
    <row r="522" spans="1:11" x14ac:dyDescent="0.25">
      <c r="A522">
        <v>3.6008760671871798</v>
      </c>
      <c r="B522">
        <v>4.81190392117542E-2</v>
      </c>
      <c r="C522">
        <v>0.160415410838532</v>
      </c>
      <c r="D522">
        <v>0.99897430189535896</v>
      </c>
      <c r="E522">
        <v>6.6716486864878896E-2</v>
      </c>
      <c r="F522">
        <v>1.7800706673830099E-2</v>
      </c>
      <c r="G522">
        <v>2.8089704404105201E-4</v>
      </c>
      <c r="H522">
        <v>1.73153721805413E-2</v>
      </c>
      <c r="I522">
        <v>0.12015339284108</v>
      </c>
      <c r="J522">
        <v>2.8923199999999998</v>
      </c>
      <c r="K522">
        <v>3.2384215736893101</v>
      </c>
    </row>
    <row r="523" spans="1:11" x14ac:dyDescent="0.25">
      <c r="A523">
        <v>3.6078008288548502</v>
      </c>
      <c r="B523">
        <v>4.74963905374697E-2</v>
      </c>
      <c r="C523">
        <v>0.159425410932933</v>
      </c>
      <c r="D523">
        <v>0.99841529933254303</v>
      </c>
      <c r="E523">
        <v>6.7528735508534096E-2</v>
      </c>
      <c r="F523">
        <v>1.83580444226638E-2</v>
      </c>
      <c r="G523">
        <v>2.8386506403010799E-4</v>
      </c>
      <c r="H523">
        <v>1.73153721805413E-2</v>
      </c>
      <c r="I523">
        <v>0.12015339284108</v>
      </c>
      <c r="J523">
        <v>2.8923199999999998</v>
      </c>
      <c r="K523">
        <v>3.2384215736893101</v>
      </c>
    </row>
    <row r="524" spans="1:11" x14ac:dyDescent="0.25">
      <c r="A524">
        <v>3.6147255905225202</v>
      </c>
      <c r="B524">
        <v>4.68737418631852E-2</v>
      </c>
      <c r="C524">
        <v>0.15843541102733399</v>
      </c>
      <c r="D524">
        <v>0.99785629676972798</v>
      </c>
      <c r="E524">
        <v>6.8340984152189296E-2</v>
      </c>
      <c r="F524">
        <v>1.9002483436393599E-2</v>
      </c>
      <c r="G524">
        <v>2.8683308401916501E-4</v>
      </c>
      <c r="H524">
        <v>1.73153721805413E-2</v>
      </c>
      <c r="I524">
        <v>0.12015339284108</v>
      </c>
      <c r="J524">
        <v>2.8923199999999998</v>
      </c>
      <c r="K524">
        <v>3.2384215736893101</v>
      </c>
    </row>
    <row r="525" spans="1:11" x14ac:dyDescent="0.25">
      <c r="A525">
        <v>3.6216503521901902</v>
      </c>
      <c r="B525">
        <v>4.6251093188900701E-2</v>
      </c>
      <c r="C525">
        <v>0.15744541112173499</v>
      </c>
      <c r="D525">
        <v>0.99729729420691204</v>
      </c>
      <c r="E525">
        <v>6.9153232795844399E-2</v>
      </c>
      <c r="F525">
        <v>1.9646922450123401E-2</v>
      </c>
      <c r="G525">
        <v>2.8980110400822202E-4</v>
      </c>
      <c r="H525">
        <v>1.73153721805413E-2</v>
      </c>
      <c r="I525">
        <v>0.12015339284108</v>
      </c>
      <c r="J525">
        <v>2.8923199999999998</v>
      </c>
      <c r="K525">
        <v>3.2384215736893101</v>
      </c>
    </row>
    <row r="526" spans="1:11" x14ac:dyDescent="0.25">
      <c r="A526">
        <v>3.6285751138578499</v>
      </c>
      <c r="B526">
        <v>4.5628444514616201E-2</v>
      </c>
      <c r="C526">
        <v>0.15645541121613599</v>
      </c>
      <c r="D526">
        <v>0.996738291644096</v>
      </c>
      <c r="E526">
        <v>6.9965481439499599E-2</v>
      </c>
      <c r="F526">
        <v>2.02913614638532E-2</v>
      </c>
      <c r="G526">
        <v>2.9276912399727899E-4</v>
      </c>
      <c r="H526">
        <v>1.73153721805413E-2</v>
      </c>
      <c r="I526">
        <v>0.12015339284108</v>
      </c>
      <c r="J526">
        <v>2.8923199999999998</v>
      </c>
      <c r="K526">
        <v>3.2384215736893101</v>
      </c>
    </row>
    <row r="527" spans="1:11" x14ac:dyDescent="0.25">
      <c r="A527">
        <v>3.6354998755255199</v>
      </c>
      <c r="B527">
        <v>4.5005795840331798E-2</v>
      </c>
      <c r="C527">
        <v>0.15546541131053701</v>
      </c>
      <c r="D527">
        <v>0.99617928908128095</v>
      </c>
      <c r="E527">
        <v>7.0777730083154702E-2</v>
      </c>
      <c r="F527">
        <v>2.0935800477582901E-2</v>
      </c>
      <c r="G527">
        <v>2.95737143986336E-4</v>
      </c>
      <c r="H527">
        <v>1.73153721805413E-2</v>
      </c>
      <c r="I527">
        <v>0.12015339284108</v>
      </c>
      <c r="J527">
        <v>2.8923199999999998</v>
      </c>
      <c r="K527">
        <v>3.2384215736893101</v>
      </c>
    </row>
    <row r="528" spans="1:11" x14ac:dyDescent="0.25">
      <c r="A528">
        <v>3.6424246371931899</v>
      </c>
      <c r="B528">
        <v>4.4383147166047299E-2</v>
      </c>
      <c r="C528">
        <v>0.154517872255094</v>
      </c>
      <c r="D528">
        <v>0.99562028651846501</v>
      </c>
      <c r="E528">
        <v>7.1589978726809805E-2</v>
      </c>
      <c r="F528">
        <v>2.15802394913127E-2</v>
      </c>
      <c r="G528">
        <v>2.9870516397539199E-4</v>
      </c>
      <c r="H528">
        <v>1.73153721805413E-2</v>
      </c>
      <c r="I528">
        <v>0.12015339284108</v>
      </c>
      <c r="J528">
        <v>2.8923199999999998</v>
      </c>
      <c r="K528">
        <v>3.2384215736893101</v>
      </c>
    </row>
    <row r="529" spans="1:11" x14ac:dyDescent="0.25">
      <c r="A529">
        <v>3.6493493988608598</v>
      </c>
      <c r="B529">
        <v>4.3760498491762799E-2</v>
      </c>
      <c r="C529">
        <v>0.15379229652038501</v>
      </c>
      <c r="D529">
        <v>0.99506128395564997</v>
      </c>
      <c r="E529">
        <v>7.2402227370465005E-2</v>
      </c>
      <c r="F529">
        <v>2.2224678505042499E-2</v>
      </c>
      <c r="G529">
        <v>3.01673183964449E-4</v>
      </c>
      <c r="H529">
        <v>1.73153721805413E-2</v>
      </c>
      <c r="I529">
        <v>0.12015339284108</v>
      </c>
      <c r="J529">
        <v>2.8923199999999998</v>
      </c>
      <c r="K529">
        <v>3.2384215736893101</v>
      </c>
    </row>
    <row r="530" spans="1:11" x14ac:dyDescent="0.25">
      <c r="A530">
        <v>3.6562741605285201</v>
      </c>
      <c r="B530">
        <v>4.3137849817478299E-2</v>
      </c>
      <c r="C530">
        <v>0.15306672078567701</v>
      </c>
      <c r="D530">
        <v>0.99450228139283403</v>
      </c>
      <c r="E530">
        <v>7.3214476014120095E-2</v>
      </c>
      <c r="F530">
        <v>2.2869117518772301E-2</v>
      </c>
      <c r="G530">
        <v>3.0464120395350602E-4</v>
      </c>
      <c r="H530">
        <v>1.73153721805413E-2</v>
      </c>
      <c r="I530">
        <v>0.12015339284108</v>
      </c>
      <c r="J530">
        <v>2.8923199999999998</v>
      </c>
      <c r="K530">
        <v>3.2384215736893101</v>
      </c>
    </row>
    <row r="531" spans="1:11" x14ac:dyDescent="0.25">
      <c r="A531">
        <v>3.66319892219619</v>
      </c>
      <c r="B531">
        <v>4.25152011431938E-2</v>
      </c>
      <c r="C531">
        <v>0.15234114505096799</v>
      </c>
      <c r="D531">
        <v>0.99394327883001798</v>
      </c>
      <c r="E531">
        <v>7.4026724657775295E-2</v>
      </c>
      <c r="F531">
        <v>2.3513556532502099E-2</v>
      </c>
      <c r="G531">
        <v>3.0760922394256298E-4</v>
      </c>
      <c r="H531">
        <v>1.73153721805413E-2</v>
      </c>
      <c r="I531">
        <v>0.12015339284108</v>
      </c>
      <c r="J531">
        <v>2.8923199999999998</v>
      </c>
      <c r="K531">
        <v>3.2384215736893101</v>
      </c>
    </row>
    <row r="532" spans="1:11" x14ac:dyDescent="0.25">
      <c r="A532">
        <v>3.67012368386386</v>
      </c>
      <c r="B532">
        <v>4.1892552468909397E-2</v>
      </c>
      <c r="C532">
        <v>0.151615569316259</v>
      </c>
      <c r="D532">
        <v>0.99338427626720305</v>
      </c>
      <c r="E532">
        <v>7.4838973301430398E-2</v>
      </c>
      <c r="F532">
        <v>2.4157995546231801E-2</v>
      </c>
      <c r="G532">
        <v>3.1057724393161902E-4</v>
      </c>
      <c r="H532">
        <v>1.73153721805413E-2</v>
      </c>
      <c r="I532">
        <v>0.12015339284108</v>
      </c>
      <c r="J532">
        <v>2.8923199999999998</v>
      </c>
      <c r="K532">
        <v>3.2384215736893101</v>
      </c>
    </row>
    <row r="533" spans="1:11" x14ac:dyDescent="0.25">
      <c r="A533">
        <v>3.67704844553153</v>
      </c>
      <c r="B533">
        <v>4.1269903794624897E-2</v>
      </c>
      <c r="C533">
        <v>0.15088999358155</v>
      </c>
      <c r="D533">
        <v>0.992825273704387</v>
      </c>
      <c r="E533">
        <v>7.5651221945085501E-2</v>
      </c>
      <c r="F533">
        <v>2.48024345599616E-2</v>
      </c>
      <c r="G533">
        <v>3.1354526392067598E-4</v>
      </c>
      <c r="H533">
        <v>1.73153721805413E-2</v>
      </c>
      <c r="I533">
        <v>0.12015339284108</v>
      </c>
      <c r="J533">
        <v>2.8923199999999998</v>
      </c>
      <c r="K533">
        <v>3.2384215736893101</v>
      </c>
    </row>
    <row r="534" spans="1:11" x14ac:dyDescent="0.25">
      <c r="A534">
        <v>3.6839732071991902</v>
      </c>
      <c r="B534">
        <v>4.0647255120340398E-2</v>
      </c>
      <c r="C534">
        <v>0.15016441784684101</v>
      </c>
      <c r="D534">
        <v>0.99178721237337797</v>
      </c>
      <c r="E534">
        <v>7.6463470588740701E-2</v>
      </c>
      <c r="F534">
        <v>2.5446873573691398E-2</v>
      </c>
      <c r="G534">
        <v>3.16513283909733E-4</v>
      </c>
      <c r="H534">
        <v>1.73153721805413E-2</v>
      </c>
      <c r="I534">
        <v>0.12015339284108</v>
      </c>
      <c r="J534">
        <v>2.8923199999999998</v>
      </c>
      <c r="K534">
        <v>3.2384215736893101</v>
      </c>
    </row>
    <row r="535" spans="1:11" x14ac:dyDescent="0.25">
      <c r="A535">
        <v>3.6908979688668602</v>
      </c>
      <c r="B535">
        <v>4.0025071694146701E-2</v>
      </c>
      <c r="C535">
        <v>0.14943884211213301</v>
      </c>
      <c r="D535">
        <v>0.98905431103244701</v>
      </c>
      <c r="E535">
        <v>7.7259275865660698E-2</v>
      </c>
      <c r="F535">
        <v>2.60913125874211E-2</v>
      </c>
      <c r="G535">
        <v>3.1948130389879002E-4</v>
      </c>
      <c r="H535">
        <v>1.73153721805413E-2</v>
      </c>
      <c r="I535">
        <v>0.12015339284108</v>
      </c>
      <c r="J535">
        <v>2.8923199999999998</v>
      </c>
      <c r="K535">
        <v>3.2384215736893101</v>
      </c>
    </row>
    <row r="536" spans="1:11" x14ac:dyDescent="0.25">
      <c r="A536">
        <v>3.6978227305345301</v>
      </c>
      <c r="B536">
        <v>3.9652036824543303E-2</v>
      </c>
      <c r="C536">
        <v>0.14871326637742399</v>
      </c>
      <c r="D536">
        <v>0.98632140969151605</v>
      </c>
      <c r="E536">
        <v>7.7964871970532895E-2</v>
      </c>
      <c r="F536">
        <v>2.6735751601150898E-2</v>
      </c>
      <c r="G536">
        <v>3.2244932388784698E-4</v>
      </c>
      <c r="H536">
        <v>1.73153721805413E-2</v>
      </c>
      <c r="I536">
        <v>0.12015339284108</v>
      </c>
      <c r="J536">
        <v>2.8923199999999998</v>
      </c>
      <c r="K536">
        <v>3.2384215736893101</v>
      </c>
    </row>
    <row r="537" spans="1:11" x14ac:dyDescent="0.25">
      <c r="A537">
        <v>3.7047474922022001</v>
      </c>
      <c r="B537">
        <v>3.9279001954939899E-2</v>
      </c>
      <c r="C537">
        <v>0.147987690642715</v>
      </c>
      <c r="D537">
        <v>0.98358850835058398</v>
      </c>
      <c r="E537">
        <v>7.8670468075404898E-2</v>
      </c>
      <c r="F537">
        <v>2.7380190614880701E-2</v>
      </c>
      <c r="G537">
        <v>3.2541734387690302E-4</v>
      </c>
      <c r="H537">
        <v>1.73153721805413E-2</v>
      </c>
      <c r="I537">
        <v>0.12015339284108</v>
      </c>
      <c r="J537">
        <v>2.8923199999999998</v>
      </c>
      <c r="K537">
        <v>3.2384215736893101</v>
      </c>
    </row>
    <row r="538" spans="1:11" x14ac:dyDescent="0.25">
      <c r="A538">
        <v>3.7116722538698599</v>
      </c>
      <c r="B538">
        <v>3.8905967085336501E-2</v>
      </c>
      <c r="C538">
        <v>0.147262114908006</v>
      </c>
      <c r="D538">
        <v>0.98085560700965302</v>
      </c>
      <c r="E538">
        <v>7.9376064180277095E-2</v>
      </c>
      <c r="F538">
        <v>2.8024629628610499E-2</v>
      </c>
      <c r="G538">
        <v>3.7485687131132698E-4</v>
      </c>
      <c r="H538">
        <v>1.73153721805413E-2</v>
      </c>
      <c r="I538">
        <v>0.12015339284108</v>
      </c>
      <c r="J538">
        <v>2.8923199999999998</v>
      </c>
      <c r="K538">
        <v>3.2384215736893101</v>
      </c>
    </row>
    <row r="539" spans="1:11" x14ac:dyDescent="0.25">
      <c r="A539">
        <v>3.7185970155375299</v>
      </c>
      <c r="B539">
        <v>3.8532932215733097E-2</v>
      </c>
      <c r="C539">
        <v>0.14653653917329701</v>
      </c>
      <c r="D539">
        <v>0.97812270566872195</v>
      </c>
      <c r="E539">
        <v>8.0081660285149195E-2</v>
      </c>
      <c r="F539">
        <v>2.8669068642340201E-2</v>
      </c>
      <c r="G539">
        <v>4.4262354722447001E-4</v>
      </c>
      <c r="H539">
        <v>1.73153721805413E-2</v>
      </c>
      <c r="I539">
        <v>0.12015339284108</v>
      </c>
      <c r="J539">
        <v>2.8923199999999998</v>
      </c>
      <c r="K539">
        <v>3.2384215736893101</v>
      </c>
    </row>
    <row r="540" spans="1:11" x14ac:dyDescent="0.25">
      <c r="A540">
        <v>3.7255217772051998</v>
      </c>
      <c r="B540">
        <v>3.8159897346129699E-2</v>
      </c>
      <c r="C540">
        <v>0.14581096343858899</v>
      </c>
      <c r="D540">
        <v>0.97538980432778999</v>
      </c>
      <c r="E540">
        <v>8.0787256390021295E-2</v>
      </c>
      <c r="F540">
        <v>2.9313507656069999E-2</v>
      </c>
      <c r="G540">
        <v>5.1039022313761396E-4</v>
      </c>
      <c r="H540">
        <v>1.73153721805413E-2</v>
      </c>
      <c r="I540">
        <v>0.12015339284108</v>
      </c>
      <c r="J540">
        <v>2.8923199999999998</v>
      </c>
      <c r="K540">
        <v>3.2384215736893101</v>
      </c>
    </row>
    <row r="541" spans="1:11" x14ac:dyDescent="0.25">
      <c r="A541">
        <v>3.7324465388728698</v>
      </c>
      <c r="B541">
        <v>3.7786862476526302E-2</v>
      </c>
      <c r="C541">
        <v>0.14508538770387999</v>
      </c>
      <c r="D541">
        <v>0.97265690298685903</v>
      </c>
      <c r="E541">
        <v>8.1492852494893395E-2</v>
      </c>
      <c r="F541">
        <v>2.9957946669799802E-2</v>
      </c>
      <c r="G541">
        <v>5.7815689905075704E-4</v>
      </c>
      <c r="H541">
        <v>1.73153721805413E-2</v>
      </c>
      <c r="I541">
        <v>0.12015339284108</v>
      </c>
      <c r="J541">
        <v>2.8923199999999998</v>
      </c>
      <c r="K541">
        <v>3.2384215736893101</v>
      </c>
    </row>
    <row r="542" spans="1:11" x14ac:dyDescent="0.25">
      <c r="A542">
        <v>3.7393713005405398</v>
      </c>
      <c r="B542">
        <v>3.7413827606922898E-2</v>
      </c>
      <c r="C542">
        <v>0.144359811969171</v>
      </c>
      <c r="D542">
        <v>0.96992400164592796</v>
      </c>
      <c r="E542">
        <v>8.2198448599765495E-2</v>
      </c>
      <c r="F542">
        <v>3.06023856835295E-2</v>
      </c>
      <c r="G542">
        <v>6.4592357496389601E-4</v>
      </c>
      <c r="H542">
        <v>1.73153721805413E-2</v>
      </c>
      <c r="I542">
        <v>0.12015339284108</v>
      </c>
      <c r="J542">
        <v>2.8923199999999998</v>
      </c>
      <c r="K542">
        <v>3.2384215736893101</v>
      </c>
    </row>
    <row r="543" spans="1:11" x14ac:dyDescent="0.25">
      <c r="A543">
        <v>3.7462960622082</v>
      </c>
      <c r="B543">
        <v>3.70407927373195E-2</v>
      </c>
      <c r="C543">
        <v>0.143634236234462</v>
      </c>
      <c r="D543">
        <v>0.967191100304997</v>
      </c>
      <c r="E543">
        <v>8.2904044704637594E-2</v>
      </c>
      <c r="F543">
        <v>3.1246824697259298E-2</v>
      </c>
      <c r="G543">
        <v>7.1369025087703898E-4</v>
      </c>
      <c r="H543">
        <v>1.73153721805413E-2</v>
      </c>
      <c r="I543">
        <v>0.12015339284108</v>
      </c>
      <c r="J543">
        <v>2.8923199999999998</v>
      </c>
      <c r="K543">
        <v>3.2384215736893101</v>
      </c>
    </row>
    <row r="544" spans="1:11" x14ac:dyDescent="0.25">
      <c r="A544">
        <v>3.75322082387587</v>
      </c>
      <c r="B544">
        <v>3.6667757867715998E-2</v>
      </c>
      <c r="C544">
        <v>0.14290866049975301</v>
      </c>
      <c r="D544">
        <v>0.96445819896406504</v>
      </c>
      <c r="E544">
        <v>8.3609640809509694E-2</v>
      </c>
      <c r="F544">
        <v>3.1891263710989097E-2</v>
      </c>
      <c r="G544">
        <v>7.8145692679018304E-4</v>
      </c>
      <c r="H544">
        <v>1.73153721805413E-2</v>
      </c>
      <c r="I544">
        <v>0.12015339284108</v>
      </c>
      <c r="J544">
        <v>2.8923199999999998</v>
      </c>
      <c r="K544">
        <v>3.2384215736893101</v>
      </c>
    </row>
    <row r="545" spans="1:11" x14ac:dyDescent="0.25">
      <c r="A545">
        <v>3.7601455855435399</v>
      </c>
      <c r="B545">
        <v>3.6294722998112601E-2</v>
      </c>
      <c r="C545">
        <v>0.14218308476504499</v>
      </c>
      <c r="D545">
        <v>0.96172529762313397</v>
      </c>
      <c r="E545">
        <v>8.4315236914381905E-2</v>
      </c>
      <c r="F545">
        <v>3.2535702724718903E-2</v>
      </c>
      <c r="G545">
        <v>8.4922360270332602E-4</v>
      </c>
      <c r="H545">
        <v>1.73153721805413E-2</v>
      </c>
      <c r="I545">
        <v>0.12015339284108</v>
      </c>
      <c r="J545">
        <v>2.8923199999999998</v>
      </c>
      <c r="K545">
        <v>3.2384215736893101</v>
      </c>
    </row>
    <row r="546" spans="1:11" x14ac:dyDescent="0.25">
      <c r="A546">
        <v>3.7670703472112099</v>
      </c>
      <c r="B546">
        <v>3.5921688128509197E-2</v>
      </c>
      <c r="C546">
        <v>0.14145750903033599</v>
      </c>
      <c r="D546">
        <v>0.95899239628220201</v>
      </c>
      <c r="E546">
        <v>8.5020833019254005E-2</v>
      </c>
      <c r="F546">
        <v>3.3180141738448701E-2</v>
      </c>
      <c r="G546">
        <v>9.1699027861646899E-4</v>
      </c>
      <c r="H546">
        <v>1.73153721805413E-2</v>
      </c>
      <c r="I546">
        <v>0.12015339284108</v>
      </c>
      <c r="J546">
        <v>2.8923199999999998</v>
      </c>
      <c r="K546">
        <v>3.2384215736893101</v>
      </c>
    </row>
    <row r="547" spans="1:11" x14ac:dyDescent="0.25">
      <c r="A547">
        <v>3.7739951088788701</v>
      </c>
      <c r="B547">
        <v>3.5548653258905799E-2</v>
      </c>
      <c r="C547">
        <v>0.140731933295627</v>
      </c>
      <c r="D547">
        <v>0.95625949494127105</v>
      </c>
      <c r="E547">
        <v>8.5726429124126105E-2</v>
      </c>
      <c r="F547">
        <v>3.3824580752178403E-2</v>
      </c>
      <c r="G547">
        <v>9.8475695452960796E-4</v>
      </c>
      <c r="H547">
        <v>1.73153721805413E-2</v>
      </c>
      <c r="I547">
        <v>0.12015339284108</v>
      </c>
      <c r="J547">
        <v>2.8923199999999998</v>
      </c>
      <c r="K547">
        <v>3.2384215736893101</v>
      </c>
    </row>
    <row r="548" spans="1:11" x14ac:dyDescent="0.25">
      <c r="A548">
        <v>3.7809198705465401</v>
      </c>
      <c r="B548">
        <v>3.5175618389302402E-2</v>
      </c>
      <c r="C548">
        <v>0.14005107987255899</v>
      </c>
      <c r="D548">
        <v>0.95352659360033998</v>
      </c>
      <c r="E548">
        <v>8.6432025228998205E-2</v>
      </c>
      <c r="F548">
        <v>3.4469019765908201E-2</v>
      </c>
      <c r="G548">
        <v>1.05252363044275E-3</v>
      </c>
      <c r="H548">
        <v>1.73153721805413E-2</v>
      </c>
      <c r="I548">
        <v>0.12015339284108</v>
      </c>
      <c r="J548">
        <v>2.8923199999999998</v>
      </c>
      <c r="K548">
        <v>3.2384215736893101</v>
      </c>
    </row>
    <row r="549" spans="1:11" x14ac:dyDescent="0.25">
      <c r="A549">
        <v>3.7878446322142101</v>
      </c>
      <c r="B549">
        <v>3.4802583519698997E-2</v>
      </c>
      <c r="C549">
        <v>0.13966583382126599</v>
      </c>
      <c r="D549">
        <v>0.95079369225940902</v>
      </c>
      <c r="E549">
        <v>8.7137621333870305E-2</v>
      </c>
      <c r="F549">
        <v>3.5113458779638E-2</v>
      </c>
      <c r="G549">
        <v>1.12029030635589E-3</v>
      </c>
      <c r="H549">
        <v>1.73153721805413E-2</v>
      </c>
      <c r="I549">
        <v>0.12015339284108</v>
      </c>
      <c r="J549">
        <v>2.8923199999999998</v>
      </c>
      <c r="K549">
        <v>3.2384215736893101</v>
      </c>
    </row>
    <row r="550" spans="1:11" x14ac:dyDescent="0.25">
      <c r="A550">
        <v>3.7947693938818801</v>
      </c>
      <c r="B550">
        <v>3.44295486500956E-2</v>
      </c>
      <c r="C550">
        <v>0.13928058776997301</v>
      </c>
      <c r="D550">
        <v>0.94806079091847695</v>
      </c>
      <c r="E550">
        <v>8.7843217438742405E-2</v>
      </c>
      <c r="F550">
        <v>3.5757897793367799E-2</v>
      </c>
      <c r="G550">
        <v>1.1880569822690301E-3</v>
      </c>
      <c r="H550">
        <v>1.73153721805413E-2</v>
      </c>
      <c r="I550">
        <v>0.12015339284108</v>
      </c>
      <c r="J550">
        <v>2.8923199999999998</v>
      </c>
      <c r="K550">
        <v>3.2384215736893101</v>
      </c>
    </row>
    <row r="551" spans="1:11" x14ac:dyDescent="0.25">
      <c r="A551">
        <v>3.8016941555495398</v>
      </c>
      <c r="B551">
        <v>3.4056513780492202E-2</v>
      </c>
      <c r="C551">
        <v>0.13889534171867901</v>
      </c>
      <c r="D551">
        <v>0.94465263326914095</v>
      </c>
      <c r="E551">
        <v>8.8548813543614602E-2</v>
      </c>
      <c r="F551">
        <v>3.6402336807097598E-2</v>
      </c>
      <c r="G551">
        <v>1.2558236581821801E-3</v>
      </c>
      <c r="H551">
        <v>1.73153721805413E-2</v>
      </c>
      <c r="I551">
        <v>0.12015339284108</v>
      </c>
      <c r="J551">
        <v>2.8923199999999998</v>
      </c>
      <c r="K551">
        <v>3.2384215736893101</v>
      </c>
    </row>
    <row r="552" spans="1:11" x14ac:dyDescent="0.25">
      <c r="A552">
        <v>3.8086189172172098</v>
      </c>
      <c r="B552">
        <v>3.3683478910888798E-2</v>
      </c>
      <c r="C552">
        <v>0.13851009566738601</v>
      </c>
      <c r="D552">
        <v>0.94047046606137297</v>
      </c>
      <c r="E552">
        <v>8.9175030932560698E-2</v>
      </c>
      <c r="F552">
        <v>3.7046775820827299E-2</v>
      </c>
      <c r="G552">
        <v>1.3235903340953199E-3</v>
      </c>
      <c r="H552">
        <v>1.73153721805413E-2</v>
      </c>
      <c r="I552">
        <v>0.12015339284108</v>
      </c>
      <c r="J552">
        <v>2.8923199999999998</v>
      </c>
      <c r="K552">
        <v>3.2384215736893101</v>
      </c>
    </row>
    <row r="553" spans="1:11" x14ac:dyDescent="0.25">
      <c r="A553">
        <v>3.8155436788848802</v>
      </c>
      <c r="B553">
        <v>3.33104440412854E-2</v>
      </c>
      <c r="C553">
        <v>0.138124849616093</v>
      </c>
      <c r="D553">
        <v>0.93628829885360598</v>
      </c>
      <c r="E553">
        <v>8.9559808120937501E-2</v>
      </c>
      <c r="F553">
        <v>3.7691214834557098E-2</v>
      </c>
      <c r="G553">
        <v>1.39135701000846E-3</v>
      </c>
      <c r="H553">
        <v>1.73153721805413E-2</v>
      </c>
      <c r="I553">
        <v>0.12015339284108</v>
      </c>
      <c r="J553">
        <v>2.8923199999999998</v>
      </c>
      <c r="K553">
        <v>3.2384215736893101</v>
      </c>
    </row>
    <row r="554" spans="1:11" x14ac:dyDescent="0.25">
      <c r="A554">
        <v>3.8224684405525502</v>
      </c>
      <c r="B554">
        <v>3.2937409171682003E-2</v>
      </c>
      <c r="C554">
        <v>0.1377396035648</v>
      </c>
      <c r="D554">
        <v>0.932106131645838</v>
      </c>
      <c r="E554">
        <v>8.9944585309314304E-2</v>
      </c>
      <c r="F554">
        <v>3.8335653848286903E-2</v>
      </c>
      <c r="G554">
        <v>1.50300736371156E-3</v>
      </c>
      <c r="H554">
        <v>1.73153721805413E-2</v>
      </c>
      <c r="I554">
        <v>0.12015339284108</v>
      </c>
      <c r="J554">
        <v>2.8923199999999998</v>
      </c>
      <c r="K554">
        <v>3.2384215736893101</v>
      </c>
    </row>
    <row r="555" spans="1:11" x14ac:dyDescent="0.25">
      <c r="A555">
        <v>3.8293932022202202</v>
      </c>
      <c r="B555">
        <v>3.2564374302078501E-2</v>
      </c>
      <c r="C555">
        <v>0.137354357513506</v>
      </c>
      <c r="D555">
        <v>0.92792396443807001</v>
      </c>
      <c r="E555">
        <v>9.0329362497691107E-2</v>
      </c>
      <c r="F555">
        <v>3.8980092862016598E-2</v>
      </c>
      <c r="G555">
        <v>1.7206803503605999E-3</v>
      </c>
      <c r="H555">
        <v>1.73153721805413E-2</v>
      </c>
      <c r="I555">
        <v>0.12015339284108</v>
      </c>
      <c r="J555">
        <v>2.8923199999999998</v>
      </c>
      <c r="K555">
        <v>3.2384215736893101</v>
      </c>
    </row>
    <row r="556" spans="1:11" x14ac:dyDescent="0.25">
      <c r="A556">
        <v>3.8363179638878799</v>
      </c>
      <c r="B556">
        <v>3.2411386483549201E-2</v>
      </c>
      <c r="C556">
        <v>0.13696911146221299</v>
      </c>
      <c r="D556">
        <v>0.92374179723030303</v>
      </c>
      <c r="E556">
        <v>9.0714139686067896E-2</v>
      </c>
      <c r="F556">
        <v>3.9624531875746397E-2</v>
      </c>
      <c r="G556">
        <v>1.9383533370096399E-3</v>
      </c>
      <c r="H556">
        <v>1.73153721805413E-2</v>
      </c>
      <c r="I556">
        <v>0.12015339284108</v>
      </c>
      <c r="J556">
        <v>2.8923199999999998</v>
      </c>
      <c r="K556">
        <v>3.2384215736893101</v>
      </c>
    </row>
    <row r="557" spans="1:11" x14ac:dyDescent="0.25">
      <c r="A557">
        <v>3.8432427255555499</v>
      </c>
      <c r="B557">
        <v>3.2410108395683097E-2</v>
      </c>
      <c r="C557">
        <v>0.13658386541091999</v>
      </c>
      <c r="D557">
        <v>0.91955963002253505</v>
      </c>
      <c r="E557">
        <v>9.1098916874444699E-2</v>
      </c>
      <c r="F557">
        <v>4.0268970889476202E-2</v>
      </c>
      <c r="G557">
        <v>2.1560263236586599E-3</v>
      </c>
      <c r="H557">
        <v>1.73153721805413E-2</v>
      </c>
      <c r="I557">
        <v>0.12015339284108</v>
      </c>
      <c r="J557">
        <v>2.8923199999999998</v>
      </c>
      <c r="K557">
        <v>3.2384215736893101</v>
      </c>
    </row>
    <row r="558" spans="1:11" x14ac:dyDescent="0.25">
      <c r="A558">
        <v>3.8501674872232199</v>
      </c>
      <c r="B558">
        <v>3.2408830307816897E-2</v>
      </c>
      <c r="C558">
        <v>0.13619861935962599</v>
      </c>
      <c r="D558">
        <v>0.91537746281476795</v>
      </c>
      <c r="E558">
        <v>9.1483694062821502E-2</v>
      </c>
      <c r="F558">
        <v>4.0913409903206001E-2</v>
      </c>
      <c r="G558">
        <v>2.3736993103077001E-3</v>
      </c>
      <c r="H558">
        <v>1.73153721805413E-2</v>
      </c>
      <c r="I558">
        <v>0.12015339284108</v>
      </c>
      <c r="J558">
        <v>2.8923199999999998</v>
      </c>
      <c r="K558">
        <v>3.2384215736893101</v>
      </c>
    </row>
    <row r="559" spans="1:11" x14ac:dyDescent="0.25">
      <c r="A559">
        <v>3.8570922488908899</v>
      </c>
      <c r="B559">
        <v>3.2407552219950703E-2</v>
      </c>
      <c r="C559">
        <v>0.13581337330833301</v>
      </c>
      <c r="D559">
        <v>0.91119529560699997</v>
      </c>
      <c r="E559">
        <v>9.1868471251198305E-2</v>
      </c>
      <c r="F559">
        <v>4.1612471841389997E-2</v>
      </c>
      <c r="G559">
        <v>2.5913722969567398E-3</v>
      </c>
      <c r="H559">
        <v>1.73153721805413E-2</v>
      </c>
      <c r="I559">
        <v>0.12015339284108</v>
      </c>
      <c r="J559">
        <v>2.8923199999999998</v>
      </c>
      <c r="K559">
        <v>3.2384215736893101</v>
      </c>
    </row>
    <row r="560" spans="1:11" x14ac:dyDescent="0.25">
      <c r="A560">
        <v>3.8640170105585501</v>
      </c>
      <c r="B560">
        <v>3.2406274132084502E-2</v>
      </c>
      <c r="C560">
        <v>0.13542812725704001</v>
      </c>
      <c r="D560">
        <v>0.90701312839923198</v>
      </c>
      <c r="E560">
        <v>9.2253248439575095E-2</v>
      </c>
      <c r="F560">
        <v>4.2321152257012398E-2</v>
      </c>
      <c r="G560">
        <v>2.80904528360578E-3</v>
      </c>
      <c r="H560">
        <v>1.73153721805413E-2</v>
      </c>
      <c r="I560">
        <v>0.12015339284108</v>
      </c>
      <c r="J560">
        <v>2.8923199999999998</v>
      </c>
      <c r="K560">
        <v>3.2384215736893101</v>
      </c>
    </row>
    <row r="561" spans="1:11" x14ac:dyDescent="0.25">
      <c r="A561">
        <v>3.87094177222622</v>
      </c>
      <c r="B561">
        <v>3.2404996044218301E-2</v>
      </c>
      <c r="C561">
        <v>0.13504288120574601</v>
      </c>
      <c r="D561">
        <v>0.902830961191465</v>
      </c>
      <c r="E561">
        <v>9.2638025627951995E-2</v>
      </c>
      <c r="F561">
        <v>4.3029832672634702E-2</v>
      </c>
      <c r="G561">
        <v>3.0267182702548201E-3</v>
      </c>
      <c r="H561">
        <v>1.73153721805413E-2</v>
      </c>
      <c r="I561">
        <v>0.12015339284108</v>
      </c>
      <c r="J561">
        <v>2.8923199999999998</v>
      </c>
      <c r="K561">
        <v>3.2384215736893101</v>
      </c>
    </row>
    <row r="562" spans="1:11" x14ac:dyDescent="0.25">
      <c r="A562">
        <v>3.87786653389389</v>
      </c>
      <c r="B562">
        <v>3.2403717956352197E-2</v>
      </c>
      <c r="C562">
        <v>0.134657635154453</v>
      </c>
      <c r="D562">
        <v>0.89864879398369701</v>
      </c>
      <c r="E562">
        <v>9.3022802816328701E-2</v>
      </c>
      <c r="F562">
        <v>4.3738513088256999E-2</v>
      </c>
      <c r="G562">
        <v>3.2443912569038499E-3</v>
      </c>
      <c r="H562">
        <v>1.73153721805413E-2</v>
      </c>
      <c r="I562">
        <v>0.12015339284108</v>
      </c>
      <c r="J562">
        <v>2.8923199999999998</v>
      </c>
      <c r="K562">
        <v>3.2384215736893101</v>
      </c>
    </row>
    <row r="563" spans="1:11" x14ac:dyDescent="0.25">
      <c r="A563">
        <v>3.88479129556156</v>
      </c>
      <c r="B563">
        <v>3.2402439868485997E-2</v>
      </c>
      <c r="C563">
        <v>0.13427238910316</v>
      </c>
      <c r="D563">
        <v>0.89446662677593003</v>
      </c>
      <c r="E563">
        <v>9.3407580004705504E-2</v>
      </c>
      <c r="F563">
        <v>4.4447193503879399E-2</v>
      </c>
      <c r="G563">
        <v>3.46206424355289E-3</v>
      </c>
      <c r="H563">
        <v>1.73153721805413E-2</v>
      </c>
      <c r="I563">
        <v>0.12015339284108</v>
      </c>
      <c r="J563">
        <v>2.8923199999999998</v>
      </c>
      <c r="K563">
        <v>3.2384215736893101</v>
      </c>
    </row>
    <row r="564" spans="1:11" x14ac:dyDescent="0.25">
      <c r="A564">
        <v>3.8917160572292202</v>
      </c>
      <c r="B564">
        <v>3.2401161780619803E-2</v>
      </c>
      <c r="C564">
        <v>0.133887143051867</v>
      </c>
      <c r="D564">
        <v>0.89028445956816205</v>
      </c>
      <c r="E564">
        <v>9.3792357193082307E-2</v>
      </c>
      <c r="F564">
        <v>4.51558739195018E-2</v>
      </c>
      <c r="G564">
        <v>3.6797372302019302E-3</v>
      </c>
      <c r="H564">
        <v>1.73153721805413E-2</v>
      </c>
      <c r="I564">
        <v>0.12015339284108</v>
      </c>
      <c r="J564">
        <v>2.8923199999999998</v>
      </c>
      <c r="K564">
        <v>3.2384215736893101</v>
      </c>
    </row>
    <row r="565" spans="1:11" x14ac:dyDescent="0.25">
      <c r="A565">
        <v>3.8986408188968902</v>
      </c>
      <c r="B565">
        <v>3.2399883692753602E-2</v>
      </c>
      <c r="C565">
        <v>0.13351610204283701</v>
      </c>
      <c r="D565">
        <v>0.88610229236039495</v>
      </c>
      <c r="E565">
        <v>9.4177134381459193E-2</v>
      </c>
      <c r="F565">
        <v>4.5864554335124097E-2</v>
      </c>
      <c r="G565">
        <v>3.8974102168509699E-3</v>
      </c>
      <c r="H565">
        <v>1.73153721805413E-2</v>
      </c>
      <c r="I565">
        <v>0.12015339284108</v>
      </c>
      <c r="J565">
        <v>2.8923199999999998</v>
      </c>
      <c r="K565">
        <v>3.2384215736893101</v>
      </c>
    </row>
    <row r="566" spans="1:11" x14ac:dyDescent="0.25">
      <c r="A566">
        <v>3.9055655805645602</v>
      </c>
      <c r="B566">
        <v>3.2398605604887401E-2</v>
      </c>
      <c r="C566">
        <v>0.133306648354272</v>
      </c>
      <c r="D566">
        <v>0.88192012515262697</v>
      </c>
      <c r="E566">
        <v>9.4561911569835996E-2</v>
      </c>
      <c r="F566">
        <v>4.6613556704388798E-2</v>
      </c>
      <c r="G566">
        <v>4.1150832035000097E-3</v>
      </c>
      <c r="H566">
        <v>1.73153721805413E-2</v>
      </c>
      <c r="I566">
        <v>0.12015339284108</v>
      </c>
      <c r="J566">
        <v>2.8923199999999998</v>
      </c>
      <c r="K566">
        <v>3.2384215736893101</v>
      </c>
    </row>
    <row r="567" spans="1:11" x14ac:dyDescent="0.25">
      <c r="A567">
        <v>3.9124903422322301</v>
      </c>
      <c r="B567">
        <v>3.2397327517021297E-2</v>
      </c>
      <c r="C567">
        <v>0.13309719466570799</v>
      </c>
      <c r="D567">
        <v>0.87773795794485998</v>
      </c>
      <c r="E567">
        <v>9.4946688758212799E-2</v>
      </c>
      <c r="F567">
        <v>4.74940963248262E-2</v>
      </c>
      <c r="G567">
        <v>4.3327561901490303E-3</v>
      </c>
      <c r="H567">
        <v>1.73153721805413E-2</v>
      </c>
      <c r="I567">
        <v>0.12015339284108</v>
      </c>
      <c r="J567">
        <v>2.8923199999999998</v>
      </c>
      <c r="K567">
        <v>3.2384215736893101</v>
      </c>
    </row>
    <row r="568" spans="1:11" x14ac:dyDescent="0.25">
      <c r="A568">
        <v>3.9194151038998899</v>
      </c>
      <c r="B568">
        <v>3.2396049429155097E-2</v>
      </c>
      <c r="C568">
        <v>0.13288774097714301</v>
      </c>
      <c r="D568">
        <v>0.87315806533401996</v>
      </c>
      <c r="E568">
        <v>9.5331465946589602E-2</v>
      </c>
      <c r="F568">
        <v>4.8374635945263603E-2</v>
      </c>
      <c r="G568">
        <v>4.55042917679807E-3</v>
      </c>
      <c r="H568">
        <v>1.73153721805413E-2</v>
      </c>
      <c r="I568">
        <v>0.12015339284108</v>
      </c>
      <c r="J568">
        <v>2.8923199999999998</v>
      </c>
      <c r="K568">
        <v>3.2384215736893101</v>
      </c>
    </row>
    <row r="569" spans="1:11" x14ac:dyDescent="0.25">
      <c r="A569">
        <v>3.9263398655675599</v>
      </c>
      <c r="B569">
        <v>3.2394771341288903E-2</v>
      </c>
      <c r="C569">
        <v>0.132678287288579</v>
      </c>
      <c r="D569">
        <v>0.86841689555498203</v>
      </c>
      <c r="E569">
        <v>9.5716243134966406E-2</v>
      </c>
      <c r="F569">
        <v>4.9255175565700998E-2</v>
      </c>
      <c r="G569">
        <v>4.77251238892274E-3</v>
      </c>
      <c r="H569">
        <v>1.73153721805413E-2</v>
      </c>
      <c r="I569">
        <v>0.12015339284108</v>
      </c>
      <c r="J569">
        <v>2.8923199999999998</v>
      </c>
      <c r="K569">
        <v>3.2384215736893101</v>
      </c>
    </row>
    <row r="570" spans="1:11" x14ac:dyDescent="0.25">
      <c r="A570">
        <v>3.9332646272352298</v>
      </c>
      <c r="B570">
        <v>3.2393493253422702E-2</v>
      </c>
      <c r="C570">
        <v>0.13246883360001399</v>
      </c>
      <c r="D570">
        <v>0.86367572577594498</v>
      </c>
      <c r="E570">
        <v>9.6101020323343195E-2</v>
      </c>
      <c r="F570">
        <v>5.0135715186138401E-2</v>
      </c>
      <c r="G570">
        <v>5.0135991246550698E-3</v>
      </c>
      <c r="H570">
        <v>1.73153721805413E-2</v>
      </c>
      <c r="I570">
        <v>0.12015339284108</v>
      </c>
      <c r="J570">
        <v>2.8923199999999998</v>
      </c>
      <c r="K570">
        <v>3.2384215736893101</v>
      </c>
    </row>
    <row r="571" spans="1:11" x14ac:dyDescent="0.25">
      <c r="A571">
        <v>3.9401893889028998</v>
      </c>
      <c r="B571">
        <v>3.2392215165556501E-2</v>
      </c>
      <c r="C571">
        <v>0.13225937991145001</v>
      </c>
      <c r="D571">
        <v>0.85893455599690804</v>
      </c>
      <c r="E571">
        <v>9.6471243778773794E-2</v>
      </c>
      <c r="F571">
        <v>5.1016254806575803E-2</v>
      </c>
      <c r="G571">
        <v>5.2546858603873901E-3</v>
      </c>
      <c r="H571">
        <v>1.73153721805413E-2</v>
      </c>
      <c r="I571">
        <v>0.12015339284108</v>
      </c>
      <c r="J571">
        <v>2.8923199999999998</v>
      </c>
      <c r="K571">
        <v>3.2384215736893101</v>
      </c>
    </row>
    <row r="572" spans="1:11" x14ac:dyDescent="0.25">
      <c r="A572">
        <v>3.9471141505705698</v>
      </c>
      <c r="B572">
        <v>3.2390937077690397E-2</v>
      </c>
      <c r="C572">
        <v>0.132049926222885</v>
      </c>
      <c r="D572">
        <v>0.854193386217871</v>
      </c>
      <c r="E572">
        <v>9.6827646501972106E-2</v>
      </c>
      <c r="F572">
        <v>5.1896794427013199E-2</v>
      </c>
      <c r="G572">
        <v>5.4957725961196999E-3</v>
      </c>
      <c r="H572">
        <v>1.73153721805413E-2</v>
      </c>
      <c r="I572">
        <v>0.12015339284108</v>
      </c>
      <c r="J572">
        <v>2.8923199999999998</v>
      </c>
      <c r="K572">
        <v>3.2384215736893101</v>
      </c>
    </row>
    <row r="573" spans="1:11" x14ac:dyDescent="0.25">
      <c r="A573">
        <v>3.95403891223823</v>
      </c>
      <c r="B573">
        <v>3.2389658989824197E-2</v>
      </c>
      <c r="C573">
        <v>0.13184047253432099</v>
      </c>
      <c r="D573">
        <v>0.84945221643883295</v>
      </c>
      <c r="E573">
        <v>9.7184049225170405E-2</v>
      </c>
      <c r="F573">
        <v>5.2777334047450601E-2</v>
      </c>
      <c r="G573">
        <v>5.7368593318520298E-3</v>
      </c>
      <c r="H573">
        <v>1.73153721805413E-2</v>
      </c>
      <c r="I573">
        <v>0.12015339284108</v>
      </c>
      <c r="J573">
        <v>2.8923199999999998</v>
      </c>
      <c r="K573">
        <v>3.2384215736893101</v>
      </c>
    </row>
    <row r="574" spans="1:11" x14ac:dyDescent="0.25">
      <c r="A574">
        <v>3.9609636739059</v>
      </c>
      <c r="B574">
        <v>3.2388380901958003E-2</v>
      </c>
      <c r="C574">
        <v>0.13163101884575601</v>
      </c>
      <c r="D574">
        <v>0.84471104665979602</v>
      </c>
      <c r="E574">
        <v>9.7540451948368703E-2</v>
      </c>
      <c r="F574">
        <v>5.3657873667887997E-2</v>
      </c>
      <c r="G574">
        <v>5.9779460675843596E-3</v>
      </c>
      <c r="H574">
        <v>1.73153721805413E-2</v>
      </c>
      <c r="I574">
        <v>0.12015339284108</v>
      </c>
      <c r="J574">
        <v>2.8923199999999998</v>
      </c>
      <c r="K574">
        <v>3.2384215736893101</v>
      </c>
    </row>
    <row r="575" spans="1:11" x14ac:dyDescent="0.25">
      <c r="A575">
        <v>3.96788843557357</v>
      </c>
      <c r="B575">
        <v>3.2387102814091802E-2</v>
      </c>
      <c r="C575">
        <v>0.131421565157192</v>
      </c>
      <c r="D575">
        <v>0.83996987688075897</v>
      </c>
      <c r="E575">
        <v>9.7896854671567002E-2</v>
      </c>
      <c r="F575">
        <v>5.4535336908923197E-2</v>
      </c>
      <c r="G575">
        <v>6.2190328033166799E-3</v>
      </c>
      <c r="H575">
        <v>1.73153721805413E-2</v>
      </c>
      <c r="I575">
        <v>0.12015339284108</v>
      </c>
      <c r="J575">
        <v>2.8923199999999998</v>
      </c>
      <c r="K575">
        <v>3.2384215736893101</v>
      </c>
    </row>
    <row r="576" spans="1:11" x14ac:dyDescent="0.25">
      <c r="A576">
        <v>3.9748131972412399</v>
      </c>
      <c r="B576">
        <v>3.2385824726225601E-2</v>
      </c>
      <c r="C576">
        <v>0.13121211146862699</v>
      </c>
      <c r="D576">
        <v>0.83522870710172104</v>
      </c>
      <c r="E576">
        <v>9.82532573947653E-2</v>
      </c>
      <c r="F576">
        <v>5.54123787778227E-2</v>
      </c>
      <c r="G576">
        <v>6.4601195390490097E-3</v>
      </c>
      <c r="H576">
        <v>1.73153721805413E-2</v>
      </c>
      <c r="I576">
        <v>0.12015339284108</v>
      </c>
      <c r="J576">
        <v>2.8923199999999998</v>
      </c>
      <c r="K576">
        <v>3.2384215736893101</v>
      </c>
    </row>
    <row r="577" spans="1:11" x14ac:dyDescent="0.25">
      <c r="A577">
        <v>3.9817379589089001</v>
      </c>
      <c r="B577">
        <v>3.2235015205555301E-2</v>
      </c>
      <c r="C577">
        <v>0.13100265778006301</v>
      </c>
      <c r="D577">
        <v>0.83048753732268399</v>
      </c>
      <c r="E577">
        <v>9.8609660117963599E-2</v>
      </c>
      <c r="F577">
        <v>5.6289420646722203E-2</v>
      </c>
      <c r="G577">
        <v>6.7012062747813196E-3</v>
      </c>
      <c r="H577">
        <v>1.73153721805413E-2</v>
      </c>
      <c r="I577">
        <v>0.12015339284108</v>
      </c>
      <c r="J577">
        <v>2.8923199999999998</v>
      </c>
      <c r="K577">
        <v>3.2384215736893101</v>
      </c>
    </row>
    <row r="578" spans="1:11" x14ac:dyDescent="0.25">
      <c r="A578">
        <v>3.9886627205765701</v>
      </c>
      <c r="B578">
        <v>3.2037783966943699E-2</v>
      </c>
      <c r="C578">
        <v>0.130793204091498</v>
      </c>
      <c r="D578">
        <v>0.82574636754364705</v>
      </c>
      <c r="E578">
        <v>9.8966062841161898E-2</v>
      </c>
      <c r="F578">
        <v>5.7166462515621803E-2</v>
      </c>
      <c r="G578">
        <v>6.9422930105136503E-3</v>
      </c>
      <c r="H578">
        <v>1.73153721805413E-2</v>
      </c>
      <c r="I578">
        <v>0.12015339284108</v>
      </c>
      <c r="J578">
        <v>2.8923199999999998</v>
      </c>
      <c r="K578">
        <v>3.2384215736893101</v>
      </c>
    </row>
    <row r="579" spans="1:11" x14ac:dyDescent="0.25">
      <c r="A579">
        <v>3.9955874822442401</v>
      </c>
      <c r="B579">
        <v>3.1840552728332E-2</v>
      </c>
      <c r="C579">
        <v>0.13058375040293399</v>
      </c>
      <c r="D579">
        <v>0.82100519776460901</v>
      </c>
      <c r="E579">
        <v>9.9322465564360293E-2</v>
      </c>
      <c r="F579">
        <v>5.8043504384521299E-2</v>
      </c>
      <c r="G579">
        <v>7.1833797462459801E-3</v>
      </c>
      <c r="H579">
        <v>1.73153721805413E-2</v>
      </c>
      <c r="I579">
        <v>0.12015339284108</v>
      </c>
      <c r="J579">
        <v>2.8923199999999998</v>
      </c>
      <c r="K579">
        <v>3.2384215736893101</v>
      </c>
    </row>
    <row r="580" spans="1:11" x14ac:dyDescent="0.25">
      <c r="A580">
        <v>4.0025122439119096</v>
      </c>
      <c r="B580">
        <v>3.1643321489720398E-2</v>
      </c>
      <c r="C580">
        <v>0.13037429671436901</v>
      </c>
      <c r="D580">
        <v>0.81626402798557196</v>
      </c>
      <c r="E580">
        <v>9.9678868287558495E-2</v>
      </c>
      <c r="F580">
        <v>5.8920546253420802E-2</v>
      </c>
      <c r="G580">
        <v>7.42446648197829E-3</v>
      </c>
      <c r="H580">
        <v>1.73153721805413E-2</v>
      </c>
      <c r="I580">
        <v>0.12015339284108</v>
      </c>
      <c r="J580">
        <v>2.8923199999999998</v>
      </c>
      <c r="K580">
        <v>3.2384215736893101</v>
      </c>
    </row>
    <row r="581" spans="1:11" x14ac:dyDescent="0.25">
      <c r="A581">
        <v>4.0094370055795796</v>
      </c>
      <c r="B581">
        <v>3.1446090251108699E-2</v>
      </c>
      <c r="C581">
        <v>0.130164843025805</v>
      </c>
      <c r="D581">
        <v>0.81152285820653502</v>
      </c>
      <c r="E581">
        <v>0.100035271010756</v>
      </c>
      <c r="F581">
        <v>5.9797588122320403E-2</v>
      </c>
      <c r="G581">
        <v>7.6655532177106302E-3</v>
      </c>
      <c r="H581">
        <v>1.73153721805413E-2</v>
      </c>
      <c r="I581">
        <v>0.12015339284108</v>
      </c>
      <c r="J581">
        <v>2.8923199999999998</v>
      </c>
      <c r="K581">
        <v>3.2384215736893101</v>
      </c>
    </row>
    <row r="582" spans="1:11" x14ac:dyDescent="0.25">
      <c r="A582">
        <v>4.0163617672472398</v>
      </c>
      <c r="B582">
        <v>3.1248859012497101E-2</v>
      </c>
      <c r="C582">
        <v>0.12995538933723999</v>
      </c>
      <c r="D582">
        <v>0.80678168842749798</v>
      </c>
      <c r="E582">
        <v>0.10039167373395499</v>
      </c>
      <c r="F582">
        <v>6.0610943829413198E-2</v>
      </c>
      <c r="G582">
        <v>8.0028033487992093E-3</v>
      </c>
      <c r="H582">
        <v>1.73153721805413E-2</v>
      </c>
      <c r="I582">
        <v>0.12015339284108</v>
      </c>
      <c r="J582">
        <v>2.8923199999999998</v>
      </c>
      <c r="K582">
        <v>3.2384215736893101</v>
      </c>
    </row>
    <row r="583" spans="1:11" x14ac:dyDescent="0.25">
      <c r="A583">
        <v>4.0232865289149098</v>
      </c>
      <c r="B583">
        <v>3.1051627773885399E-2</v>
      </c>
      <c r="C583">
        <v>0.12977069128320201</v>
      </c>
      <c r="D583">
        <v>0.80204051864846004</v>
      </c>
      <c r="E583">
        <v>0.100748076457153</v>
      </c>
      <c r="F583">
        <v>6.1311866221124597E-2</v>
      </c>
      <c r="G583">
        <v>8.3621834637489199E-3</v>
      </c>
      <c r="H583">
        <v>1.73153721805413E-2</v>
      </c>
      <c r="I583">
        <v>0.12015339284108</v>
      </c>
      <c r="J583">
        <v>2.8923199999999998</v>
      </c>
      <c r="K583">
        <v>3.2384215736893101</v>
      </c>
    </row>
    <row r="584" spans="1:11" x14ac:dyDescent="0.25">
      <c r="A584">
        <v>4.0302112905825798</v>
      </c>
      <c r="B584">
        <v>3.08543965352738E-2</v>
      </c>
      <c r="C584">
        <v>0.12960037715973499</v>
      </c>
      <c r="D584">
        <v>0.797299348869423</v>
      </c>
      <c r="E584">
        <v>0.101104479180351</v>
      </c>
      <c r="F584">
        <v>6.2012788612836003E-2</v>
      </c>
      <c r="G584">
        <v>8.7215635786985907E-3</v>
      </c>
      <c r="H584">
        <v>1.73153721805413E-2</v>
      </c>
      <c r="I584">
        <v>0.12015339284108</v>
      </c>
      <c r="J584">
        <v>2.8923199999999998</v>
      </c>
      <c r="K584">
        <v>3.2384215736893101</v>
      </c>
    </row>
    <row r="585" spans="1:11" x14ac:dyDescent="0.25">
      <c r="A585">
        <v>4.0371360522502497</v>
      </c>
      <c r="B585">
        <v>3.0657165296662198E-2</v>
      </c>
      <c r="C585">
        <v>0.129430063036267</v>
      </c>
      <c r="D585">
        <v>0.79261762293705496</v>
      </c>
      <c r="E585">
        <v>0.10146088190355</v>
      </c>
      <c r="F585">
        <v>6.2713711004547298E-2</v>
      </c>
      <c r="G585">
        <v>9.0809436936482597E-3</v>
      </c>
      <c r="H585">
        <v>1.73153721805413E-2</v>
      </c>
      <c r="I585">
        <v>0.12015339284108</v>
      </c>
      <c r="J585">
        <v>2.8923199999999998</v>
      </c>
      <c r="K585">
        <v>3.2384215736893101</v>
      </c>
    </row>
    <row r="586" spans="1:11" x14ac:dyDescent="0.25">
      <c r="A586">
        <v>4.0440608139179099</v>
      </c>
      <c r="B586">
        <v>3.0459934058050499E-2</v>
      </c>
      <c r="C586">
        <v>0.12925974891280001</v>
      </c>
      <c r="D586">
        <v>0.78793856452561195</v>
      </c>
      <c r="E586">
        <v>0.10181728462674799</v>
      </c>
      <c r="F586">
        <v>6.3414633396258704E-2</v>
      </c>
      <c r="G586">
        <v>9.4403238085979703E-3</v>
      </c>
      <c r="H586">
        <v>1.73153721805413E-2</v>
      </c>
      <c r="I586">
        <v>0.12015339284108</v>
      </c>
      <c r="J586">
        <v>2.8923199999999998</v>
      </c>
      <c r="K586">
        <v>3.2384215736893101</v>
      </c>
    </row>
    <row r="587" spans="1:11" x14ac:dyDescent="0.25">
      <c r="A587">
        <v>4.0509855755855799</v>
      </c>
      <c r="B587">
        <v>3.0262702819438901E-2</v>
      </c>
      <c r="C587">
        <v>0.12908943478933299</v>
      </c>
      <c r="D587">
        <v>0.78325950611416895</v>
      </c>
      <c r="E587">
        <v>0.102112315050775</v>
      </c>
      <c r="F587">
        <v>6.4115555787969999E-2</v>
      </c>
      <c r="G587">
        <v>9.7997039235476393E-3</v>
      </c>
      <c r="H587">
        <v>1.73153721805413E-2</v>
      </c>
      <c r="I587">
        <v>0.12015339284108</v>
      </c>
      <c r="J587">
        <v>2.8923199999999998</v>
      </c>
      <c r="K587">
        <v>3.2384215736893101</v>
      </c>
    </row>
    <row r="588" spans="1:11" x14ac:dyDescent="0.25">
      <c r="A588">
        <v>4.0579103372532499</v>
      </c>
      <c r="B588">
        <v>3.0065471580827199E-2</v>
      </c>
      <c r="C588">
        <v>0.128919120665865</v>
      </c>
      <c r="D588">
        <v>0.77858044770272505</v>
      </c>
      <c r="E588">
        <v>0.102322069955036</v>
      </c>
      <c r="F588">
        <v>6.4816478179681405E-2</v>
      </c>
      <c r="G588">
        <v>1.01590840384973E-2</v>
      </c>
      <c r="H588">
        <v>1.73153721805413E-2</v>
      </c>
      <c r="I588">
        <v>0.12015339284108</v>
      </c>
      <c r="J588">
        <v>2.8923199999999998</v>
      </c>
      <c r="K588">
        <v>3.2384215736893101</v>
      </c>
    </row>
    <row r="589" spans="1:11" x14ac:dyDescent="0.25">
      <c r="A589">
        <v>4.0648350989209199</v>
      </c>
      <c r="B589">
        <v>2.98682403422156E-2</v>
      </c>
      <c r="C589">
        <v>0.12874880654239801</v>
      </c>
      <c r="D589">
        <v>0.77390138929128205</v>
      </c>
      <c r="E589">
        <v>0.102531824859298</v>
      </c>
      <c r="F589">
        <v>6.5483131906383399E-2</v>
      </c>
      <c r="G589">
        <v>1.0601931509871401E-2</v>
      </c>
      <c r="H589">
        <v>1.73153721805413E-2</v>
      </c>
      <c r="I589">
        <v>0.12015339284108</v>
      </c>
      <c r="J589">
        <v>2.8923199999999998</v>
      </c>
      <c r="K589">
        <v>3.2384215736893101</v>
      </c>
    </row>
    <row r="590" spans="1:11" x14ac:dyDescent="0.25">
      <c r="A590">
        <v>4.0717598605885801</v>
      </c>
      <c r="B590">
        <v>2.9671009103603901E-2</v>
      </c>
      <c r="C590">
        <v>0.12857849241893099</v>
      </c>
      <c r="D590">
        <v>0.76922233087983904</v>
      </c>
      <c r="E590">
        <v>0.10274157976355899</v>
      </c>
      <c r="F590">
        <v>6.6045087172104097E-2</v>
      </c>
      <c r="G590">
        <v>1.11062840098706E-2</v>
      </c>
      <c r="H590">
        <v>1.73153721805413E-2</v>
      </c>
      <c r="I590">
        <v>0.12015339284108</v>
      </c>
      <c r="J590">
        <v>2.8923199999999998</v>
      </c>
      <c r="K590">
        <v>3.2384215736893101</v>
      </c>
    </row>
    <row r="591" spans="1:11" x14ac:dyDescent="0.25">
      <c r="A591">
        <v>4.0786846222562501</v>
      </c>
      <c r="B591">
        <v>2.94737778649923E-2</v>
      </c>
      <c r="C591">
        <v>0.128408178295463</v>
      </c>
      <c r="D591">
        <v>0.76454327246839604</v>
      </c>
      <c r="E591">
        <v>0.102951334667821</v>
      </c>
      <c r="F591">
        <v>6.6607042437824907E-2</v>
      </c>
      <c r="G591">
        <v>1.1610636509869999E-2</v>
      </c>
      <c r="H591">
        <v>1.73153721805413E-2</v>
      </c>
      <c r="I591">
        <v>0.12015339284108</v>
      </c>
      <c r="J591">
        <v>2.8923199999999998</v>
      </c>
      <c r="K591">
        <v>3.2384215736893101</v>
      </c>
    </row>
    <row r="592" spans="1:11" x14ac:dyDescent="0.25">
      <c r="A592">
        <v>4.08560938392392</v>
      </c>
      <c r="B592">
        <v>2.9456502554167398E-2</v>
      </c>
      <c r="C592">
        <v>0.12823786417199601</v>
      </c>
      <c r="D592">
        <v>0.75986421405695304</v>
      </c>
      <c r="E592">
        <v>0.103161089572082</v>
      </c>
      <c r="F592">
        <v>6.7168997703545605E-2</v>
      </c>
      <c r="G592">
        <v>1.2114989009869299E-2</v>
      </c>
      <c r="H592">
        <v>1.73153721805413E-2</v>
      </c>
      <c r="I592">
        <v>0.12015339284108</v>
      </c>
      <c r="J592">
        <v>2.8923199999999998</v>
      </c>
      <c r="K592">
        <v>3.2384215736893101</v>
      </c>
    </row>
    <row r="593" spans="1:11" x14ac:dyDescent="0.25">
      <c r="A593">
        <v>4.09253414559159</v>
      </c>
      <c r="B593">
        <v>2.9537830159815901E-2</v>
      </c>
      <c r="C593">
        <v>0.12806755004852899</v>
      </c>
      <c r="D593">
        <v>0.75518515564550903</v>
      </c>
      <c r="E593">
        <v>0.103370844476343</v>
      </c>
      <c r="F593">
        <v>6.77309529692664E-2</v>
      </c>
      <c r="G593">
        <v>1.26193415098686E-2</v>
      </c>
      <c r="H593">
        <v>1.73153721805413E-2</v>
      </c>
      <c r="I593">
        <v>0.12015339284108</v>
      </c>
      <c r="J593">
        <v>2.8923199999999998</v>
      </c>
      <c r="K593">
        <v>3.2384215736893101</v>
      </c>
    </row>
    <row r="594" spans="1:11" x14ac:dyDescent="0.25">
      <c r="A594">
        <v>4.0994589072592502</v>
      </c>
      <c r="B594">
        <v>2.96191577654643E-2</v>
      </c>
      <c r="C594">
        <v>0.127897235925062</v>
      </c>
      <c r="D594">
        <v>0.75050609723406603</v>
      </c>
      <c r="E594">
        <v>0.103580599380605</v>
      </c>
      <c r="F594">
        <v>6.8292908234987196E-2</v>
      </c>
      <c r="G594">
        <v>1.31236940098679E-2</v>
      </c>
      <c r="H594">
        <v>1.73153721805413E-2</v>
      </c>
      <c r="I594">
        <v>0.12015339284108</v>
      </c>
      <c r="J594">
        <v>2.8923199999999998</v>
      </c>
      <c r="K594">
        <v>3.2384215736893101</v>
      </c>
    </row>
    <row r="595" spans="1:11" x14ac:dyDescent="0.25">
      <c r="A595">
        <v>4.1063836689269202</v>
      </c>
      <c r="B595">
        <v>2.9700485371112799E-2</v>
      </c>
      <c r="C595">
        <v>0.12772692180159401</v>
      </c>
      <c r="D595">
        <v>0.74582703882262402</v>
      </c>
      <c r="E595">
        <v>0.10379035428486599</v>
      </c>
      <c r="F595">
        <v>6.8854863500707894E-2</v>
      </c>
      <c r="G595">
        <v>1.3613447980332699E-2</v>
      </c>
      <c r="H595">
        <v>1.73153721805413E-2</v>
      </c>
      <c r="I595">
        <v>0.12015339284108</v>
      </c>
      <c r="J595">
        <v>2.8923199999999998</v>
      </c>
      <c r="K595">
        <v>3.2384215736893101</v>
      </c>
    </row>
    <row r="596" spans="1:11" x14ac:dyDescent="0.25">
      <c r="A596">
        <v>4.1133084305945902</v>
      </c>
      <c r="B596">
        <v>2.9781812976761201E-2</v>
      </c>
      <c r="C596">
        <v>0.12755660767812699</v>
      </c>
      <c r="D596">
        <v>0.74114798041118002</v>
      </c>
      <c r="E596">
        <v>0.104000109189128</v>
      </c>
      <c r="F596">
        <v>6.9416818766428703E-2</v>
      </c>
      <c r="G596">
        <v>1.40357739149844E-2</v>
      </c>
      <c r="H596">
        <v>1.73153721805413E-2</v>
      </c>
      <c r="I596">
        <v>0.12015339284108</v>
      </c>
      <c r="J596">
        <v>2.8923199999999998</v>
      </c>
      <c r="K596">
        <v>3.2384215736893101</v>
      </c>
    </row>
    <row r="597" spans="1:11" x14ac:dyDescent="0.25">
      <c r="A597">
        <v>4.1202331922622601</v>
      </c>
      <c r="B597">
        <v>2.98631405824097E-2</v>
      </c>
      <c r="C597">
        <v>0.12738629355466</v>
      </c>
      <c r="D597">
        <v>0.73646892199973701</v>
      </c>
      <c r="E597">
        <v>0.104209864093389</v>
      </c>
      <c r="F597">
        <v>6.9978775319915407E-2</v>
      </c>
      <c r="G597">
        <v>1.44580998496361E-2</v>
      </c>
      <c r="H597">
        <v>1.73153721805413E-2</v>
      </c>
      <c r="I597">
        <v>0.12015339284108</v>
      </c>
      <c r="J597">
        <v>2.8923199999999998</v>
      </c>
      <c r="K597">
        <v>3.2384215736893101</v>
      </c>
    </row>
    <row r="598" spans="1:11" x14ac:dyDescent="0.25">
      <c r="A598">
        <v>4.1271579539299301</v>
      </c>
      <c r="B598">
        <v>2.9944468188058099E-2</v>
      </c>
      <c r="C598">
        <v>0.12721597943119201</v>
      </c>
      <c r="D598">
        <v>0.73178986358829401</v>
      </c>
      <c r="E598">
        <v>0.10441961899765</v>
      </c>
      <c r="F598">
        <v>7.0540853923353505E-2</v>
      </c>
      <c r="G598">
        <v>1.4880425784287801E-2</v>
      </c>
      <c r="H598">
        <v>1.73153721805413E-2</v>
      </c>
      <c r="I598">
        <v>0.12015339284108</v>
      </c>
      <c r="J598">
        <v>2.8923199999999998</v>
      </c>
      <c r="K598">
        <v>3.2384215736893101</v>
      </c>
    </row>
    <row r="599" spans="1:11" x14ac:dyDescent="0.25">
      <c r="A599">
        <v>4.1340827155975903</v>
      </c>
      <c r="B599">
        <v>3.0025795793706601E-2</v>
      </c>
      <c r="C599">
        <v>0.12704566530772499</v>
      </c>
      <c r="D599">
        <v>0.727110805176851</v>
      </c>
      <c r="E599">
        <v>0.104629373901912</v>
      </c>
      <c r="F599">
        <v>7.1102932526791604E-2</v>
      </c>
      <c r="G599">
        <v>1.53027517189395E-2</v>
      </c>
      <c r="H599">
        <v>1.73153721805413E-2</v>
      </c>
      <c r="I599">
        <v>0.12015339284108</v>
      </c>
      <c r="J599">
        <v>2.8923199999999998</v>
      </c>
      <c r="K599">
        <v>3.2384215736893101</v>
      </c>
    </row>
    <row r="600" spans="1:11" x14ac:dyDescent="0.25">
      <c r="A600">
        <v>4.1410074772652603</v>
      </c>
      <c r="B600">
        <v>3.0107123399355101E-2</v>
      </c>
      <c r="C600">
        <v>0.12710141523479199</v>
      </c>
      <c r="D600">
        <v>0.722431746765408</v>
      </c>
      <c r="E600">
        <v>0.10483912880617299</v>
      </c>
      <c r="F600">
        <v>7.1665011130229703E-2</v>
      </c>
      <c r="G600">
        <v>1.5725077653591199E-2</v>
      </c>
      <c r="H600">
        <v>1.73153721805413E-2</v>
      </c>
      <c r="I600">
        <v>0.12015339284108</v>
      </c>
      <c r="J600">
        <v>2.8923199999999998</v>
      </c>
      <c r="K600">
        <v>3.2384215736893101</v>
      </c>
    </row>
    <row r="601" spans="1:11" x14ac:dyDescent="0.25">
      <c r="A601">
        <v>4.1479322389329303</v>
      </c>
      <c r="B601">
        <v>3.0188451005003499E-2</v>
      </c>
      <c r="C601">
        <v>0.12717448723767499</v>
      </c>
      <c r="D601">
        <v>0.71795677324437401</v>
      </c>
      <c r="E601">
        <v>0.105048883710435</v>
      </c>
      <c r="F601">
        <v>7.2227089733667801E-2</v>
      </c>
      <c r="G601">
        <v>1.61474035882429E-2</v>
      </c>
      <c r="H601">
        <v>1.73153721805413E-2</v>
      </c>
      <c r="I601">
        <v>0.12015339284108</v>
      </c>
      <c r="J601">
        <v>2.8923199999999998</v>
      </c>
      <c r="K601">
        <v>3.2384215736893101</v>
      </c>
    </row>
    <row r="602" spans="1:11" x14ac:dyDescent="0.25">
      <c r="A602">
        <v>4.1548570006006003</v>
      </c>
      <c r="B602">
        <v>3.0269778610651998E-2</v>
      </c>
      <c r="C602">
        <v>0.127247559240557</v>
      </c>
      <c r="D602">
        <v>0.714284974206851</v>
      </c>
      <c r="E602">
        <v>0.105258638614696</v>
      </c>
      <c r="F602">
        <v>7.27891683371059E-2</v>
      </c>
      <c r="G602">
        <v>1.6569729522894601E-2</v>
      </c>
      <c r="H602">
        <v>1.73153721805413E-2</v>
      </c>
      <c r="I602">
        <v>0.12015339284108</v>
      </c>
      <c r="J602">
        <v>2.8923199999999998</v>
      </c>
      <c r="K602">
        <v>3.2384215736893101</v>
      </c>
    </row>
    <row r="603" spans="1:11" x14ac:dyDescent="0.25">
      <c r="A603">
        <v>4.1617817622682596</v>
      </c>
      <c r="B603">
        <v>3.03511062163004E-2</v>
      </c>
      <c r="C603">
        <v>0.12732063124344001</v>
      </c>
      <c r="D603">
        <v>0.71061317516932598</v>
      </c>
      <c r="E603">
        <v>0.105365076450102</v>
      </c>
      <c r="F603">
        <v>7.3351246940543999E-2</v>
      </c>
      <c r="G603">
        <v>1.6992055457546298E-2</v>
      </c>
      <c r="H603">
        <v>1.73153721805413E-2</v>
      </c>
      <c r="I603">
        <v>0.12015339284108</v>
      </c>
      <c r="J603">
        <v>2.8923199999999998</v>
      </c>
      <c r="K603">
        <v>3.2384215736893101</v>
      </c>
    </row>
    <row r="604" spans="1:11" x14ac:dyDescent="0.25">
      <c r="A604">
        <v>4.1687065239359304</v>
      </c>
      <c r="B604">
        <v>3.04324338219489E-2</v>
      </c>
      <c r="C604">
        <v>0.12739370324632199</v>
      </c>
      <c r="D604">
        <v>0.70694137613180297</v>
      </c>
      <c r="E604">
        <v>0.105422778930206</v>
      </c>
      <c r="F604">
        <v>7.3913325543982097E-2</v>
      </c>
      <c r="G604">
        <v>1.7414381392197999E-2</v>
      </c>
      <c r="H604">
        <v>1.73153721805413E-2</v>
      </c>
      <c r="I604">
        <v>0.12015339284108</v>
      </c>
      <c r="J604">
        <v>2.8923199999999998</v>
      </c>
      <c r="K604">
        <v>3.2384215736893101</v>
      </c>
    </row>
    <row r="605" spans="1:11" x14ac:dyDescent="0.25">
      <c r="A605">
        <v>4.1756312856036004</v>
      </c>
      <c r="B605">
        <v>3.0513761427597302E-2</v>
      </c>
      <c r="C605">
        <v>0.127466775249204</v>
      </c>
      <c r="D605">
        <v>0.70326957709427895</v>
      </c>
      <c r="E605">
        <v>0.10548048141031099</v>
      </c>
      <c r="F605">
        <v>7.4475404147420099E-2</v>
      </c>
      <c r="G605">
        <v>1.78367073268497E-2</v>
      </c>
      <c r="H605">
        <v>1.73153721805413E-2</v>
      </c>
      <c r="I605">
        <v>0.12015339284108</v>
      </c>
      <c r="J605">
        <v>2.8923199999999998</v>
      </c>
      <c r="K605">
        <v>3.2384215736893101</v>
      </c>
    </row>
    <row r="606" spans="1:11" x14ac:dyDescent="0.25">
      <c r="A606">
        <v>4.1825560472712704</v>
      </c>
      <c r="B606">
        <v>3.0595089033245801E-2</v>
      </c>
      <c r="C606">
        <v>0.127539847252087</v>
      </c>
      <c r="D606">
        <v>0.69959777805675505</v>
      </c>
      <c r="E606">
        <v>0.105538183890415</v>
      </c>
      <c r="F606">
        <v>7.5037482750858198E-2</v>
      </c>
      <c r="G606">
        <v>1.82562511835185E-2</v>
      </c>
      <c r="H606">
        <v>1.73153721805413E-2</v>
      </c>
      <c r="I606">
        <v>0.12015339284108</v>
      </c>
      <c r="J606">
        <v>2.8923199999999998</v>
      </c>
      <c r="K606">
        <v>3.2384215736893101</v>
      </c>
    </row>
    <row r="607" spans="1:11" x14ac:dyDescent="0.25">
      <c r="A607">
        <v>4.1894808089389297</v>
      </c>
      <c r="B607">
        <v>3.06764166388943E-2</v>
      </c>
      <c r="C607">
        <v>0.12761291925496901</v>
      </c>
      <c r="D607">
        <v>0.69592597901923103</v>
      </c>
      <c r="E607">
        <v>0.10559588637052</v>
      </c>
      <c r="F607">
        <v>7.5599561354296296E-2</v>
      </c>
      <c r="G607">
        <v>1.8667556321065201E-2</v>
      </c>
      <c r="H607">
        <v>1.73153721805413E-2</v>
      </c>
      <c r="I607">
        <v>0.12015339284108</v>
      </c>
      <c r="J607">
        <v>2.8923199999999998</v>
      </c>
      <c r="K607">
        <v>3.2384215736893101</v>
      </c>
    </row>
    <row r="608" spans="1:11" x14ac:dyDescent="0.25">
      <c r="A608">
        <v>4.1964055706065997</v>
      </c>
      <c r="B608">
        <v>3.0757744244542699E-2</v>
      </c>
      <c r="C608">
        <v>0.12768599125785099</v>
      </c>
      <c r="D608">
        <v>0.69225417998170702</v>
      </c>
      <c r="E608">
        <v>0.10565358885062499</v>
      </c>
      <c r="F608">
        <v>7.6147493210851999E-2</v>
      </c>
      <c r="G608">
        <v>1.90788614586118E-2</v>
      </c>
      <c r="H608">
        <v>1.73153721805413E-2</v>
      </c>
      <c r="I608">
        <v>0.12015339284108</v>
      </c>
      <c r="J608">
        <v>2.8923199999999998</v>
      </c>
      <c r="K608">
        <v>3.2384215736893101</v>
      </c>
    </row>
    <row r="609" spans="1:11" x14ac:dyDescent="0.25">
      <c r="A609">
        <v>4.2033303322742697</v>
      </c>
      <c r="B609">
        <v>3.0847371449032799E-2</v>
      </c>
      <c r="C609">
        <v>0.127759063260734</v>
      </c>
      <c r="D609">
        <v>0.688582380944183</v>
      </c>
      <c r="E609">
        <v>0.105711291330729</v>
      </c>
      <c r="F609">
        <v>7.6668981529444902E-2</v>
      </c>
      <c r="G609">
        <v>1.94901665961584E-2</v>
      </c>
      <c r="H609">
        <v>1.73153721805413E-2</v>
      </c>
      <c r="I609">
        <v>0.12015339284108</v>
      </c>
      <c r="J609">
        <v>2.8923199999999998</v>
      </c>
      <c r="K609">
        <v>3.2384215736893101</v>
      </c>
    </row>
    <row r="610" spans="1:11" x14ac:dyDescent="0.25">
      <c r="A610">
        <v>4.2102550939419396</v>
      </c>
      <c r="B610">
        <v>3.10334260615499E-2</v>
      </c>
      <c r="C610">
        <v>0.127832135263616</v>
      </c>
      <c r="D610">
        <v>0.68491058190665899</v>
      </c>
      <c r="E610">
        <v>0.105768993810834</v>
      </c>
      <c r="F610">
        <v>7.7190469848037804E-2</v>
      </c>
      <c r="G610">
        <v>1.9901471733705E-2</v>
      </c>
      <c r="H610">
        <v>1.73153721805413E-2</v>
      </c>
      <c r="I610">
        <v>0.12015339284108</v>
      </c>
      <c r="J610">
        <v>2.8923199999999998</v>
      </c>
      <c r="K610">
        <v>3.2384215736893101</v>
      </c>
    </row>
    <row r="611" spans="1:11" x14ac:dyDescent="0.25">
      <c r="A611">
        <v>4.2171798556096096</v>
      </c>
      <c r="B611">
        <v>3.1219480674067001E-2</v>
      </c>
      <c r="C611">
        <v>0.12790520726649801</v>
      </c>
      <c r="D611">
        <v>0.68123878286913497</v>
      </c>
      <c r="E611">
        <v>0.10582669629093799</v>
      </c>
      <c r="F611">
        <v>7.7711958166630804E-2</v>
      </c>
      <c r="G611">
        <v>2.03127768712517E-2</v>
      </c>
      <c r="H611">
        <v>1.73153721805413E-2</v>
      </c>
      <c r="I611">
        <v>0.12015339284108</v>
      </c>
      <c r="J611">
        <v>2.8923199999999998</v>
      </c>
      <c r="K611">
        <v>3.2384215736893101</v>
      </c>
    </row>
    <row r="612" spans="1:11" x14ac:dyDescent="0.25">
      <c r="A612">
        <v>4.2241046172772698</v>
      </c>
      <c r="B612">
        <v>3.1405535286584102E-2</v>
      </c>
      <c r="C612">
        <v>0.12797827926938099</v>
      </c>
      <c r="D612">
        <v>0.67756698383161196</v>
      </c>
      <c r="E612">
        <v>0.105884398771043</v>
      </c>
      <c r="F612">
        <v>7.8233446485223596E-2</v>
      </c>
      <c r="G612">
        <v>2.07240820087983E-2</v>
      </c>
      <c r="H612">
        <v>1.73153721805413E-2</v>
      </c>
      <c r="I612">
        <v>0.12015339284108</v>
      </c>
      <c r="J612">
        <v>2.8923199999999998</v>
      </c>
      <c r="K612">
        <v>3.2384215736893101</v>
      </c>
    </row>
    <row r="613" spans="1:11" x14ac:dyDescent="0.25">
      <c r="A613">
        <v>4.2310293789449398</v>
      </c>
      <c r="B613">
        <v>3.1591589899101297E-2</v>
      </c>
      <c r="C613">
        <v>0.128051351272263</v>
      </c>
      <c r="D613">
        <v>0.67389518479408705</v>
      </c>
      <c r="E613">
        <v>0.105942101251147</v>
      </c>
      <c r="F613">
        <v>7.8754934803816595E-2</v>
      </c>
      <c r="G613">
        <v>2.1135387146345001E-2</v>
      </c>
      <c r="H613">
        <v>1.73153721805413E-2</v>
      </c>
      <c r="I613">
        <v>0.12015339284108</v>
      </c>
      <c r="J613">
        <v>2.8923199999999998</v>
      </c>
      <c r="K613">
        <v>3.2384215736893101</v>
      </c>
    </row>
    <row r="614" spans="1:11" x14ac:dyDescent="0.25">
      <c r="A614">
        <v>4.2379541406126098</v>
      </c>
      <c r="B614">
        <v>3.1777644511618401E-2</v>
      </c>
      <c r="C614">
        <v>0.12812442327514501</v>
      </c>
      <c r="D614">
        <v>0.67022338575656404</v>
      </c>
      <c r="E614">
        <v>0.10599980373125199</v>
      </c>
      <c r="F614">
        <v>7.9276423122409498E-2</v>
      </c>
      <c r="G614">
        <v>2.15466922838916E-2</v>
      </c>
      <c r="H614">
        <v>1.73153721805413E-2</v>
      </c>
      <c r="I614">
        <v>0.12015339284108</v>
      </c>
      <c r="J614">
        <v>2.8923199999999998</v>
      </c>
      <c r="K614">
        <v>3.2384215736893101</v>
      </c>
    </row>
    <row r="615" spans="1:11" x14ac:dyDescent="0.25">
      <c r="A615">
        <v>4.2448789022802798</v>
      </c>
      <c r="B615">
        <v>3.1963699124135499E-2</v>
      </c>
      <c r="C615">
        <v>0.12819749527802801</v>
      </c>
      <c r="D615">
        <v>0.66655158671904002</v>
      </c>
      <c r="E615">
        <v>0.106057506211356</v>
      </c>
      <c r="F615">
        <v>7.97979114410024E-2</v>
      </c>
      <c r="G615">
        <v>2.19579974214382E-2</v>
      </c>
      <c r="H615">
        <v>1.73153721805413E-2</v>
      </c>
      <c r="I615">
        <v>0.12015339284108</v>
      </c>
      <c r="J615">
        <v>2.8923199999999998</v>
      </c>
      <c r="K615">
        <v>3.2384215736893101</v>
      </c>
    </row>
    <row r="616" spans="1:11" x14ac:dyDescent="0.25">
      <c r="A616">
        <v>4.25180366394794</v>
      </c>
      <c r="B616">
        <v>3.2149753736652603E-2</v>
      </c>
      <c r="C616">
        <v>0.12824359050960499</v>
      </c>
      <c r="D616">
        <v>0.66287978768151601</v>
      </c>
      <c r="E616">
        <v>0.106115208691461</v>
      </c>
      <c r="F616">
        <v>8.0319399759595303E-2</v>
      </c>
      <c r="G616">
        <v>2.2360138306109799E-2</v>
      </c>
      <c r="H616">
        <v>1.73153721805413E-2</v>
      </c>
      <c r="I616">
        <v>0.12015339284108</v>
      </c>
      <c r="J616">
        <v>2.8923199999999998</v>
      </c>
      <c r="K616">
        <v>3.2384215736893101</v>
      </c>
    </row>
    <row r="617" spans="1:11" x14ac:dyDescent="0.25">
      <c r="A617">
        <v>4.2587284256156099</v>
      </c>
      <c r="B617">
        <v>3.2335808349169701E-2</v>
      </c>
      <c r="C617">
        <v>0.12827214226527001</v>
      </c>
      <c r="D617">
        <v>0.65917047688660502</v>
      </c>
      <c r="E617">
        <v>0.10617291117156499</v>
      </c>
      <c r="F617">
        <v>8.0840888078188206E-2</v>
      </c>
      <c r="G617">
        <v>2.2739549662323499E-2</v>
      </c>
      <c r="H617">
        <v>1.73153721805413E-2</v>
      </c>
      <c r="I617">
        <v>0.12015339284108</v>
      </c>
      <c r="J617">
        <v>2.8923199999999998</v>
      </c>
      <c r="K617">
        <v>3.2384215736893101</v>
      </c>
    </row>
    <row r="618" spans="1:11" x14ac:dyDescent="0.25">
      <c r="A618">
        <v>4.2656531872832799</v>
      </c>
      <c r="B618">
        <v>3.2521862961686798E-2</v>
      </c>
      <c r="C618">
        <v>0.128300694020935</v>
      </c>
      <c r="D618">
        <v>0.65484547727796005</v>
      </c>
      <c r="E618">
        <v>0.10623061365167</v>
      </c>
      <c r="F618">
        <v>8.1362376396781205E-2</v>
      </c>
      <c r="G618">
        <v>2.31189610185372E-2</v>
      </c>
      <c r="H618">
        <v>1.73153721805413E-2</v>
      </c>
      <c r="I618">
        <v>0.12015339284108</v>
      </c>
      <c r="J618">
        <v>2.8923199999999998</v>
      </c>
      <c r="K618">
        <v>3.2384215736893101</v>
      </c>
    </row>
    <row r="619" spans="1:11" x14ac:dyDescent="0.25">
      <c r="A619">
        <v>4.2725779489509499</v>
      </c>
      <c r="B619">
        <v>3.2707917574203903E-2</v>
      </c>
      <c r="C619">
        <v>0.12832924577659999</v>
      </c>
      <c r="D619">
        <v>0.65052047766931598</v>
      </c>
      <c r="E619">
        <v>0.106288316131775</v>
      </c>
      <c r="F619">
        <v>8.1883864715374094E-2</v>
      </c>
      <c r="G619">
        <v>2.34983723747509E-2</v>
      </c>
      <c r="H619">
        <v>1.73153721805413E-2</v>
      </c>
      <c r="I619">
        <v>0.12015339284108</v>
      </c>
      <c r="J619">
        <v>2.8923199999999998</v>
      </c>
      <c r="K619">
        <v>3.2384215736893101</v>
      </c>
    </row>
    <row r="620" spans="1:11" x14ac:dyDescent="0.25">
      <c r="A620">
        <v>4.2795027106186101</v>
      </c>
      <c r="B620">
        <v>3.2893972186721097E-2</v>
      </c>
      <c r="C620">
        <v>0.12835779753226501</v>
      </c>
      <c r="D620">
        <v>0.64619547806067201</v>
      </c>
      <c r="E620">
        <v>0.10634601861187901</v>
      </c>
      <c r="F620">
        <v>8.2405353033966899E-2</v>
      </c>
      <c r="G620">
        <v>2.3877783730964601E-2</v>
      </c>
      <c r="H620">
        <v>1.73153721805413E-2</v>
      </c>
      <c r="I620">
        <v>0.12015339284108</v>
      </c>
      <c r="J620">
        <v>2.8923199999999998</v>
      </c>
      <c r="K620">
        <v>3.2384215736893101</v>
      </c>
    </row>
    <row r="621" spans="1:11" x14ac:dyDescent="0.25">
      <c r="A621">
        <v>4.2864274722862801</v>
      </c>
      <c r="B621">
        <v>3.3080026799238202E-2</v>
      </c>
      <c r="C621">
        <v>0.12838634928793</v>
      </c>
      <c r="D621">
        <v>0.64187047845202705</v>
      </c>
      <c r="E621">
        <v>0.106403721091984</v>
      </c>
      <c r="F621">
        <v>8.27989373315592E-2</v>
      </c>
      <c r="G621">
        <v>2.4257195087178302E-2</v>
      </c>
      <c r="H621">
        <v>1.73153721805413E-2</v>
      </c>
      <c r="I621">
        <v>0.12015339284108</v>
      </c>
      <c r="J621">
        <v>2.8923199999999998</v>
      </c>
      <c r="K621">
        <v>3.2384215736893101</v>
      </c>
    </row>
    <row r="622" spans="1:11" x14ac:dyDescent="0.25">
      <c r="A622">
        <v>4.29335223395395</v>
      </c>
      <c r="B622">
        <v>3.3266081411755299E-2</v>
      </c>
      <c r="C622">
        <v>0.12841490104359499</v>
      </c>
      <c r="D622">
        <v>0.63754547884338297</v>
      </c>
      <c r="E622">
        <v>0.106410268872316</v>
      </c>
      <c r="F622">
        <v>8.3002188205890295E-2</v>
      </c>
      <c r="G622">
        <v>2.4636606443391999E-2</v>
      </c>
      <c r="H622">
        <v>1.73153721805413E-2</v>
      </c>
      <c r="I622">
        <v>0.12015339284108</v>
      </c>
      <c r="J622">
        <v>2.8923199999999998</v>
      </c>
      <c r="K622">
        <v>3.2384215736893101</v>
      </c>
    </row>
    <row r="623" spans="1:11" x14ac:dyDescent="0.25">
      <c r="A623">
        <v>4.30027699562162</v>
      </c>
      <c r="B623">
        <v>3.3452136024272397E-2</v>
      </c>
      <c r="C623">
        <v>0.12844345279925901</v>
      </c>
      <c r="D623">
        <v>0.63322047923473801</v>
      </c>
      <c r="E623">
        <v>0.106410764350721</v>
      </c>
      <c r="F623">
        <v>8.3205439080221405E-2</v>
      </c>
      <c r="G623">
        <v>2.5016017799605699E-2</v>
      </c>
      <c r="H623">
        <v>1.73153721805413E-2</v>
      </c>
      <c r="I623">
        <v>0.12015339284108</v>
      </c>
      <c r="J623">
        <v>2.8923199999999998</v>
      </c>
      <c r="K623">
        <v>3.2384215736893101</v>
      </c>
    </row>
    <row r="624" spans="1:11" x14ac:dyDescent="0.25">
      <c r="A624">
        <v>4.3072017572892802</v>
      </c>
      <c r="B624">
        <v>3.3638190636789501E-2</v>
      </c>
      <c r="C624">
        <v>0.128472004554924</v>
      </c>
      <c r="D624">
        <v>0.62889547962609404</v>
      </c>
      <c r="E624">
        <v>0.106411259829127</v>
      </c>
      <c r="F624">
        <v>8.3408689954552501E-2</v>
      </c>
      <c r="G624">
        <v>2.5395429155819299E-2</v>
      </c>
      <c r="H624">
        <v>1.73153721805413E-2</v>
      </c>
      <c r="I624">
        <v>0.12015339284108</v>
      </c>
      <c r="J624">
        <v>2.8923199999999998</v>
      </c>
      <c r="K624">
        <v>3.2384215736893101</v>
      </c>
    </row>
    <row r="625" spans="1:11" x14ac:dyDescent="0.25">
      <c r="A625">
        <v>4.3141265189569502</v>
      </c>
      <c r="B625">
        <v>3.3861301758143898E-2</v>
      </c>
      <c r="C625">
        <v>0.12850055631058899</v>
      </c>
      <c r="D625">
        <v>0.62457048001744997</v>
      </c>
      <c r="E625">
        <v>0.106411755307533</v>
      </c>
      <c r="F625">
        <v>8.3611940828883596E-2</v>
      </c>
      <c r="G625">
        <v>2.5774840512033E-2</v>
      </c>
      <c r="H625">
        <v>1.73153721805413E-2</v>
      </c>
      <c r="I625">
        <v>0.12015339284108</v>
      </c>
      <c r="J625">
        <v>2.8923199999999998</v>
      </c>
      <c r="K625">
        <v>3.2384215736893101</v>
      </c>
    </row>
    <row r="626" spans="1:11" x14ac:dyDescent="0.25">
      <c r="A626">
        <v>4.3210512806246202</v>
      </c>
      <c r="B626">
        <v>3.4156271901885603E-2</v>
      </c>
      <c r="C626">
        <v>0.12852910806625401</v>
      </c>
      <c r="D626">
        <v>0.62024548040880501</v>
      </c>
      <c r="E626">
        <v>0.10641225078593899</v>
      </c>
      <c r="F626">
        <v>8.3815191703214706E-2</v>
      </c>
      <c r="G626">
        <v>2.61542518682467E-2</v>
      </c>
      <c r="H626">
        <v>1.73153721805413E-2</v>
      </c>
      <c r="I626">
        <v>0.12015339284108</v>
      </c>
      <c r="J626">
        <v>2.8923199999999998</v>
      </c>
      <c r="K626">
        <v>3.2384215736893101</v>
      </c>
    </row>
    <row r="627" spans="1:11" x14ac:dyDescent="0.25">
      <c r="A627">
        <v>4.3279760422922902</v>
      </c>
      <c r="B627">
        <v>3.4451242045627203E-2</v>
      </c>
      <c r="C627">
        <v>0.128557659821919</v>
      </c>
      <c r="D627">
        <v>0.61592048080016104</v>
      </c>
      <c r="E627">
        <v>0.10641274626434501</v>
      </c>
      <c r="F627">
        <v>8.4018442577545802E-2</v>
      </c>
      <c r="G627">
        <v>2.65341700068015E-2</v>
      </c>
      <c r="H627">
        <v>1.73153721805413E-2</v>
      </c>
      <c r="I627">
        <v>0.12015339284108</v>
      </c>
      <c r="J627">
        <v>2.8923199999999998</v>
      </c>
      <c r="K627">
        <v>3.2384215736893101</v>
      </c>
    </row>
    <row r="628" spans="1:11" x14ac:dyDescent="0.25">
      <c r="A628">
        <v>4.3349008039599601</v>
      </c>
      <c r="B628">
        <v>3.4746212189368901E-2</v>
      </c>
      <c r="C628">
        <v>0.12858621157758399</v>
      </c>
      <c r="D628">
        <v>0.61159548119151597</v>
      </c>
      <c r="E628">
        <v>0.10641324174275001</v>
      </c>
      <c r="F628">
        <v>8.4221693451876897E-2</v>
      </c>
      <c r="G628">
        <v>2.6915078391007E-2</v>
      </c>
      <c r="H628">
        <v>1.73153721805413E-2</v>
      </c>
      <c r="I628">
        <v>0.12015339284108</v>
      </c>
      <c r="J628">
        <v>2.8923199999999998</v>
      </c>
      <c r="K628">
        <v>3.2384215736893101</v>
      </c>
    </row>
    <row r="629" spans="1:11" x14ac:dyDescent="0.25">
      <c r="A629">
        <v>4.3418255656276203</v>
      </c>
      <c r="B629">
        <v>3.5041182333110502E-2</v>
      </c>
      <c r="C629">
        <v>0.12864628236035799</v>
      </c>
      <c r="D629">
        <v>0.607270481582872</v>
      </c>
      <c r="E629">
        <v>0.106413737221156</v>
      </c>
      <c r="F629">
        <v>8.4424944326208007E-2</v>
      </c>
      <c r="G629">
        <v>2.7295986775212399E-2</v>
      </c>
      <c r="H629">
        <v>1.73153721805413E-2</v>
      </c>
      <c r="I629">
        <v>0.12015339284108</v>
      </c>
      <c r="J629">
        <v>2.8923199999999998</v>
      </c>
      <c r="K629">
        <v>3.2384215736893101</v>
      </c>
    </row>
    <row r="630" spans="1:11" x14ac:dyDescent="0.25">
      <c r="A630">
        <v>4.3487503272952903</v>
      </c>
      <c r="B630">
        <v>3.5336152476852102E-2</v>
      </c>
      <c r="C630">
        <v>0.128779446990057</v>
      </c>
      <c r="D630">
        <v>0.60294548197422704</v>
      </c>
      <c r="E630">
        <v>0.106414232699562</v>
      </c>
      <c r="F630">
        <v>8.4628195200539005E-2</v>
      </c>
      <c r="G630">
        <v>2.7676895159417899E-2</v>
      </c>
      <c r="H630">
        <v>1.73153721805413E-2</v>
      </c>
      <c r="I630">
        <v>0.12015339284108</v>
      </c>
      <c r="J630">
        <v>2.8923199999999998</v>
      </c>
      <c r="K630">
        <v>3.2384215736893101</v>
      </c>
    </row>
    <row r="631" spans="1:11" x14ac:dyDescent="0.25">
      <c r="A631">
        <v>4.3556750889629603</v>
      </c>
      <c r="B631">
        <v>3.56311226205938E-2</v>
      </c>
      <c r="C631">
        <v>0.12891261161975701</v>
      </c>
      <c r="D631">
        <v>0.60039339511309597</v>
      </c>
      <c r="E631">
        <v>0.106414728177968</v>
      </c>
      <c r="F631">
        <v>8.4831446074870198E-2</v>
      </c>
      <c r="G631">
        <v>2.8057803543623399E-2</v>
      </c>
      <c r="H631">
        <v>1.73153721805413E-2</v>
      </c>
      <c r="I631">
        <v>0.12015339284108</v>
      </c>
      <c r="J631">
        <v>2.8923199999999998</v>
      </c>
      <c r="K631">
        <v>3.2384215736893101</v>
      </c>
    </row>
    <row r="632" spans="1:11" x14ac:dyDescent="0.25">
      <c r="A632">
        <v>4.3625998506306303</v>
      </c>
      <c r="B632">
        <v>3.59260927643354E-2</v>
      </c>
      <c r="C632">
        <v>0.12904577624945701</v>
      </c>
      <c r="D632">
        <v>0.59826752135593497</v>
      </c>
      <c r="E632">
        <v>0.106415223656374</v>
      </c>
      <c r="F632">
        <v>8.5034696949201294E-2</v>
      </c>
      <c r="G632">
        <v>2.8438711927828798E-2</v>
      </c>
      <c r="H632">
        <v>1.73153721805413E-2</v>
      </c>
      <c r="I632">
        <v>0.12015339284108</v>
      </c>
      <c r="J632">
        <v>2.8923199999999998</v>
      </c>
      <c r="K632">
        <v>3.2384215736893101</v>
      </c>
    </row>
    <row r="633" spans="1:11" x14ac:dyDescent="0.25">
      <c r="A633">
        <v>4.3695246122982896</v>
      </c>
      <c r="B633">
        <v>3.6221062908077098E-2</v>
      </c>
      <c r="C633">
        <v>0.12917894087915699</v>
      </c>
      <c r="D633">
        <v>0.59614164759877297</v>
      </c>
      <c r="E633">
        <v>0.106415719134779</v>
      </c>
      <c r="F633">
        <v>8.5237947823532403E-2</v>
      </c>
      <c r="G633">
        <v>2.8819620312034298E-2</v>
      </c>
      <c r="H633">
        <v>1.73153721805413E-2</v>
      </c>
      <c r="I633">
        <v>0.12015339284108</v>
      </c>
      <c r="J633">
        <v>2.8923199999999998</v>
      </c>
      <c r="K633">
        <v>3.2384215736893101</v>
      </c>
    </row>
    <row r="634" spans="1:11" x14ac:dyDescent="0.25">
      <c r="A634">
        <v>4.3764493739659596</v>
      </c>
      <c r="B634">
        <v>3.6516033051818698E-2</v>
      </c>
      <c r="C634">
        <v>0.129312105508856</v>
      </c>
      <c r="D634">
        <v>0.59401577384161197</v>
      </c>
      <c r="E634">
        <v>0.106416214613185</v>
      </c>
      <c r="F634">
        <v>8.5441198697863499E-2</v>
      </c>
      <c r="G634">
        <v>2.9200528696239798E-2</v>
      </c>
      <c r="H634">
        <v>1.73153721805413E-2</v>
      </c>
      <c r="I634">
        <v>0.12015339284108</v>
      </c>
      <c r="J634">
        <v>2.8923199999999998</v>
      </c>
      <c r="K634">
        <v>3.2384215736893101</v>
      </c>
    </row>
    <row r="635" spans="1:11" x14ac:dyDescent="0.25">
      <c r="A635">
        <v>4.3833741356336304</v>
      </c>
      <c r="B635">
        <v>3.6811003195560403E-2</v>
      </c>
      <c r="C635">
        <v>0.129445270138556</v>
      </c>
      <c r="D635">
        <v>0.59188990008445097</v>
      </c>
      <c r="E635">
        <v>0.106416710091591</v>
      </c>
      <c r="F635">
        <v>8.5644449572194498E-2</v>
      </c>
      <c r="G635">
        <v>2.9581437080445298E-2</v>
      </c>
      <c r="H635">
        <v>1.73153721805413E-2</v>
      </c>
      <c r="I635">
        <v>0.12015339284108</v>
      </c>
      <c r="J635">
        <v>2.8923199999999998</v>
      </c>
      <c r="K635">
        <v>3.2384215736893101</v>
      </c>
    </row>
    <row r="636" spans="1:11" x14ac:dyDescent="0.25">
      <c r="A636">
        <v>4.3902988973013004</v>
      </c>
      <c r="B636">
        <v>3.7105973339301997E-2</v>
      </c>
      <c r="C636">
        <v>0.12957843476825601</v>
      </c>
      <c r="D636">
        <v>0.58976402632728897</v>
      </c>
      <c r="E636">
        <v>0.10641720556999699</v>
      </c>
      <c r="F636">
        <v>8.5847700446525704E-2</v>
      </c>
      <c r="G636">
        <v>2.9962345464650798E-2</v>
      </c>
      <c r="H636">
        <v>1.73153721805413E-2</v>
      </c>
      <c r="I636">
        <v>0.12015339284108</v>
      </c>
      <c r="J636">
        <v>2.8923199999999998</v>
      </c>
      <c r="K636">
        <v>3.2384215736893101</v>
      </c>
    </row>
    <row r="637" spans="1:11" x14ac:dyDescent="0.25">
      <c r="A637">
        <v>4.3972236589689597</v>
      </c>
      <c r="B637">
        <v>3.7400943483043701E-2</v>
      </c>
      <c r="C637">
        <v>0.12971159939795601</v>
      </c>
      <c r="D637">
        <v>0.58763815257012797</v>
      </c>
      <c r="E637">
        <v>0.10641770104840299</v>
      </c>
      <c r="F637">
        <v>8.60509513208568E-2</v>
      </c>
      <c r="G637">
        <v>3.0343253848856201E-2</v>
      </c>
      <c r="H637">
        <v>1.73153721805413E-2</v>
      </c>
      <c r="I637">
        <v>0.12015339284108</v>
      </c>
      <c r="J637">
        <v>2.8923199999999998</v>
      </c>
      <c r="K637">
        <v>3.2384215736893101</v>
      </c>
    </row>
    <row r="638" spans="1:11" x14ac:dyDescent="0.25">
      <c r="A638">
        <v>4.4041484206366297</v>
      </c>
      <c r="B638">
        <v>3.7695913626785302E-2</v>
      </c>
      <c r="C638">
        <v>0.12984476402765499</v>
      </c>
      <c r="D638">
        <v>0.58551227881296597</v>
      </c>
      <c r="E638">
        <v>0.106333873153566</v>
      </c>
      <c r="F638">
        <v>8.6200078111309406E-2</v>
      </c>
      <c r="G638">
        <v>3.0724162233061701E-2</v>
      </c>
      <c r="H638">
        <v>1.73153721805413E-2</v>
      </c>
      <c r="I638">
        <v>0.12015339284108</v>
      </c>
      <c r="J638">
        <v>2.8923199999999998</v>
      </c>
      <c r="K638">
        <v>3.2384215736893101</v>
      </c>
    </row>
    <row r="639" spans="1:11" x14ac:dyDescent="0.25">
      <c r="A639">
        <v>4.4110731823042997</v>
      </c>
      <c r="B639">
        <v>3.7990883770526999E-2</v>
      </c>
      <c r="C639">
        <v>0.129977928657355</v>
      </c>
      <c r="D639">
        <v>0.58338640505580497</v>
      </c>
      <c r="E639">
        <v>0.106204134472488</v>
      </c>
      <c r="F639">
        <v>8.6294023168474898E-2</v>
      </c>
      <c r="G639">
        <v>3.1105070617267201E-2</v>
      </c>
      <c r="H639">
        <v>1.73153721805413E-2</v>
      </c>
      <c r="I639">
        <v>0.12015339284108</v>
      </c>
      <c r="J639">
        <v>2.8923199999999998</v>
      </c>
      <c r="K639">
        <v>3.2384215736893101</v>
      </c>
    </row>
    <row r="640" spans="1:11" x14ac:dyDescent="0.25">
      <c r="A640">
        <v>4.4179979439719697</v>
      </c>
      <c r="B640">
        <v>3.82858539142686E-2</v>
      </c>
      <c r="C640">
        <v>0.130111093287055</v>
      </c>
      <c r="D640">
        <v>0.58126053129864397</v>
      </c>
      <c r="E640">
        <v>0.10607439579140999</v>
      </c>
      <c r="F640">
        <v>8.6387968225640405E-2</v>
      </c>
      <c r="G640">
        <v>3.1485979001472597E-2</v>
      </c>
      <c r="H640">
        <v>1.73153721805413E-2</v>
      </c>
      <c r="I640">
        <v>0.12015339284108</v>
      </c>
      <c r="J640">
        <v>2.8923199999999998</v>
      </c>
      <c r="K640">
        <v>3.2384215736893101</v>
      </c>
    </row>
    <row r="641" spans="1:11" x14ac:dyDescent="0.25">
      <c r="A641">
        <v>4.4249227056396396</v>
      </c>
      <c r="B641">
        <v>3.8580824058010298E-2</v>
      </c>
      <c r="C641">
        <v>0.13024425791675501</v>
      </c>
      <c r="D641">
        <v>0.57913465754148197</v>
      </c>
      <c r="E641">
        <v>0.10594465711033201</v>
      </c>
      <c r="F641">
        <v>8.6481913282805897E-2</v>
      </c>
      <c r="G641">
        <v>3.1866887385678201E-2</v>
      </c>
      <c r="H641">
        <v>1.73153721805413E-2</v>
      </c>
      <c r="I641">
        <v>0.12015339284108</v>
      </c>
      <c r="J641">
        <v>2.8923199999999998</v>
      </c>
      <c r="K641">
        <v>3.2384215736893101</v>
      </c>
    </row>
    <row r="642" spans="1:11" x14ac:dyDescent="0.25">
      <c r="A642">
        <v>4.4318474673072998</v>
      </c>
      <c r="B642">
        <v>3.8875794201751898E-2</v>
      </c>
      <c r="C642">
        <v>0.13037742254645401</v>
      </c>
      <c r="D642">
        <v>0.57700878378432097</v>
      </c>
      <c r="E642">
        <v>0.105814918429255</v>
      </c>
      <c r="F642">
        <v>8.6575858339971404E-2</v>
      </c>
      <c r="G642">
        <v>3.2246940331247101E-2</v>
      </c>
      <c r="H642">
        <v>1.73153721805413E-2</v>
      </c>
      <c r="I642">
        <v>0.12015339284108</v>
      </c>
      <c r="J642">
        <v>2.8923199999999998</v>
      </c>
      <c r="K642">
        <v>3.2384215736893101</v>
      </c>
    </row>
    <row r="643" spans="1:11" x14ac:dyDescent="0.25">
      <c r="A643">
        <v>4.4387722289749698</v>
      </c>
      <c r="B643">
        <v>3.9177901853647001E-2</v>
      </c>
      <c r="C643">
        <v>0.13051058717615399</v>
      </c>
      <c r="D643">
        <v>0.57488291002715897</v>
      </c>
      <c r="E643">
        <v>0.105685179748177</v>
      </c>
      <c r="F643">
        <v>8.6669803397136896E-2</v>
      </c>
      <c r="G643">
        <v>3.2625095736900998E-2</v>
      </c>
      <c r="H643">
        <v>1.73153721805413E-2</v>
      </c>
      <c r="I643">
        <v>0.12015339284108</v>
      </c>
      <c r="J643">
        <v>2.8923199999999998</v>
      </c>
      <c r="K643">
        <v>3.2384215736893101</v>
      </c>
    </row>
    <row r="644" spans="1:11" x14ac:dyDescent="0.25">
      <c r="A644">
        <v>4.4456969906426398</v>
      </c>
      <c r="B644">
        <v>3.9484362913248403E-2</v>
      </c>
      <c r="C644">
        <v>0.130643751805854</v>
      </c>
      <c r="D644">
        <v>0.57275703626999797</v>
      </c>
      <c r="E644">
        <v>0.10555544106709901</v>
      </c>
      <c r="F644">
        <v>8.6763748454302403E-2</v>
      </c>
      <c r="G644">
        <v>3.3003251142555E-2</v>
      </c>
      <c r="H644">
        <v>1.73153721805413E-2</v>
      </c>
      <c r="I644">
        <v>0.12015339284108</v>
      </c>
      <c r="J644">
        <v>2.8923199999999998</v>
      </c>
      <c r="K644">
        <v>3.2384215736893101</v>
      </c>
    </row>
    <row r="645" spans="1:11" x14ac:dyDescent="0.25">
      <c r="A645">
        <v>4.4526217523103098</v>
      </c>
      <c r="B645">
        <v>3.9790823972849901E-2</v>
      </c>
      <c r="C645">
        <v>0.130776916435554</v>
      </c>
      <c r="D645">
        <v>0.57063116251283696</v>
      </c>
      <c r="E645">
        <v>0.105425702386021</v>
      </c>
      <c r="F645">
        <v>8.6857693511467896E-2</v>
      </c>
      <c r="G645">
        <v>3.3381406548208897E-2</v>
      </c>
      <c r="H645">
        <v>1.73153721805413E-2</v>
      </c>
      <c r="I645">
        <v>0.12015339284108</v>
      </c>
      <c r="J645">
        <v>2.8923199999999998</v>
      </c>
      <c r="K645">
        <v>3.2384215736893101</v>
      </c>
    </row>
    <row r="646" spans="1:11" x14ac:dyDescent="0.25">
      <c r="A646">
        <v>4.45954651397797</v>
      </c>
      <c r="B646">
        <v>4.0097285032451302E-2</v>
      </c>
      <c r="C646">
        <v>0.13098298424203</v>
      </c>
      <c r="D646">
        <v>0.56850528875567496</v>
      </c>
      <c r="E646">
        <v>0.105295963704943</v>
      </c>
      <c r="F646">
        <v>8.6951638568633499E-2</v>
      </c>
      <c r="G646">
        <v>3.3759561953862899E-2</v>
      </c>
      <c r="H646">
        <v>1.73153721805413E-2</v>
      </c>
      <c r="I646">
        <v>0.12015339284108</v>
      </c>
      <c r="J646">
        <v>2.8923199999999998</v>
      </c>
      <c r="K646">
        <v>3.2384215736893101</v>
      </c>
    </row>
    <row r="647" spans="1:11" x14ac:dyDescent="0.25">
      <c r="A647">
        <v>4.4664712756456399</v>
      </c>
      <c r="B647">
        <v>4.04037460920528E-2</v>
      </c>
      <c r="C647">
        <v>0.13122828750257201</v>
      </c>
      <c r="D647">
        <v>0.56634445329441396</v>
      </c>
      <c r="E647">
        <v>0.105166225023865</v>
      </c>
      <c r="F647">
        <v>8.7045583625799006E-2</v>
      </c>
      <c r="G647">
        <v>3.4137717359516803E-2</v>
      </c>
      <c r="H647">
        <v>1.73153721805413E-2</v>
      </c>
      <c r="I647">
        <v>0.12015339284108</v>
      </c>
      <c r="J647">
        <v>2.8923199999999998</v>
      </c>
      <c r="K647">
        <v>3.2384215736893101</v>
      </c>
    </row>
    <row r="648" spans="1:11" x14ac:dyDescent="0.25">
      <c r="A648">
        <v>4.4733960373133099</v>
      </c>
      <c r="B648">
        <v>4.0710207151654201E-2</v>
      </c>
      <c r="C648">
        <v>0.13147359076311399</v>
      </c>
      <c r="D648">
        <v>0.56414985068870405</v>
      </c>
      <c r="E648">
        <v>0.10503648634278701</v>
      </c>
      <c r="F648">
        <v>8.7139528682964498E-2</v>
      </c>
      <c r="G648">
        <v>3.4515872765170798E-2</v>
      </c>
      <c r="H648">
        <v>1.73153721805413E-2</v>
      </c>
      <c r="I648">
        <v>0.12015339284108</v>
      </c>
      <c r="J648">
        <v>2.8923199999999998</v>
      </c>
      <c r="K648">
        <v>3.2384215736893101</v>
      </c>
    </row>
    <row r="649" spans="1:11" x14ac:dyDescent="0.25">
      <c r="A649">
        <v>4.4803207989809799</v>
      </c>
      <c r="B649">
        <v>4.10166682112557E-2</v>
      </c>
      <c r="C649">
        <v>0.131718894023656</v>
      </c>
      <c r="D649">
        <v>0.56195524808299402</v>
      </c>
      <c r="E649">
        <v>0.104906747661709</v>
      </c>
      <c r="F649">
        <v>8.7233473740130005E-2</v>
      </c>
      <c r="G649">
        <v>3.4894028170824702E-2</v>
      </c>
      <c r="H649">
        <v>1.73153721805413E-2</v>
      </c>
      <c r="I649">
        <v>0.12015339284108</v>
      </c>
      <c r="J649">
        <v>2.8923199999999998</v>
      </c>
      <c r="K649">
        <v>3.2384215736893101</v>
      </c>
    </row>
    <row r="650" spans="1:11" x14ac:dyDescent="0.25">
      <c r="A650">
        <v>4.4872455606486401</v>
      </c>
      <c r="B650">
        <v>4.1323129270857101E-2</v>
      </c>
      <c r="C650">
        <v>0.131964197284197</v>
      </c>
      <c r="D650">
        <v>0.55976064547728399</v>
      </c>
      <c r="E650">
        <v>0.104777008980631</v>
      </c>
      <c r="F650">
        <v>8.7327418797295497E-2</v>
      </c>
      <c r="G650">
        <v>3.5272183576478697E-2</v>
      </c>
      <c r="H650">
        <v>1.73153721805413E-2</v>
      </c>
      <c r="I650">
        <v>0.12015339284108</v>
      </c>
      <c r="J650">
        <v>2.8923199999999998</v>
      </c>
      <c r="K650">
        <v>3.2384215736893101</v>
      </c>
    </row>
    <row r="651" spans="1:11" x14ac:dyDescent="0.25">
      <c r="A651">
        <v>4.4941703223163101</v>
      </c>
      <c r="B651">
        <v>4.1629590330458502E-2</v>
      </c>
      <c r="C651">
        <v>0.13220950054473901</v>
      </c>
      <c r="D651">
        <v>0.55756604287157396</v>
      </c>
      <c r="E651">
        <v>0.10464727029955299</v>
      </c>
      <c r="F651">
        <v>8.7421363854461004E-2</v>
      </c>
      <c r="G651">
        <v>3.5502542163169101E-2</v>
      </c>
      <c r="H651">
        <v>1.73153721805413E-2</v>
      </c>
      <c r="I651">
        <v>0.12015339284108</v>
      </c>
      <c r="J651">
        <v>2.8923199999999998</v>
      </c>
      <c r="K651">
        <v>3.2384215736893101</v>
      </c>
    </row>
    <row r="652" spans="1:11" x14ac:dyDescent="0.25">
      <c r="A652">
        <v>4.5010950839839801</v>
      </c>
      <c r="B652">
        <v>4.193605139006E-2</v>
      </c>
      <c r="C652">
        <v>0.13245480380528099</v>
      </c>
      <c r="D652">
        <v>0.55537144026586405</v>
      </c>
      <c r="E652">
        <v>0.104517531618475</v>
      </c>
      <c r="F652">
        <v>8.7515308911626497E-2</v>
      </c>
      <c r="G652">
        <v>3.5631069607286098E-2</v>
      </c>
      <c r="H652">
        <v>1.73153721805413E-2</v>
      </c>
      <c r="I652">
        <v>0.12015339284108</v>
      </c>
      <c r="J652">
        <v>2.8923199999999998</v>
      </c>
      <c r="K652">
        <v>3.2384215736893101</v>
      </c>
    </row>
    <row r="653" spans="1:11" x14ac:dyDescent="0.25">
      <c r="A653">
        <v>4.50801984565165</v>
      </c>
      <c r="B653">
        <v>4.2242512449661401E-2</v>
      </c>
      <c r="C653">
        <v>0.132700107065823</v>
      </c>
      <c r="D653">
        <v>0.55317683766015402</v>
      </c>
      <c r="E653">
        <v>0.104387792937397</v>
      </c>
      <c r="F653">
        <v>8.7609253968792003E-2</v>
      </c>
      <c r="G653">
        <v>3.5759597051403101E-2</v>
      </c>
      <c r="H653">
        <v>1.73153721805413E-2</v>
      </c>
      <c r="I653">
        <v>0.12015339284108</v>
      </c>
      <c r="J653">
        <v>2.8923199999999998</v>
      </c>
      <c r="K653">
        <v>3.2384215736893101</v>
      </c>
    </row>
    <row r="654" spans="1:11" x14ac:dyDescent="0.25">
      <c r="A654">
        <v>4.5149446073193102</v>
      </c>
      <c r="B654">
        <v>4.25489735092629E-2</v>
      </c>
      <c r="C654">
        <v>0.132945410326365</v>
      </c>
      <c r="D654">
        <v>0.55098223505444399</v>
      </c>
      <c r="E654">
        <v>0.104258054256319</v>
      </c>
      <c r="F654">
        <v>8.7703199025957496E-2</v>
      </c>
      <c r="G654">
        <v>3.588812449552E-2</v>
      </c>
      <c r="H654">
        <v>1.73153721805413E-2</v>
      </c>
      <c r="I654">
        <v>0.12015339284108</v>
      </c>
      <c r="J654">
        <v>2.8923199999999998</v>
      </c>
      <c r="K654">
        <v>3.2384215736893101</v>
      </c>
    </row>
    <row r="655" spans="1:11" x14ac:dyDescent="0.25">
      <c r="A655">
        <v>4.5218693689869802</v>
      </c>
      <c r="B655">
        <v>4.2855434568864301E-2</v>
      </c>
      <c r="C655">
        <v>0.13319071358690601</v>
      </c>
      <c r="D655">
        <v>0.54878763244873396</v>
      </c>
      <c r="E655">
        <v>0.10412831557524101</v>
      </c>
      <c r="F655">
        <v>8.7686384466031095E-2</v>
      </c>
      <c r="G655">
        <v>3.6016651939636997E-2</v>
      </c>
      <c r="H655">
        <v>1.73153721805413E-2</v>
      </c>
      <c r="I655">
        <v>0.12015339284108</v>
      </c>
      <c r="J655">
        <v>2.8923199999999998</v>
      </c>
      <c r="K655">
        <v>3.2384215736893101</v>
      </c>
    </row>
    <row r="656" spans="1:11" x14ac:dyDescent="0.25">
      <c r="A656">
        <v>4.5287941306546502</v>
      </c>
      <c r="B656">
        <v>4.3161895628465799E-2</v>
      </c>
      <c r="C656">
        <v>0.13343601684744799</v>
      </c>
      <c r="D656">
        <v>0.54659302984302405</v>
      </c>
      <c r="E656">
        <v>0.103998576894163</v>
      </c>
      <c r="F656">
        <v>8.7580605353159494E-2</v>
      </c>
      <c r="G656">
        <v>3.6145179383754E-2</v>
      </c>
      <c r="H656">
        <v>1.73153721805413E-2</v>
      </c>
      <c r="I656">
        <v>0.12015339284108</v>
      </c>
      <c r="J656">
        <v>2.8923199999999998</v>
      </c>
      <c r="K656">
        <v>3.2384215736893101</v>
      </c>
    </row>
    <row r="657" spans="1:11" x14ac:dyDescent="0.25">
      <c r="A657">
        <v>4.5357188923223202</v>
      </c>
      <c r="B657">
        <v>4.34683566880672E-2</v>
      </c>
      <c r="C657">
        <v>0.13368132010799</v>
      </c>
      <c r="D657">
        <v>0.54439842723731402</v>
      </c>
      <c r="E657">
        <v>0.103868838213085</v>
      </c>
      <c r="F657">
        <v>8.7474826240287906E-2</v>
      </c>
      <c r="G657">
        <v>3.62737068278709E-2</v>
      </c>
      <c r="H657">
        <v>1.73153721805413E-2</v>
      </c>
      <c r="I657">
        <v>0.12015339284108</v>
      </c>
      <c r="J657">
        <v>2.8923199999999998</v>
      </c>
      <c r="K657">
        <v>3.2384215736893101</v>
      </c>
    </row>
    <row r="658" spans="1:11" x14ac:dyDescent="0.25">
      <c r="A658">
        <v>4.5426436539899901</v>
      </c>
      <c r="B658">
        <v>4.3774817747668698E-2</v>
      </c>
      <c r="C658">
        <v>0.13392662336853201</v>
      </c>
      <c r="D658">
        <v>0.54220382463160299</v>
      </c>
      <c r="E658">
        <v>0.103739099532007</v>
      </c>
      <c r="F658">
        <v>8.7369047127416305E-2</v>
      </c>
      <c r="G658">
        <v>3.6402234271987903E-2</v>
      </c>
      <c r="H658">
        <v>1.73153721805413E-2</v>
      </c>
      <c r="I658">
        <v>0.12015339284108</v>
      </c>
      <c r="J658">
        <v>2.8923199999999998</v>
      </c>
      <c r="K658">
        <v>3.2384215736893101</v>
      </c>
    </row>
    <row r="659" spans="1:11" x14ac:dyDescent="0.25">
      <c r="A659">
        <v>4.5495684156576504</v>
      </c>
      <c r="B659">
        <v>4.40812788072701E-2</v>
      </c>
      <c r="C659">
        <v>0.13417192662907401</v>
      </c>
      <c r="D659">
        <v>0.54000922202589396</v>
      </c>
      <c r="E659">
        <v>0.10360936085092901</v>
      </c>
      <c r="F659">
        <v>8.7263268014544801E-2</v>
      </c>
      <c r="G659">
        <v>3.6530761716104899E-2</v>
      </c>
      <c r="H659">
        <v>1.73153721805413E-2</v>
      </c>
      <c r="I659">
        <v>0.12015339284108</v>
      </c>
      <c r="J659">
        <v>2.8923199999999998</v>
      </c>
      <c r="K659">
        <v>3.2384215736893101</v>
      </c>
    </row>
    <row r="660" spans="1:11" x14ac:dyDescent="0.25">
      <c r="A660">
        <v>4.5564931773253203</v>
      </c>
      <c r="B660">
        <v>4.4355608225643398E-2</v>
      </c>
      <c r="C660">
        <v>0.13441722988961499</v>
      </c>
      <c r="D660">
        <v>0.53781461942018405</v>
      </c>
      <c r="E660">
        <v>0.103479622169851</v>
      </c>
      <c r="F660">
        <v>8.71574889016732E-2</v>
      </c>
      <c r="G660">
        <v>3.6659289160221903E-2</v>
      </c>
      <c r="H660">
        <v>1.73153721805413E-2</v>
      </c>
      <c r="I660">
        <v>0.12015339284108</v>
      </c>
      <c r="J660">
        <v>2.8923199999999998</v>
      </c>
      <c r="K660">
        <v>3.2384215736893101</v>
      </c>
    </row>
    <row r="661" spans="1:11" x14ac:dyDescent="0.25">
      <c r="A661">
        <v>4.5634179389929903</v>
      </c>
      <c r="B661">
        <v>4.4627990424881497E-2</v>
      </c>
      <c r="C661">
        <v>0.134662533150157</v>
      </c>
      <c r="D661">
        <v>0.53562001681447302</v>
      </c>
      <c r="E661">
        <v>0.103346111620994</v>
      </c>
      <c r="F661">
        <v>8.7051709788801598E-2</v>
      </c>
      <c r="G661">
        <v>3.6728865859984798E-2</v>
      </c>
      <c r="H661">
        <v>1.73153721805413E-2</v>
      </c>
      <c r="I661">
        <v>0.12015339284108</v>
      </c>
      <c r="J661">
        <v>2.8923199999999998</v>
      </c>
      <c r="K661">
        <v>3.2384215736893101</v>
      </c>
    </row>
    <row r="662" spans="1:11" x14ac:dyDescent="0.25">
      <c r="A662">
        <v>4.5703427006606603</v>
      </c>
      <c r="B662">
        <v>4.4900372624119701E-2</v>
      </c>
      <c r="C662">
        <v>0.13490783641069901</v>
      </c>
      <c r="D662">
        <v>0.53342541420876399</v>
      </c>
      <c r="E662">
        <v>0.10320108040330001</v>
      </c>
      <c r="F662">
        <v>8.6945930675930094E-2</v>
      </c>
      <c r="G662">
        <v>3.67562637765355E-2</v>
      </c>
      <c r="H662">
        <v>1.73153721805413E-2</v>
      </c>
      <c r="I662">
        <v>0.12015339284108</v>
      </c>
      <c r="J662">
        <v>2.8923199999999998</v>
      </c>
      <c r="K662">
        <v>3.2384215736893101</v>
      </c>
    </row>
    <row r="663" spans="1:11" x14ac:dyDescent="0.25">
      <c r="A663">
        <v>4.5772674623283196</v>
      </c>
      <c r="B663">
        <v>4.5172754823357898E-2</v>
      </c>
      <c r="C663">
        <v>0.13515313967124101</v>
      </c>
      <c r="D663">
        <v>0.53123081160305297</v>
      </c>
      <c r="E663">
        <v>0.103056049185606</v>
      </c>
      <c r="F663">
        <v>8.6840151563058507E-2</v>
      </c>
      <c r="G663">
        <v>3.6783661693086202E-2</v>
      </c>
      <c r="H663">
        <v>1.73153721805413E-2</v>
      </c>
      <c r="I663">
        <v>0.12015339284108</v>
      </c>
      <c r="J663">
        <v>2.8923199999999998</v>
      </c>
      <c r="K663">
        <v>3.2384215736893101</v>
      </c>
    </row>
    <row r="664" spans="1:11" x14ac:dyDescent="0.25">
      <c r="A664">
        <v>4.5841922239959896</v>
      </c>
      <c r="B664">
        <v>4.5445137022595998E-2</v>
      </c>
      <c r="C664">
        <v>0.13539844293178299</v>
      </c>
      <c r="D664">
        <v>0.52975453936975403</v>
      </c>
      <c r="E664">
        <v>0.10291101796791199</v>
      </c>
      <c r="F664">
        <v>8.6734372450187003E-2</v>
      </c>
      <c r="G664">
        <v>3.6811059609637001E-2</v>
      </c>
      <c r="H664">
        <v>1.73153721805413E-2</v>
      </c>
      <c r="I664">
        <v>0.12015339284108</v>
      </c>
      <c r="J664">
        <v>2.8923199999999998</v>
      </c>
      <c r="K664">
        <v>3.2384215736893101</v>
      </c>
    </row>
    <row r="665" spans="1:11" x14ac:dyDescent="0.25">
      <c r="A665">
        <v>4.5911169856636604</v>
      </c>
      <c r="B665">
        <v>4.5717519221834202E-2</v>
      </c>
      <c r="C665">
        <v>0.135643746192324</v>
      </c>
      <c r="D665">
        <v>0.528512311510005</v>
      </c>
      <c r="E665">
        <v>0.102765986750218</v>
      </c>
      <c r="F665">
        <v>8.6628593337315402E-2</v>
      </c>
      <c r="G665">
        <v>3.6838457526187703E-2</v>
      </c>
      <c r="H665">
        <v>1.73153721805413E-2</v>
      </c>
      <c r="I665">
        <v>0.12015339284108</v>
      </c>
      <c r="J665">
        <v>2.8923199999999998</v>
      </c>
      <c r="K665">
        <v>3.2384215736893101</v>
      </c>
    </row>
    <row r="666" spans="1:11" x14ac:dyDescent="0.25">
      <c r="A666">
        <v>4.5980417473313304</v>
      </c>
      <c r="B666">
        <v>4.5989901421072302E-2</v>
      </c>
      <c r="C666">
        <v>0.13588904945286601</v>
      </c>
      <c r="D666">
        <v>0.52727008365025596</v>
      </c>
      <c r="E666">
        <v>0.102620955532524</v>
      </c>
      <c r="F666">
        <v>8.65228142244438E-2</v>
      </c>
      <c r="G666">
        <v>3.6865855442738397E-2</v>
      </c>
      <c r="H666">
        <v>1.73153721805413E-2</v>
      </c>
      <c r="I666">
        <v>0.12015339284108</v>
      </c>
      <c r="J666">
        <v>2.8923199999999998</v>
      </c>
      <c r="K666">
        <v>3.2384215736893101</v>
      </c>
    </row>
    <row r="667" spans="1:11" x14ac:dyDescent="0.25">
      <c r="A667">
        <v>4.6049665089989897</v>
      </c>
      <c r="B667">
        <v>4.6262283620310499E-2</v>
      </c>
      <c r="C667">
        <v>0.13613435271340801</v>
      </c>
      <c r="D667">
        <v>0.52602785579050704</v>
      </c>
      <c r="E667">
        <v>0.10247592431483001</v>
      </c>
      <c r="F667">
        <v>8.6417035111572296E-2</v>
      </c>
      <c r="G667">
        <v>3.6893253359289203E-2</v>
      </c>
      <c r="H667">
        <v>1.73153721805413E-2</v>
      </c>
      <c r="I667">
        <v>0.12015339284108</v>
      </c>
      <c r="J667">
        <v>2.8923199999999998</v>
      </c>
      <c r="K667">
        <v>3.2384215736893101</v>
      </c>
    </row>
    <row r="668" spans="1:11" x14ac:dyDescent="0.25">
      <c r="A668">
        <v>4.6118912706666597</v>
      </c>
      <c r="B668">
        <v>4.6534665819548598E-2</v>
      </c>
      <c r="C668">
        <v>0.136392792702137</v>
      </c>
      <c r="D668">
        <v>0.524785627930759</v>
      </c>
      <c r="E668">
        <v>0.102330893097136</v>
      </c>
      <c r="F668">
        <v>8.6311255998700695E-2</v>
      </c>
      <c r="G668">
        <v>3.6920651275839898E-2</v>
      </c>
      <c r="H668">
        <v>1.73153721805413E-2</v>
      </c>
      <c r="I668">
        <v>0.12015339284108</v>
      </c>
      <c r="J668">
        <v>2.8923199999999998</v>
      </c>
      <c r="K668">
        <v>3.2384215736893101</v>
      </c>
    </row>
    <row r="669" spans="1:11" x14ac:dyDescent="0.25">
      <c r="A669">
        <v>4.6188160323343297</v>
      </c>
      <c r="B669">
        <v>4.6807048018786802E-2</v>
      </c>
      <c r="C669">
        <v>0.136890276396891</v>
      </c>
      <c r="D669">
        <v>0.52354340007100997</v>
      </c>
      <c r="E669">
        <v>0.10218586187944199</v>
      </c>
      <c r="F669">
        <v>8.6205476885829094E-2</v>
      </c>
      <c r="G669">
        <v>3.69480491923906E-2</v>
      </c>
      <c r="H669">
        <v>1.73153721805413E-2</v>
      </c>
      <c r="I669">
        <v>0.12015339284108</v>
      </c>
      <c r="J669">
        <v>2.8923199999999998</v>
      </c>
      <c r="K669">
        <v>3.2384215736893101</v>
      </c>
    </row>
    <row r="670" spans="1:11" x14ac:dyDescent="0.25">
      <c r="A670">
        <v>4.6257407940019997</v>
      </c>
      <c r="B670">
        <v>4.7079430218024902E-2</v>
      </c>
      <c r="C670">
        <v>0.137387760091644</v>
      </c>
      <c r="D670">
        <v>0.52230117221126104</v>
      </c>
      <c r="E670">
        <v>0.102040830661748</v>
      </c>
      <c r="F670">
        <v>8.6099697772957604E-2</v>
      </c>
      <c r="G670">
        <v>3.6975447108941302E-2</v>
      </c>
      <c r="H670">
        <v>1.73153721805413E-2</v>
      </c>
      <c r="I670">
        <v>0.12015339284108</v>
      </c>
      <c r="J670">
        <v>2.8923199999999998</v>
      </c>
      <c r="K670">
        <v>3.2384215736893101</v>
      </c>
    </row>
    <row r="671" spans="1:11" x14ac:dyDescent="0.25">
      <c r="A671">
        <v>4.6326655556696696</v>
      </c>
      <c r="B671">
        <v>4.7351812417263099E-2</v>
      </c>
      <c r="C671">
        <v>0.13788524378639699</v>
      </c>
      <c r="D671">
        <v>0.52105894435151201</v>
      </c>
      <c r="E671">
        <v>0.101895799444054</v>
      </c>
      <c r="F671">
        <v>8.5976935361224402E-2</v>
      </c>
      <c r="G671">
        <v>3.7002845025492101E-2</v>
      </c>
      <c r="H671">
        <v>1.73153721805413E-2</v>
      </c>
      <c r="I671">
        <v>0.12015339284108</v>
      </c>
      <c r="J671">
        <v>2.8923199999999998</v>
      </c>
      <c r="K671">
        <v>3.2384215736893101</v>
      </c>
    </row>
    <row r="672" spans="1:11" x14ac:dyDescent="0.25">
      <c r="A672">
        <v>4.6395903173373299</v>
      </c>
      <c r="B672">
        <v>4.7624194616501199E-2</v>
      </c>
      <c r="C672">
        <v>0.13838272748114999</v>
      </c>
      <c r="D672">
        <v>0.51981671649176397</v>
      </c>
      <c r="E672">
        <v>0.10175076822635901</v>
      </c>
      <c r="F672">
        <v>8.5748619671464493E-2</v>
      </c>
      <c r="G672">
        <v>3.7030242942042803E-2</v>
      </c>
      <c r="H672">
        <v>1.73153721805413E-2</v>
      </c>
      <c r="I672">
        <v>0.12015339284108</v>
      </c>
      <c r="J672">
        <v>2.8923199999999998</v>
      </c>
      <c r="K672">
        <v>3.2384215736893101</v>
      </c>
    </row>
    <row r="673" spans="1:11" x14ac:dyDescent="0.25">
      <c r="A673">
        <v>4.6465150790049998</v>
      </c>
      <c r="B673">
        <v>4.7896576815739403E-2</v>
      </c>
      <c r="C673">
        <v>0.13888021117590399</v>
      </c>
      <c r="D673">
        <v>0.51857448863201505</v>
      </c>
      <c r="E673">
        <v>0.101605737008665</v>
      </c>
      <c r="F673">
        <v>8.5520303981704598E-2</v>
      </c>
      <c r="G673">
        <v>3.7057640858593498E-2</v>
      </c>
      <c r="H673">
        <v>1.73153721805413E-2</v>
      </c>
      <c r="I673">
        <v>0.12015339284108</v>
      </c>
      <c r="J673">
        <v>2.8923199999999998</v>
      </c>
      <c r="K673">
        <v>3.2384215736893101</v>
      </c>
    </row>
    <row r="674" spans="1:11" x14ac:dyDescent="0.25">
      <c r="A674">
        <v>4.6534398406726698</v>
      </c>
      <c r="B674">
        <v>4.81689590149776E-2</v>
      </c>
      <c r="C674">
        <v>0.13937769487065699</v>
      </c>
      <c r="D674">
        <v>0.51733226077226602</v>
      </c>
      <c r="E674">
        <v>0.101460705790971</v>
      </c>
      <c r="F674">
        <v>8.5291988291944607E-2</v>
      </c>
      <c r="G674">
        <v>3.70850387751442E-2</v>
      </c>
      <c r="H674">
        <v>1.73153721805413E-2</v>
      </c>
      <c r="I674">
        <v>0.12015339284108</v>
      </c>
      <c r="J674">
        <v>2.8923199999999998</v>
      </c>
      <c r="K674">
        <v>3.2384215736893101</v>
      </c>
    </row>
    <row r="675" spans="1:11" x14ac:dyDescent="0.25">
      <c r="A675">
        <v>4.6603646023403398</v>
      </c>
      <c r="B675">
        <v>4.84413412142157E-2</v>
      </c>
      <c r="C675">
        <v>0.13987517856541001</v>
      </c>
      <c r="D675">
        <v>0.51609003291251698</v>
      </c>
      <c r="E675">
        <v>0.101315674573277</v>
      </c>
      <c r="F675">
        <v>8.5063672602184698E-2</v>
      </c>
      <c r="G675">
        <v>3.7112436691694999E-2</v>
      </c>
      <c r="H675">
        <v>1.73153721805413E-2</v>
      </c>
      <c r="I675">
        <v>0.12015339284108</v>
      </c>
      <c r="J675">
        <v>2.8923199999999998</v>
      </c>
      <c r="K675">
        <v>3.2384215736893101</v>
      </c>
    </row>
    <row r="676" spans="1:11" x14ac:dyDescent="0.25">
      <c r="A676">
        <v>4.667289364008</v>
      </c>
      <c r="B676">
        <v>4.8713723413453897E-2</v>
      </c>
      <c r="C676">
        <v>0.14037266226016301</v>
      </c>
      <c r="D676">
        <v>0.51484780505276795</v>
      </c>
      <c r="E676">
        <v>0.101170643355583</v>
      </c>
      <c r="F676">
        <v>8.4835356912424803E-2</v>
      </c>
      <c r="G676">
        <v>3.71398346082457E-2</v>
      </c>
      <c r="H676">
        <v>1.73153721805413E-2</v>
      </c>
      <c r="I676">
        <v>0.12015339284108</v>
      </c>
      <c r="J676">
        <v>2.8923199999999998</v>
      </c>
      <c r="K676">
        <v>3.2384215736893101</v>
      </c>
    </row>
    <row r="677" spans="1:11" x14ac:dyDescent="0.25">
      <c r="A677">
        <v>4.67421412567567</v>
      </c>
      <c r="B677">
        <v>4.9043324112266001E-2</v>
      </c>
      <c r="C677">
        <v>0.14087014595491701</v>
      </c>
      <c r="D677">
        <v>0.51360557719302002</v>
      </c>
      <c r="E677">
        <v>0.10102561213788901</v>
      </c>
      <c r="F677">
        <v>8.4607041222664894E-2</v>
      </c>
      <c r="G677">
        <v>3.7167232524796402E-2</v>
      </c>
      <c r="H677">
        <v>1.73153721805413E-2</v>
      </c>
      <c r="I677">
        <v>0.12015339284108</v>
      </c>
      <c r="J677">
        <v>2.8923199999999998</v>
      </c>
      <c r="K677">
        <v>3.2384215736893101</v>
      </c>
    </row>
    <row r="678" spans="1:11" x14ac:dyDescent="0.25">
      <c r="A678">
        <v>4.6811388873433399</v>
      </c>
      <c r="B678">
        <v>4.9478861041729397E-2</v>
      </c>
      <c r="C678">
        <v>0.14136762964967001</v>
      </c>
      <c r="D678">
        <v>0.51236334933327099</v>
      </c>
      <c r="E678">
        <v>0.10089302977262</v>
      </c>
      <c r="F678">
        <v>8.4378725532904902E-2</v>
      </c>
      <c r="G678">
        <v>3.7194630441347201E-2</v>
      </c>
      <c r="H678">
        <v>1.73153721805413E-2</v>
      </c>
      <c r="I678">
        <v>0.12015339284108</v>
      </c>
      <c r="J678">
        <v>2.8923199999999998</v>
      </c>
      <c r="K678">
        <v>3.2384215736893101</v>
      </c>
    </row>
    <row r="679" spans="1:11" x14ac:dyDescent="0.25">
      <c r="A679">
        <v>4.6880636490110099</v>
      </c>
      <c r="B679">
        <v>4.9914397971192702E-2</v>
      </c>
      <c r="C679">
        <v>0.14186511334442301</v>
      </c>
      <c r="D679">
        <v>0.51112112147352196</v>
      </c>
      <c r="E679">
        <v>0.100818845694589</v>
      </c>
      <c r="F679">
        <v>8.4150409843144994E-2</v>
      </c>
      <c r="G679">
        <v>3.7222028357897903E-2</v>
      </c>
      <c r="H679">
        <v>1.73153721805413E-2</v>
      </c>
      <c r="I679">
        <v>0.12015339284108</v>
      </c>
      <c r="J679">
        <v>2.8923199999999998</v>
      </c>
      <c r="K679">
        <v>3.2384215736893101</v>
      </c>
    </row>
    <row r="680" spans="1:11" x14ac:dyDescent="0.25">
      <c r="A680">
        <v>4.6949884106786701</v>
      </c>
      <c r="B680">
        <v>5.0349934900656E-2</v>
      </c>
      <c r="C680">
        <v>0.142362597039176</v>
      </c>
      <c r="D680">
        <v>0.50987889361377303</v>
      </c>
      <c r="E680">
        <v>0.100744661616559</v>
      </c>
      <c r="F680">
        <v>8.3922094153385099E-2</v>
      </c>
      <c r="G680">
        <v>3.7249426274448598E-2</v>
      </c>
      <c r="H680">
        <v>1.73153721805413E-2</v>
      </c>
      <c r="I680">
        <v>0.12015339284108</v>
      </c>
      <c r="J680">
        <v>2.8923199999999998</v>
      </c>
      <c r="K680">
        <v>3.2384215736893101</v>
      </c>
    </row>
    <row r="681" spans="1:11" x14ac:dyDescent="0.25">
      <c r="A681">
        <v>4.7019131723463401</v>
      </c>
      <c r="B681">
        <v>5.0785471830119402E-2</v>
      </c>
      <c r="C681">
        <v>0.14286008073393</v>
      </c>
      <c r="D681">
        <v>0.50892646470147995</v>
      </c>
      <c r="E681">
        <v>0.10067047753852799</v>
      </c>
      <c r="F681">
        <v>8.3693778463625093E-2</v>
      </c>
      <c r="G681">
        <v>3.72575395227768E-2</v>
      </c>
      <c r="H681">
        <v>1.73153721805413E-2</v>
      </c>
      <c r="I681">
        <v>0.12015339284108</v>
      </c>
      <c r="J681">
        <v>2.8923199999999998</v>
      </c>
      <c r="K681">
        <v>3.2384215736893101</v>
      </c>
    </row>
    <row r="682" spans="1:11" x14ac:dyDescent="0.25">
      <c r="A682">
        <v>4.7088379340140101</v>
      </c>
      <c r="B682">
        <v>5.1221008759582701E-2</v>
      </c>
      <c r="C682">
        <v>0.143357564428683</v>
      </c>
      <c r="D682">
        <v>0.50797408996622595</v>
      </c>
      <c r="E682">
        <v>0.100596293460498</v>
      </c>
      <c r="F682">
        <v>8.3465462773865198E-2</v>
      </c>
      <c r="G682">
        <v>3.7259085222059597E-2</v>
      </c>
      <c r="H682">
        <v>1.73153721805413E-2</v>
      </c>
      <c r="I682">
        <v>0.12015339284108</v>
      </c>
      <c r="J682">
        <v>2.8923199999999998</v>
      </c>
      <c r="K682">
        <v>3.2384215736893101</v>
      </c>
    </row>
    <row r="683" spans="1:11" x14ac:dyDescent="0.25">
      <c r="A683">
        <v>4.7157626956816801</v>
      </c>
      <c r="B683">
        <v>5.1656545689046103E-2</v>
      </c>
      <c r="C683">
        <v>0.143855048123436</v>
      </c>
      <c r="D683">
        <v>0.50702171523097195</v>
      </c>
      <c r="E683">
        <v>0.100522109382467</v>
      </c>
      <c r="F683">
        <v>8.3237147084105206E-2</v>
      </c>
      <c r="G683">
        <v>3.7260630921342401E-2</v>
      </c>
      <c r="H683">
        <v>1.73153721805413E-2</v>
      </c>
      <c r="I683">
        <v>0.12015339284108</v>
      </c>
      <c r="J683">
        <v>2.8923199999999998</v>
      </c>
      <c r="K683">
        <v>3.2384215736893101</v>
      </c>
    </row>
    <row r="684" spans="1:11" x14ac:dyDescent="0.25">
      <c r="A684">
        <v>4.7226874573493403</v>
      </c>
      <c r="B684">
        <v>5.2092082618509401E-2</v>
      </c>
      <c r="C684">
        <v>0.144307178898088</v>
      </c>
      <c r="D684">
        <v>0.50606934049571795</v>
      </c>
      <c r="E684">
        <v>0.100447925304437</v>
      </c>
      <c r="F684">
        <v>8.3008831394345298E-2</v>
      </c>
      <c r="G684">
        <v>3.7262176620625198E-2</v>
      </c>
      <c r="H684">
        <v>1.73153721805413E-2</v>
      </c>
      <c r="I684">
        <v>0.12015339284108</v>
      </c>
      <c r="J684">
        <v>2.8923199999999998</v>
      </c>
      <c r="K684">
        <v>3.2384215736893101</v>
      </c>
    </row>
    <row r="685" spans="1:11" x14ac:dyDescent="0.25">
      <c r="A685">
        <v>4.7296122190170102</v>
      </c>
      <c r="B685">
        <v>5.25276195479727E-2</v>
      </c>
      <c r="C685">
        <v>0.14469679651540801</v>
      </c>
      <c r="D685">
        <v>0.50511696576046305</v>
      </c>
      <c r="E685">
        <v>0.10037374122640599</v>
      </c>
      <c r="F685">
        <v>8.2780515704585403E-2</v>
      </c>
      <c r="G685">
        <v>3.7263722319908099E-2</v>
      </c>
      <c r="H685">
        <v>1.73153721805413E-2</v>
      </c>
      <c r="I685">
        <v>0.12015339284108</v>
      </c>
      <c r="J685">
        <v>2.8923199999999998</v>
      </c>
      <c r="K685">
        <v>3.2384215736893101</v>
      </c>
    </row>
    <row r="686" spans="1:11" x14ac:dyDescent="0.25">
      <c r="A686">
        <v>4.7365369806846802</v>
      </c>
      <c r="B686">
        <v>5.2963156477436102E-2</v>
      </c>
      <c r="C686">
        <v>0.14508641413272699</v>
      </c>
      <c r="D686">
        <v>0.50416459102520905</v>
      </c>
      <c r="E686">
        <v>0.100299557148376</v>
      </c>
      <c r="F686">
        <v>8.2552200014825397E-2</v>
      </c>
      <c r="G686">
        <v>3.7265268019190903E-2</v>
      </c>
      <c r="H686">
        <v>1.73153721805413E-2</v>
      </c>
      <c r="I686">
        <v>0.12015339284108</v>
      </c>
      <c r="J686">
        <v>2.8923199999999998</v>
      </c>
      <c r="K686">
        <v>3.2384215736893101</v>
      </c>
    </row>
    <row r="687" spans="1:11" x14ac:dyDescent="0.25">
      <c r="A687">
        <v>4.7434617423523502</v>
      </c>
      <c r="B687">
        <v>5.33986934068994E-2</v>
      </c>
      <c r="C687">
        <v>0.145476031750047</v>
      </c>
      <c r="D687">
        <v>0.50321221628995505</v>
      </c>
      <c r="E687">
        <v>0.100225373070345</v>
      </c>
      <c r="F687">
        <v>8.2323884325065502E-2</v>
      </c>
      <c r="G687">
        <v>3.72668137184737E-2</v>
      </c>
      <c r="H687">
        <v>1.73153721805413E-2</v>
      </c>
      <c r="I687">
        <v>0.12015339284108</v>
      </c>
      <c r="J687">
        <v>2.8923199999999998</v>
      </c>
      <c r="K687">
        <v>3.2384215736893101</v>
      </c>
    </row>
    <row r="688" spans="1:11" x14ac:dyDescent="0.25">
      <c r="A688">
        <v>4.7503865040200202</v>
      </c>
      <c r="B688">
        <v>5.3834230336362802E-2</v>
      </c>
      <c r="C688">
        <v>0.14586564936736601</v>
      </c>
      <c r="D688">
        <v>0.50225984155470005</v>
      </c>
      <c r="E688">
        <v>0.100151188992315</v>
      </c>
      <c r="F688">
        <v>8.2095568635305594E-2</v>
      </c>
      <c r="G688">
        <v>3.7268359417756497E-2</v>
      </c>
      <c r="H688">
        <v>1.73153721805413E-2</v>
      </c>
      <c r="I688">
        <v>0.12015339284108</v>
      </c>
      <c r="J688">
        <v>2.8923199999999998</v>
      </c>
      <c r="K688">
        <v>3.2384215736893101</v>
      </c>
    </row>
    <row r="689" spans="1:11" x14ac:dyDescent="0.25">
      <c r="A689">
        <v>4.7573112656876804</v>
      </c>
      <c r="B689">
        <v>5.4269767265826101E-2</v>
      </c>
      <c r="C689">
        <v>0.146255266984685</v>
      </c>
      <c r="D689">
        <v>0.50130746681944605</v>
      </c>
      <c r="E689">
        <v>0.10007700491428401</v>
      </c>
      <c r="F689">
        <v>8.1867252945545602E-2</v>
      </c>
      <c r="G689">
        <v>3.7269905117039301E-2</v>
      </c>
      <c r="H689">
        <v>1.73153721805413E-2</v>
      </c>
      <c r="I689">
        <v>0.12015339284108</v>
      </c>
      <c r="J689">
        <v>2.8923199999999998</v>
      </c>
      <c r="K689">
        <v>3.2384215736893101</v>
      </c>
    </row>
    <row r="690" spans="1:11" x14ac:dyDescent="0.25">
      <c r="A690">
        <v>4.7642360273553503</v>
      </c>
      <c r="B690">
        <v>5.4705304195289399E-2</v>
      </c>
      <c r="C690">
        <v>0.146644884602005</v>
      </c>
      <c r="D690">
        <v>0.50035509208419204</v>
      </c>
      <c r="E690">
        <v>0.100002820836254</v>
      </c>
      <c r="F690">
        <v>8.1638937255785707E-2</v>
      </c>
      <c r="G690">
        <v>3.7271450816322098E-2</v>
      </c>
      <c r="H690">
        <v>1.73153721805413E-2</v>
      </c>
      <c r="I690">
        <v>0.12015339284108</v>
      </c>
      <c r="J690">
        <v>2.8923199999999998</v>
      </c>
      <c r="K690">
        <v>3.2384215736893101</v>
      </c>
    </row>
    <row r="691" spans="1:11" x14ac:dyDescent="0.25">
      <c r="A691">
        <v>4.7711607890230203</v>
      </c>
      <c r="B691">
        <v>5.5140841124752801E-2</v>
      </c>
      <c r="C691">
        <v>0.14703450221932399</v>
      </c>
      <c r="D691">
        <v>0.49940271734893799</v>
      </c>
      <c r="E691">
        <v>9.9928636758223499E-2</v>
      </c>
      <c r="F691">
        <v>8.1410621566025798E-2</v>
      </c>
      <c r="G691">
        <v>3.7272996515604902E-2</v>
      </c>
      <c r="H691">
        <v>1.73153721805413E-2</v>
      </c>
      <c r="I691">
        <v>0.12015339284108</v>
      </c>
      <c r="J691">
        <v>2.8923199999999998</v>
      </c>
      <c r="K691">
        <v>3.2384215736893101</v>
      </c>
    </row>
    <row r="692" spans="1:11" x14ac:dyDescent="0.25">
      <c r="A692">
        <v>4.7780855506906903</v>
      </c>
      <c r="B692">
        <v>5.55763780542161E-2</v>
      </c>
      <c r="C692">
        <v>0.147424119836643</v>
      </c>
      <c r="D692">
        <v>0.49845034261368298</v>
      </c>
      <c r="E692">
        <v>9.9854452680192995E-2</v>
      </c>
      <c r="F692">
        <v>8.1182305876265806E-2</v>
      </c>
      <c r="G692">
        <v>3.7274542214887699E-2</v>
      </c>
      <c r="H692">
        <v>1.73153721805413E-2</v>
      </c>
      <c r="I692">
        <v>0.12015339284108</v>
      </c>
      <c r="J692">
        <v>2.8923199999999998</v>
      </c>
      <c r="K692">
        <v>3.2384215736893101</v>
      </c>
    </row>
    <row r="693" spans="1:11" x14ac:dyDescent="0.25">
      <c r="A693">
        <v>4.7850103123583496</v>
      </c>
      <c r="B693">
        <v>5.6011914983679502E-2</v>
      </c>
      <c r="C693">
        <v>0.14781373745396301</v>
      </c>
      <c r="D693">
        <v>0.49749796787842898</v>
      </c>
      <c r="E693">
        <v>9.9780268602162395E-2</v>
      </c>
      <c r="F693">
        <v>8.0953990186505898E-2</v>
      </c>
      <c r="G693">
        <v>3.7276087914170503E-2</v>
      </c>
      <c r="H693">
        <v>1.73153721805413E-2</v>
      </c>
      <c r="I693">
        <v>0.12015339284108</v>
      </c>
      <c r="J693">
        <v>2.8923199999999998</v>
      </c>
      <c r="K693">
        <v>3.2384215736893101</v>
      </c>
    </row>
    <row r="694" spans="1:11" x14ac:dyDescent="0.25">
      <c r="A694">
        <v>4.7919350740260196</v>
      </c>
      <c r="B694">
        <v>5.64474519131428E-2</v>
      </c>
      <c r="C694">
        <v>0.14820335507128199</v>
      </c>
      <c r="D694">
        <v>0.49654559314317498</v>
      </c>
      <c r="E694">
        <v>9.9706084524131905E-2</v>
      </c>
      <c r="F694">
        <v>8.0725674496746003E-2</v>
      </c>
      <c r="G694">
        <v>3.72776336134533E-2</v>
      </c>
      <c r="H694">
        <v>1.73153721805413E-2</v>
      </c>
      <c r="I694">
        <v>0.12015339284108</v>
      </c>
      <c r="J694">
        <v>2.8923199999999998</v>
      </c>
      <c r="K694">
        <v>3.2384215736893101</v>
      </c>
    </row>
    <row r="695" spans="1:11" x14ac:dyDescent="0.25">
      <c r="A695">
        <v>4.7988598356936896</v>
      </c>
      <c r="B695">
        <v>5.6882988842606098E-2</v>
      </c>
      <c r="C695">
        <v>0.148592972688602</v>
      </c>
      <c r="D695">
        <v>0.49559321840792098</v>
      </c>
      <c r="E695">
        <v>9.9614979608717499E-2</v>
      </c>
      <c r="F695">
        <v>8.0497358806986094E-2</v>
      </c>
      <c r="G695">
        <v>3.7279179312736097E-2</v>
      </c>
      <c r="H695">
        <v>1.73153721805413E-2</v>
      </c>
      <c r="I695">
        <v>0.12015339284108</v>
      </c>
      <c r="J695">
        <v>2.8923199999999998</v>
      </c>
      <c r="K695">
        <v>3.2384215736893101</v>
      </c>
    </row>
    <row r="696" spans="1:11" x14ac:dyDescent="0.25">
      <c r="A696">
        <v>4.8057845973613604</v>
      </c>
      <c r="B696">
        <v>5.7328958115733797E-2</v>
      </c>
      <c r="C696">
        <v>0.14898259030592101</v>
      </c>
      <c r="D696">
        <v>0.49464084367266598</v>
      </c>
      <c r="E696">
        <v>9.9382625525234705E-2</v>
      </c>
      <c r="F696">
        <v>8.0269043117226102E-2</v>
      </c>
      <c r="G696">
        <v>3.72807250120189E-2</v>
      </c>
      <c r="H696">
        <v>1.73153721805413E-2</v>
      </c>
      <c r="I696">
        <v>0.12015339284108</v>
      </c>
      <c r="J696">
        <v>2.8923199999999998</v>
      </c>
      <c r="K696">
        <v>3.2384215736893101</v>
      </c>
    </row>
    <row r="697" spans="1:11" x14ac:dyDescent="0.25">
      <c r="A697">
        <v>4.8127093590290198</v>
      </c>
      <c r="B697">
        <v>5.7786984403249898E-2</v>
      </c>
      <c r="C697">
        <v>0.14937220792323999</v>
      </c>
      <c r="D697">
        <v>0.493779912266192</v>
      </c>
      <c r="E697">
        <v>9.9150271441751897E-2</v>
      </c>
      <c r="F697">
        <v>8.0040727427466193E-2</v>
      </c>
      <c r="G697">
        <v>3.7282270711301697E-2</v>
      </c>
      <c r="H697">
        <v>1.73153721805413E-2</v>
      </c>
      <c r="I697">
        <v>0.12015339284108</v>
      </c>
      <c r="J697">
        <v>2.8923199999999998</v>
      </c>
      <c r="K697">
        <v>3.2384215736893101</v>
      </c>
    </row>
    <row r="698" spans="1:11" x14ac:dyDescent="0.25">
      <c r="A698">
        <v>4.8196341206966897</v>
      </c>
      <c r="B698">
        <v>5.8245010690766E-2</v>
      </c>
      <c r="C698">
        <v>0.14976182554056</v>
      </c>
      <c r="D698">
        <v>0.49320020593596398</v>
      </c>
      <c r="E698">
        <v>9.8917917358269103E-2</v>
      </c>
      <c r="F698">
        <v>7.9812411737706201E-2</v>
      </c>
      <c r="G698">
        <v>3.7283816410584501E-2</v>
      </c>
      <c r="H698">
        <v>1.73153721805413E-2</v>
      </c>
      <c r="I698">
        <v>0.12015339284108</v>
      </c>
      <c r="J698">
        <v>2.8923199999999998</v>
      </c>
      <c r="K698">
        <v>3.2384215736893101</v>
      </c>
    </row>
    <row r="699" spans="1:11" x14ac:dyDescent="0.25">
      <c r="A699">
        <v>4.8265588823643597</v>
      </c>
      <c r="B699">
        <v>5.8703036978282101E-2</v>
      </c>
      <c r="C699">
        <v>0.15015144315787901</v>
      </c>
      <c r="D699">
        <v>0.49262049960573601</v>
      </c>
      <c r="E699">
        <v>9.8685563274786295E-2</v>
      </c>
      <c r="F699">
        <v>7.9584096047946307E-2</v>
      </c>
      <c r="G699">
        <v>3.7157561379689397E-2</v>
      </c>
      <c r="H699">
        <v>1.73153721805413E-2</v>
      </c>
      <c r="I699">
        <v>0.12015339284108</v>
      </c>
      <c r="J699">
        <v>2.8923199999999998</v>
      </c>
      <c r="K699">
        <v>3.2384215736893101</v>
      </c>
    </row>
    <row r="700" spans="1:11" x14ac:dyDescent="0.25">
      <c r="A700">
        <v>4.8334836440320297</v>
      </c>
      <c r="B700">
        <v>5.9161063265798099E-2</v>
      </c>
      <c r="C700">
        <v>0.15059209920556699</v>
      </c>
      <c r="D700">
        <v>0.49204079327550798</v>
      </c>
      <c r="E700">
        <v>9.8453209191303501E-2</v>
      </c>
      <c r="F700">
        <v>7.9355780358186398E-2</v>
      </c>
      <c r="G700">
        <v>3.6982157479620401E-2</v>
      </c>
      <c r="H700">
        <v>1.73153721805413E-2</v>
      </c>
      <c r="I700">
        <v>0.12015339284108</v>
      </c>
      <c r="J700">
        <v>2.8923199999999998</v>
      </c>
      <c r="K700">
        <v>3.2384215736893101</v>
      </c>
    </row>
    <row r="701" spans="1:11" x14ac:dyDescent="0.25">
      <c r="A701">
        <v>4.8404084056996997</v>
      </c>
      <c r="B701">
        <v>5.9619089553314297E-2</v>
      </c>
      <c r="C701">
        <v>0.15116712947401001</v>
      </c>
      <c r="D701">
        <v>0.49146108694528001</v>
      </c>
      <c r="E701">
        <v>9.8220855107820595E-2</v>
      </c>
      <c r="F701">
        <v>7.9127464668426406E-2</v>
      </c>
      <c r="G701">
        <v>3.6806753579551398E-2</v>
      </c>
      <c r="H701">
        <v>1.73153721805413E-2</v>
      </c>
      <c r="I701">
        <v>0.12015339284108</v>
      </c>
      <c r="J701">
        <v>2.8923199999999998</v>
      </c>
      <c r="K701">
        <v>3.2384215736893101</v>
      </c>
    </row>
    <row r="702" spans="1:11" x14ac:dyDescent="0.25">
      <c r="A702">
        <v>4.8473331673673599</v>
      </c>
      <c r="B702">
        <v>6.0077115840830302E-2</v>
      </c>
      <c r="C702">
        <v>0.151742159742453</v>
      </c>
      <c r="D702">
        <v>0.49088138061505199</v>
      </c>
      <c r="E702">
        <v>9.7988501024337801E-2</v>
      </c>
      <c r="F702">
        <v>7.8899148978666497E-2</v>
      </c>
      <c r="G702">
        <v>3.6631349679482401E-2</v>
      </c>
      <c r="H702">
        <v>1.73153721805413E-2</v>
      </c>
      <c r="I702">
        <v>0.12015339284108</v>
      </c>
      <c r="J702">
        <v>2.8923199999999998</v>
      </c>
      <c r="K702">
        <v>3.2384215736893101</v>
      </c>
    </row>
    <row r="703" spans="1:11" x14ac:dyDescent="0.25">
      <c r="A703">
        <v>4.8542579290350298</v>
      </c>
      <c r="B703">
        <v>6.0535142128346403E-2</v>
      </c>
      <c r="C703">
        <v>0.152317190010896</v>
      </c>
      <c r="D703">
        <v>0.49030167428482402</v>
      </c>
      <c r="E703">
        <v>9.7756146940854993E-2</v>
      </c>
      <c r="F703">
        <v>7.8670833288906603E-2</v>
      </c>
      <c r="G703">
        <v>3.6455945779413398E-2</v>
      </c>
      <c r="H703">
        <v>1.73153721805413E-2</v>
      </c>
      <c r="I703">
        <v>0.12015339284108</v>
      </c>
      <c r="J703">
        <v>2.8923199999999998</v>
      </c>
      <c r="K703">
        <v>3.2384215736893101</v>
      </c>
    </row>
    <row r="704" spans="1:11" x14ac:dyDescent="0.25">
      <c r="A704">
        <v>4.8611826907026998</v>
      </c>
      <c r="B704">
        <v>6.0993168415862498E-2</v>
      </c>
      <c r="C704">
        <v>0.15289222027933899</v>
      </c>
      <c r="D704">
        <v>0.48972196795459599</v>
      </c>
      <c r="E704">
        <v>9.7523792857372199E-2</v>
      </c>
      <c r="F704">
        <v>7.84464093133901E-2</v>
      </c>
      <c r="G704">
        <v>3.6280541879344402E-2</v>
      </c>
      <c r="H704">
        <v>1.73153721805413E-2</v>
      </c>
      <c r="I704">
        <v>0.12015339284108</v>
      </c>
      <c r="J704">
        <v>2.8923199999999998</v>
      </c>
      <c r="K704">
        <v>3.2384215736893101</v>
      </c>
    </row>
    <row r="705" spans="1:11" x14ac:dyDescent="0.25">
      <c r="A705">
        <v>4.8681074523703698</v>
      </c>
      <c r="B705">
        <v>6.1451194703378599E-2</v>
      </c>
      <c r="C705">
        <v>0.15346725054778201</v>
      </c>
      <c r="D705">
        <v>0.48914226162436802</v>
      </c>
      <c r="E705">
        <v>9.7291438773889405E-2</v>
      </c>
      <c r="F705">
        <v>7.8225467915781596E-2</v>
      </c>
      <c r="G705">
        <v>3.6105137979275399E-2</v>
      </c>
      <c r="H705">
        <v>1.73153721805413E-2</v>
      </c>
      <c r="I705">
        <v>0.12015339284108</v>
      </c>
      <c r="J705">
        <v>2.8923199999999998</v>
      </c>
      <c r="K705">
        <v>3.2384215736893101</v>
      </c>
    </row>
    <row r="706" spans="1:11" x14ac:dyDescent="0.25">
      <c r="A706">
        <v>4.87503221403803</v>
      </c>
      <c r="B706">
        <v>6.1909220990894701E-2</v>
      </c>
      <c r="C706">
        <v>0.15404228081622501</v>
      </c>
      <c r="D706">
        <v>0.48856255529414</v>
      </c>
      <c r="E706">
        <v>9.70590846904065E-2</v>
      </c>
      <c r="F706">
        <v>7.8004526518173106E-2</v>
      </c>
      <c r="G706">
        <v>3.5929734079206403E-2</v>
      </c>
      <c r="H706">
        <v>1.73153721805413E-2</v>
      </c>
      <c r="I706">
        <v>0.12015339284108</v>
      </c>
      <c r="J706">
        <v>2.8923199999999998</v>
      </c>
      <c r="K706">
        <v>3.2384215736893101</v>
      </c>
    </row>
    <row r="707" spans="1:11" x14ac:dyDescent="0.25">
      <c r="A707">
        <v>4.8819569757057</v>
      </c>
      <c r="B707">
        <v>6.2367247278410802E-2</v>
      </c>
      <c r="C707">
        <v>0.154617311084668</v>
      </c>
      <c r="D707">
        <v>0.48798284896391197</v>
      </c>
      <c r="E707">
        <v>9.6826730606923705E-2</v>
      </c>
      <c r="F707">
        <v>7.7783585120564602E-2</v>
      </c>
      <c r="G707">
        <v>3.57543301791374E-2</v>
      </c>
      <c r="H707">
        <v>1.73153721805413E-2</v>
      </c>
      <c r="I707">
        <v>0.12015339284108</v>
      </c>
      <c r="J707">
        <v>2.8923199999999998</v>
      </c>
      <c r="K707">
        <v>3.2384215736893101</v>
      </c>
    </row>
    <row r="708" spans="1:11" x14ac:dyDescent="0.25">
      <c r="A708">
        <v>4.88888173737337</v>
      </c>
      <c r="B708">
        <v>6.2825273565926903E-2</v>
      </c>
      <c r="C708">
        <v>0.155192341353111</v>
      </c>
      <c r="D708">
        <v>0.48740314263368401</v>
      </c>
      <c r="E708">
        <v>9.6594376523440897E-2</v>
      </c>
      <c r="F708">
        <v>7.7562643722956001E-2</v>
      </c>
      <c r="G708">
        <v>3.5578926279068397E-2</v>
      </c>
      <c r="H708">
        <v>1.73153721805413E-2</v>
      </c>
      <c r="I708">
        <v>0.12015339284108</v>
      </c>
      <c r="J708">
        <v>2.8923199999999998</v>
      </c>
      <c r="K708">
        <v>3.2384215736893101</v>
      </c>
    </row>
    <row r="709" spans="1:11" x14ac:dyDescent="0.25">
      <c r="A709">
        <v>4.8958064990410399</v>
      </c>
      <c r="B709">
        <v>6.3283299853442998E-2</v>
      </c>
      <c r="C709">
        <v>0.15576737162155399</v>
      </c>
      <c r="D709">
        <v>0.48682343630345598</v>
      </c>
      <c r="E709">
        <v>9.6362022439958103E-2</v>
      </c>
      <c r="F709">
        <v>7.7341702325347497E-2</v>
      </c>
      <c r="G709">
        <v>3.5403522378999401E-2</v>
      </c>
      <c r="H709">
        <v>1.73153721805413E-2</v>
      </c>
      <c r="I709">
        <v>0.12015339284108</v>
      </c>
      <c r="J709">
        <v>2.8923199999999998</v>
      </c>
      <c r="K709">
        <v>3.2384215736893101</v>
      </c>
    </row>
    <row r="710" spans="1:11" x14ac:dyDescent="0.25">
      <c r="A710">
        <v>4.9027312607087001</v>
      </c>
      <c r="B710">
        <v>6.3741326140958995E-2</v>
      </c>
      <c r="C710">
        <v>0.15634240188999701</v>
      </c>
      <c r="D710">
        <v>0.48624372997322801</v>
      </c>
      <c r="E710">
        <v>9.6129668356475295E-2</v>
      </c>
      <c r="F710">
        <v>7.7120760927738993E-2</v>
      </c>
      <c r="G710">
        <v>3.5228118478930398E-2</v>
      </c>
      <c r="H710">
        <v>1.73153721805413E-2</v>
      </c>
      <c r="I710">
        <v>0.12015339284108</v>
      </c>
      <c r="J710">
        <v>2.8923199999999998</v>
      </c>
      <c r="K710">
        <v>3.2384215736893101</v>
      </c>
    </row>
    <row r="711" spans="1:11" x14ac:dyDescent="0.25">
      <c r="A711">
        <v>4.9096560223763701</v>
      </c>
      <c r="B711">
        <v>6.4199352428475104E-2</v>
      </c>
      <c r="C711">
        <v>0.15691743215844001</v>
      </c>
      <c r="D711">
        <v>0.48566402364299999</v>
      </c>
      <c r="E711">
        <v>9.5897314272992501E-2</v>
      </c>
      <c r="F711">
        <v>7.6899819530130503E-2</v>
      </c>
      <c r="G711">
        <v>3.5052714578861402E-2</v>
      </c>
      <c r="H711">
        <v>1.73153721805413E-2</v>
      </c>
      <c r="I711">
        <v>0.12015339284108</v>
      </c>
      <c r="J711">
        <v>2.8923199999999998</v>
      </c>
      <c r="K711">
        <v>3.2384215736893101</v>
      </c>
    </row>
    <row r="712" spans="1:11" x14ac:dyDescent="0.25">
      <c r="A712">
        <v>4.9165807840440401</v>
      </c>
      <c r="B712">
        <v>6.4654595550536806E-2</v>
      </c>
      <c r="C712">
        <v>0.157492462426883</v>
      </c>
      <c r="D712">
        <v>0.48508431731277202</v>
      </c>
      <c r="E712">
        <v>9.5664960189509707E-2</v>
      </c>
      <c r="F712">
        <v>7.6678878132521999E-2</v>
      </c>
      <c r="G712">
        <v>3.4877310678792399E-2</v>
      </c>
      <c r="H712">
        <v>1.73153721805413E-2</v>
      </c>
      <c r="I712">
        <v>0.12015339284108</v>
      </c>
      <c r="J712">
        <v>2.8923199999999998</v>
      </c>
      <c r="K712">
        <v>3.2384215736893101</v>
      </c>
    </row>
    <row r="713" spans="1:11" x14ac:dyDescent="0.25">
      <c r="A713">
        <v>4.9235055457117101</v>
      </c>
      <c r="B713">
        <v>6.50990094325095E-2</v>
      </c>
      <c r="C713">
        <v>0.158067492695326</v>
      </c>
      <c r="D713">
        <v>0.48450461098254399</v>
      </c>
      <c r="E713">
        <v>9.5339377574306799E-2</v>
      </c>
      <c r="F713">
        <v>7.6457936734913495E-2</v>
      </c>
      <c r="G713">
        <v>3.4701906778723403E-2</v>
      </c>
      <c r="H713">
        <v>1.73153721805413E-2</v>
      </c>
      <c r="I713">
        <v>0.12015339284108</v>
      </c>
      <c r="J713">
        <v>2.8923199999999998</v>
      </c>
      <c r="K713">
        <v>3.2384215736893101</v>
      </c>
    </row>
    <row r="714" spans="1:11" x14ac:dyDescent="0.25">
      <c r="A714">
        <v>4.9304303073793703</v>
      </c>
      <c r="B714">
        <v>6.5543423314482097E-2</v>
      </c>
      <c r="C714">
        <v>0.15864252296376899</v>
      </c>
      <c r="D714">
        <v>0.48449410183177999</v>
      </c>
      <c r="E714">
        <v>9.4969028384765702E-2</v>
      </c>
      <c r="F714">
        <v>7.6236995337304894E-2</v>
      </c>
      <c r="G714">
        <v>3.45265028786544E-2</v>
      </c>
      <c r="H714">
        <v>1.73153721805413E-2</v>
      </c>
      <c r="I714">
        <v>0.12015339284108</v>
      </c>
      <c r="J714">
        <v>2.8923199999999998</v>
      </c>
      <c r="K714">
        <v>3.2384215736893101</v>
      </c>
    </row>
    <row r="715" spans="1:11" x14ac:dyDescent="0.25">
      <c r="A715">
        <v>4.9373550690470402</v>
      </c>
      <c r="B715">
        <v>6.5987837196454596E-2</v>
      </c>
      <c r="C715">
        <v>0.15921755323221201</v>
      </c>
      <c r="D715">
        <v>0.48507380816700502</v>
      </c>
      <c r="E715">
        <v>9.4598679195224494E-2</v>
      </c>
      <c r="F715">
        <v>7.6016053939696404E-2</v>
      </c>
      <c r="G715">
        <v>3.4351098978585397E-2</v>
      </c>
      <c r="H715">
        <v>1.73153721805413E-2</v>
      </c>
      <c r="I715">
        <v>0.12015339284108</v>
      </c>
      <c r="J715">
        <v>2.8923199999999998</v>
      </c>
      <c r="K715">
        <v>3.2384215736893101</v>
      </c>
    </row>
    <row r="716" spans="1:11" x14ac:dyDescent="0.25">
      <c r="A716">
        <v>4.9442798307147102</v>
      </c>
      <c r="B716">
        <v>6.6432251078427304E-2</v>
      </c>
      <c r="C716">
        <v>0.15979258350065501</v>
      </c>
      <c r="D716">
        <v>0.48565351450222899</v>
      </c>
      <c r="E716">
        <v>9.42283300056833E-2</v>
      </c>
      <c r="F716">
        <v>7.57951125420879E-2</v>
      </c>
      <c r="G716">
        <v>3.4175695078516401E-2</v>
      </c>
      <c r="H716">
        <v>1.73153721805413E-2</v>
      </c>
      <c r="I716">
        <v>0.12015339284108</v>
      </c>
      <c r="J716">
        <v>2.8923199999999998</v>
      </c>
      <c r="K716">
        <v>3.2384215736893101</v>
      </c>
    </row>
    <row r="717" spans="1:11" x14ac:dyDescent="0.25">
      <c r="A717">
        <v>4.9512045923823802</v>
      </c>
      <c r="B717">
        <v>6.6876664960399901E-2</v>
      </c>
      <c r="C717">
        <v>0.16040487943096901</v>
      </c>
      <c r="D717">
        <v>0.48623322083745402</v>
      </c>
      <c r="E717">
        <v>9.3857980816142203E-2</v>
      </c>
      <c r="F717">
        <v>7.5574171144479396E-2</v>
      </c>
      <c r="G717">
        <v>3.4000291178447398E-2</v>
      </c>
      <c r="H717">
        <v>1.73153721805413E-2</v>
      </c>
      <c r="I717">
        <v>0.12015339284108</v>
      </c>
      <c r="J717">
        <v>2.8923199999999998</v>
      </c>
      <c r="K717">
        <v>3.2384215736893101</v>
      </c>
    </row>
    <row r="718" spans="1:11" x14ac:dyDescent="0.25">
      <c r="A718">
        <v>4.9581293540500502</v>
      </c>
      <c r="B718">
        <v>6.7321078842372498E-2</v>
      </c>
      <c r="C718">
        <v>0.161045104841333</v>
      </c>
      <c r="D718">
        <v>0.48681292717267799</v>
      </c>
      <c r="E718">
        <v>9.3487631626600995E-2</v>
      </c>
      <c r="F718">
        <v>7.5353229746870906E-2</v>
      </c>
      <c r="G718">
        <v>3.3824887278378402E-2</v>
      </c>
      <c r="H718">
        <v>1.73153721805413E-2</v>
      </c>
      <c r="I718">
        <v>0.12015339284108</v>
      </c>
      <c r="J718">
        <v>2.8923199999999998</v>
      </c>
      <c r="K718">
        <v>3.2384215736893101</v>
      </c>
    </row>
    <row r="719" spans="1:11" x14ac:dyDescent="0.25">
      <c r="A719">
        <v>4.9650541157177104</v>
      </c>
      <c r="B719">
        <v>6.7765492724345094E-2</v>
      </c>
      <c r="C719">
        <v>0.16168533025169601</v>
      </c>
      <c r="D719">
        <v>0.48739263350790302</v>
      </c>
      <c r="E719">
        <v>9.3117282437059801E-2</v>
      </c>
      <c r="F719">
        <v>7.5132288349262402E-2</v>
      </c>
      <c r="G719">
        <v>3.3649483378309399E-2</v>
      </c>
      <c r="H719">
        <v>1.73153721805413E-2</v>
      </c>
      <c r="I719">
        <v>0.12015339284108</v>
      </c>
      <c r="J719">
        <v>2.8923199999999998</v>
      </c>
      <c r="K719">
        <v>3.2384215736893101</v>
      </c>
    </row>
    <row r="720" spans="1:11" x14ac:dyDescent="0.25">
      <c r="A720">
        <v>4.9719788773853804</v>
      </c>
      <c r="B720">
        <v>6.8209906606317705E-2</v>
      </c>
      <c r="C720">
        <v>0.162325555662059</v>
      </c>
      <c r="D720">
        <v>0.48797233984312799</v>
      </c>
      <c r="E720">
        <v>9.2746933247518704E-2</v>
      </c>
      <c r="F720">
        <v>7.4911346951653898E-2</v>
      </c>
      <c r="G720">
        <v>3.3474079478240402E-2</v>
      </c>
      <c r="H720">
        <v>1.73153721805413E-2</v>
      </c>
      <c r="I720">
        <v>0.12015339284108</v>
      </c>
      <c r="J720">
        <v>2.8923199999999998</v>
      </c>
      <c r="K720">
        <v>3.2384215736893101</v>
      </c>
    </row>
    <row r="721" spans="1:11" x14ac:dyDescent="0.25">
      <c r="A721">
        <v>4.9789036390530503</v>
      </c>
      <c r="B721">
        <v>6.8654320488290302E-2</v>
      </c>
      <c r="C721">
        <v>0.16296578107242199</v>
      </c>
      <c r="D721">
        <v>0.48855204617835202</v>
      </c>
      <c r="E721">
        <v>9.2376584057977496E-2</v>
      </c>
      <c r="F721">
        <v>7.4690405554045297E-2</v>
      </c>
      <c r="G721">
        <v>3.3298675578171399E-2</v>
      </c>
      <c r="H721">
        <v>1.73153721805413E-2</v>
      </c>
      <c r="I721">
        <v>0.12015339284108</v>
      </c>
      <c r="J721">
        <v>2.8923199999999998</v>
      </c>
      <c r="K721">
        <v>3.2384215736893101</v>
      </c>
    </row>
    <row r="722" spans="1:11" x14ac:dyDescent="0.25">
      <c r="A722">
        <v>4.9858284007207203</v>
      </c>
      <c r="B722">
        <v>6.9098734370262899E-2</v>
      </c>
      <c r="C722">
        <v>0.163606006482786</v>
      </c>
      <c r="D722">
        <v>0.48913175251357699</v>
      </c>
      <c r="E722">
        <v>9.2006234868436398E-2</v>
      </c>
      <c r="F722">
        <v>7.4469464156436793E-2</v>
      </c>
      <c r="G722">
        <v>3.3123271678102403E-2</v>
      </c>
      <c r="H722">
        <v>1.73153721805413E-2</v>
      </c>
      <c r="I722">
        <v>0.12015339284108</v>
      </c>
      <c r="J722">
        <v>2.8923199999999998</v>
      </c>
      <c r="K722">
        <v>3.2384215736893101</v>
      </c>
    </row>
    <row r="723" spans="1:11" x14ac:dyDescent="0.25">
      <c r="A723">
        <v>4.9927531623883796</v>
      </c>
      <c r="B723">
        <v>6.9543148252235606E-2</v>
      </c>
      <c r="C723">
        <v>0.16424623189314899</v>
      </c>
      <c r="D723">
        <v>0.48971145884880102</v>
      </c>
      <c r="E723">
        <v>9.1635885678895093E-2</v>
      </c>
      <c r="F723">
        <v>7.4248522758828303E-2</v>
      </c>
      <c r="G723">
        <v>3.29478677780334E-2</v>
      </c>
      <c r="H723">
        <v>1.73153721805413E-2</v>
      </c>
      <c r="I723">
        <v>0.12015339284108</v>
      </c>
      <c r="J723">
        <v>2.8923199999999998</v>
      </c>
      <c r="K723">
        <v>3.2384215736893101</v>
      </c>
    </row>
    <row r="724" spans="1:11" x14ac:dyDescent="0.25">
      <c r="A724">
        <v>4.9996779240560496</v>
      </c>
      <c r="B724">
        <v>6.9987562134208106E-2</v>
      </c>
      <c r="C724">
        <v>0.16488645730351201</v>
      </c>
      <c r="D724">
        <v>0.49029116518402599</v>
      </c>
      <c r="E724">
        <v>9.1265536489353996E-2</v>
      </c>
      <c r="F724">
        <v>7.4027581361219799E-2</v>
      </c>
      <c r="G724">
        <v>3.2772463877964397E-2</v>
      </c>
      <c r="H724">
        <v>1.73153721805413E-2</v>
      </c>
      <c r="I724">
        <v>0.12015339284108</v>
      </c>
      <c r="J724">
        <v>2.8923199999999998</v>
      </c>
      <c r="K724">
        <v>3.2384215736893101</v>
      </c>
    </row>
    <row r="725" spans="1:11" x14ac:dyDescent="0.25">
      <c r="A725">
        <v>5.0066026857237196</v>
      </c>
      <c r="B725">
        <v>7.0431976016180703E-2</v>
      </c>
      <c r="C725">
        <v>0.165526682713875</v>
      </c>
      <c r="D725">
        <v>0.49087087151925002</v>
      </c>
      <c r="E725">
        <v>9.0895187299812899E-2</v>
      </c>
      <c r="F725">
        <v>7.3806639963611295E-2</v>
      </c>
      <c r="G725">
        <v>3.2597059977895401E-2</v>
      </c>
      <c r="H725">
        <v>1.73153721805413E-2</v>
      </c>
      <c r="I725">
        <v>0.12015339284108</v>
      </c>
      <c r="J725">
        <v>2.8923199999999998</v>
      </c>
      <c r="K725">
        <v>3.2384215736893101</v>
      </c>
    </row>
    <row r="726" spans="1:11" x14ac:dyDescent="0.25">
      <c r="A726">
        <v>5.0135274473913896</v>
      </c>
      <c r="B726">
        <v>7.0876389898153397E-2</v>
      </c>
      <c r="C726">
        <v>0.16616690812423901</v>
      </c>
      <c r="D726">
        <v>0.49145057785447499</v>
      </c>
      <c r="E726">
        <v>9.0524838110271705E-2</v>
      </c>
      <c r="F726">
        <v>7.3532911681605501E-2</v>
      </c>
      <c r="G726">
        <v>3.2421656077826398E-2</v>
      </c>
      <c r="H726">
        <v>1.73153721805413E-2</v>
      </c>
      <c r="I726">
        <v>0.12015339284108</v>
      </c>
      <c r="J726">
        <v>2.8923199999999998</v>
      </c>
      <c r="K726">
        <v>3.2384215736893101</v>
      </c>
    </row>
    <row r="727" spans="1:11" x14ac:dyDescent="0.25">
      <c r="A727">
        <v>5.0204522090590498</v>
      </c>
      <c r="B727">
        <v>7.1320803780125994E-2</v>
      </c>
      <c r="C727">
        <v>0.166807133534602</v>
      </c>
      <c r="D727">
        <v>0.49203028418970002</v>
      </c>
      <c r="E727">
        <v>9.0154488920730497E-2</v>
      </c>
      <c r="F727">
        <v>7.3201960632232999E-2</v>
      </c>
      <c r="G727">
        <v>3.2246252177757402E-2</v>
      </c>
      <c r="H727">
        <v>1.73153721805413E-2</v>
      </c>
      <c r="I727">
        <v>0.12015339284108</v>
      </c>
      <c r="J727">
        <v>2.8923199999999998</v>
      </c>
      <c r="K727">
        <v>3.2384215736893101</v>
      </c>
    </row>
    <row r="728" spans="1:11" x14ac:dyDescent="0.25">
      <c r="A728">
        <v>5.0273769707267197</v>
      </c>
      <c r="B728">
        <v>7.1765217662098604E-2</v>
      </c>
      <c r="C728">
        <v>0.16744735894496501</v>
      </c>
      <c r="D728">
        <v>0.49260999052492399</v>
      </c>
      <c r="E728">
        <v>8.9784139731189302E-2</v>
      </c>
      <c r="F728">
        <v>7.2871009582860496E-2</v>
      </c>
      <c r="G728">
        <v>3.2070785156376798E-2</v>
      </c>
      <c r="H728">
        <v>1.73153721805413E-2</v>
      </c>
      <c r="I728">
        <v>0.12015339284108</v>
      </c>
      <c r="J728">
        <v>2.8923199999999998</v>
      </c>
      <c r="K728">
        <v>3.2384215736893101</v>
      </c>
    </row>
    <row r="729" spans="1:11" x14ac:dyDescent="0.25">
      <c r="A729">
        <v>5.0343017323943897</v>
      </c>
      <c r="B729">
        <v>7.2258369863452299E-2</v>
      </c>
      <c r="C729">
        <v>0.168087584355328</v>
      </c>
      <c r="D729">
        <v>0.49318969686014902</v>
      </c>
      <c r="E729">
        <v>8.9413674584804606E-2</v>
      </c>
      <c r="F729">
        <v>7.2540058533487994E-2</v>
      </c>
      <c r="G729">
        <v>3.1892402898229803E-2</v>
      </c>
      <c r="H729">
        <v>1.73153721805413E-2</v>
      </c>
      <c r="I729">
        <v>0.12015339284108</v>
      </c>
      <c r="J729">
        <v>2.8923199999999998</v>
      </c>
      <c r="K729">
        <v>3.2384215736893101</v>
      </c>
    </row>
    <row r="730" spans="1:11" x14ac:dyDescent="0.25">
      <c r="A730">
        <v>5.0412264940620597</v>
      </c>
      <c r="B730">
        <v>7.2770800138418995E-2</v>
      </c>
      <c r="C730">
        <v>0.16872780976569199</v>
      </c>
      <c r="D730">
        <v>0.49376940319537299</v>
      </c>
      <c r="E730">
        <v>8.9042244866850306E-2</v>
      </c>
      <c r="F730">
        <v>7.2209107484115603E-2</v>
      </c>
      <c r="G730">
        <v>3.1714020640082802E-2</v>
      </c>
      <c r="H730">
        <v>1.73153721805413E-2</v>
      </c>
      <c r="I730">
        <v>0.12015339284108</v>
      </c>
      <c r="J730">
        <v>2.8923199999999998</v>
      </c>
      <c r="K730">
        <v>3.2384215736893101</v>
      </c>
    </row>
    <row r="731" spans="1:11" x14ac:dyDescent="0.25">
      <c r="A731">
        <v>5.0481512557297297</v>
      </c>
      <c r="B731">
        <v>7.3283230413385803E-2</v>
      </c>
      <c r="C731">
        <v>0.169368035176055</v>
      </c>
      <c r="D731">
        <v>0.49483705481665002</v>
      </c>
      <c r="E731">
        <v>8.8670815148896007E-2</v>
      </c>
      <c r="F731">
        <v>7.1878156434743004E-2</v>
      </c>
      <c r="G731">
        <v>3.15356383819358E-2</v>
      </c>
      <c r="H731">
        <v>1.73153721805413E-2</v>
      </c>
      <c r="I731">
        <v>0.12015339284108</v>
      </c>
      <c r="J731">
        <v>2.8923199999999998</v>
      </c>
      <c r="K731">
        <v>3.2384215736893101</v>
      </c>
    </row>
    <row r="732" spans="1:11" x14ac:dyDescent="0.25">
      <c r="A732">
        <v>5.0550760173973899</v>
      </c>
      <c r="B732">
        <v>7.3795660688352596E-2</v>
      </c>
      <c r="C732">
        <v>0.17000826058641799</v>
      </c>
      <c r="D732">
        <v>0.49607928270881002</v>
      </c>
      <c r="E732">
        <v>8.8299385430941804E-2</v>
      </c>
      <c r="F732">
        <v>7.1547205385370502E-2</v>
      </c>
      <c r="G732">
        <v>3.1357256123788903E-2</v>
      </c>
      <c r="H732">
        <v>1.73153721805413E-2</v>
      </c>
      <c r="I732">
        <v>0.12015339284108</v>
      </c>
      <c r="J732">
        <v>2.8923199999999998</v>
      </c>
      <c r="K732">
        <v>3.2384215736893101</v>
      </c>
    </row>
    <row r="733" spans="1:11" x14ac:dyDescent="0.25">
      <c r="A733">
        <v>5.0620007790650599</v>
      </c>
      <c r="B733">
        <v>7.4308090963319404E-2</v>
      </c>
      <c r="C733">
        <v>0.17067661489959601</v>
      </c>
      <c r="D733">
        <v>0.49732151060097002</v>
      </c>
      <c r="E733">
        <v>8.7927955712987504E-2</v>
      </c>
      <c r="F733">
        <v>7.1216254335998E-2</v>
      </c>
      <c r="G733">
        <v>3.1178873865641901E-2</v>
      </c>
      <c r="H733">
        <v>1.73153721805413E-2</v>
      </c>
      <c r="I733">
        <v>0.12015339284108</v>
      </c>
      <c r="J733">
        <v>2.8923199999999998</v>
      </c>
      <c r="K733">
        <v>3.2384215736893101</v>
      </c>
    </row>
    <row r="734" spans="1:11" x14ac:dyDescent="0.25">
      <c r="A734">
        <v>5.0689255407327298</v>
      </c>
      <c r="B734">
        <v>7.48205212382861E-2</v>
      </c>
      <c r="C734">
        <v>0.17143207480688299</v>
      </c>
      <c r="D734">
        <v>0.49856373849312902</v>
      </c>
      <c r="E734">
        <v>8.7556525995033302E-2</v>
      </c>
      <c r="F734">
        <v>7.0885303286625498E-2</v>
      </c>
      <c r="G734">
        <v>3.10004916074949E-2</v>
      </c>
      <c r="H734">
        <v>1.73153721805413E-2</v>
      </c>
      <c r="I734">
        <v>0.12015339284108</v>
      </c>
      <c r="J734">
        <v>2.8923199999999998</v>
      </c>
      <c r="K734">
        <v>3.2384215736893101</v>
      </c>
    </row>
    <row r="735" spans="1:11" x14ac:dyDescent="0.25">
      <c r="A735">
        <v>5.0758503024003998</v>
      </c>
      <c r="B735">
        <v>7.5332951513252894E-2</v>
      </c>
      <c r="C735">
        <v>0.17218753471417</v>
      </c>
      <c r="D735">
        <v>0.49980596638528901</v>
      </c>
      <c r="E735">
        <v>8.7185096277079002E-2</v>
      </c>
      <c r="F735">
        <v>7.0554352237252996E-2</v>
      </c>
      <c r="G735">
        <v>3.0822109349347902E-2</v>
      </c>
      <c r="H735">
        <v>1.73153721805413E-2</v>
      </c>
      <c r="I735">
        <v>0.12015339284108</v>
      </c>
      <c r="J735">
        <v>2.8923199999999998</v>
      </c>
      <c r="K735">
        <v>3.2384215736893101</v>
      </c>
    </row>
    <row r="736" spans="1:11" x14ac:dyDescent="0.25">
      <c r="A736">
        <v>5.08277506406806</v>
      </c>
      <c r="B736">
        <v>7.5845381788219701E-2</v>
      </c>
      <c r="C736">
        <v>0.17294299462145701</v>
      </c>
      <c r="D736">
        <v>0.50104819427744796</v>
      </c>
      <c r="E736">
        <v>8.68136665591248E-2</v>
      </c>
      <c r="F736">
        <v>7.0223401187880494E-2</v>
      </c>
      <c r="G736">
        <v>3.06437270912009E-2</v>
      </c>
      <c r="H736">
        <v>1.73153721805413E-2</v>
      </c>
      <c r="I736">
        <v>0.12015339284108</v>
      </c>
      <c r="J736">
        <v>2.8923199999999998</v>
      </c>
      <c r="K736">
        <v>3.2384215736893101</v>
      </c>
    </row>
    <row r="737" spans="1:11" x14ac:dyDescent="0.25">
      <c r="A737">
        <v>5.08969982573573</v>
      </c>
      <c r="B737">
        <v>7.6357812063186398E-2</v>
      </c>
      <c r="C737">
        <v>0.173698454528743</v>
      </c>
      <c r="D737">
        <v>0.50229042216960795</v>
      </c>
      <c r="E737">
        <v>8.64422368411705E-2</v>
      </c>
      <c r="F737">
        <v>6.9892450138508005E-2</v>
      </c>
      <c r="G737">
        <v>3.0465344833053999E-2</v>
      </c>
      <c r="H737">
        <v>1.73153721805413E-2</v>
      </c>
      <c r="I737">
        <v>0.12015339284108</v>
      </c>
      <c r="J737">
        <v>2.8923199999999998</v>
      </c>
      <c r="K737">
        <v>3.2384215736893101</v>
      </c>
    </row>
    <row r="738" spans="1:11" x14ac:dyDescent="0.25">
      <c r="A738">
        <v>5.0966245874034</v>
      </c>
      <c r="B738">
        <v>7.6870242338153205E-2</v>
      </c>
      <c r="C738">
        <v>0.17445391443603001</v>
      </c>
      <c r="D738">
        <v>0.50353265006176795</v>
      </c>
      <c r="E738">
        <v>8.60708071232162E-2</v>
      </c>
      <c r="F738">
        <v>6.9561499089135503E-2</v>
      </c>
      <c r="G738">
        <v>3.0286962574907001E-2</v>
      </c>
      <c r="H738">
        <v>1.73153721805413E-2</v>
      </c>
      <c r="I738">
        <v>0.12015339284108</v>
      </c>
      <c r="J738">
        <v>2.8923199999999998</v>
      </c>
      <c r="K738">
        <v>3.2384215736893101</v>
      </c>
    </row>
    <row r="739" spans="1:11" x14ac:dyDescent="0.25">
      <c r="A739">
        <v>5.1035493490710699</v>
      </c>
      <c r="B739">
        <v>7.7382672613119999E-2</v>
      </c>
      <c r="C739">
        <v>0.17520937434331699</v>
      </c>
      <c r="D739">
        <v>0.50477487795392695</v>
      </c>
      <c r="E739">
        <v>8.5699377405261998E-2</v>
      </c>
      <c r="F739">
        <v>6.9230548039763001E-2</v>
      </c>
      <c r="G739">
        <v>3.010858031676E-2</v>
      </c>
      <c r="H739">
        <v>1.73153721805413E-2</v>
      </c>
      <c r="I739">
        <v>0.12015339284108</v>
      </c>
      <c r="J739">
        <v>2.8923199999999998</v>
      </c>
      <c r="K739">
        <v>3.2384215736893101</v>
      </c>
    </row>
    <row r="740" spans="1:11" x14ac:dyDescent="0.25">
      <c r="A740">
        <v>5.1104741107387301</v>
      </c>
      <c r="B740">
        <v>7.7895102888086695E-2</v>
      </c>
      <c r="C740">
        <v>0.175964834250604</v>
      </c>
      <c r="D740">
        <v>0.50601710584608695</v>
      </c>
      <c r="E740">
        <v>8.5327947687307795E-2</v>
      </c>
      <c r="F740">
        <v>6.8899596990390596E-2</v>
      </c>
      <c r="G740">
        <v>2.9930198058613001E-2</v>
      </c>
      <c r="H740">
        <v>1.73153721805413E-2</v>
      </c>
      <c r="I740">
        <v>0.12015339284108</v>
      </c>
      <c r="J740">
        <v>2.8923199999999998</v>
      </c>
      <c r="K740">
        <v>3.2384215736893101</v>
      </c>
    </row>
    <row r="741" spans="1:11" x14ac:dyDescent="0.25">
      <c r="A741">
        <v>5.1173988724064001</v>
      </c>
      <c r="B741">
        <v>7.8407533163053503E-2</v>
      </c>
      <c r="C741">
        <v>0.17672029415789101</v>
      </c>
      <c r="D741">
        <v>0.50725933373824605</v>
      </c>
      <c r="E741">
        <v>8.4956517969353496E-2</v>
      </c>
      <c r="F741">
        <v>6.8568645941017997E-2</v>
      </c>
      <c r="G741">
        <v>2.9751815800466E-2</v>
      </c>
      <c r="H741">
        <v>1.73153721805413E-2</v>
      </c>
      <c r="I741">
        <v>0.12015339284108</v>
      </c>
      <c r="J741">
        <v>2.8923199999999998</v>
      </c>
      <c r="K741">
        <v>3.2384215736893101</v>
      </c>
    </row>
    <row r="742" spans="1:11" x14ac:dyDescent="0.25">
      <c r="A742">
        <v>5.1243236340740701</v>
      </c>
      <c r="B742">
        <v>7.8919963438020199E-2</v>
      </c>
      <c r="C742">
        <v>0.17747575406517799</v>
      </c>
      <c r="D742">
        <v>0.50850156163040605</v>
      </c>
      <c r="E742">
        <v>8.4585088251399196E-2</v>
      </c>
      <c r="F742">
        <v>6.8274805973060196E-2</v>
      </c>
      <c r="G742">
        <v>2.9573433542319099E-2</v>
      </c>
      <c r="H742">
        <v>1.73153721805413E-2</v>
      </c>
      <c r="I742">
        <v>0.12015339284108</v>
      </c>
      <c r="J742">
        <v>2.8923199999999998</v>
      </c>
      <c r="K742">
        <v>3.2384215736893101</v>
      </c>
    </row>
    <row r="743" spans="1:11" x14ac:dyDescent="0.25">
      <c r="A743">
        <v>5.1312483957417401</v>
      </c>
      <c r="B743">
        <v>7.9432393712987007E-2</v>
      </c>
      <c r="C743">
        <v>0.178231213972464</v>
      </c>
      <c r="D743">
        <v>0.50974378952256605</v>
      </c>
      <c r="E743">
        <v>8.4213658533444896E-2</v>
      </c>
      <c r="F743">
        <v>6.8031835205230096E-2</v>
      </c>
      <c r="G743">
        <v>2.9422093882022701E-2</v>
      </c>
      <c r="H743">
        <v>1.73153721805413E-2</v>
      </c>
      <c r="I743">
        <v>0.12015339284108</v>
      </c>
      <c r="J743">
        <v>2.8923199999999998</v>
      </c>
      <c r="K743">
        <v>3.2384215736893101</v>
      </c>
    </row>
    <row r="744" spans="1:11" x14ac:dyDescent="0.25">
      <c r="A744">
        <v>5.1381731574094003</v>
      </c>
      <c r="B744">
        <v>7.99448239879538E-2</v>
      </c>
      <c r="C744">
        <v>0.17898667387975101</v>
      </c>
      <c r="D744">
        <v>0.51098601741472505</v>
      </c>
      <c r="E744">
        <v>8.3842228815490694E-2</v>
      </c>
      <c r="F744">
        <v>6.7788864437399995E-2</v>
      </c>
      <c r="G744">
        <v>2.9353273550273801E-2</v>
      </c>
      <c r="H744">
        <v>1.73153721805413E-2</v>
      </c>
      <c r="I744">
        <v>0.12015339284108</v>
      </c>
      <c r="J744">
        <v>2.8923199999999998</v>
      </c>
      <c r="K744">
        <v>3.2384215736893101</v>
      </c>
    </row>
    <row r="745" spans="1:11" x14ac:dyDescent="0.25">
      <c r="A745">
        <v>5.1450979190770703</v>
      </c>
      <c r="B745">
        <v>8.0457254262920497E-2</v>
      </c>
      <c r="C745">
        <v>0.17974213378703799</v>
      </c>
      <c r="D745">
        <v>0.51222824530688504</v>
      </c>
      <c r="E745">
        <v>8.3470799097536505E-2</v>
      </c>
      <c r="F745">
        <v>6.7545893669569895E-2</v>
      </c>
      <c r="G745">
        <v>2.9284453218524902E-2</v>
      </c>
      <c r="H745">
        <v>1.73153721805413E-2</v>
      </c>
      <c r="I745">
        <v>0.12015339284108</v>
      </c>
      <c r="J745">
        <v>2.8923199999999998</v>
      </c>
      <c r="K745">
        <v>3.2384215736893101</v>
      </c>
    </row>
    <row r="746" spans="1:11" x14ac:dyDescent="0.25">
      <c r="A746">
        <v>5.1520226807447402</v>
      </c>
      <c r="B746">
        <v>8.0969684537887304E-2</v>
      </c>
      <c r="C746">
        <v>0.180497593694325</v>
      </c>
      <c r="D746">
        <v>0.51347047319904404</v>
      </c>
      <c r="E746">
        <v>8.3099369379582205E-2</v>
      </c>
      <c r="F746">
        <v>6.7302922901739795E-2</v>
      </c>
      <c r="G746">
        <v>2.9215632886776002E-2</v>
      </c>
      <c r="H746">
        <v>1.73153721805413E-2</v>
      </c>
      <c r="I746">
        <v>0.12015339284108</v>
      </c>
      <c r="J746">
        <v>2.8923199999999998</v>
      </c>
      <c r="K746">
        <v>3.2384215736893101</v>
      </c>
    </row>
    <row r="747" spans="1:11" x14ac:dyDescent="0.25">
      <c r="A747">
        <v>5.1589474424124102</v>
      </c>
      <c r="B747">
        <v>8.1578307591951907E-2</v>
      </c>
      <c r="C747">
        <v>0.18125305360161201</v>
      </c>
      <c r="D747">
        <v>0.51471270109120404</v>
      </c>
      <c r="E747">
        <v>8.2821114353024597E-2</v>
      </c>
      <c r="F747">
        <v>6.7059952133909695E-2</v>
      </c>
      <c r="G747">
        <v>2.9146812555027098E-2</v>
      </c>
      <c r="H747">
        <v>1.73153721805413E-2</v>
      </c>
      <c r="I747">
        <v>0.12015339284108</v>
      </c>
      <c r="J747">
        <v>2.8923199999999998</v>
      </c>
      <c r="K747">
        <v>3.2384215736893101</v>
      </c>
    </row>
    <row r="748" spans="1:11" x14ac:dyDescent="0.25">
      <c r="A748">
        <v>5.1658722040800802</v>
      </c>
      <c r="B748">
        <v>8.2206878736661507E-2</v>
      </c>
      <c r="C748">
        <v>0.18200851350889899</v>
      </c>
      <c r="D748">
        <v>0.51510097065803495</v>
      </c>
      <c r="E748">
        <v>8.2547626795209897E-2</v>
      </c>
      <c r="F748">
        <v>6.6816981366079595E-2</v>
      </c>
      <c r="G748">
        <v>2.9077992223278198E-2</v>
      </c>
      <c r="H748">
        <v>1.73153721805413E-2</v>
      </c>
      <c r="I748">
        <v>0.12015339284108</v>
      </c>
      <c r="J748">
        <v>2.8923199999999998</v>
      </c>
      <c r="K748">
        <v>3.2384215736893101</v>
      </c>
    </row>
    <row r="749" spans="1:11" x14ac:dyDescent="0.25">
      <c r="A749">
        <v>5.1727969657477404</v>
      </c>
      <c r="B749">
        <v>8.2835449881370996E-2</v>
      </c>
      <c r="C749">
        <v>0.18268471047079801</v>
      </c>
      <c r="D749">
        <v>0.51547363902565302</v>
      </c>
      <c r="E749">
        <v>8.2274139237395197E-2</v>
      </c>
      <c r="F749">
        <v>6.6574010598249495E-2</v>
      </c>
      <c r="G749">
        <v>2.9009171891529399E-2</v>
      </c>
      <c r="H749">
        <v>1.73153721805413E-2</v>
      </c>
      <c r="I749">
        <v>0.12015339284108</v>
      </c>
      <c r="J749">
        <v>2.8923199999999998</v>
      </c>
      <c r="K749">
        <v>3.2384215736893101</v>
      </c>
    </row>
    <row r="750" spans="1:11" x14ac:dyDescent="0.25">
      <c r="A750">
        <v>5.1797217274154104</v>
      </c>
      <c r="B750">
        <v>8.3464021026080401E-2</v>
      </c>
      <c r="C750">
        <v>0.18334236554074601</v>
      </c>
      <c r="D750">
        <v>0.51584630739327197</v>
      </c>
      <c r="E750">
        <v>8.2000651679580497E-2</v>
      </c>
      <c r="F750">
        <v>6.6331039830419394E-2</v>
      </c>
      <c r="G750">
        <v>2.8940351559780499E-2</v>
      </c>
      <c r="H750">
        <v>1.73153721805413E-2</v>
      </c>
      <c r="I750">
        <v>0.12015339284108</v>
      </c>
      <c r="J750">
        <v>2.8923199999999998</v>
      </c>
      <c r="K750">
        <v>3.2384215736893101</v>
      </c>
    </row>
    <row r="751" spans="1:11" x14ac:dyDescent="0.25">
      <c r="A751">
        <v>5.1866464890830803</v>
      </c>
      <c r="B751">
        <v>8.4092592170790001E-2</v>
      </c>
      <c r="C751">
        <v>0.18400002061069401</v>
      </c>
      <c r="D751">
        <v>0.51621897576089104</v>
      </c>
      <c r="E751">
        <v>8.1727164121765797E-2</v>
      </c>
      <c r="F751">
        <v>6.6088069062589294E-2</v>
      </c>
      <c r="G751">
        <v>2.8871531228031599E-2</v>
      </c>
      <c r="H751">
        <v>1.73153721805413E-2</v>
      </c>
      <c r="I751">
        <v>0.12015339284108</v>
      </c>
      <c r="J751">
        <v>2.8923199999999998</v>
      </c>
      <c r="K751">
        <v>3.2384215736893101</v>
      </c>
    </row>
    <row r="752" spans="1:11" x14ac:dyDescent="0.25">
      <c r="A752">
        <v>5.1935712507507503</v>
      </c>
      <c r="B752">
        <v>8.4721163315499504E-2</v>
      </c>
      <c r="C752">
        <v>0.18465767568064301</v>
      </c>
      <c r="D752">
        <v>0.51659164412851</v>
      </c>
      <c r="E752">
        <v>8.1453676563951097E-2</v>
      </c>
      <c r="F752">
        <v>6.5845098294759194E-2</v>
      </c>
      <c r="G752">
        <v>2.88027108962827E-2</v>
      </c>
      <c r="H752">
        <v>1.73153721805413E-2</v>
      </c>
      <c r="I752">
        <v>0.12015339284108</v>
      </c>
      <c r="J752">
        <v>2.8923199999999998</v>
      </c>
      <c r="K752">
        <v>3.2384215736893101</v>
      </c>
    </row>
    <row r="753" spans="1:11" x14ac:dyDescent="0.25">
      <c r="A753">
        <v>5.2004960124184096</v>
      </c>
      <c r="B753">
        <v>8.5349734460209006E-2</v>
      </c>
      <c r="C753">
        <v>0.18531533075059101</v>
      </c>
      <c r="D753">
        <v>0.51696431249612895</v>
      </c>
      <c r="E753">
        <v>8.1180189006136397E-2</v>
      </c>
      <c r="F753">
        <v>6.5602127526928997E-2</v>
      </c>
      <c r="G753">
        <v>2.87338905645338E-2</v>
      </c>
      <c r="H753">
        <v>1.73153721805413E-2</v>
      </c>
      <c r="I753">
        <v>0.12015339284108</v>
      </c>
      <c r="J753">
        <v>2.8923199999999998</v>
      </c>
      <c r="K753">
        <v>3.2384215736893101</v>
      </c>
    </row>
    <row r="754" spans="1:11" x14ac:dyDescent="0.25">
      <c r="A754">
        <v>5.2074207740860796</v>
      </c>
      <c r="B754">
        <v>8.5978305604918495E-2</v>
      </c>
      <c r="C754">
        <v>0.18597298582054</v>
      </c>
      <c r="D754">
        <v>0.51733698086374802</v>
      </c>
      <c r="E754">
        <v>8.0906701448321794E-2</v>
      </c>
      <c r="F754">
        <v>6.5359156759098896E-2</v>
      </c>
      <c r="G754">
        <v>2.86650702327849E-2</v>
      </c>
      <c r="H754">
        <v>1.73153721805413E-2</v>
      </c>
      <c r="I754">
        <v>0.12015339284108</v>
      </c>
      <c r="J754">
        <v>2.8923199999999998</v>
      </c>
      <c r="K754">
        <v>3.2384215736893101</v>
      </c>
    </row>
    <row r="755" spans="1:11" x14ac:dyDescent="0.25">
      <c r="A755">
        <v>5.2143455357537496</v>
      </c>
      <c r="B755">
        <v>8.6606876749627998E-2</v>
      </c>
      <c r="C755">
        <v>0.186630640890488</v>
      </c>
      <c r="D755">
        <v>0.51770964923136698</v>
      </c>
      <c r="E755">
        <v>8.0633213890507094E-2</v>
      </c>
      <c r="F755">
        <v>6.5097036729815094E-2</v>
      </c>
      <c r="G755">
        <v>2.8596249901036E-2</v>
      </c>
      <c r="H755">
        <v>1.73153721805413E-2</v>
      </c>
      <c r="I755">
        <v>0.12015339284108</v>
      </c>
      <c r="J755">
        <v>2.8923199999999998</v>
      </c>
      <c r="K755">
        <v>3.2384215736893101</v>
      </c>
    </row>
    <row r="756" spans="1:11" x14ac:dyDescent="0.25">
      <c r="A756">
        <v>5.2212702974214196</v>
      </c>
      <c r="B756">
        <v>8.7235447894337501E-2</v>
      </c>
      <c r="C756">
        <v>0.187288295960436</v>
      </c>
      <c r="D756">
        <v>0.51808231759898604</v>
      </c>
      <c r="E756">
        <v>8.0359726332692394E-2</v>
      </c>
      <c r="F756">
        <v>6.4788836390120105E-2</v>
      </c>
      <c r="G756">
        <v>2.85274295692871E-2</v>
      </c>
      <c r="H756">
        <v>1.73153721805413E-2</v>
      </c>
      <c r="I756">
        <v>0.12015339284108</v>
      </c>
      <c r="J756">
        <v>2.8923199999999998</v>
      </c>
      <c r="K756">
        <v>3.2384215736893101</v>
      </c>
    </row>
    <row r="757" spans="1:11" x14ac:dyDescent="0.25">
      <c r="A757">
        <v>5.2281950590890798</v>
      </c>
      <c r="B757">
        <v>8.7864019039047003E-2</v>
      </c>
      <c r="C757">
        <v>0.187945951030385</v>
      </c>
      <c r="D757">
        <v>0.518454985966604</v>
      </c>
      <c r="E757">
        <v>8.0086238774877694E-2</v>
      </c>
      <c r="F757">
        <v>6.4480636050425102E-2</v>
      </c>
      <c r="G757">
        <v>2.84586092375382E-2</v>
      </c>
      <c r="H757">
        <v>1.73153721805413E-2</v>
      </c>
      <c r="I757">
        <v>0.12015339284108</v>
      </c>
      <c r="J757">
        <v>2.8923199999999998</v>
      </c>
      <c r="K757">
        <v>3.2384215736893101</v>
      </c>
    </row>
    <row r="758" spans="1:11" x14ac:dyDescent="0.25">
      <c r="A758">
        <v>5.2351198207567498</v>
      </c>
      <c r="B758">
        <v>8.8492590183756506E-2</v>
      </c>
      <c r="C758">
        <v>0.188603606100333</v>
      </c>
      <c r="D758">
        <v>0.51882765433422295</v>
      </c>
      <c r="E758">
        <v>7.9812751217062994E-2</v>
      </c>
      <c r="F758">
        <v>6.4172435710730003E-2</v>
      </c>
      <c r="G758">
        <v>2.83897889057893E-2</v>
      </c>
      <c r="H758">
        <v>1.73153721805413E-2</v>
      </c>
      <c r="I758">
        <v>0.12015339284108</v>
      </c>
      <c r="J758">
        <v>2.8923199999999998</v>
      </c>
      <c r="K758">
        <v>3.2384215736893101</v>
      </c>
    </row>
    <row r="759" spans="1:11" x14ac:dyDescent="0.25">
      <c r="A759">
        <v>5.2420445824244197</v>
      </c>
      <c r="B759">
        <v>8.9121161328465995E-2</v>
      </c>
      <c r="C759">
        <v>0.189261261170281</v>
      </c>
      <c r="D759">
        <v>0.51920032270184202</v>
      </c>
      <c r="E759">
        <v>7.9539263659248294E-2</v>
      </c>
      <c r="F759">
        <v>6.3864235371035E-2</v>
      </c>
      <c r="G759">
        <v>2.8320968574040501E-2</v>
      </c>
      <c r="H759">
        <v>1.73153721805413E-2</v>
      </c>
      <c r="I759">
        <v>0.12015339284108</v>
      </c>
      <c r="J759">
        <v>2.8923199999999998</v>
      </c>
      <c r="K759">
        <v>3.2384215736893101</v>
      </c>
    </row>
    <row r="760" spans="1:11" x14ac:dyDescent="0.25">
      <c r="A760">
        <v>5.2489693440920897</v>
      </c>
      <c r="B760">
        <v>8.9749732473175498E-2</v>
      </c>
      <c r="C760">
        <v>0.18991891624023</v>
      </c>
      <c r="D760">
        <v>0.51957299106946098</v>
      </c>
      <c r="E760">
        <v>7.9265776101433594E-2</v>
      </c>
      <c r="F760">
        <v>6.3556035031339997E-2</v>
      </c>
      <c r="G760">
        <v>2.8252148242291601E-2</v>
      </c>
      <c r="H760">
        <v>1.73153721805413E-2</v>
      </c>
      <c r="I760">
        <v>0.12015339284108</v>
      </c>
      <c r="J760">
        <v>2.8923199999999998</v>
      </c>
      <c r="K760">
        <v>3.2384215736893101</v>
      </c>
    </row>
    <row r="761" spans="1:11" x14ac:dyDescent="0.25">
      <c r="A761">
        <v>5.2558941057597597</v>
      </c>
      <c r="B761">
        <v>9.0534271846852699E-2</v>
      </c>
      <c r="C761">
        <v>0.19057657131017799</v>
      </c>
      <c r="D761">
        <v>0.51994565943708004</v>
      </c>
      <c r="E761">
        <v>7.8992288543618894E-2</v>
      </c>
      <c r="F761">
        <v>6.3247834691644994E-2</v>
      </c>
      <c r="G761">
        <v>2.8183327910542701E-2</v>
      </c>
      <c r="H761">
        <v>1.73153721805413E-2</v>
      </c>
      <c r="I761">
        <v>0.12015339284108</v>
      </c>
      <c r="J761">
        <v>2.8923199999999998</v>
      </c>
      <c r="K761">
        <v>3.2384215736893101</v>
      </c>
    </row>
    <row r="762" spans="1:11" x14ac:dyDescent="0.25">
      <c r="A762">
        <v>5.2628188674274199</v>
      </c>
      <c r="B762">
        <v>9.1362395026342996E-2</v>
      </c>
      <c r="C762">
        <v>0.19123422638012699</v>
      </c>
      <c r="D762">
        <v>0.520318327804699</v>
      </c>
      <c r="E762">
        <v>7.8718800985804305E-2</v>
      </c>
      <c r="F762">
        <v>6.2939634351950005E-2</v>
      </c>
      <c r="G762">
        <v>2.80951516492879E-2</v>
      </c>
      <c r="H762">
        <v>1.73153721805413E-2</v>
      </c>
      <c r="I762">
        <v>0.12015339284108</v>
      </c>
      <c r="J762">
        <v>2.8923199999999998</v>
      </c>
      <c r="K762">
        <v>3.2384215736893101</v>
      </c>
    </row>
    <row r="763" spans="1:11" x14ac:dyDescent="0.25">
      <c r="A763">
        <v>5.2697436290950899</v>
      </c>
      <c r="B763">
        <v>9.2190518205833294E-2</v>
      </c>
      <c r="C763">
        <v>0.19189188145007499</v>
      </c>
      <c r="D763">
        <v>0.52069099617231795</v>
      </c>
      <c r="E763">
        <v>7.8447742015743296E-2</v>
      </c>
      <c r="F763">
        <v>6.2631434012254905E-2</v>
      </c>
      <c r="G763">
        <v>2.7913459802004398E-2</v>
      </c>
      <c r="H763">
        <v>1.73153721805413E-2</v>
      </c>
      <c r="I763">
        <v>0.12015339284108</v>
      </c>
      <c r="J763">
        <v>2.8923199999999998</v>
      </c>
      <c r="K763">
        <v>3.2384215736893101</v>
      </c>
    </row>
    <row r="764" spans="1:11" x14ac:dyDescent="0.25">
      <c r="A764">
        <v>5.2766683907627598</v>
      </c>
      <c r="B764">
        <v>9.3018641385323605E-2</v>
      </c>
      <c r="C764">
        <v>0.19254953652002299</v>
      </c>
      <c r="D764">
        <v>0.52128289193528998</v>
      </c>
      <c r="E764">
        <v>7.8191417826871099E-2</v>
      </c>
      <c r="F764">
        <v>6.2323233672559902E-2</v>
      </c>
      <c r="G764">
        <v>2.77317679547209E-2</v>
      </c>
      <c r="H764">
        <v>1.73153721805413E-2</v>
      </c>
      <c r="I764">
        <v>0.12015339284108</v>
      </c>
      <c r="J764">
        <v>2.8923199999999998</v>
      </c>
      <c r="K764">
        <v>3.2384215736893101</v>
      </c>
    </row>
    <row r="765" spans="1:11" x14ac:dyDescent="0.25">
      <c r="A765">
        <v>5.2835931524304298</v>
      </c>
      <c r="B765">
        <v>9.3846764564813903E-2</v>
      </c>
      <c r="C765">
        <v>0.19321243159648999</v>
      </c>
      <c r="D765">
        <v>0.52261868947974199</v>
      </c>
      <c r="E765">
        <v>7.7935093637998901E-2</v>
      </c>
      <c r="F765">
        <v>6.2015033332864899E-2</v>
      </c>
      <c r="G765">
        <v>2.7550076107437399E-2</v>
      </c>
      <c r="H765">
        <v>1.73153721805413E-2</v>
      </c>
      <c r="I765">
        <v>0.12015339284108</v>
      </c>
      <c r="J765">
        <v>2.8923199999999998</v>
      </c>
      <c r="K765">
        <v>3.2384215736893101</v>
      </c>
    </row>
    <row r="766" spans="1:11" x14ac:dyDescent="0.25">
      <c r="A766">
        <v>5.29051791409809</v>
      </c>
      <c r="B766">
        <v>9.4674887744304298E-2</v>
      </c>
      <c r="C766">
        <v>0.19389478044950401</v>
      </c>
      <c r="D766">
        <v>0.523954487024195</v>
      </c>
      <c r="E766">
        <v>7.7678769449126703E-2</v>
      </c>
      <c r="F766">
        <v>6.1706832993169897E-2</v>
      </c>
      <c r="G766">
        <v>2.7368384260153901E-2</v>
      </c>
      <c r="H766">
        <v>1.73153721805413E-2</v>
      </c>
      <c r="I766">
        <v>0.12015339284108</v>
      </c>
      <c r="J766">
        <v>2.8923199999999998</v>
      </c>
      <c r="K766">
        <v>3.2384215736893101</v>
      </c>
    </row>
    <row r="767" spans="1:11" x14ac:dyDescent="0.25">
      <c r="A767">
        <v>5.29744267576576</v>
      </c>
      <c r="B767">
        <v>9.5503010923794596E-2</v>
      </c>
      <c r="C767">
        <v>0.194577129302517</v>
      </c>
      <c r="D767">
        <v>0.52529028456864701</v>
      </c>
      <c r="E767">
        <v>7.7422445260254505E-2</v>
      </c>
      <c r="F767">
        <v>6.1390436542580501E-2</v>
      </c>
      <c r="G767">
        <v>2.7186692412870399E-2</v>
      </c>
      <c r="H767">
        <v>1.73153721805413E-2</v>
      </c>
      <c r="I767">
        <v>0.12015339284108</v>
      </c>
      <c r="J767">
        <v>2.8923199999999998</v>
      </c>
      <c r="K767">
        <v>3.2384215736893101</v>
      </c>
    </row>
    <row r="768" spans="1:11" x14ac:dyDescent="0.25">
      <c r="A768">
        <v>5.30436743743343</v>
      </c>
      <c r="B768">
        <v>9.6331134103285004E-2</v>
      </c>
      <c r="C768">
        <v>0.19525947815553099</v>
      </c>
      <c r="D768">
        <v>0.52662608211310002</v>
      </c>
      <c r="E768">
        <v>7.7166121071382196E-2</v>
      </c>
      <c r="F768">
        <v>6.1070341725324398E-2</v>
      </c>
      <c r="G768">
        <v>2.7005000565586901E-2</v>
      </c>
      <c r="H768">
        <v>1.73153721805413E-2</v>
      </c>
      <c r="I768">
        <v>0.12015339284108</v>
      </c>
      <c r="J768">
        <v>2.8923199999999998</v>
      </c>
      <c r="K768">
        <v>3.2384215736893101</v>
      </c>
    </row>
    <row r="769" spans="1:11" x14ac:dyDescent="0.25">
      <c r="A769">
        <v>5.3112921991011</v>
      </c>
      <c r="B769">
        <v>9.7159257282775302E-2</v>
      </c>
      <c r="C769">
        <v>0.19594182700854401</v>
      </c>
      <c r="D769">
        <v>0.52796187965755204</v>
      </c>
      <c r="E769">
        <v>7.6909796882510095E-2</v>
      </c>
      <c r="F769">
        <v>6.0750246908068399E-2</v>
      </c>
      <c r="G769">
        <v>2.68233087183034E-2</v>
      </c>
      <c r="H769">
        <v>1.73153721805413E-2</v>
      </c>
      <c r="I769">
        <v>0.12015339284108</v>
      </c>
      <c r="J769">
        <v>2.8923199999999998</v>
      </c>
      <c r="K769">
        <v>3.2384215736893101</v>
      </c>
    </row>
    <row r="770" spans="1:11" x14ac:dyDescent="0.25">
      <c r="A770">
        <v>5.3182169607687602</v>
      </c>
      <c r="B770">
        <v>9.7987380462265697E-2</v>
      </c>
      <c r="C770">
        <v>0.196624175861557</v>
      </c>
      <c r="D770">
        <v>0.52929767720200505</v>
      </c>
      <c r="E770">
        <v>7.6651831310431698E-2</v>
      </c>
      <c r="F770">
        <v>6.0430152090812303E-2</v>
      </c>
      <c r="G770">
        <v>2.6641616871019898E-2</v>
      </c>
      <c r="H770">
        <v>1.73153721805413E-2</v>
      </c>
      <c r="I770">
        <v>1.57188559690388E-4</v>
      </c>
      <c r="J770">
        <v>2.8923199999999998</v>
      </c>
      <c r="K770">
        <v>3.2384215736893101</v>
      </c>
    </row>
    <row r="771" spans="1:11" x14ac:dyDescent="0.25">
      <c r="A771">
        <v>5.3251417224364301</v>
      </c>
      <c r="B771">
        <v>9.8815503641755995E-2</v>
      </c>
      <c r="C771">
        <v>0.197306524714571</v>
      </c>
      <c r="D771">
        <v>0.53063347474645695</v>
      </c>
      <c r="E771">
        <v>7.6346769079548696E-2</v>
      </c>
      <c r="F771">
        <v>6.0110057273556297E-2</v>
      </c>
      <c r="G771">
        <v>2.6459925023736501E-2</v>
      </c>
      <c r="H771">
        <v>1.73153721805413E-2</v>
      </c>
      <c r="I771">
        <v>1.57188559690388E-4</v>
      </c>
      <c r="J771">
        <v>2.8923199999999998</v>
      </c>
      <c r="K771">
        <v>3.2384215736893101</v>
      </c>
    </row>
    <row r="772" spans="1:11" x14ac:dyDescent="0.25">
      <c r="A772">
        <v>5.3320664841041001</v>
      </c>
      <c r="B772">
        <v>9.9643626821246195E-2</v>
      </c>
      <c r="C772">
        <v>0.19798887356758399</v>
      </c>
      <c r="D772">
        <v>0.53196927229090996</v>
      </c>
      <c r="E772">
        <v>7.6041706848665694E-2</v>
      </c>
      <c r="F772">
        <v>5.9789962456300201E-2</v>
      </c>
      <c r="G772">
        <v>2.6278233176453E-2</v>
      </c>
      <c r="H772">
        <v>1.73153721805413E-2</v>
      </c>
      <c r="I772">
        <v>1.57188559690388E-4</v>
      </c>
      <c r="J772">
        <v>2.8923199999999998</v>
      </c>
      <c r="K772">
        <v>3.2384215736893101</v>
      </c>
    </row>
    <row r="773" spans="1:11" x14ac:dyDescent="0.25">
      <c r="A773">
        <v>5.3389912457717701</v>
      </c>
      <c r="B773">
        <v>0.10047175000073599</v>
      </c>
      <c r="C773">
        <v>0.19867122242059801</v>
      </c>
      <c r="D773">
        <v>0.53330506983536197</v>
      </c>
      <c r="E773">
        <v>7.5736644617782706E-2</v>
      </c>
      <c r="F773">
        <v>5.9469867639044098E-2</v>
      </c>
      <c r="G773">
        <v>2.6096541329169502E-2</v>
      </c>
      <c r="H773">
        <v>1.73153721805413E-2</v>
      </c>
      <c r="I773">
        <v>1.57188559690388E-4</v>
      </c>
      <c r="J773">
        <v>2.8923199999999998</v>
      </c>
      <c r="K773">
        <v>3.2384215736893101</v>
      </c>
    </row>
    <row r="774" spans="1:11" x14ac:dyDescent="0.25">
      <c r="A774">
        <v>5.3459160074394303</v>
      </c>
      <c r="B774">
        <v>0.101299873180226</v>
      </c>
      <c r="C774">
        <v>0.199353571273611</v>
      </c>
      <c r="D774">
        <v>0.53464086737981498</v>
      </c>
      <c r="E774">
        <v>7.5431582386899801E-2</v>
      </c>
      <c r="F774">
        <v>5.9149772821788099E-2</v>
      </c>
      <c r="G774">
        <v>2.5914849481886E-2</v>
      </c>
      <c r="H774">
        <v>1.73153721805413E-2</v>
      </c>
      <c r="I774">
        <v>1.57188559690388E-4</v>
      </c>
      <c r="J774">
        <v>2.8923199999999998</v>
      </c>
      <c r="K774">
        <v>3.2384215736893101</v>
      </c>
    </row>
    <row r="775" spans="1:11" x14ac:dyDescent="0.25">
      <c r="A775">
        <v>5.3528407691071003</v>
      </c>
      <c r="B775">
        <v>0.102127996359717</v>
      </c>
      <c r="C775">
        <v>0.20003592012662499</v>
      </c>
      <c r="D775">
        <v>0.53597666492426799</v>
      </c>
      <c r="E775">
        <v>7.5126520156016702E-2</v>
      </c>
      <c r="F775">
        <v>5.8829678004532003E-2</v>
      </c>
      <c r="G775">
        <v>2.5733157634602499E-2</v>
      </c>
      <c r="H775">
        <v>1.73153721805413E-2</v>
      </c>
      <c r="I775">
        <v>1.57188559690388E-4</v>
      </c>
      <c r="J775">
        <v>2.8923199999999998</v>
      </c>
      <c r="K775">
        <v>3.2384215736893101</v>
      </c>
    </row>
    <row r="776" spans="1:11" x14ac:dyDescent="0.25">
      <c r="A776">
        <v>5.3597655307747702</v>
      </c>
      <c r="B776">
        <v>0.102956119539207</v>
      </c>
      <c r="C776">
        <v>0.20071826897963799</v>
      </c>
      <c r="D776">
        <v>0.53731246246872</v>
      </c>
      <c r="E776">
        <v>7.4821457925133797E-2</v>
      </c>
      <c r="F776">
        <v>5.8509583187275997E-2</v>
      </c>
      <c r="G776">
        <v>2.5551465787319001E-2</v>
      </c>
      <c r="H776">
        <v>1.73153721805413E-2</v>
      </c>
      <c r="I776">
        <v>1.57188559690388E-4</v>
      </c>
      <c r="J776">
        <v>2.8923199999999998</v>
      </c>
      <c r="K776">
        <v>3.2384215736893101</v>
      </c>
    </row>
    <row r="777" spans="1:11" x14ac:dyDescent="0.25">
      <c r="A777">
        <v>5.3666902924424402</v>
      </c>
      <c r="B777">
        <v>0.103784242718697</v>
      </c>
      <c r="C777">
        <v>0.20140061783265101</v>
      </c>
      <c r="D777">
        <v>0.53864826001317201</v>
      </c>
      <c r="E777">
        <v>7.4516395694250795E-2</v>
      </c>
      <c r="F777">
        <v>5.8189488370019901E-2</v>
      </c>
      <c r="G777">
        <v>2.54742197860598E-2</v>
      </c>
      <c r="H777">
        <v>1.73153721805413E-2</v>
      </c>
      <c r="I777">
        <v>1.57188559690388E-4</v>
      </c>
      <c r="J777">
        <v>2.8923199999999998</v>
      </c>
      <c r="K777">
        <v>3.2384215736893101</v>
      </c>
    </row>
    <row r="778" spans="1:11" x14ac:dyDescent="0.25">
      <c r="A778">
        <v>5.3736150541101102</v>
      </c>
      <c r="B778">
        <v>0.104612365898188</v>
      </c>
      <c r="C778">
        <v>0.202082966685665</v>
      </c>
      <c r="D778">
        <v>0.53998405755762502</v>
      </c>
      <c r="E778">
        <v>7.4211333463367807E-2</v>
      </c>
      <c r="F778">
        <v>5.7869393552763798E-2</v>
      </c>
      <c r="G778">
        <v>2.5464485434998501E-2</v>
      </c>
      <c r="H778">
        <v>1.73153721805413E-2</v>
      </c>
      <c r="I778">
        <v>1.57188559690388E-4</v>
      </c>
      <c r="J778">
        <v>2.8923199999999998</v>
      </c>
      <c r="K778">
        <v>3.2384215736893101</v>
      </c>
    </row>
    <row r="779" spans="1:11" x14ac:dyDescent="0.25">
      <c r="A779">
        <v>5.3805398157777704</v>
      </c>
      <c r="B779">
        <v>0.105440489077678</v>
      </c>
      <c r="C779">
        <v>0.20276531553867799</v>
      </c>
      <c r="D779">
        <v>0.54131985510207703</v>
      </c>
      <c r="E779">
        <v>7.3906271232484805E-2</v>
      </c>
      <c r="F779">
        <v>5.7549298735507799E-2</v>
      </c>
      <c r="G779">
        <v>2.5454751083937101E-2</v>
      </c>
      <c r="H779">
        <v>1.73153721805413E-2</v>
      </c>
      <c r="I779">
        <v>1.57188559690388E-4</v>
      </c>
      <c r="J779">
        <v>2.8923199999999998</v>
      </c>
      <c r="K779">
        <v>3.2384215736893101</v>
      </c>
    </row>
    <row r="780" spans="1:11" x14ac:dyDescent="0.25">
      <c r="A780">
        <v>5.3874645774454404</v>
      </c>
      <c r="B780">
        <v>0.10626861225716799</v>
      </c>
      <c r="C780">
        <v>0.20344766439169201</v>
      </c>
      <c r="D780">
        <v>0.54265565264653004</v>
      </c>
      <c r="E780">
        <v>7.3601209001601803E-2</v>
      </c>
      <c r="F780">
        <v>5.72048082913846E-2</v>
      </c>
      <c r="G780">
        <v>2.5445016732875698E-2</v>
      </c>
      <c r="H780">
        <v>1.73153721805413E-2</v>
      </c>
      <c r="I780">
        <v>1.57188559690388E-4</v>
      </c>
      <c r="J780">
        <v>2.8923199999999998</v>
      </c>
      <c r="K780">
        <v>3.2384215736893101</v>
      </c>
    </row>
    <row r="781" spans="1:11" x14ac:dyDescent="0.25">
      <c r="A781">
        <v>5.3943893391131104</v>
      </c>
      <c r="B781">
        <v>0.107096735436659</v>
      </c>
      <c r="C781">
        <v>0.20413001324470501</v>
      </c>
      <c r="D781">
        <v>0.54399145019098305</v>
      </c>
      <c r="E781">
        <v>7.3296146770718801E-2</v>
      </c>
      <c r="F781">
        <v>5.6852697554752599E-2</v>
      </c>
      <c r="G781">
        <v>2.54352823818144E-2</v>
      </c>
      <c r="H781">
        <v>1.73153721805413E-2</v>
      </c>
      <c r="I781">
        <v>1.57188559690388E-4</v>
      </c>
      <c r="J781">
        <v>2.8923199999999998</v>
      </c>
      <c r="K781">
        <v>3.2384215736893101</v>
      </c>
    </row>
    <row r="782" spans="1:11" x14ac:dyDescent="0.25">
      <c r="A782">
        <v>5.4013141007807803</v>
      </c>
      <c r="B782">
        <v>0.10792485861614901</v>
      </c>
      <c r="C782">
        <v>0.204812362097718</v>
      </c>
      <c r="D782">
        <v>0.54532724773543495</v>
      </c>
      <c r="E782">
        <v>7.3032730322979994E-2</v>
      </c>
      <c r="F782">
        <v>5.65005868181205E-2</v>
      </c>
      <c r="G782">
        <v>2.5425548030753E-2</v>
      </c>
      <c r="H782">
        <v>1.73153721805413E-2</v>
      </c>
      <c r="I782">
        <v>1.57188559690388E-4</v>
      </c>
      <c r="J782">
        <v>2.8923199999999998</v>
      </c>
      <c r="K782">
        <v>3.2384215736893101</v>
      </c>
    </row>
    <row r="783" spans="1:11" x14ac:dyDescent="0.25">
      <c r="A783">
        <v>5.4082388624484397</v>
      </c>
      <c r="B783">
        <v>0.108752981795639</v>
      </c>
      <c r="C783">
        <v>0.20549471095073199</v>
      </c>
      <c r="D783">
        <v>0.54666304527988796</v>
      </c>
      <c r="E783">
        <v>7.27768942196933E-2</v>
      </c>
      <c r="F783">
        <v>5.6148476081488402E-2</v>
      </c>
      <c r="G783">
        <v>2.5415813679691601E-2</v>
      </c>
      <c r="H783">
        <v>1.73153721805413E-2</v>
      </c>
      <c r="I783">
        <v>1.57188559690388E-4</v>
      </c>
      <c r="J783">
        <v>2.8923199999999998</v>
      </c>
      <c r="K783">
        <v>3.2384215736893101</v>
      </c>
    </row>
    <row r="784" spans="1:11" x14ac:dyDescent="0.25">
      <c r="A784">
        <v>5.4151636241161096</v>
      </c>
      <c r="B784">
        <v>0.10958110497513</v>
      </c>
      <c r="C784">
        <v>0.20617705980374501</v>
      </c>
      <c r="D784">
        <v>0.54787788802182702</v>
      </c>
      <c r="E784">
        <v>7.2521058116406703E-2</v>
      </c>
      <c r="F784">
        <v>5.5796365344856401E-2</v>
      </c>
      <c r="G784">
        <v>2.5406079328630302E-2</v>
      </c>
      <c r="H784">
        <v>1.73153721805413E-2</v>
      </c>
      <c r="I784">
        <v>1.57188559690388E-4</v>
      </c>
      <c r="J784">
        <v>2.8923199999999998</v>
      </c>
      <c r="K784">
        <v>3.2384215736893101</v>
      </c>
    </row>
    <row r="785" spans="1:11" x14ac:dyDescent="0.25">
      <c r="A785">
        <v>5.4220883857837796</v>
      </c>
      <c r="B785">
        <v>0.11040922815462</v>
      </c>
      <c r="C785">
        <v>0.206859408656759</v>
      </c>
      <c r="D785">
        <v>0.548224631899214</v>
      </c>
      <c r="E785">
        <v>7.2265222013119995E-2</v>
      </c>
      <c r="F785">
        <v>5.5444254608224303E-2</v>
      </c>
      <c r="G785">
        <v>2.5396344977568899E-2</v>
      </c>
      <c r="H785">
        <v>1.73153721805413E-2</v>
      </c>
      <c r="I785">
        <v>1.57188559690388E-4</v>
      </c>
      <c r="J785">
        <v>2.8923199999999998</v>
      </c>
      <c r="K785">
        <v>3.2384215736893101</v>
      </c>
    </row>
    <row r="786" spans="1:11" x14ac:dyDescent="0.25">
      <c r="A786">
        <v>5.4290131474514496</v>
      </c>
      <c r="B786">
        <v>0.11123735133411</v>
      </c>
      <c r="C786">
        <v>0.207541757509772</v>
      </c>
      <c r="D786">
        <v>0.54857137577660098</v>
      </c>
      <c r="E786">
        <v>7.2009385909833301E-2</v>
      </c>
      <c r="F786">
        <v>5.5092143871592197E-2</v>
      </c>
      <c r="G786">
        <v>2.5386610626507499E-2</v>
      </c>
      <c r="H786">
        <v>1.73153721805413E-2</v>
      </c>
      <c r="I786">
        <v>1.57188559690388E-4</v>
      </c>
      <c r="J786">
        <v>2.8923199999999998</v>
      </c>
      <c r="K786">
        <v>3.2384215736893101</v>
      </c>
    </row>
    <row r="787" spans="1:11" x14ac:dyDescent="0.25">
      <c r="A787">
        <v>5.4359379091191098</v>
      </c>
      <c r="B787">
        <v>0.11206547451360099</v>
      </c>
      <c r="C787">
        <v>0.20822410636278599</v>
      </c>
      <c r="D787">
        <v>0.54891811965398796</v>
      </c>
      <c r="E787">
        <v>7.1753549806546593E-2</v>
      </c>
      <c r="F787">
        <v>5.4740033134960203E-2</v>
      </c>
      <c r="G787">
        <v>2.53768762754462E-2</v>
      </c>
      <c r="H787">
        <v>1.73153721805413E-2</v>
      </c>
      <c r="I787">
        <v>1.57188559690388E-4</v>
      </c>
      <c r="J787">
        <v>2.8923199999999998</v>
      </c>
      <c r="K787">
        <v>3.2384215736893101</v>
      </c>
    </row>
    <row r="788" spans="1:11" x14ac:dyDescent="0.25">
      <c r="A788">
        <v>5.4428626707867798</v>
      </c>
      <c r="B788">
        <v>0.112893597693091</v>
      </c>
      <c r="C788">
        <v>0.20890645521579901</v>
      </c>
      <c r="D788">
        <v>0.54926486353137505</v>
      </c>
      <c r="E788">
        <v>7.1497713703259996E-2</v>
      </c>
      <c r="F788">
        <v>5.4387922398328098E-2</v>
      </c>
      <c r="G788">
        <v>2.5367141924384801E-2</v>
      </c>
      <c r="H788">
        <v>1.73153721805413E-2</v>
      </c>
      <c r="I788">
        <v>1.57188559690388E-4</v>
      </c>
      <c r="J788">
        <v>2.8923199999999998</v>
      </c>
      <c r="K788">
        <v>3.2384215736893101</v>
      </c>
    </row>
    <row r="789" spans="1:11" x14ac:dyDescent="0.25">
      <c r="A789">
        <v>5.4497874324544497</v>
      </c>
      <c r="B789">
        <v>0.11372172087258101</v>
      </c>
      <c r="C789">
        <v>0.209588804068812</v>
      </c>
      <c r="D789">
        <v>0.54961160740876203</v>
      </c>
      <c r="E789">
        <v>7.1241877599973302E-2</v>
      </c>
      <c r="F789">
        <v>5.4035811661696E-2</v>
      </c>
      <c r="G789">
        <v>2.5357407573323401E-2</v>
      </c>
      <c r="H789">
        <v>1.73153721805413E-2</v>
      </c>
      <c r="I789">
        <v>1.57188559690388E-4</v>
      </c>
      <c r="J789">
        <v>2.8923199999999998</v>
      </c>
      <c r="K789">
        <v>3.2384215736893101</v>
      </c>
    </row>
    <row r="790" spans="1:11" x14ac:dyDescent="0.25">
      <c r="A790">
        <v>5.4567121941221197</v>
      </c>
      <c r="B790">
        <v>0.114549844052072</v>
      </c>
      <c r="C790">
        <v>0.21027115292182599</v>
      </c>
      <c r="D790">
        <v>0.54995835128614901</v>
      </c>
      <c r="E790">
        <v>7.0986041496686594E-2</v>
      </c>
      <c r="F790">
        <v>5.3683700925063901E-2</v>
      </c>
      <c r="G790">
        <v>2.5347673222262099E-2</v>
      </c>
      <c r="H790">
        <v>1.73153721805413E-2</v>
      </c>
      <c r="I790">
        <v>1.57188559690388E-4</v>
      </c>
      <c r="J790">
        <v>2.8923199999999998</v>
      </c>
      <c r="K790">
        <v>3.2384215736893101</v>
      </c>
    </row>
    <row r="791" spans="1:11" x14ac:dyDescent="0.25">
      <c r="A791">
        <v>5.4636369557897897</v>
      </c>
      <c r="B791">
        <v>0.115377967231562</v>
      </c>
      <c r="C791">
        <v>0.21095350177483899</v>
      </c>
      <c r="D791">
        <v>0.55030509516353598</v>
      </c>
      <c r="E791">
        <v>7.0730205393399997E-2</v>
      </c>
      <c r="F791">
        <v>5.33315901884319E-2</v>
      </c>
      <c r="G791">
        <v>2.5337938871200699E-2</v>
      </c>
      <c r="H791">
        <v>1.73153721805413E-2</v>
      </c>
      <c r="I791">
        <v>1.57188559690388E-4</v>
      </c>
      <c r="J791">
        <v>2.8923199999999998</v>
      </c>
      <c r="K791">
        <v>3.2384215736893101</v>
      </c>
    </row>
    <row r="792" spans="1:11" x14ac:dyDescent="0.25">
      <c r="A792">
        <v>5.4705617174574499</v>
      </c>
      <c r="B792">
        <v>0.116206090411052</v>
      </c>
      <c r="C792">
        <v>0.21163585062785301</v>
      </c>
      <c r="D792">
        <v>0.55065183904092296</v>
      </c>
      <c r="E792">
        <v>7.0474369290113303E-2</v>
      </c>
      <c r="F792">
        <v>5.2979479451799802E-2</v>
      </c>
      <c r="G792">
        <v>2.53282045201393E-2</v>
      </c>
      <c r="H792">
        <v>1.73153721805413E-2</v>
      </c>
      <c r="I792">
        <v>1.57188559690388E-4</v>
      </c>
      <c r="J792">
        <v>2.8923199999999998</v>
      </c>
      <c r="K792">
        <v>3.2384215736893101</v>
      </c>
    </row>
    <row r="793" spans="1:11" x14ac:dyDescent="0.25">
      <c r="A793">
        <v>5.4774864791251199</v>
      </c>
      <c r="B793">
        <v>0.117034213590543</v>
      </c>
      <c r="C793">
        <v>0.212318199480866</v>
      </c>
      <c r="D793">
        <v>0.55099858291831005</v>
      </c>
      <c r="E793">
        <v>7.0218533186826596E-2</v>
      </c>
      <c r="F793">
        <v>5.2627368715167697E-2</v>
      </c>
      <c r="G793">
        <v>2.5315759978221199E-2</v>
      </c>
      <c r="H793">
        <v>1.73153721805413E-2</v>
      </c>
      <c r="I793">
        <v>1.57188559690388E-4</v>
      </c>
      <c r="J793">
        <v>2.8923199999999998</v>
      </c>
      <c r="K793">
        <v>3.2384215736893101</v>
      </c>
    </row>
    <row r="794" spans="1:11" x14ac:dyDescent="0.25">
      <c r="A794">
        <v>5.4844112407927899</v>
      </c>
      <c r="B794">
        <v>0.11786233677003299</v>
      </c>
      <c r="C794">
        <v>0.21300054833387999</v>
      </c>
      <c r="D794">
        <v>0.55134532679569703</v>
      </c>
      <c r="E794">
        <v>6.9962697083539901E-2</v>
      </c>
      <c r="F794">
        <v>5.2275257978535702E-2</v>
      </c>
      <c r="G794">
        <v>2.5296619650923901E-2</v>
      </c>
      <c r="H794">
        <v>1.73153721805413E-2</v>
      </c>
      <c r="I794">
        <v>1.57188559690388E-4</v>
      </c>
      <c r="J794">
        <v>2.8923199999999998</v>
      </c>
      <c r="K794">
        <v>3.2384215736893101</v>
      </c>
    </row>
    <row r="795" spans="1:11" x14ac:dyDescent="0.25">
      <c r="A795">
        <v>5.4913360024604598</v>
      </c>
      <c r="B795">
        <v>0.118487389694893</v>
      </c>
      <c r="C795">
        <v>0.21368289718689301</v>
      </c>
      <c r="D795">
        <v>0.55169207067308401</v>
      </c>
      <c r="E795">
        <v>6.9706860980253194E-2</v>
      </c>
      <c r="F795">
        <v>5.1923147241903597E-2</v>
      </c>
      <c r="G795">
        <v>2.52774793236266E-2</v>
      </c>
      <c r="H795">
        <v>1.73153721805413E-2</v>
      </c>
      <c r="I795">
        <v>1.57188559690388E-4</v>
      </c>
      <c r="J795">
        <v>2.8923199999999998</v>
      </c>
      <c r="K795">
        <v>3.2384215736893101</v>
      </c>
    </row>
    <row r="796" spans="1:11" x14ac:dyDescent="0.25">
      <c r="A796">
        <v>5.49826076412812</v>
      </c>
      <c r="B796">
        <v>0.11905006300351501</v>
      </c>
      <c r="C796">
        <v>0.214365246039906</v>
      </c>
      <c r="D796">
        <v>0.55203881455047099</v>
      </c>
      <c r="E796">
        <v>6.9451024876966597E-2</v>
      </c>
      <c r="F796">
        <v>5.1571036505271499E-2</v>
      </c>
      <c r="G796">
        <v>2.5258338996329299E-2</v>
      </c>
      <c r="H796">
        <v>1.73153721805413E-2</v>
      </c>
      <c r="I796">
        <v>1.57188559690388E-4</v>
      </c>
      <c r="J796">
        <v>2.8923199999999998</v>
      </c>
      <c r="K796">
        <v>3.2384215736893101</v>
      </c>
    </row>
    <row r="797" spans="1:11" x14ac:dyDescent="0.25">
      <c r="A797">
        <v>5.50518552579579</v>
      </c>
      <c r="B797">
        <v>0.11961273631213799</v>
      </c>
      <c r="C797">
        <v>0.21504759489292</v>
      </c>
      <c r="D797">
        <v>0.55238555842785797</v>
      </c>
      <c r="E797">
        <v>6.9195188773679903E-2</v>
      </c>
      <c r="F797">
        <v>5.1218925768639498E-2</v>
      </c>
      <c r="G797">
        <v>2.5239198669032001E-2</v>
      </c>
      <c r="H797">
        <v>1.73153721805413E-2</v>
      </c>
      <c r="I797">
        <v>1.57188559690388E-4</v>
      </c>
      <c r="J797">
        <v>2.8923199999999998</v>
      </c>
      <c r="K797">
        <v>3.2384215736893101</v>
      </c>
    </row>
    <row r="798" spans="1:11" x14ac:dyDescent="0.25">
      <c r="A798">
        <v>5.51211028746346</v>
      </c>
      <c r="B798">
        <v>0.12017540962076</v>
      </c>
      <c r="C798">
        <v>0.21572994374593299</v>
      </c>
      <c r="D798">
        <v>0.55273230230524495</v>
      </c>
      <c r="E798">
        <v>6.8939352670393195E-2</v>
      </c>
      <c r="F798">
        <v>5.0902539529465898E-2</v>
      </c>
      <c r="G798">
        <v>2.52200583417347E-2</v>
      </c>
      <c r="H798">
        <v>1.73153721805413E-2</v>
      </c>
      <c r="I798">
        <v>1.57188559690388E-4</v>
      </c>
      <c r="J798">
        <v>2.8923199999999998</v>
      </c>
      <c r="K798">
        <v>3.2384215736893101</v>
      </c>
    </row>
    <row r="799" spans="1:11" x14ac:dyDescent="0.25">
      <c r="A799">
        <v>5.51903504913113</v>
      </c>
      <c r="B799">
        <v>0.120738082929382</v>
      </c>
      <c r="C799">
        <v>0.21641229259894701</v>
      </c>
      <c r="D799">
        <v>0.55307904618263204</v>
      </c>
      <c r="E799">
        <v>6.8683516567106598E-2</v>
      </c>
      <c r="F799">
        <v>5.0614344590196203E-2</v>
      </c>
      <c r="G799">
        <v>2.5200918014437398E-2</v>
      </c>
      <c r="H799">
        <v>1.73153721805413E-2</v>
      </c>
      <c r="I799">
        <v>1.57188559690388E-4</v>
      </c>
      <c r="J799">
        <v>2.8923199999999998</v>
      </c>
      <c r="K799">
        <v>3.2384215736893101</v>
      </c>
    </row>
    <row r="800" spans="1:11" x14ac:dyDescent="0.25">
      <c r="A800">
        <v>5.5259598107987902</v>
      </c>
      <c r="B800">
        <v>0.121300756238004</v>
      </c>
      <c r="C800">
        <v>0.21709464145196</v>
      </c>
      <c r="D800">
        <v>0.55342579006001902</v>
      </c>
      <c r="E800">
        <v>6.8427680463819904E-2</v>
      </c>
      <c r="F800">
        <v>5.0326149650926501E-2</v>
      </c>
      <c r="G800">
        <v>2.5181777687140101E-2</v>
      </c>
      <c r="H800">
        <v>1.73153721805413E-2</v>
      </c>
      <c r="I800">
        <v>1.57188559690388E-4</v>
      </c>
      <c r="J800">
        <v>2.8923199999999998</v>
      </c>
      <c r="K800">
        <v>3.2384215736893101</v>
      </c>
    </row>
    <row r="801" spans="1:11" x14ac:dyDescent="0.25">
      <c r="A801">
        <v>5.5328845724664601</v>
      </c>
      <c r="B801">
        <v>0.121863429546626</v>
      </c>
      <c r="C801">
        <v>0.21777699030497299</v>
      </c>
      <c r="D801">
        <v>0.55178047333674496</v>
      </c>
      <c r="E801">
        <v>6.8171844360533196E-2</v>
      </c>
      <c r="F801">
        <v>5.0037954711656799E-2</v>
      </c>
      <c r="G801">
        <v>2.51626373598428E-2</v>
      </c>
      <c r="H801">
        <v>1.73153721805413E-2</v>
      </c>
      <c r="I801">
        <v>1.57188559690388E-4</v>
      </c>
      <c r="J801">
        <v>2.8923199999999998</v>
      </c>
      <c r="K801">
        <v>3.2384215736893101</v>
      </c>
    </row>
    <row r="802" spans="1:11" x14ac:dyDescent="0.25">
      <c r="A802">
        <v>5.5398093341341301</v>
      </c>
      <c r="B802">
        <v>0.12242610285524901</v>
      </c>
      <c r="C802">
        <v>0.21845933915798699</v>
      </c>
      <c r="D802">
        <v>0.54916496150785099</v>
      </c>
      <c r="E802">
        <v>6.7916008257246599E-2</v>
      </c>
      <c r="F802">
        <v>4.97497597723872E-2</v>
      </c>
      <c r="G802">
        <v>2.5143497032545599E-2</v>
      </c>
      <c r="H802">
        <v>1.73153721805413E-2</v>
      </c>
      <c r="I802">
        <v>1.57188559690388E-4</v>
      </c>
      <c r="J802">
        <v>2.8923199999999998</v>
      </c>
      <c r="K802">
        <v>3.2384215736893101</v>
      </c>
    </row>
    <row r="803" spans="1:11" x14ac:dyDescent="0.25">
      <c r="A803">
        <v>5.5467340958018001</v>
      </c>
      <c r="B803">
        <v>0.12298877616387099</v>
      </c>
      <c r="C803">
        <v>0.21914168801100001</v>
      </c>
      <c r="D803">
        <v>0.54654944967895702</v>
      </c>
      <c r="E803">
        <v>6.7660172153959905E-2</v>
      </c>
      <c r="F803">
        <v>4.9461564833117401E-2</v>
      </c>
      <c r="G803">
        <v>2.5124356705248301E-2</v>
      </c>
      <c r="H803">
        <v>1.73153721805413E-2</v>
      </c>
      <c r="I803">
        <v>1.57188559690388E-4</v>
      </c>
      <c r="J803">
        <v>2.8923199999999998</v>
      </c>
      <c r="K803">
        <v>3.2384215736893101</v>
      </c>
    </row>
    <row r="804" spans="1:11" x14ac:dyDescent="0.25">
      <c r="A804">
        <v>5.5536588574694603</v>
      </c>
      <c r="B804">
        <v>0.123551449472493</v>
      </c>
      <c r="C804">
        <v>0.219824036864014</v>
      </c>
      <c r="D804">
        <v>0.54393393785006405</v>
      </c>
      <c r="E804">
        <v>6.7445504453226598E-2</v>
      </c>
      <c r="F804">
        <v>4.9173369893847803E-2</v>
      </c>
      <c r="G804">
        <v>2.5057115332292199E-2</v>
      </c>
      <c r="H804">
        <v>1.94574507725669E-7</v>
      </c>
      <c r="I804">
        <v>1.57188559690388E-4</v>
      </c>
      <c r="J804">
        <v>2.8923199999999998</v>
      </c>
      <c r="K804">
        <v>3.2384215736893101</v>
      </c>
    </row>
    <row r="805" spans="1:11" x14ac:dyDescent="0.25">
      <c r="A805">
        <v>5.5605836191371303</v>
      </c>
      <c r="B805">
        <v>0.124114122781115</v>
      </c>
      <c r="C805">
        <v>0.22050638571702699</v>
      </c>
      <c r="D805">
        <v>0.54131842602116997</v>
      </c>
      <c r="E805">
        <v>6.7317682246856594E-2</v>
      </c>
      <c r="F805">
        <v>4.8885174954578003E-2</v>
      </c>
      <c r="G805">
        <v>2.4936475950392001E-2</v>
      </c>
      <c r="H805">
        <v>1.94574507725669E-7</v>
      </c>
      <c r="I805">
        <v>1.57188559690388E-4</v>
      </c>
      <c r="J805">
        <v>2.8923199999999998</v>
      </c>
      <c r="K805">
        <v>3.2384215736893101</v>
      </c>
    </row>
    <row r="806" spans="1:11" x14ac:dyDescent="0.25">
      <c r="A806">
        <v>5.5675083808048003</v>
      </c>
      <c r="B806">
        <v>0.124676796089737</v>
      </c>
      <c r="C806">
        <v>0.22118873457004001</v>
      </c>
      <c r="D806">
        <v>0.538702914192277</v>
      </c>
      <c r="E806">
        <v>6.7189860040486604E-2</v>
      </c>
      <c r="F806">
        <v>4.8596980015308398E-2</v>
      </c>
      <c r="G806">
        <v>2.4815836568491699E-2</v>
      </c>
      <c r="H806">
        <v>1.94574507725669E-7</v>
      </c>
      <c r="I806">
        <v>1.57188559690388E-4</v>
      </c>
      <c r="J806">
        <v>2.8923199999999998</v>
      </c>
      <c r="K806">
        <v>3.2384215736893101</v>
      </c>
    </row>
    <row r="807" spans="1:11" x14ac:dyDescent="0.25">
      <c r="A807">
        <v>5.5744331424724702</v>
      </c>
      <c r="B807">
        <v>0.125239469398359</v>
      </c>
      <c r="C807">
        <v>0.221896118881</v>
      </c>
      <c r="D807">
        <v>0.53608740236338304</v>
      </c>
      <c r="E807">
        <v>6.70620378341166E-2</v>
      </c>
      <c r="F807">
        <v>4.8308785076038703E-2</v>
      </c>
      <c r="G807">
        <v>2.4695197186591501E-2</v>
      </c>
      <c r="H807">
        <v>1.94574507725669E-7</v>
      </c>
      <c r="I807">
        <v>1.57188559690388E-4</v>
      </c>
      <c r="J807">
        <v>2.8923199999999998</v>
      </c>
      <c r="K807">
        <v>3.2384215736893101</v>
      </c>
    </row>
    <row r="808" spans="1:11" x14ac:dyDescent="0.25">
      <c r="A808">
        <v>5.5813579041401402</v>
      </c>
      <c r="B808">
        <v>0.12580214270698201</v>
      </c>
      <c r="C808">
        <v>0.222640936740852</v>
      </c>
      <c r="D808">
        <v>0.53347189053448896</v>
      </c>
      <c r="E808">
        <v>6.6934215627746596E-2</v>
      </c>
      <c r="F808">
        <v>4.8020590136769001E-2</v>
      </c>
      <c r="G808">
        <v>2.4574557804691199E-2</v>
      </c>
      <c r="H808">
        <v>1.94574507725669E-7</v>
      </c>
      <c r="I808">
        <v>1.57188559690388E-4</v>
      </c>
      <c r="J808">
        <v>2.8923199999999998</v>
      </c>
      <c r="K808">
        <v>3.2384215736893101</v>
      </c>
    </row>
    <row r="809" spans="1:11" x14ac:dyDescent="0.25">
      <c r="A809">
        <v>5.5882826658078004</v>
      </c>
      <c r="B809">
        <v>0.12636481601560401</v>
      </c>
      <c r="C809">
        <v>0.22338575460070401</v>
      </c>
      <c r="D809">
        <v>0.53085637870559599</v>
      </c>
      <c r="E809">
        <v>6.6806393421376495E-2</v>
      </c>
      <c r="F809">
        <v>4.7732395197499299E-2</v>
      </c>
      <c r="G809">
        <v>2.4453918422791002E-2</v>
      </c>
      <c r="H809">
        <v>1.94574507725669E-7</v>
      </c>
      <c r="I809">
        <v>1.57188559690388E-4</v>
      </c>
      <c r="J809">
        <v>2.8923199999999998</v>
      </c>
      <c r="K809">
        <v>3.2384215736893101</v>
      </c>
    </row>
    <row r="810" spans="1:11" x14ac:dyDescent="0.25">
      <c r="A810">
        <v>5.5952074274754704</v>
      </c>
      <c r="B810">
        <v>0.12692748932422601</v>
      </c>
      <c r="C810">
        <v>0.22413057246055601</v>
      </c>
      <c r="D810">
        <v>0.52824086687670202</v>
      </c>
      <c r="E810">
        <v>6.6678571215006505E-2</v>
      </c>
      <c r="F810">
        <v>4.7444200258229603E-2</v>
      </c>
      <c r="G810">
        <v>2.42490371763073E-2</v>
      </c>
      <c r="H810">
        <v>1.94574507725669E-7</v>
      </c>
      <c r="I810">
        <v>1.57188559690388E-4</v>
      </c>
      <c r="J810">
        <v>2.8923199999999998</v>
      </c>
      <c r="K810">
        <v>3.2384215736893101</v>
      </c>
    </row>
    <row r="811" spans="1:11" x14ac:dyDescent="0.25">
      <c r="A811">
        <v>5.6021321891431404</v>
      </c>
      <c r="B811">
        <v>0.12749016263284799</v>
      </c>
      <c r="C811">
        <v>0.22487539032040901</v>
      </c>
      <c r="D811">
        <v>0.52562535504780905</v>
      </c>
      <c r="E811">
        <v>6.6550749008636501E-2</v>
      </c>
      <c r="F811">
        <v>4.7156005318959901E-2</v>
      </c>
      <c r="G811">
        <v>2.3970551713677499E-2</v>
      </c>
      <c r="H811">
        <v>1.94574507725669E-7</v>
      </c>
      <c r="I811">
        <v>1.57188559690388E-4</v>
      </c>
      <c r="J811">
        <v>2.8923199999999998</v>
      </c>
      <c r="K811">
        <v>3.2384215736893101</v>
      </c>
    </row>
    <row r="812" spans="1:11" x14ac:dyDescent="0.25">
      <c r="A812">
        <v>5.6090569508108103</v>
      </c>
      <c r="B812">
        <v>0.12805283594146999</v>
      </c>
      <c r="C812">
        <v>0.22562020818026099</v>
      </c>
      <c r="D812">
        <v>0.52300984321891497</v>
      </c>
      <c r="E812">
        <v>6.6422926802266594E-2</v>
      </c>
      <c r="F812">
        <v>4.6867810379690199E-2</v>
      </c>
      <c r="G812">
        <v>2.3692066251047601E-2</v>
      </c>
      <c r="H812">
        <v>1.94574507725669E-7</v>
      </c>
      <c r="I812">
        <v>1.57188559690388E-4</v>
      </c>
      <c r="J812">
        <v>2.8923199999999998</v>
      </c>
      <c r="K812">
        <v>3.2384215736893101</v>
      </c>
    </row>
    <row r="813" spans="1:11" x14ac:dyDescent="0.25">
      <c r="A813">
        <v>5.6159817124784697</v>
      </c>
      <c r="B813">
        <v>0.12861550925009299</v>
      </c>
      <c r="C813">
        <v>0.22636502604011299</v>
      </c>
      <c r="D813">
        <v>0.520394331390021</v>
      </c>
      <c r="E813">
        <v>6.6295104595896506E-2</v>
      </c>
      <c r="F813">
        <v>4.6579615440420503E-2</v>
      </c>
      <c r="G813">
        <v>2.3413580788417699E-2</v>
      </c>
      <c r="H813">
        <v>1.94574507725669E-7</v>
      </c>
      <c r="I813">
        <v>1.57188559690388E-4</v>
      </c>
      <c r="J813">
        <v>2.8923199999999998</v>
      </c>
      <c r="K813">
        <v>3.2384215736893101</v>
      </c>
    </row>
    <row r="814" spans="1:11" x14ac:dyDescent="0.25">
      <c r="A814">
        <v>5.6229064741461396</v>
      </c>
      <c r="B814">
        <v>0.12917818255871499</v>
      </c>
      <c r="C814">
        <v>0.227109843899965</v>
      </c>
      <c r="D814">
        <v>0.51777881956112803</v>
      </c>
      <c r="E814">
        <v>6.6167282389526502E-2</v>
      </c>
      <c r="F814">
        <v>4.6309379780083801E-2</v>
      </c>
      <c r="G814">
        <v>2.3135095325787801E-2</v>
      </c>
      <c r="H814">
        <v>1.94574507725669E-7</v>
      </c>
      <c r="I814">
        <v>1.57188559690388E-4</v>
      </c>
      <c r="J814">
        <v>2.8923199999999998</v>
      </c>
      <c r="K814">
        <v>3.2384215736893101</v>
      </c>
    </row>
    <row r="815" spans="1:11" x14ac:dyDescent="0.25">
      <c r="A815">
        <v>5.6298312358138096</v>
      </c>
      <c r="B815">
        <v>0.129740855867337</v>
      </c>
      <c r="C815">
        <v>0.227854661759818</v>
      </c>
      <c r="D815">
        <v>0.51516330773223395</v>
      </c>
      <c r="E815">
        <v>6.6039460183156498E-2</v>
      </c>
      <c r="F815">
        <v>4.6045926592626997E-2</v>
      </c>
      <c r="G815">
        <v>2.2856609863157899E-2</v>
      </c>
      <c r="H815">
        <v>1.94574507725669E-7</v>
      </c>
      <c r="I815">
        <v>1.57188559690388E-4</v>
      </c>
      <c r="J815">
        <v>2.8923199999999998</v>
      </c>
      <c r="K815">
        <v>3.2384215736893101</v>
      </c>
    </row>
    <row r="816" spans="1:11" x14ac:dyDescent="0.25">
      <c r="A816">
        <v>5.6367559974814796</v>
      </c>
      <c r="B816">
        <v>0.130303529175959</v>
      </c>
      <c r="C816">
        <v>0.22859947961967</v>
      </c>
      <c r="D816">
        <v>0.51254779590333999</v>
      </c>
      <c r="E816">
        <v>6.5911637976786494E-2</v>
      </c>
      <c r="F816">
        <v>4.5782473405170297E-2</v>
      </c>
      <c r="G816">
        <v>2.2578124400528098E-2</v>
      </c>
      <c r="H816">
        <v>1.94574507725669E-7</v>
      </c>
      <c r="I816">
        <v>1.57188559690388E-4</v>
      </c>
      <c r="J816">
        <v>2.8923199999999998</v>
      </c>
      <c r="K816">
        <v>3.2384215736893101</v>
      </c>
    </row>
    <row r="817" spans="1:11" x14ac:dyDescent="0.25">
      <c r="A817">
        <v>5.6436807591491398</v>
      </c>
      <c r="B817">
        <v>0.130866202484581</v>
      </c>
      <c r="C817">
        <v>0.22934429747952201</v>
      </c>
      <c r="D817">
        <v>0.50993228407444702</v>
      </c>
      <c r="E817">
        <v>6.5783815770416504E-2</v>
      </c>
      <c r="F817">
        <v>4.55190202177135E-2</v>
      </c>
      <c r="G817">
        <v>2.22996389378982E-2</v>
      </c>
      <c r="H817">
        <v>1.94574507725669E-7</v>
      </c>
      <c r="I817">
        <v>1.57188559690388E-4</v>
      </c>
      <c r="J817">
        <v>2.8923199999999998</v>
      </c>
      <c r="K817">
        <v>3.2384215736893101</v>
      </c>
    </row>
    <row r="818" spans="1:11" x14ac:dyDescent="0.25">
      <c r="A818">
        <v>5.6506055208168098</v>
      </c>
      <c r="B818">
        <v>0.131428875793204</v>
      </c>
      <c r="C818">
        <v>0.23008911533937401</v>
      </c>
      <c r="D818">
        <v>0.50731677224555305</v>
      </c>
      <c r="E818">
        <v>6.56559935640465E-2</v>
      </c>
      <c r="F818">
        <v>4.5255567030256703E-2</v>
      </c>
      <c r="G818">
        <v>2.2021153475268299E-2</v>
      </c>
      <c r="H818">
        <v>1.94574507725669E-7</v>
      </c>
      <c r="I818">
        <v>1.57188559690388E-4</v>
      </c>
      <c r="J818">
        <v>2.8923199999999998</v>
      </c>
      <c r="K818">
        <v>3.2384215736893101</v>
      </c>
    </row>
    <row r="819" spans="1:11" x14ac:dyDescent="0.25">
      <c r="A819">
        <v>5.6575302824844798</v>
      </c>
      <c r="B819">
        <v>0.13199154910182601</v>
      </c>
      <c r="C819">
        <v>0.23083393319922699</v>
      </c>
      <c r="D819">
        <v>0.50470126041665997</v>
      </c>
      <c r="E819">
        <v>6.5457137470761401E-2</v>
      </c>
      <c r="F819">
        <v>4.49921138427999E-2</v>
      </c>
      <c r="G819">
        <v>2.17426680126384E-2</v>
      </c>
      <c r="H819">
        <v>1.94574507725669E-7</v>
      </c>
      <c r="I819">
        <v>1.57188559690388E-4</v>
      </c>
      <c r="J819">
        <v>2.8923199999999998</v>
      </c>
      <c r="K819">
        <v>3.2384215736893101</v>
      </c>
    </row>
    <row r="820" spans="1:11" x14ac:dyDescent="0.25">
      <c r="A820">
        <v>5.6644550441521497</v>
      </c>
      <c r="B820">
        <v>0.13255422241044801</v>
      </c>
      <c r="C820">
        <v>0.23157875105907899</v>
      </c>
      <c r="D820">
        <v>0.502085748587766</v>
      </c>
      <c r="E820">
        <v>6.5149442369374602E-2</v>
      </c>
      <c r="F820">
        <v>4.4728660655343103E-2</v>
      </c>
      <c r="G820">
        <v>2.1464182550008499E-2</v>
      </c>
      <c r="H820">
        <v>1.94574507725669E-7</v>
      </c>
      <c r="I820">
        <v>1.57188559690388E-4</v>
      </c>
      <c r="J820">
        <v>2.8923199999999998</v>
      </c>
      <c r="K820">
        <v>3.2384215736893101</v>
      </c>
    </row>
    <row r="821" spans="1:11" x14ac:dyDescent="0.25">
      <c r="A821">
        <v>5.6713798058198197</v>
      </c>
      <c r="B821">
        <v>0.13311689571907001</v>
      </c>
      <c r="C821">
        <v>0.23232356891893099</v>
      </c>
      <c r="D821">
        <v>0.49947023675887198</v>
      </c>
      <c r="E821">
        <v>6.4841747267987804E-2</v>
      </c>
      <c r="F821">
        <v>4.4465207467886299E-2</v>
      </c>
      <c r="G821">
        <v>2.1185697087378701E-2</v>
      </c>
      <c r="H821">
        <v>1.94574507725669E-7</v>
      </c>
      <c r="I821">
        <v>1.57188559690388E-4</v>
      </c>
      <c r="J821">
        <v>2.8923199999999998</v>
      </c>
      <c r="K821">
        <v>3.2384215736893101</v>
      </c>
    </row>
    <row r="822" spans="1:11" x14ac:dyDescent="0.25">
      <c r="A822">
        <v>5.6783045674874799</v>
      </c>
      <c r="B822">
        <v>0.13367956902769201</v>
      </c>
      <c r="C822">
        <v>0.233068386778783</v>
      </c>
      <c r="D822">
        <v>0.49685472492997901</v>
      </c>
      <c r="E822">
        <v>6.4534052166601102E-2</v>
      </c>
      <c r="F822">
        <v>4.4201754280429599E-2</v>
      </c>
      <c r="G822">
        <v>2.09072116247488E-2</v>
      </c>
      <c r="H822">
        <v>1.94574507725669E-7</v>
      </c>
      <c r="I822">
        <v>1.57188559690388E-4</v>
      </c>
      <c r="J822">
        <v>2.8923199999999998</v>
      </c>
      <c r="K822">
        <v>3.2384215736893101</v>
      </c>
    </row>
    <row r="823" spans="1:11" x14ac:dyDescent="0.25">
      <c r="A823">
        <v>5.6852293291551499</v>
      </c>
      <c r="B823">
        <v>0.13424224233631499</v>
      </c>
      <c r="C823">
        <v>0.233813204638636</v>
      </c>
      <c r="D823">
        <v>0.49423921310108498</v>
      </c>
      <c r="E823">
        <v>6.4226357065214207E-2</v>
      </c>
      <c r="F823">
        <v>4.3938301092972802E-2</v>
      </c>
      <c r="G823">
        <v>2.0628726162118902E-2</v>
      </c>
      <c r="H823">
        <v>1.94574507725669E-7</v>
      </c>
      <c r="I823">
        <v>1.57188559690388E-4</v>
      </c>
      <c r="J823">
        <v>2.8923199999999998</v>
      </c>
      <c r="K823">
        <v>3.2384215736893101</v>
      </c>
    </row>
    <row r="824" spans="1:11" x14ac:dyDescent="0.25">
      <c r="A824">
        <v>5.6921540908228199</v>
      </c>
      <c r="B824">
        <v>0.13480491564493699</v>
      </c>
      <c r="C824">
        <v>0.23455802249848801</v>
      </c>
      <c r="D824">
        <v>0.49162370127219102</v>
      </c>
      <c r="E824">
        <v>6.3918661963827506E-2</v>
      </c>
      <c r="F824">
        <v>4.3674847905515998E-2</v>
      </c>
      <c r="G824">
        <v>2.0350240699489E-2</v>
      </c>
      <c r="H824">
        <v>1.94574507725669E-7</v>
      </c>
      <c r="I824">
        <v>1.57188559690388E-4</v>
      </c>
      <c r="J824">
        <v>2.8923199999999998</v>
      </c>
      <c r="K824">
        <v>3.2384215736893101</v>
      </c>
    </row>
    <row r="825" spans="1:11" x14ac:dyDescent="0.25">
      <c r="A825">
        <v>5.6990788524904898</v>
      </c>
      <c r="B825">
        <v>0.13536758895355899</v>
      </c>
      <c r="C825">
        <v>0.23530284035834001</v>
      </c>
      <c r="D825">
        <v>0.48900818944329799</v>
      </c>
      <c r="E825">
        <v>6.3610966862440693E-2</v>
      </c>
      <c r="F825">
        <v>4.3411394718059201E-2</v>
      </c>
      <c r="G825">
        <v>2.0104954904956399E-2</v>
      </c>
      <c r="H825">
        <v>1.94574507725669E-7</v>
      </c>
      <c r="I825">
        <v>1.57188559690388E-4</v>
      </c>
      <c r="J825">
        <v>2.8923199999999998</v>
      </c>
      <c r="K825">
        <v>3.2384215736893101</v>
      </c>
    </row>
    <row r="826" spans="1:11" x14ac:dyDescent="0.25">
      <c r="A826">
        <v>5.7060036141581501</v>
      </c>
      <c r="B826">
        <v>0.135930262262181</v>
      </c>
      <c r="C826">
        <v>0.23604765821819201</v>
      </c>
      <c r="D826">
        <v>0.48639267761440402</v>
      </c>
      <c r="E826">
        <v>6.3303271761053895E-2</v>
      </c>
      <c r="F826">
        <v>4.3147941530602398E-2</v>
      </c>
      <c r="G826">
        <v>1.9873324784521199E-2</v>
      </c>
      <c r="H826">
        <v>1.94574507725669E-7</v>
      </c>
      <c r="I826">
        <v>1.57188559690388E-4</v>
      </c>
      <c r="J826">
        <v>2.8923199999999998</v>
      </c>
      <c r="K826">
        <v>3.2384215736893101</v>
      </c>
    </row>
    <row r="827" spans="1:11" x14ac:dyDescent="0.25">
      <c r="A827">
        <v>5.71292837582582</v>
      </c>
      <c r="B827">
        <v>0.136492935570803</v>
      </c>
      <c r="C827">
        <v>0.23671254152071899</v>
      </c>
      <c r="D827">
        <v>0.483777165785511</v>
      </c>
      <c r="E827">
        <v>6.2995576659667193E-2</v>
      </c>
      <c r="F827">
        <v>4.2884488343145601E-2</v>
      </c>
      <c r="G827">
        <v>1.9641694664085899E-2</v>
      </c>
      <c r="H827">
        <v>1.94574507725669E-7</v>
      </c>
      <c r="I827">
        <v>1.57188559690388E-4</v>
      </c>
      <c r="J827">
        <v>2.8923199999999998</v>
      </c>
      <c r="K827">
        <v>3.2384215736893101</v>
      </c>
    </row>
    <row r="828" spans="1:11" x14ac:dyDescent="0.25">
      <c r="A828">
        <v>5.71985313749349</v>
      </c>
      <c r="B828">
        <v>0.13696684939373399</v>
      </c>
      <c r="C828">
        <v>0.23736504819549001</v>
      </c>
      <c r="D828">
        <v>0.48116165395661697</v>
      </c>
      <c r="E828">
        <v>6.2687881558280395E-2</v>
      </c>
      <c r="F828">
        <v>4.2621035155688797E-2</v>
      </c>
      <c r="G828">
        <v>1.9410064543650601E-2</v>
      </c>
      <c r="H828">
        <v>1.94574507725669E-7</v>
      </c>
      <c r="I828">
        <v>1.57188559690388E-4</v>
      </c>
      <c r="J828">
        <v>2.8923199999999998</v>
      </c>
      <c r="K828">
        <v>3.2384215736893101</v>
      </c>
    </row>
    <row r="829" spans="1:11" x14ac:dyDescent="0.25">
      <c r="A829">
        <v>5.72677789916116</v>
      </c>
      <c r="B829">
        <v>0.137371236484261</v>
      </c>
      <c r="C829">
        <v>0.23801755487026099</v>
      </c>
      <c r="D829">
        <v>0.47854614212772301</v>
      </c>
      <c r="E829">
        <v>6.2380186456893597E-2</v>
      </c>
      <c r="F829">
        <v>4.2357581968232097E-2</v>
      </c>
      <c r="G829">
        <v>1.9178434423215301E-2</v>
      </c>
      <c r="H829">
        <v>1.94574507725669E-7</v>
      </c>
      <c r="I829">
        <v>1.57188559690388E-4</v>
      </c>
      <c r="J829">
        <v>2.8923199999999998</v>
      </c>
      <c r="K829">
        <v>3.2384215736893101</v>
      </c>
    </row>
    <row r="830" spans="1:11" x14ac:dyDescent="0.25">
      <c r="A830">
        <v>5.7337026608288202</v>
      </c>
      <c r="B830">
        <v>0.13777562357478701</v>
      </c>
      <c r="C830">
        <v>0.23867006154503201</v>
      </c>
      <c r="D830">
        <v>0.47593063029882898</v>
      </c>
      <c r="E830">
        <v>6.2072491355506798E-2</v>
      </c>
      <c r="F830">
        <v>4.20941287807753E-2</v>
      </c>
      <c r="G830">
        <v>1.894680430278E-2</v>
      </c>
      <c r="H830">
        <v>1.94574507725669E-7</v>
      </c>
      <c r="I830">
        <v>1.57188559690388E-4</v>
      </c>
      <c r="J830">
        <v>2.8923199999999998</v>
      </c>
      <c r="K830">
        <v>3.2384215736893101</v>
      </c>
    </row>
    <row r="831" spans="1:11" x14ac:dyDescent="0.25">
      <c r="A831">
        <v>5.7406274224964902</v>
      </c>
      <c r="B831">
        <v>0.13818001066531399</v>
      </c>
      <c r="C831">
        <v>0.23932256821980299</v>
      </c>
      <c r="D831">
        <v>0.47331511846993601</v>
      </c>
      <c r="E831">
        <v>6.176479625412E-2</v>
      </c>
      <c r="F831">
        <v>4.1830675593318503E-2</v>
      </c>
      <c r="G831">
        <v>1.87151741823448E-2</v>
      </c>
      <c r="H831">
        <v>1.94574507725669E-7</v>
      </c>
      <c r="I831">
        <v>1.57188559690388E-4</v>
      </c>
      <c r="J831">
        <v>2.8923199999999998</v>
      </c>
      <c r="K831">
        <v>3.2384215736893101</v>
      </c>
    </row>
    <row r="832" spans="1:11" x14ac:dyDescent="0.25">
      <c r="A832">
        <v>5.7475521841641601</v>
      </c>
      <c r="B832">
        <v>0.138584397755841</v>
      </c>
      <c r="C832">
        <v>0.23997507489457401</v>
      </c>
      <c r="D832">
        <v>0.47069960664104199</v>
      </c>
      <c r="E832">
        <v>6.14865184010406E-2</v>
      </c>
      <c r="F832">
        <v>4.15947982312087E-2</v>
      </c>
      <c r="G832">
        <v>1.8483544061909499E-2</v>
      </c>
      <c r="H832">
        <v>1.94574507725669E-7</v>
      </c>
      <c r="I832">
        <v>1.57188559690388E-4</v>
      </c>
      <c r="J832">
        <v>2.8923199999999998</v>
      </c>
      <c r="K832">
        <v>3.2384215736893101</v>
      </c>
    </row>
    <row r="833" spans="1:11" x14ac:dyDescent="0.25">
      <c r="A833">
        <v>5.7544769458318301</v>
      </c>
      <c r="B833">
        <v>0.13898878484636801</v>
      </c>
      <c r="C833">
        <v>0.24062758156934499</v>
      </c>
      <c r="D833">
        <v>0.468723401816111</v>
      </c>
      <c r="E833">
        <v>6.1244974702125102E-2</v>
      </c>
      <c r="F833">
        <v>4.1392857044003001E-2</v>
      </c>
      <c r="G833">
        <v>1.8251913941474199E-2</v>
      </c>
      <c r="H833">
        <v>1.94574507725669E-7</v>
      </c>
      <c r="I833">
        <v>1.57188559690388E-4</v>
      </c>
      <c r="J833">
        <v>2.8923199999999998</v>
      </c>
      <c r="K833">
        <v>3.2384215736893101</v>
      </c>
    </row>
    <row r="834" spans="1:11" x14ac:dyDescent="0.25">
      <c r="A834">
        <v>5.7614017074994903</v>
      </c>
      <c r="B834">
        <v>0.13939317193689499</v>
      </c>
      <c r="C834">
        <v>0.24128008824411601</v>
      </c>
      <c r="D834">
        <v>0.46723032674180298</v>
      </c>
      <c r="E834">
        <v>6.10034310032097E-2</v>
      </c>
      <c r="F834">
        <v>4.1190915856797197E-2</v>
      </c>
      <c r="G834">
        <v>1.8020283821038999E-2</v>
      </c>
      <c r="H834">
        <v>1.94574507725669E-7</v>
      </c>
      <c r="I834">
        <v>1.57188559690388E-4</v>
      </c>
      <c r="J834">
        <v>2.8923199999999998</v>
      </c>
      <c r="K834">
        <v>3.2384215736893101</v>
      </c>
    </row>
    <row r="835" spans="1:11" x14ac:dyDescent="0.25">
      <c r="A835">
        <v>5.7683264691671603</v>
      </c>
      <c r="B835">
        <v>0.139797559027421</v>
      </c>
      <c r="C835">
        <v>0.241932594918887</v>
      </c>
      <c r="D835">
        <v>0.46573725166749402</v>
      </c>
      <c r="E835">
        <v>6.0761887304294299E-2</v>
      </c>
      <c r="F835">
        <v>4.0988974669591498E-2</v>
      </c>
      <c r="G835">
        <v>1.7788653700603702E-2</v>
      </c>
      <c r="H835">
        <v>1.94574507725669E-7</v>
      </c>
      <c r="I835">
        <v>1.57188559690388E-4</v>
      </c>
      <c r="J835">
        <v>2.8923199999999998</v>
      </c>
      <c r="K835">
        <v>3.2384215736893101</v>
      </c>
    </row>
    <row r="836" spans="1:11" x14ac:dyDescent="0.25">
      <c r="A836">
        <v>5.7752512308348303</v>
      </c>
      <c r="B836">
        <v>0.14020194611794801</v>
      </c>
      <c r="C836">
        <v>0.24258510159365801</v>
      </c>
      <c r="D836">
        <v>0.46424417659318601</v>
      </c>
      <c r="E836">
        <v>6.0520343605378897E-2</v>
      </c>
      <c r="F836">
        <v>4.0787033482385798E-2</v>
      </c>
      <c r="G836">
        <v>1.7557023580168401E-2</v>
      </c>
      <c r="H836">
        <v>1.94574507725669E-7</v>
      </c>
      <c r="I836">
        <v>1.57188559690388E-4</v>
      </c>
      <c r="J836">
        <v>2.8923199999999998</v>
      </c>
      <c r="K836">
        <v>3.2384215736893101</v>
      </c>
    </row>
    <row r="837" spans="1:11" x14ac:dyDescent="0.25">
      <c r="A837">
        <v>5.7821759925025003</v>
      </c>
      <c r="B837">
        <v>0.14060633320847499</v>
      </c>
      <c r="C837">
        <v>0.243237608268429</v>
      </c>
      <c r="D837">
        <v>0.46275110151887799</v>
      </c>
      <c r="E837">
        <v>6.0278799906463502E-2</v>
      </c>
      <c r="F837">
        <v>4.0585092295180002E-2</v>
      </c>
      <c r="G837">
        <v>1.73253934597331E-2</v>
      </c>
      <c r="H837">
        <v>1.94574507725669E-7</v>
      </c>
      <c r="I837">
        <v>1.57188559690388E-4</v>
      </c>
      <c r="J837">
        <v>2.8923199999999998</v>
      </c>
      <c r="K837">
        <v>3.2384215736893101</v>
      </c>
    </row>
    <row r="838" spans="1:11" x14ac:dyDescent="0.25">
      <c r="A838">
        <v>5.7891007541701702</v>
      </c>
      <c r="B838">
        <v>0.141010720299002</v>
      </c>
      <c r="C838">
        <v>0.24389011494319901</v>
      </c>
      <c r="D838">
        <v>0.46125802644456898</v>
      </c>
      <c r="E838">
        <v>6.0037256207548101E-2</v>
      </c>
      <c r="F838">
        <v>4.0383151107974302E-2</v>
      </c>
      <c r="G838">
        <v>1.70937633392978E-2</v>
      </c>
      <c r="H838">
        <v>1.94574507725669E-7</v>
      </c>
      <c r="I838">
        <v>1.57188559690388E-4</v>
      </c>
      <c r="J838">
        <v>2.8923199999999998</v>
      </c>
      <c r="K838">
        <v>3.2384215736893101</v>
      </c>
    </row>
    <row r="839" spans="1:11" x14ac:dyDescent="0.25">
      <c r="A839">
        <v>5.7960255158378304</v>
      </c>
      <c r="B839">
        <v>0.141415107389529</v>
      </c>
      <c r="C839">
        <v>0.244484950228993</v>
      </c>
      <c r="D839">
        <v>0.45976495137026102</v>
      </c>
      <c r="E839">
        <v>5.9795712508632699E-2</v>
      </c>
      <c r="F839">
        <v>4.0181209920768499E-2</v>
      </c>
      <c r="G839">
        <v>1.68621332188626E-2</v>
      </c>
      <c r="H839">
        <v>1.94574507725669E-7</v>
      </c>
      <c r="I839">
        <v>1.57188559690388E-4</v>
      </c>
      <c r="J839">
        <v>2.8923199999999998</v>
      </c>
      <c r="K839">
        <v>3.2384215736893101</v>
      </c>
    </row>
    <row r="840" spans="1:11" x14ac:dyDescent="0.25">
      <c r="A840">
        <v>5.8029502775055004</v>
      </c>
      <c r="B840">
        <v>0.14181949448005499</v>
      </c>
      <c r="C840">
        <v>0.245078138119077</v>
      </c>
      <c r="D840">
        <v>0.45827187629595301</v>
      </c>
      <c r="E840">
        <v>5.9554168809717298E-2</v>
      </c>
      <c r="F840">
        <v>3.9979268733562799E-2</v>
      </c>
      <c r="G840">
        <v>1.6630503098427299E-2</v>
      </c>
      <c r="H840">
        <v>1.94574507725669E-7</v>
      </c>
      <c r="I840">
        <v>1.57188559690388E-4</v>
      </c>
      <c r="J840">
        <v>2.8923199999999998</v>
      </c>
      <c r="K840">
        <v>3.2384215736893101</v>
      </c>
    </row>
    <row r="841" spans="1:11" x14ac:dyDescent="0.25">
      <c r="A841">
        <v>5.8098750391731704</v>
      </c>
      <c r="B841">
        <v>0.14222388157058199</v>
      </c>
      <c r="C841">
        <v>0.245671326009161</v>
      </c>
      <c r="D841">
        <v>0.45677880122164499</v>
      </c>
      <c r="E841">
        <v>5.9312625110801903E-2</v>
      </c>
      <c r="F841">
        <v>3.9777327546357003E-2</v>
      </c>
      <c r="G841">
        <v>1.6459027429621E-2</v>
      </c>
      <c r="H841">
        <v>1.94574507725669E-7</v>
      </c>
      <c r="I841">
        <v>1.57188559690388E-4</v>
      </c>
      <c r="J841">
        <v>2.8923199999999998</v>
      </c>
      <c r="K841">
        <v>3.2384215736893101</v>
      </c>
    </row>
    <row r="842" spans="1:11" x14ac:dyDescent="0.25">
      <c r="A842">
        <v>5.8167998008408404</v>
      </c>
      <c r="B842">
        <v>0.142628268661109</v>
      </c>
      <c r="C842">
        <v>0.246264513899245</v>
      </c>
      <c r="D842">
        <v>0.45528572614733698</v>
      </c>
      <c r="E842">
        <v>5.9071081411886502E-2</v>
      </c>
      <c r="F842">
        <v>3.9575386359151303E-2</v>
      </c>
      <c r="G842">
        <v>1.6320229874745299E-2</v>
      </c>
      <c r="H842">
        <v>1.94574507725669E-7</v>
      </c>
      <c r="I842">
        <v>1.57188559690388E-4</v>
      </c>
      <c r="J842">
        <v>2.8923199999999998</v>
      </c>
      <c r="K842">
        <v>3.2384215736893101</v>
      </c>
    </row>
    <row r="843" spans="1:11" x14ac:dyDescent="0.25">
      <c r="A843">
        <v>5.8237245625084997</v>
      </c>
      <c r="B843">
        <v>0.14303265575163601</v>
      </c>
      <c r="C843">
        <v>0.246857701789329</v>
      </c>
      <c r="D843">
        <v>0.45379265107302802</v>
      </c>
      <c r="E843">
        <v>5.8881493703749399E-2</v>
      </c>
      <c r="F843">
        <v>3.9373445171945499E-2</v>
      </c>
      <c r="G843">
        <v>1.6181432319869501E-2</v>
      </c>
      <c r="H843">
        <v>1.94574507725669E-7</v>
      </c>
      <c r="I843">
        <v>1.57188559690388E-4</v>
      </c>
      <c r="J843">
        <v>2.8923199999999998</v>
      </c>
      <c r="K843">
        <v>3.2384215736893101</v>
      </c>
    </row>
    <row r="844" spans="1:11" x14ac:dyDescent="0.25">
      <c r="A844">
        <v>5.8306493241761697</v>
      </c>
      <c r="B844">
        <v>0.14343704284216299</v>
      </c>
      <c r="C844">
        <v>0.24745088967941301</v>
      </c>
      <c r="D844">
        <v>0.45258663311209402</v>
      </c>
      <c r="E844">
        <v>5.8768046073723497E-2</v>
      </c>
      <c r="F844">
        <v>3.91715039847398E-2</v>
      </c>
      <c r="G844">
        <v>1.60426347649937E-2</v>
      </c>
      <c r="H844">
        <v>1.94574507725669E-7</v>
      </c>
      <c r="I844">
        <v>1.57188559690388E-4</v>
      </c>
      <c r="J844">
        <v>2.8923199999999998</v>
      </c>
      <c r="K844">
        <v>3.2384215736893101</v>
      </c>
    </row>
    <row r="845" spans="1:11" x14ac:dyDescent="0.25">
      <c r="A845">
        <v>5.8375740858438396</v>
      </c>
      <c r="B845">
        <v>0.14384142993269</v>
      </c>
      <c r="C845">
        <v>0.24804407756949701</v>
      </c>
      <c r="D845">
        <v>0.45270050401219702</v>
      </c>
      <c r="E845">
        <v>5.8654598443697602E-2</v>
      </c>
      <c r="F845">
        <v>3.8969562797534003E-2</v>
      </c>
      <c r="G845">
        <v>1.5903837210117899E-2</v>
      </c>
      <c r="H845">
        <v>1.94574507725669E-7</v>
      </c>
      <c r="I845">
        <v>1.57188559690388E-4</v>
      </c>
      <c r="J845">
        <v>2.8923199999999998</v>
      </c>
      <c r="K845">
        <v>3.2384215736893101</v>
      </c>
    </row>
    <row r="846" spans="1:11" x14ac:dyDescent="0.25">
      <c r="A846">
        <v>5.8444988475115096</v>
      </c>
      <c r="B846">
        <v>0.14424581702321601</v>
      </c>
      <c r="C846">
        <v>0.24863726545958101</v>
      </c>
      <c r="D846">
        <v>0.45281437491230098</v>
      </c>
      <c r="E846">
        <v>5.8541150813671797E-2</v>
      </c>
      <c r="F846">
        <v>3.8767621610328297E-2</v>
      </c>
      <c r="G846">
        <v>1.5765039655242199E-2</v>
      </c>
      <c r="H846">
        <v>1.94574507725669E-7</v>
      </c>
      <c r="I846">
        <v>1.57188559690388E-4</v>
      </c>
      <c r="J846">
        <v>2.8923199999999998</v>
      </c>
      <c r="K846">
        <v>3.2384215736893101</v>
      </c>
    </row>
    <row r="847" spans="1:11" x14ac:dyDescent="0.25">
      <c r="A847">
        <v>5.8514236091791698</v>
      </c>
      <c r="B847">
        <v>0.14458524204015699</v>
      </c>
      <c r="C847">
        <v>0.24923045334966501</v>
      </c>
      <c r="D847">
        <v>0.45292824581240398</v>
      </c>
      <c r="E847">
        <v>5.8427703183645902E-2</v>
      </c>
      <c r="F847">
        <v>3.8565680423122597E-2</v>
      </c>
      <c r="G847">
        <v>1.5626242100366401E-2</v>
      </c>
      <c r="H847">
        <v>1.94574507725669E-7</v>
      </c>
      <c r="I847">
        <v>1.57188559690388E-4</v>
      </c>
      <c r="J847">
        <v>2.8923199999999998</v>
      </c>
      <c r="K847">
        <v>3.2384215736893101</v>
      </c>
    </row>
    <row r="848" spans="1:11" x14ac:dyDescent="0.25">
      <c r="A848">
        <v>5.8583483708468398</v>
      </c>
      <c r="B848">
        <v>0.14492324358222899</v>
      </c>
      <c r="C848">
        <v>0.24982364123974901</v>
      </c>
      <c r="D848">
        <v>0.45304211671250699</v>
      </c>
      <c r="E848">
        <v>5.8314255553619999E-2</v>
      </c>
      <c r="F848">
        <v>3.8363739235916801E-2</v>
      </c>
      <c r="G848">
        <v>1.54874445454906E-2</v>
      </c>
      <c r="H848">
        <v>1.94574507725669E-7</v>
      </c>
      <c r="I848">
        <v>1.57188559690388E-4</v>
      </c>
      <c r="J848">
        <v>2.8923199999999998</v>
      </c>
      <c r="K848">
        <v>3.2384215736893101</v>
      </c>
    </row>
    <row r="849" spans="1:11" x14ac:dyDescent="0.25">
      <c r="A849">
        <v>5.8652731325145098</v>
      </c>
      <c r="B849">
        <v>0.145261245124301</v>
      </c>
      <c r="C849">
        <v>0.25041682912983299</v>
      </c>
      <c r="D849">
        <v>0.45315598761261</v>
      </c>
      <c r="E849">
        <v>5.8200807923594201E-2</v>
      </c>
      <c r="F849">
        <v>3.8151826734034201E-2</v>
      </c>
      <c r="G849">
        <v>1.53486469906149E-2</v>
      </c>
      <c r="H849">
        <v>1.94574507725669E-7</v>
      </c>
      <c r="I849">
        <v>1.57188559690388E-4</v>
      </c>
      <c r="J849">
        <v>2.8923199999999998</v>
      </c>
      <c r="K849">
        <v>3.2384215736893101</v>
      </c>
    </row>
    <row r="850" spans="1:11" x14ac:dyDescent="0.25">
      <c r="A850">
        <v>5.8721978941821797</v>
      </c>
      <c r="B850">
        <v>0.145599246666373</v>
      </c>
      <c r="C850">
        <v>0.25101001701991699</v>
      </c>
      <c r="D850">
        <v>0.45326985851271301</v>
      </c>
      <c r="E850">
        <v>5.8087360293568299E-2</v>
      </c>
      <c r="F850">
        <v>3.7938101551015103E-2</v>
      </c>
      <c r="G850">
        <v>1.52098494357391E-2</v>
      </c>
      <c r="H850">
        <v>1.94574507725669E-7</v>
      </c>
      <c r="I850">
        <v>1.57188559690388E-4</v>
      </c>
      <c r="J850">
        <v>2.8923199999999998</v>
      </c>
      <c r="K850">
        <v>3.2384215736893101</v>
      </c>
    </row>
    <row r="851" spans="1:11" x14ac:dyDescent="0.25">
      <c r="A851">
        <v>5.8791226558498497</v>
      </c>
      <c r="B851">
        <v>0.145937248208445</v>
      </c>
      <c r="C851">
        <v>0.25160320491000099</v>
      </c>
      <c r="D851">
        <v>0.45338372941281602</v>
      </c>
      <c r="E851">
        <v>5.7973912663542397E-2</v>
      </c>
      <c r="F851">
        <v>3.7724376367996103E-2</v>
      </c>
      <c r="G851">
        <v>1.5155880837886999E-2</v>
      </c>
      <c r="H851">
        <v>1.94574507725669E-7</v>
      </c>
      <c r="I851">
        <v>1.57188559690388E-4</v>
      </c>
      <c r="J851">
        <v>2.8923199999999998</v>
      </c>
      <c r="K851">
        <v>3.2384215736893101</v>
      </c>
    </row>
    <row r="852" spans="1:11" x14ac:dyDescent="0.25">
      <c r="A852">
        <v>5.8860474175175099</v>
      </c>
      <c r="B852">
        <v>0.14627524975051701</v>
      </c>
      <c r="C852">
        <v>0.25200048654482099</v>
      </c>
      <c r="D852">
        <v>0.45349760031291902</v>
      </c>
      <c r="E852">
        <v>5.7860465033516599E-2</v>
      </c>
      <c r="F852">
        <v>3.7510651184976998E-2</v>
      </c>
      <c r="G852">
        <v>1.51591155192069E-2</v>
      </c>
      <c r="H852">
        <v>1.94574507725669E-7</v>
      </c>
      <c r="I852">
        <v>1.57188559690388E-4</v>
      </c>
      <c r="J852">
        <v>2.8923199999999998</v>
      </c>
      <c r="K852">
        <v>3.2384215736893101</v>
      </c>
    </row>
    <row r="853" spans="1:11" x14ac:dyDescent="0.25">
      <c r="A853">
        <v>5.8929721791851799</v>
      </c>
      <c r="B853">
        <v>0.14661325129258901</v>
      </c>
      <c r="C853">
        <v>0.252373347506687</v>
      </c>
      <c r="D853">
        <v>0.45361147121302198</v>
      </c>
      <c r="E853">
        <v>5.7747017403490697E-2</v>
      </c>
      <c r="F853">
        <v>3.7296926001957997E-2</v>
      </c>
      <c r="G853">
        <v>1.5162350200526699E-2</v>
      </c>
      <c r="H853">
        <v>1.94574507725669E-7</v>
      </c>
      <c r="I853">
        <v>1.57188559690388E-4</v>
      </c>
      <c r="J853">
        <v>2.8923199999999998</v>
      </c>
      <c r="K853">
        <v>3.2384215736893101</v>
      </c>
    </row>
    <row r="854" spans="1:11" x14ac:dyDescent="0.25">
      <c r="A854">
        <v>5.8998969408528499</v>
      </c>
      <c r="B854">
        <v>0.14695125283466101</v>
      </c>
      <c r="C854">
        <v>0.252746208468552</v>
      </c>
      <c r="D854">
        <v>0.45372534211312499</v>
      </c>
      <c r="E854">
        <v>5.7633569773464802E-2</v>
      </c>
      <c r="F854">
        <v>3.70832008189389E-2</v>
      </c>
      <c r="G854">
        <v>1.51655848818466E-2</v>
      </c>
      <c r="H854">
        <v>1.94574507725669E-7</v>
      </c>
      <c r="I854">
        <v>1.57188559690388E-4</v>
      </c>
      <c r="J854">
        <v>2.8923199999999998</v>
      </c>
      <c r="K854">
        <v>3.2384215736893101</v>
      </c>
    </row>
    <row r="855" spans="1:11" x14ac:dyDescent="0.25">
      <c r="A855">
        <v>5.9068217025205199</v>
      </c>
      <c r="B855">
        <v>0.14728925437673299</v>
      </c>
      <c r="C855">
        <v>0.25311906943041801</v>
      </c>
      <c r="D855">
        <v>0.45383921301322799</v>
      </c>
      <c r="E855">
        <v>5.75201221434389E-2</v>
      </c>
      <c r="F855">
        <v>3.6869475635919899E-2</v>
      </c>
      <c r="G855">
        <v>1.51688195631665E-2</v>
      </c>
      <c r="H855">
        <v>1.94574507725669E-7</v>
      </c>
      <c r="I855">
        <v>1.57188559690388E-4</v>
      </c>
      <c r="J855">
        <v>2.8923199999999998</v>
      </c>
      <c r="K855">
        <v>3.2384215736893101</v>
      </c>
    </row>
    <row r="856" spans="1:11" x14ac:dyDescent="0.25">
      <c r="A856">
        <v>5.9137464641881801</v>
      </c>
      <c r="B856">
        <v>0.14762725591880499</v>
      </c>
      <c r="C856">
        <v>0.25349193039228402</v>
      </c>
      <c r="D856">
        <v>0.453953083913331</v>
      </c>
      <c r="E856">
        <v>5.7406674513413102E-2</v>
      </c>
      <c r="F856">
        <v>3.6655750452900801E-2</v>
      </c>
      <c r="G856">
        <v>1.5172054244486401E-2</v>
      </c>
      <c r="H856">
        <v>1.94574507725669E-7</v>
      </c>
      <c r="I856">
        <v>1.57188559690388E-4</v>
      </c>
      <c r="J856">
        <v>2.8923199999999998</v>
      </c>
      <c r="K856">
        <v>3.2384215736893101</v>
      </c>
    </row>
    <row r="857" spans="1:11" x14ac:dyDescent="0.25">
      <c r="A857">
        <v>5.92067122585585</v>
      </c>
      <c r="B857">
        <v>0.14796525746087699</v>
      </c>
      <c r="C857">
        <v>0.25386479135415002</v>
      </c>
      <c r="D857">
        <v>0.45406695481343401</v>
      </c>
      <c r="E857">
        <v>5.7293226883387199E-2</v>
      </c>
      <c r="F857">
        <v>3.64420252698818E-2</v>
      </c>
      <c r="G857">
        <v>1.5175288925806199E-2</v>
      </c>
      <c r="H857">
        <v>1.94574507725669E-7</v>
      </c>
      <c r="I857">
        <v>1.57188559690388E-4</v>
      </c>
      <c r="J857">
        <v>2.8923199999999998</v>
      </c>
      <c r="K857">
        <v>3.2384215736893101</v>
      </c>
    </row>
    <row r="858" spans="1:11" x14ac:dyDescent="0.25">
      <c r="A858">
        <v>5.92759598752352</v>
      </c>
      <c r="B858">
        <v>0.14830325900294899</v>
      </c>
      <c r="C858">
        <v>0.25399998839980398</v>
      </c>
      <c r="D858">
        <v>0.45418082571353702</v>
      </c>
      <c r="E858">
        <v>5.7166390759663198E-2</v>
      </c>
      <c r="F858">
        <v>3.6228300086862703E-2</v>
      </c>
      <c r="G858">
        <v>1.51785236071261E-2</v>
      </c>
      <c r="H858">
        <v>1.94574507725669E-7</v>
      </c>
      <c r="I858">
        <v>1.57188559690388E-4</v>
      </c>
      <c r="J858">
        <v>2.8923199999999998</v>
      </c>
      <c r="K858">
        <v>3.2384215736893101</v>
      </c>
    </row>
    <row r="859" spans="1:11" x14ac:dyDescent="0.25">
      <c r="A859">
        <v>5.93452074919119</v>
      </c>
      <c r="B859">
        <v>0.148641260545021</v>
      </c>
      <c r="C859">
        <v>0.254120636075229</v>
      </c>
      <c r="D859">
        <v>0.45429469661364003</v>
      </c>
      <c r="E859">
        <v>5.70394229060752E-2</v>
      </c>
      <c r="F859">
        <v>3.6014574903843702E-2</v>
      </c>
      <c r="G859">
        <v>1.5181758288446E-2</v>
      </c>
      <c r="H859">
        <v>1.94574507725669E-7</v>
      </c>
      <c r="I859">
        <v>1.57188559690388E-4</v>
      </c>
      <c r="J859">
        <v>2.8923199999999998</v>
      </c>
      <c r="K859">
        <v>3.2384215736893101</v>
      </c>
    </row>
    <row r="860" spans="1:11" x14ac:dyDescent="0.25">
      <c r="A860">
        <v>5.9414455108588502</v>
      </c>
      <c r="B860">
        <v>0.148979262087093</v>
      </c>
      <c r="C860">
        <v>0.25424128375065402</v>
      </c>
      <c r="D860">
        <v>0.45424342942014301</v>
      </c>
      <c r="E860">
        <v>5.69124550524873E-2</v>
      </c>
      <c r="F860">
        <v>3.5800849720824597E-2</v>
      </c>
      <c r="G860">
        <v>1.5184992969765901E-2</v>
      </c>
      <c r="H860">
        <v>1.94574507725669E-7</v>
      </c>
      <c r="I860">
        <v>1.57188559690388E-4</v>
      </c>
      <c r="J860">
        <v>2.8923199999999998</v>
      </c>
      <c r="K860">
        <v>3.2384215736893101</v>
      </c>
    </row>
    <row r="861" spans="1:11" x14ac:dyDescent="0.25">
      <c r="A861">
        <v>5.9483702725265202</v>
      </c>
      <c r="B861">
        <v>0.149317263629166</v>
      </c>
      <c r="C861">
        <v>0.25436193142607899</v>
      </c>
      <c r="D861">
        <v>0.45374653825679701</v>
      </c>
      <c r="E861">
        <v>5.6785487198899302E-2</v>
      </c>
      <c r="F861">
        <v>3.5587124537805603E-2</v>
      </c>
      <c r="G861">
        <v>1.51882276510858E-2</v>
      </c>
      <c r="H861">
        <v>1.94574507725669E-7</v>
      </c>
      <c r="I861">
        <v>1.57188559690388E-4</v>
      </c>
      <c r="J861">
        <v>2.8923199999999998</v>
      </c>
      <c r="K861">
        <v>3.2384215736893101</v>
      </c>
    </row>
    <row r="862" spans="1:11" x14ac:dyDescent="0.25">
      <c r="A862">
        <v>5.9552950341941902</v>
      </c>
      <c r="B862">
        <v>0.14965526517123801</v>
      </c>
      <c r="C862">
        <v>0.25448257910150401</v>
      </c>
      <c r="D862">
        <v>0.453249647093451</v>
      </c>
      <c r="E862">
        <v>5.6658519345311402E-2</v>
      </c>
      <c r="F862">
        <v>3.5373399354786603E-2</v>
      </c>
      <c r="G862">
        <v>1.5191462332405601E-2</v>
      </c>
      <c r="H862">
        <v>1.94574507725669E-7</v>
      </c>
      <c r="I862">
        <v>1.57188559690388E-4</v>
      </c>
      <c r="J862">
        <v>2.8923199999999998</v>
      </c>
      <c r="K862">
        <v>3.2384215736893101</v>
      </c>
    </row>
    <row r="863" spans="1:11" x14ac:dyDescent="0.25">
      <c r="A863">
        <v>5.9622197958618601</v>
      </c>
      <c r="B863">
        <v>0.149978781935518</v>
      </c>
      <c r="C863">
        <v>0.25460322677692898</v>
      </c>
      <c r="D863">
        <v>0.452752755930105</v>
      </c>
      <c r="E863">
        <v>5.6531551491723397E-2</v>
      </c>
      <c r="F863">
        <v>3.5159674171767498E-2</v>
      </c>
      <c r="G863">
        <v>1.51946970137255E-2</v>
      </c>
      <c r="H863">
        <v>1.94574507725669E-7</v>
      </c>
      <c r="I863">
        <v>1.57188559690388E-4</v>
      </c>
      <c r="J863">
        <v>2.8923199999999998</v>
      </c>
      <c r="K863">
        <v>3.2384215736893101</v>
      </c>
    </row>
    <row r="864" spans="1:11" x14ac:dyDescent="0.25">
      <c r="A864">
        <v>5.9691445575295203</v>
      </c>
      <c r="B864">
        <v>0.15025215355074101</v>
      </c>
      <c r="C864">
        <v>0.254723874452354</v>
      </c>
      <c r="D864">
        <v>0.452255864766759</v>
      </c>
      <c r="E864">
        <v>5.64045836381354E-2</v>
      </c>
      <c r="F864">
        <v>3.4945948988748497E-2</v>
      </c>
      <c r="G864">
        <v>1.5197931695045399E-2</v>
      </c>
      <c r="H864">
        <v>1.94574507725669E-7</v>
      </c>
      <c r="I864">
        <v>1.57188559690388E-4</v>
      </c>
      <c r="J864">
        <v>2.8923199999999998</v>
      </c>
      <c r="K864">
        <v>3.2384215736893101</v>
      </c>
    </row>
    <row r="865" spans="1:11" x14ac:dyDescent="0.25">
      <c r="A865">
        <v>5.9760693191971903</v>
      </c>
      <c r="B865">
        <v>0.15052552516596401</v>
      </c>
      <c r="C865">
        <v>0.25484452212777903</v>
      </c>
      <c r="D865">
        <v>0.45175897360341299</v>
      </c>
      <c r="E865">
        <v>5.6277615784547499E-2</v>
      </c>
      <c r="F865">
        <v>3.4732223805729399E-2</v>
      </c>
      <c r="G865">
        <v>1.52011663763653E-2</v>
      </c>
      <c r="H865">
        <v>1.94574507725669E-7</v>
      </c>
      <c r="I865">
        <v>1.57188559690388E-4</v>
      </c>
      <c r="J865">
        <v>2.8923199999999998</v>
      </c>
      <c r="K865">
        <v>3.2384215736893101</v>
      </c>
    </row>
    <row r="866" spans="1:11" x14ac:dyDescent="0.25">
      <c r="A866">
        <v>5.9829940808648603</v>
      </c>
      <c r="B866">
        <v>0.15079889678118699</v>
      </c>
      <c r="C866">
        <v>0.25496516980320399</v>
      </c>
      <c r="D866">
        <v>0.45126208244006699</v>
      </c>
      <c r="E866">
        <v>5.6150647930959502E-2</v>
      </c>
      <c r="F866">
        <v>3.4518498622710399E-2</v>
      </c>
      <c r="G866">
        <v>1.5177702385184099E-2</v>
      </c>
      <c r="H866">
        <v>1.94574507725669E-7</v>
      </c>
      <c r="I866">
        <v>1.57188559690388E-4</v>
      </c>
      <c r="J866">
        <v>2.8923199999999998</v>
      </c>
      <c r="K866">
        <v>3.2384215736893101</v>
      </c>
    </row>
    <row r="867" spans="1:11" x14ac:dyDescent="0.25">
      <c r="A867">
        <v>5.9899188425325303</v>
      </c>
      <c r="B867">
        <v>0.15107226839641</v>
      </c>
      <c r="C867">
        <v>0.25508581747862902</v>
      </c>
      <c r="D867">
        <v>0.45076519127672099</v>
      </c>
      <c r="E867">
        <v>5.6023680077371497E-2</v>
      </c>
      <c r="F867">
        <v>3.4304773439691301E-2</v>
      </c>
      <c r="G867">
        <v>1.50308241142043E-2</v>
      </c>
      <c r="H867">
        <v>1.94574507725669E-7</v>
      </c>
      <c r="I867">
        <v>1.57188559690388E-4</v>
      </c>
      <c r="J867">
        <v>2.8923199999999998</v>
      </c>
      <c r="K867">
        <v>3.2384215736893101</v>
      </c>
    </row>
    <row r="868" spans="1:11" x14ac:dyDescent="0.25">
      <c r="A868">
        <v>5.9968436042002002</v>
      </c>
      <c r="B868">
        <v>0.151345640011633</v>
      </c>
      <c r="C868">
        <v>0.25520646515405399</v>
      </c>
      <c r="D868">
        <v>0.45026830011337499</v>
      </c>
      <c r="E868">
        <v>5.5896712223783597E-2</v>
      </c>
      <c r="F868">
        <v>3.4216647304459898E-2</v>
      </c>
      <c r="G868">
        <v>1.4883945843224399E-2</v>
      </c>
      <c r="H868">
        <v>1.94574507725669E-7</v>
      </c>
      <c r="I868">
        <v>1.57188559690388E-4</v>
      </c>
      <c r="J868">
        <v>2.8923199999999998</v>
      </c>
      <c r="K868">
        <v>3.2384215736893101</v>
      </c>
    </row>
    <row r="869" spans="1:11" x14ac:dyDescent="0.25">
      <c r="A869">
        <v>6.0037683658678596</v>
      </c>
      <c r="B869">
        <v>0.15161901162685601</v>
      </c>
      <c r="C869">
        <v>0.25532711282947901</v>
      </c>
      <c r="D869">
        <v>0.44977140895002898</v>
      </c>
      <c r="E869">
        <v>5.5769744370195599E-2</v>
      </c>
      <c r="F869">
        <v>3.4129381091836497E-2</v>
      </c>
      <c r="G869">
        <v>1.47370675722445E-2</v>
      </c>
      <c r="H869">
        <v>1.94574507725669E-7</v>
      </c>
      <c r="I869">
        <v>1.57188559690388E-4</v>
      </c>
      <c r="J869">
        <v>2.8923199999999998</v>
      </c>
      <c r="K869">
        <v>3.2384215736893101</v>
      </c>
    </row>
    <row r="870" spans="1:11" x14ac:dyDescent="0.25">
      <c r="A870">
        <v>6.0106931275355304</v>
      </c>
      <c r="B870">
        <v>0.15189238324207899</v>
      </c>
      <c r="C870">
        <v>0.25525226959583502</v>
      </c>
      <c r="D870">
        <v>0.44927451778668298</v>
      </c>
      <c r="E870">
        <v>5.5642776516607699E-2</v>
      </c>
      <c r="F870">
        <v>3.4042114879213201E-2</v>
      </c>
      <c r="G870">
        <v>1.4590189301264701E-2</v>
      </c>
      <c r="H870">
        <v>1.94574507725669E-7</v>
      </c>
      <c r="I870">
        <v>1.57188559690388E-4</v>
      </c>
      <c r="J870">
        <v>2.8923199999999998</v>
      </c>
      <c r="K870">
        <v>3.2384215736893101</v>
      </c>
    </row>
    <row r="871" spans="1:11" x14ac:dyDescent="0.25">
      <c r="A871">
        <v>6.0176178892032004</v>
      </c>
      <c r="B871">
        <v>0.15216575485730199</v>
      </c>
      <c r="C871">
        <v>0.25515504372981801</v>
      </c>
      <c r="D871">
        <v>0.44877762662333698</v>
      </c>
      <c r="E871">
        <v>5.5515808663019701E-2</v>
      </c>
      <c r="F871">
        <v>3.39548486665898E-2</v>
      </c>
      <c r="G871">
        <v>1.4443311030284799E-2</v>
      </c>
      <c r="H871">
        <v>1.94574507725669E-7</v>
      </c>
      <c r="I871">
        <v>1.57188559690388E-4</v>
      </c>
      <c r="J871">
        <v>2.8923199999999998</v>
      </c>
      <c r="K871">
        <v>3.2384215736893101</v>
      </c>
    </row>
    <row r="872" spans="1:11" x14ac:dyDescent="0.25">
      <c r="A872">
        <v>6.0245426508708704</v>
      </c>
      <c r="B872">
        <v>0.152439126472525</v>
      </c>
      <c r="C872">
        <v>0.255057817863801</v>
      </c>
      <c r="D872">
        <v>0.44828073545999098</v>
      </c>
      <c r="E872">
        <v>5.5388840809431801E-2</v>
      </c>
      <c r="F872">
        <v>3.3867582453966497E-2</v>
      </c>
      <c r="G872">
        <v>1.4296432759305E-2</v>
      </c>
      <c r="H872">
        <v>1.94574507725669E-7</v>
      </c>
      <c r="I872">
        <v>1.57188559690388E-4</v>
      </c>
      <c r="J872">
        <v>2.8923199999999998</v>
      </c>
      <c r="K872">
        <v>3.2384215736893101</v>
      </c>
    </row>
    <row r="873" spans="1:11" x14ac:dyDescent="0.25">
      <c r="A873">
        <v>6.0314674125385297</v>
      </c>
      <c r="B873">
        <v>0.15271249808774801</v>
      </c>
      <c r="C873">
        <v>0.25496059199778298</v>
      </c>
      <c r="D873">
        <v>0.44778384429664497</v>
      </c>
      <c r="E873">
        <v>5.5261872955843797E-2</v>
      </c>
      <c r="F873">
        <v>3.3780316241343103E-2</v>
      </c>
      <c r="G873">
        <v>1.4149554488325101E-2</v>
      </c>
      <c r="H873">
        <v>1.94574507725669E-7</v>
      </c>
      <c r="I873">
        <v>1.57188559690388E-4</v>
      </c>
      <c r="J873">
        <v>2.8923199999999998</v>
      </c>
      <c r="K873">
        <v>3.2384215736893101</v>
      </c>
    </row>
    <row r="874" spans="1:11" x14ac:dyDescent="0.25">
      <c r="A874">
        <v>6.0383921742061997</v>
      </c>
      <c r="B874">
        <v>0.15298586970297101</v>
      </c>
      <c r="C874">
        <v>0.25486336613176602</v>
      </c>
      <c r="D874">
        <v>0.44728695313329903</v>
      </c>
      <c r="E874">
        <v>5.5196803773694798E-2</v>
      </c>
      <c r="F874">
        <v>3.36930500287198E-2</v>
      </c>
      <c r="G874">
        <v>1.4002676217345199E-2</v>
      </c>
      <c r="H874">
        <v>1.94574507725669E-7</v>
      </c>
      <c r="I874">
        <v>1.57188559690388E-4</v>
      </c>
      <c r="J874">
        <v>2.8923199999999998</v>
      </c>
      <c r="K874">
        <v>3.2384215736893101</v>
      </c>
    </row>
    <row r="875" spans="1:11" x14ac:dyDescent="0.25">
      <c r="A875">
        <v>6.0453169358738696</v>
      </c>
      <c r="B875">
        <v>0.15325924131819399</v>
      </c>
      <c r="C875">
        <v>0.25476614026574901</v>
      </c>
      <c r="D875">
        <v>0.44679006196995302</v>
      </c>
      <c r="E875">
        <v>5.5135477056225998E-2</v>
      </c>
      <c r="F875">
        <v>3.3605783816096399E-2</v>
      </c>
      <c r="G875">
        <v>1.3855797946365401E-2</v>
      </c>
      <c r="H875">
        <v>1.94574507725669E-7</v>
      </c>
      <c r="I875">
        <v>1.57188559690388E-4</v>
      </c>
      <c r="J875">
        <v>2.8923199999999998</v>
      </c>
      <c r="K875">
        <v>3.2384215736893101</v>
      </c>
    </row>
    <row r="876" spans="1:11" x14ac:dyDescent="0.25">
      <c r="A876">
        <v>6.0522416975415396</v>
      </c>
      <c r="B876">
        <v>0.153532612933417</v>
      </c>
      <c r="C876">
        <v>0.25466891439973199</v>
      </c>
      <c r="D876">
        <v>0.44629317080660702</v>
      </c>
      <c r="E876">
        <v>5.5074150338757198E-2</v>
      </c>
      <c r="F876">
        <v>3.3518517603473102E-2</v>
      </c>
      <c r="G876">
        <v>1.3708919675385499E-2</v>
      </c>
      <c r="H876">
        <v>1.94574507725669E-7</v>
      </c>
      <c r="I876">
        <v>1.57188559690388E-4</v>
      </c>
      <c r="J876">
        <v>2.8923199999999998</v>
      </c>
      <c r="K876">
        <v>3.2384215736893101</v>
      </c>
    </row>
    <row r="877" spans="1:11" x14ac:dyDescent="0.25">
      <c r="A877">
        <v>6.0591664592091998</v>
      </c>
      <c r="B877">
        <v>0.15380598454864</v>
      </c>
      <c r="C877">
        <v>0.25457168853371498</v>
      </c>
      <c r="D877">
        <v>0.44603128260082803</v>
      </c>
      <c r="E877">
        <v>5.5012823621288398E-2</v>
      </c>
      <c r="F877">
        <v>3.3431251390849702E-2</v>
      </c>
      <c r="G877">
        <v>1.35620414044057E-2</v>
      </c>
      <c r="H877">
        <v>1.94574507725669E-7</v>
      </c>
      <c r="I877">
        <v>1.57188559690388E-4</v>
      </c>
      <c r="J877">
        <v>2.8923199999999998</v>
      </c>
      <c r="K877">
        <v>3.2384215736893101</v>
      </c>
    </row>
    <row r="878" spans="1:11" x14ac:dyDescent="0.25">
      <c r="A878">
        <v>6.0660912208768698</v>
      </c>
      <c r="B878">
        <v>0.15407935616386301</v>
      </c>
      <c r="C878">
        <v>0.25447446266769802</v>
      </c>
      <c r="D878">
        <v>0.44598987500082399</v>
      </c>
      <c r="E878">
        <v>5.4951496903819598E-2</v>
      </c>
      <c r="F878">
        <v>3.3343985178226399E-2</v>
      </c>
      <c r="G878">
        <v>1.3415163133425801E-2</v>
      </c>
      <c r="H878">
        <v>1.94574507725669E-7</v>
      </c>
      <c r="I878">
        <v>1.57188559690388E-4</v>
      </c>
      <c r="J878">
        <v>2.8923199999999998</v>
      </c>
      <c r="K878">
        <v>3.2384215736893101</v>
      </c>
    </row>
    <row r="879" spans="1:11" x14ac:dyDescent="0.25">
      <c r="A879">
        <v>6.0730159825445398</v>
      </c>
      <c r="B879">
        <v>0.15435272777908601</v>
      </c>
      <c r="C879">
        <v>0.25437723680168101</v>
      </c>
      <c r="D879">
        <v>0.445948467400821</v>
      </c>
      <c r="E879">
        <v>5.4890170186350798E-2</v>
      </c>
      <c r="F879">
        <v>3.3256718965602998E-2</v>
      </c>
      <c r="G879">
        <v>1.3268284862445899E-2</v>
      </c>
      <c r="H879">
        <v>1.94574507725669E-7</v>
      </c>
      <c r="I879">
        <v>1.57188559690388E-4</v>
      </c>
      <c r="J879">
        <v>2.8923199999999998</v>
      </c>
      <c r="K879">
        <v>3.2384215736893101</v>
      </c>
    </row>
    <row r="880" spans="1:11" x14ac:dyDescent="0.25">
      <c r="A880">
        <v>6.0799407442122098</v>
      </c>
      <c r="B880">
        <v>0.15462609939430899</v>
      </c>
      <c r="C880">
        <v>0.25428001093566299</v>
      </c>
      <c r="D880">
        <v>0.44590705980081802</v>
      </c>
      <c r="E880">
        <v>5.4828843468881998E-2</v>
      </c>
      <c r="F880">
        <v>3.3169452752979597E-2</v>
      </c>
      <c r="G880">
        <v>1.31214065914661E-2</v>
      </c>
      <c r="H880">
        <v>1.94574507725669E-7</v>
      </c>
      <c r="I880">
        <v>1.57188559690388E-4</v>
      </c>
      <c r="J880">
        <v>2.8923199999999998</v>
      </c>
      <c r="K880">
        <v>3.2384215736893101</v>
      </c>
    </row>
    <row r="881" spans="1:11" x14ac:dyDescent="0.25">
      <c r="A881">
        <v>6.0868655058798797</v>
      </c>
      <c r="B881">
        <v>0.15481470218784299</v>
      </c>
      <c r="C881">
        <v>0.25418278506964598</v>
      </c>
      <c r="D881">
        <v>0.44586565220081498</v>
      </c>
      <c r="E881">
        <v>5.4767516751413198E-2</v>
      </c>
      <c r="F881">
        <v>3.3078212894763703E-2</v>
      </c>
      <c r="G881">
        <v>1.3035654735021201E-2</v>
      </c>
      <c r="H881">
        <v>1.94574507725669E-7</v>
      </c>
      <c r="I881">
        <v>1.57188559690388E-4</v>
      </c>
      <c r="J881">
        <v>2.8923199999999998</v>
      </c>
      <c r="K881">
        <v>3.2384215736893101</v>
      </c>
    </row>
    <row r="882" spans="1:11" x14ac:dyDescent="0.25">
      <c r="A882">
        <v>6.0937902675475399</v>
      </c>
      <c r="B882">
        <v>0.15487798408344</v>
      </c>
      <c r="C882">
        <v>0.25408555920362902</v>
      </c>
      <c r="D882">
        <v>0.44582424460081099</v>
      </c>
      <c r="E882">
        <v>5.4706190033944502E-2</v>
      </c>
      <c r="F882">
        <v>3.29859340927545E-2</v>
      </c>
      <c r="G882">
        <v>1.29860791749864E-2</v>
      </c>
      <c r="H882">
        <v>1.94574507725669E-7</v>
      </c>
      <c r="I882">
        <v>1.57188559690388E-4</v>
      </c>
      <c r="J882">
        <v>2.8923199999999998</v>
      </c>
      <c r="K882">
        <v>3.2384215736893101</v>
      </c>
    </row>
    <row r="883" spans="1:11" x14ac:dyDescent="0.25">
      <c r="A883">
        <v>6.1007150292152099</v>
      </c>
      <c r="B883">
        <v>0.15494126597903801</v>
      </c>
      <c r="C883">
        <v>0.253988333337612</v>
      </c>
      <c r="D883">
        <v>0.44578283700080801</v>
      </c>
      <c r="E883">
        <v>5.4644863316475702E-2</v>
      </c>
      <c r="F883">
        <v>3.28936552907452E-2</v>
      </c>
      <c r="G883">
        <v>1.29365036149515E-2</v>
      </c>
      <c r="H883">
        <v>1.94574507725669E-7</v>
      </c>
      <c r="I883">
        <v>1.57188559690388E-4</v>
      </c>
      <c r="J883">
        <v>2.8923199999999998</v>
      </c>
      <c r="K883">
        <v>3.2384215736893101</v>
      </c>
    </row>
    <row r="884" spans="1:11" x14ac:dyDescent="0.25">
      <c r="A884">
        <v>6.1076397908828799</v>
      </c>
      <c r="B884">
        <v>0.155004547874636</v>
      </c>
      <c r="C884">
        <v>0.25389110747159499</v>
      </c>
      <c r="D884">
        <v>0.44574142940080502</v>
      </c>
      <c r="E884">
        <v>5.4583536599006902E-2</v>
      </c>
      <c r="F884">
        <v>3.2801376488736003E-2</v>
      </c>
      <c r="G884">
        <v>1.28869280549166E-2</v>
      </c>
      <c r="H884">
        <v>1.94574507725669E-7</v>
      </c>
      <c r="I884">
        <v>1.57188559690388E-4</v>
      </c>
      <c r="J884">
        <v>2.8923199999999998</v>
      </c>
      <c r="K884">
        <v>3.2384215736893101</v>
      </c>
    </row>
    <row r="885" spans="1:11" x14ac:dyDescent="0.25">
      <c r="A885">
        <v>6.1145645525505499</v>
      </c>
      <c r="B885">
        <v>0.15506782977023401</v>
      </c>
      <c r="C885">
        <v>0.25379388160557798</v>
      </c>
      <c r="D885">
        <v>0.44570002180080098</v>
      </c>
      <c r="E885">
        <v>5.4522209881538101E-2</v>
      </c>
      <c r="F885">
        <v>3.27090976867268E-2</v>
      </c>
      <c r="G885">
        <v>1.28373524948818E-2</v>
      </c>
      <c r="H885">
        <v>1.94574507725669E-7</v>
      </c>
      <c r="I885">
        <v>1.57188559690388E-4</v>
      </c>
      <c r="J885">
        <v>2.8923199999999998</v>
      </c>
      <c r="K885">
        <v>3.2384215736893101</v>
      </c>
    </row>
    <row r="886" spans="1:11" x14ac:dyDescent="0.25">
      <c r="A886">
        <v>6.1214893142182101</v>
      </c>
      <c r="B886">
        <v>0.15513111166583199</v>
      </c>
      <c r="C886">
        <v>0.25369665573956002</v>
      </c>
      <c r="D886">
        <v>0.445658614200798</v>
      </c>
      <c r="E886">
        <v>5.4460883164069301E-2</v>
      </c>
      <c r="F886">
        <v>3.2616818884717499E-2</v>
      </c>
      <c r="G886">
        <v>1.27877769348469E-2</v>
      </c>
      <c r="H886">
        <v>1.94574507725669E-7</v>
      </c>
      <c r="I886">
        <v>1.57188559690388E-4</v>
      </c>
      <c r="J886">
        <v>2.8923199999999998</v>
      </c>
      <c r="K886">
        <v>3.2384215736893101</v>
      </c>
    </row>
    <row r="887" spans="1:11" x14ac:dyDescent="0.25">
      <c r="A887">
        <v>6.1284140758858801</v>
      </c>
      <c r="B887">
        <v>0.15519439356143</v>
      </c>
      <c r="C887">
        <v>0.253599429873543</v>
      </c>
      <c r="D887">
        <v>0.44561720660079501</v>
      </c>
      <c r="E887">
        <v>5.4399556446600501E-2</v>
      </c>
      <c r="F887">
        <v>3.2524540082708303E-2</v>
      </c>
      <c r="G887">
        <v>1.2738201374812101E-2</v>
      </c>
      <c r="H887">
        <v>1.94574507725669E-7</v>
      </c>
      <c r="I887">
        <v>1.57188559690388E-4</v>
      </c>
      <c r="J887">
        <v>2.8923199999999998</v>
      </c>
      <c r="K887">
        <v>3.2384215736893101</v>
      </c>
    </row>
    <row r="888" spans="1:11" x14ac:dyDescent="0.25">
      <c r="A888">
        <v>6.13533883755355</v>
      </c>
      <c r="B888">
        <v>0.15525767545702801</v>
      </c>
      <c r="C888">
        <v>0.25345348138274698</v>
      </c>
      <c r="D888">
        <v>0.44557579900079097</v>
      </c>
      <c r="E888">
        <v>5.4338229729131701E-2</v>
      </c>
      <c r="F888">
        <v>3.24322612806991E-2</v>
      </c>
      <c r="G888">
        <v>1.2688625814777201E-2</v>
      </c>
      <c r="H888">
        <v>1.94574507725669E-7</v>
      </c>
      <c r="I888">
        <v>1.57188559690388E-4</v>
      </c>
      <c r="J888">
        <v>2.8923199999999998</v>
      </c>
      <c r="K888">
        <v>3.2384215736893101</v>
      </c>
    </row>
    <row r="889" spans="1:11" x14ac:dyDescent="0.25">
      <c r="A889">
        <v>6.14226359922122</v>
      </c>
      <c r="B889">
        <v>0.15532095735262599</v>
      </c>
      <c r="C889">
        <v>0.25323992964118902</v>
      </c>
      <c r="D889">
        <v>0.44553439140078799</v>
      </c>
      <c r="E889">
        <v>5.4276903011662901E-2</v>
      </c>
      <c r="F889">
        <v>3.2339982478689799E-2</v>
      </c>
      <c r="G889">
        <v>1.2639050254742301E-2</v>
      </c>
      <c r="H889">
        <v>1.94574507725669E-7</v>
      </c>
      <c r="I889">
        <v>1.57188559690388E-4</v>
      </c>
      <c r="J889">
        <v>2.8923199999999998</v>
      </c>
      <c r="K889">
        <v>3.2384215736893101</v>
      </c>
    </row>
    <row r="890" spans="1:11" x14ac:dyDescent="0.25">
      <c r="A890">
        <v>6.1491883608888802</v>
      </c>
      <c r="B890">
        <v>0.155384239248224</v>
      </c>
      <c r="C890">
        <v>0.25302637789963001</v>
      </c>
      <c r="D890">
        <v>0.445492983800785</v>
      </c>
      <c r="E890">
        <v>5.4215576294194101E-2</v>
      </c>
      <c r="F890">
        <v>3.2247703676680603E-2</v>
      </c>
      <c r="G890">
        <v>1.25894746947075E-2</v>
      </c>
      <c r="H890">
        <v>1.94574507725669E-7</v>
      </c>
      <c r="I890">
        <v>1.57188559690388E-4</v>
      </c>
      <c r="J890">
        <v>2.8923199999999998</v>
      </c>
      <c r="K890">
        <v>3.2384215736893101</v>
      </c>
    </row>
    <row r="891" spans="1:11" x14ac:dyDescent="0.25">
      <c r="A891">
        <v>6.1561131225565502</v>
      </c>
      <c r="B891">
        <v>0.15544752114382099</v>
      </c>
      <c r="C891">
        <v>0.25281282615807199</v>
      </c>
      <c r="D891">
        <v>0.44545157620078102</v>
      </c>
      <c r="E891">
        <v>5.4154249576725301E-2</v>
      </c>
      <c r="F891">
        <v>3.21554248746714E-2</v>
      </c>
      <c r="G891">
        <v>1.25398991346726E-2</v>
      </c>
      <c r="H891">
        <v>1.94574507725669E-7</v>
      </c>
      <c r="I891">
        <v>1.57188559690388E-4</v>
      </c>
      <c r="J891">
        <v>2.8923199999999998</v>
      </c>
      <c r="K891">
        <v>3.2384215736893101</v>
      </c>
    </row>
    <row r="892" spans="1:11" x14ac:dyDescent="0.25">
      <c r="A892">
        <v>6.1630378842242202</v>
      </c>
      <c r="B892">
        <v>0.155510803039419</v>
      </c>
      <c r="C892">
        <v>0.25259927441651298</v>
      </c>
      <c r="D892">
        <v>0.44541016860077798</v>
      </c>
      <c r="E892">
        <v>5.4092922859256501E-2</v>
      </c>
      <c r="F892">
        <v>3.2063146072662203E-2</v>
      </c>
      <c r="G892">
        <v>1.25082012628863E-2</v>
      </c>
      <c r="H892">
        <v>1.94574507725669E-7</v>
      </c>
      <c r="I892">
        <v>1.57188559690388E-4</v>
      </c>
      <c r="J892">
        <v>2.8923199999999998</v>
      </c>
      <c r="K892">
        <v>3.2384215736893101</v>
      </c>
    </row>
    <row r="893" spans="1:11" x14ac:dyDescent="0.25">
      <c r="A893">
        <v>6.1699626458918901</v>
      </c>
      <c r="B893">
        <v>0.15557408493501701</v>
      </c>
      <c r="C893">
        <v>0.25238572267495502</v>
      </c>
      <c r="D893">
        <v>0.44536876100077499</v>
      </c>
      <c r="E893">
        <v>5.4020440025200102E-2</v>
      </c>
      <c r="F893">
        <v>3.1970867270652903E-2</v>
      </c>
      <c r="G893">
        <v>1.25277000549671E-2</v>
      </c>
      <c r="H893">
        <v>1.94574507725669E-7</v>
      </c>
      <c r="I893">
        <v>1.57188559690388E-4</v>
      </c>
      <c r="J893">
        <v>2.8923199999999998</v>
      </c>
      <c r="K893">
        <v>3.2384215736893101</v>
      </c>
    </row>
    <row r="894" spans="1:11" x14ac:dyDescent="0.25">
      <c r="A894">
        <v>6.1768874075595503</v>
      </c>
      <c r="B894">
        <v>0.15563736683061499</v>
      </c>
      <c r="C894">
        <v>0.252172170933397</v>
      </c>
      <c r="D894">
        <v>0.44568997156024498</v>
      </c>
      <c r="E894">
        <v>5.3942595063361201E-2</v>
      </c>
      <c r="F894">
        <v>3.18785884686437E-2</v>
      </c>
      <c r="G894">
        <v>1.2547198847047801E-2</v>
      </c>
      <c r="H894">
        <v>1.94574507725669E-7</v>
      </c>
      <c r="I894">
        <v>1.57188559690388E-4</v>
      </c>
      <c r="J894">
        <v>2.8923199999999998</v>
      </c>
      <c r="K894">
        <v>3.2384215736893101</v>
      </c>
    </row>
    <row r="895" spans="1:11" x14ac:dyDescent="0.25">
      <c r="A895">
        <v>6.1838121692272203</v>
      </c>
      <c r="B895">
        <v>0.155700648726213</v>
      </c>
      <c r="C895">
        <v>0.25195861919183798</v>
      </c>
      <c r="D895">
        <v>0.44612475132412199</v>
      </c>
      <c r="E895">
        <v>5.38647501015223E-2</v>
      </c>
      <c r="F895">
        <v>3.1786309666634503E-2</v>
      </c>
      <c r="G895">
        <v>1.2566697639128601E-2</v>
      </c>
      <c r="H895">
        <v>1.94574507725669E-7</v>
      </c>
      <c r="I895">
        <v>1.57188559690388E-4</v>
      </c>
      <c r="J895">
        <v>2.8923199999999998</v>
      </c>
      <c r="K895">
        <v>3.2384215736893101</v>
      </c>
    </row>
    <row r="896" spans="1:11" x14ac:dyDescent="0.25">
      <c r="A896">
        <v>6.1907369308948903</v>
      </c>
      <c r="B896">
        <v>0.15576393062181099</v>
      </c>
      <c r="C896">
        <v>0.25174506745028002</v>
      </c>
      <c r="D896">
        <v>0.44655953108799801</v>
      </c>
      <c r="E896">
        <v>5.3786905139683497E-2</v>
      </c>
      <c r="F896">
        <v>3.1694030864625203E-2</v>
      </c>
      <c r="G896">
        <v>1.2586196431209401E-2</v>
      </c>
      <c r="H896">
        <v>1.94574507725669E-7</v>
      </c>
      <c r="I896">
        <v>1.57188559690388E-4</v>
      </c>
      <c r="J896">
        <v>2.8923199999999998</v>
      </c>
      <c r="K896">
        <v>3.2384215736893101</v>
      </c>
    </row>
    <row r="897" spans="1:11" x14ac:dyDescent="0.25">
      <c r="A897">
        <v>6.1976616925625603</v>
      </c>
      <c r="B897">
        <v>0.155827212517409</v>
      </c>
      <c r="C897">
        <v>0.25153151570872101</v>
      </c>
      <c r="D897">
        <v>0.44699431085187502</v>
      </c>
      <c r="E897">
        <v>5.3709060177844603E-2</v>
      </c>
      <c r="F897">
        <v>3.1601752062616E-2</v>
      </c>
      <c r="G897">
        <v>1.26056952232901E-2</v>
      </c>
      <c r="H897">
        <v>1.94574507725669E-7</v>
      </c>
      <c r="I897">
        <v>1.57188559690388E-4</v>
      </c>
      <c r="J897">
        <v>2.8923199999999998</v>
      </c>
      <c r="K897">
        <v>3.2384215736893101</v>
      </c>
    </row>
    <row r="898" spans="1:11" x14ac:dyDescent="0.25">
      <c r="A898">
        <v>6.2045864542302303</v>
      </c>
      <c r="B898">
        <v>0.15589049441300701</v>
      </c>
      <c r="C898">
        <v>0.25131796396716299</v>
      </c>
      <c r="D898">
        <v>0.44742909061575098</v>
      </c>
      <c r="E898">
        <v>5.3631215216005702E-2</v>
      </c>
      <c r="F898">
        <v>3.1509473260606803E-2</v>
      </c>
      <c r="G898">
        <v>1.26251940153709E-2</v>
      </c>
      <c r="H898">
        <v>1.94574507725669E-7</v>
      </c>
      <c r="I898">
        <v>1.57188559690388E-4</v>
      </c>
      <c r="J898">
        <v>2.8923199999999998</v>
      </c>
      <c r="K898">
        <v>3.2384215736893101</v>
      </c>
    </row>
    <row r="899" spans="1:11" x14ac:dyDescent="0.25">
      <c r="A899">
        <v>6.2115112158978896</v>
      </c>
      <c r="B899">
        <v>0.155766347933157</v>
      </c>
      <c r="C899">
        <v>0.25110441222560498</v>
      </c>
      <c r="D899">
        <v>0.44786387037962699</v>
      </c>
      <c r="E899">
        <v>5.3553370254166899E-2</v>
      </c>
      <c r="F899">
        <v>3.1417194458597503E-2</v>
      </c>
      <c r="G899">
        <v>1.2644692807451599E-2</v>
      </c>
      <c r="H899">
        <v>1.94574507725669E-7</v>
      </c>
      <c r="I899">
        <v>1.57188559690388E-4</v>
      </c>
      <c r="J899">
        <v>2.8923199999999998</v>
      </c>
      <c r="K899">
        <v>3.2384215736893101</v>
      </c>
    </row>
    <row r="900" spans="1:11" x14ac:dyDescent="0.25">
      <c r="A900">
        <v>6.2184359775655604</v>
      </c>
      <c r="B900">
        <v>0.15557468474731501</v>
      </c>
      <c r="C900">
        <v>0.25089086048404602</v>
      </c>
      <c r="D900">
        <v>0.44829865014350401</v>
      </c>
      <c r="E900">
        <v>5.3475525292327998E-2</v>
      </c>
      <c r="F900">
        <v>3.1351265351624101E-2</v>
      </c>
      <c r="G900">
        <v>1.2664191599532399E-2</v>
      </c>
      <c r="H900">
        <v>1.94574507725669E-7</v>
      </c>
      <c r="I900">
        <v>1.57188559690388E-4</v>
      </c>
      <c r="J900">
        <v>2.8923199999999998</v>
      </c>
      <c r="K900">
        <v>3.2384215736893101</v>
      </c>
    </row>
    <row r="901" spans="1:11" x14ac:dyDescent="0.25">
      <c r="A901">
        <v>6.2253607392332304</v>
      </c>
      <c r="B901">
        <v>0.15538302156147199</v>
      </c>
      <c r="C901">
        <v>0.250677308742488</v>
      </c>
      <c r="D901">
        <v>0.44873342990738002</v>
      </c>
      <c r="E901">
        <v>5.3397680330489097E-2</v>
      </c>
      <c r="F901">
        <v>3.1303164097480102E-2</v>
      </c>
      <c r="G901">
        <v>1.2683690391613199E-2</v>
      </c>
      <c r="H901">
        <v>1.94574507725669E-7</v>
      </c>
      <c r="I901">
        <v>1.57188559690388E-4</v>
      </c>
      <c r="J901">
        <v>2.8923199999999998</v>
      </c>
      <c r="K901">
        <v>3.2384215736893101</v>
      </c>
    </row>
    <row r="902" spans="1:11" x14ac:dyDescent="0.25">
      <c r="A902">
        <v>6.2322855009009004</v>
      </c>
      <c r="B902">
        <v>0.15519135837563</v>
      </c>
      <c r="C902">
        <v>0.25046375700092899</v>
      </c>
      <c r="D902">
        <v>0.44916820967125698</v>
      </c>
      <c r="E902">
        <v>5.3319835368650301E-2</v>
      </c>
      <c r="F902">
        <v>3.1255062843335998E-2</v>
      </c>
      <c r="G902">
        <v>1.2703189183693901E-2</v>
      </c>
      <c r="H902">
        <v>1.94574507725669E-7</v>
      </c>
      <c r="I902">
        <v>1.57188559690388E-4</v>
      </c>
      <c r="J902">
        <v>2.8923199999999998</v>
      </c>
      <c r="K902">
        <v>3.2384215736893101</v>
      </c>
    </row>
    <row r="903" spans="1:11" x14ac:dyDescent="0.25">
      <c r="A903">
        <v>6.2392102625685597</v>
      </c>
      <c r="B903">
        <v>0.15499969518978801</v>
      </c>
      <c r="C903">
        <v>0.25025020525937097</v>
      </c>
      <c r="D903">
        <v>0.44960298943513299</v>
      </c>
      <c r="E903">
        <v>5.32419904068114E-2</v>
      </c>
      <c r="F903">
        <v>3.1206961589191898E-2</v>
      </c>
      <c r="G903">
        <v>1.2722687975774701E-2</v>
      </c>
      <c r="H903">
        <v>1.94574507725669E-7</v>
      </c>
      <c r="I903">
        <v>1.57188559690388E-4</v>
      </c>
      <c r="J903">
        <v>2.8923199999999998</v>
      </c>
      <c r="K903">
        <v>3.2384215736893101</v>
      </c>
    </row>
    <row r="904" spans="1:11" x14ac:dyDescent="0.25">
      <c r="A904">
        <v>6.2461350242362297</v>
      </c>
      <c r="B904">
        <v>0.154808032003945</v>
      </c>
      <c r="C904">
        <v>0.25003665351781301</v>
      </c>
      <c r="D904">
        <v>0.45003776919900901</v>
      </c>
      <c r="E904">
        <v>5.3164145444972499E-2</v>
      </c>
      <c r="F904">
        <v>3.1158860335047899E-2</v>
      </c>
      <c r="G904">
        <v>1.27453247029693E-2</v>
      </c>
      <c r="H904">
        <v>1.94574507725669E-7</v>
      </c>
      <c r="I904">
        <v>1.57188559690388E-4</v>
      </c>
      <c r="J904">
        <v>2.8923199999999998</v>
      </c>
      <c r="K904">
        <v>3.2384215736893101</v>
      </c>
    </row>
    <row r="905" spans="1:11" x14ac:dyDescent="0.25">
      <c r="A905">
        <v>6.2530597859038997</v>
      </c>
      <c r="B905">
        <v>0.15461636881810301</v>
      </c>
      <c r="C905">
        <v>0.24979281004121001</v>
      </c>
      <c r="D905">
        <v>0.45047254896288602</v>
      </c>
      <c r="E905">
        <v>5.3086300483133703E-2</v>
      </c>
      <c r="F905">
        <v>3.1110759080903799E-2</v>
      </c>
      <c r="G905">
        <v>1.2796332797779799E-2</v>
      </c>
      <c r="H905">
        <v>1.94574507725669E-7</v>
      </c>
      <c r="I905">
        <v>1.57188559690388E-4</v>
      </c>
      <c r="J905">
        <v>2.8923199999999998</v>
      </c>
      <c r="K905">
        <v>3.2384215736893101</v>
      </c>
    </row>
    <row r="906" spans="1:11" x14ac:dyDescent="0.25">
      <c r="A906">
        <v>6.2599845475715696</v>
      </c>
      <c r="B906">
        <v>0.15442470563226099</v>
      </c>
      <c r="C906">
        <v>0.24952807922904</v>
      </c>
      <c r="D906">
        <v>0.45090732872676198</v>
      </c>
      <c r="E906">
        <v>5.3008455521294802E-2</v>
      </c>
      <c r="F906">
        <v>3.1062657826759699E-2</v>
      </c>
      <c r="G906">
        <v>1.28473408925902E-2</v>
      </c>
      <c r="H906">
        <v>1.94574507725669E-7</v>
      </c>
      <c r="I906">
        <v>1.57188559690388E-4</v>
      </c>
      <c r="J906">
        <v>2.8923199999999998</v>
      </c>
      <c r="K906">
        <v>3.2384215736893101</v>
      </c>
    </row>
    <row r="907" spans="1:11" x14ac:dyDescent="0.25">
      <c r="A907">
        <v>6.2669093092392298</v>
      </c>
      <c r="B907">
        <v>0.154233042446419</v>
      </c>
      <c r="C907">
        <v>0.24926334841686901</v>
      </c>
      <c r="D907">
        <v>0.45134210849063899</v>
      </c>
      <c r="E907">
        <v>5.2930610559455901E-2</v>
      </c>
      <c r="F907">
        <v>3.1014556572615599E-2</v>
      </c>
      <c r="G907">
        <v>1.2898348987400599E-2</v>
      </c>
      <c r="H907">
        <v>1.94574507725669E-7</v>
      </c>
      <c r="I907">
        <v>1.57188559690388E-4</v>
      </c>
      <c r="J907">
        <v>2.8923199999999998</v>
      </c>
      <c r="K907">
        <v>3.2384215736893101</v>
      </c>
    </row>
    <row r="908" spans="1:11" x14ac:dyDescent="0.25">
      <c r="A908">
        <v>6.2738340709068998</v>
      </c>
      <c r="B908">
        <v>0.15404137926057601</v>
      </c>
      <c r="C908">
        <v>0.24899861760469899</v>
      </c>
      <c r="D908">
        <v>0.45177688825451501</v>
      </c>
      <c r="E908">
        <v>5.2852765597617098E-2</v>
      </c>
      <c r="F908">
        <v>3.09664553184716E-2</v>
      </c>
      <c r="G908">
        <v>1.2949357082211101E-2</v>
      </c>
      <c r="H908">
        <v>1.94574507725669E-7</v>
      </c>
      <c r="I908">
        <v>1.57188559690388E-4</v>
      </c>
      <c r="J908">
        <v>2.8923199999999998</v>
      </c>
      <c r="K908">
        <v>3.2384215736893101</v>
      </c>
    </row>
    <row r="909" spans="1:11" x14ac:dyDescent="0.25">
      <c r="A909">
        <v>6.2807588325745698</v>
      </c>
      <c r="B909">
        <v>0.15384971607473399</v>
      </c>
      <c r="C909">
        <v>0.248733886792529</v>
      </c>
      <c r="D909">
        <v>0.45221166801839102</v>
      </c>
      <c r="E909">
        <v>5.2774920635778197E-2</v>
      </c>
      <c r="F909">
        <v>3.09183540643275E-2</v>
      </c>
      <c r="G909">
        <v>1.30003651770215E-2</v>
      </c>
      <c r="H909">
        <v>1.94574507725669E-7</v>
      </c>
      <c r="I909">
        <v>1.57188559690388E-4</v>
      </c>
      <c r="J909">
        <v>2.8923199999999998</v>
      </c>
      <c r="K909">
        <v>3.2384215736893101</v>
      </c>
    </row>
    <row r="910" spans="1:11" x14ac:dyDescent="0.25">
      <c r="A910">
        <v>6.2876835942422398</v>
      </c>
      <c r="B910">
        <v>0.153658052888892</v>
      </c>
      <c r="C910">
        <v>0.24846915598035901</v>
      </c>
      <c r="D910">
        <v>0.45264937297792401</v>
      </c>
      <c r="E910">
        <v>5.2748569656892397E-2</v>
      </c>
      <c r="F910">
        <v>3.08702528101834E-2</v>
      </c>
      <c r="G910">
        <v>1.3051373271831999E-2</v>
      </c>
      <c r="H910">
        <v>1.94574507725669E-7</v>
      </c>
      <c r="I910">
        <v>1.57188559690388E-4</v>
      </c>
      <c r="J910">
        <v>2.8923199999999998</v>
      </c>
      <c r="K910">
        <v>3.2384215736893101</v>
      </c>
    </row>
    <row r="911" spans="1:11" x14ac:dyDescent="0.25">
      <c r="A911">
        <v>6.2946083559099097</v>
      </c>
      <c r="B911">
        <v>0.15346638970304899</v>
      </c>
      <c r="C911">
        <v>0.248204425168188</v>
      </c>
      <c r="D911">
        <v>0.45349822871317003</v>
      </c>
      <c r="E911">
        <v>5.2764173450519203E-2</v>
      </c>
      <c r="F911">
        <v>3.0822151556039401E-2</v>
      </c>
      <c r="G911">
        <v>1.3102381366642501E-2</v>
      </c>
      <c r="H911">
        <v>1.94574507725669E-7</v>
      </c>
      <c r="I911">
        <v>1.57188559690388E-4</v>
      </c>
      <c r="J911">
        <v>2.8923199999999998</v>
      </c>
      <c r="K911">
        <v>3.2384215736893101</v>
      </c>
    </row>
    <row r="912" spans="1:11" x14ac:dyDescent="0.25">
      <c r="A912">
        <v>6.30153311757757</v>
      </c>
      <c r="B912">
        <v>0.153274726517207</v>
      </c>
      <c r="C912">
        <v>0.24793969435601801</v>
      </c>
      <c r="D912">
        <v>0.45434708444841598</v>
      </c>
      <c r="E912">
        <v>5.2779777244145898E-2</v>
      </c>
      <c r="F912">
        <v>3.0774050301895301E-2</v>
      </c>
      <c r="G912">
        <v>1.31533894614529E-2</v>
      </c>
      <c r="H912">
        <v>1.94574507725669E-7</v>
      </c>
      <c r="I912">
        <v>1.57188559690388E-4</v>
      </c>
      <c r="J912">
        <v>2.8923199999999998</v>
      </c>
      <c r="K912">
        <v>3.2384215736893101</v>
      </c>
    </row>
    <row r="913" spans="1:11" x14ac:dyDescent="0.25">
      <c r="A913">
        <v>6.3084578792452399</v>
      </c>
      <c r="B913">
        <v>0.15305286569808499</v>
      </c>
      <c r="C913">
        <v>0.24767496354384799</v>
      </c>
      <c r="D913">
        <v>0.455195940183662</v>
      </c>
      <c r="E913">
        <v>5.2795381037772697E-2</v>
      </c>
      <c r="F913">
        <v>3.0725949047751201E-2</v>
      </c>
      <c r="G913">
        <v>1.32043975562634E-2</v>
      </c>
      <c r="H913">
        <v>1.94574507725669E-7</v>
      </c>
      <c r="I913">
        <v>1.57188559690388E-4</v>
      </c>
      <c r="J913">
        <v>2.8923199999999998</v>
      </c>
      <c r="K913">
        <v>3.2384215736893101</v>
      </c>
    </row>
    <row r="914" spans="1:11" x14ac:dyDescent="0.25">
      <c r="A914">
        <v>6.3153826409129099</v>
      </c>
      <c r="B914">
        <v>0.152661475138753</v>
      </c>
      <c r="C914">
        <v>0.247410232731678</v>
      </c>
      <c r="D914">
        <v>0.45604479591890801</v>
      </c>
      <c r="E914">
        <v>5.2810984831399399E-2</v>
      </c>
      <c r="F914">
        <v>3.0677847793607101E-2</v>
      </c>
      <c r="G914">
        <v>1.32554056510738E-2</v>
      </c>
      <c r="H914">
        <v>1.94574507725669E-7</v>
      </c>
      <c r="I914">
        <v>1.57188559690388E-4</v>
      </c>
      <c r="J914">
        <v>2.8923199999999998</v>
      </c>
      <c r="K914">
        <v>3.2384215736893101</v>
      </c>
    </row>
    <row r="915" spans="1:11" x14ac:dyDescent="0.25">
      <c r="A915">
        <v>6.3223074025805799</v>
      </c>
      <c r="B915">
        <v>0.15227008457942101</v>
      </c>
      <c r="C915">
        <v>0.24714550191950799</v>
      </c>
      <c r="D915">
        <v>0.45689365165415402</v>
      </c>
      <c r="E915">
        <v>5.2826588625026198E-2</v>
      </c>
      <c r="F915">
        <v>3.0631746833362498E-2</v>
      </c>
      <c r="G915">
        <v>1.33064137458843E-2</v>
      </c>
      <c r="H915">
        <v>1.94574507725669E-7</v>
      </c>
      <c r="I915">
        <v>1.57188559690388E-4</v>
      </c>
      <c r="J915">
        <v>2.8923199999999998</v>
      </c>
      <c r="K915">
        <v>3.2384215736893101</v>
      </c>
    </row>
    <row r="916" spans="1:11" x14ac:dyDescent="0.25">
      <c r="A916">
        <v>6.3292321642482401</v>
      </c>
      <c r="B916">
        <v>0.15187869402008899</v>
      </c>
      <c r="C916">
        <v>0.246880771107337</v>
      </c>
      <c r="D916">
        <v>0.45774250738939998</v>
      </c>
      <c r="E916">
        <v>5.28421924186529E-2</v>
      </c>
      <c r="F916">
        <v>3.0647139233554499E-2</v>
      </c>
      <c r="G916">
        <v>1.3357421840694699E-2</v>
      </c>
      <c r="H916">
        <v>1.94574507725669E-7</v>
      </c>
      <c r="I916">
        <v>1.57188559690388E-4</v>
      </c>
      <c r="J916">
        <v>2.8923199999999998</v>
      </c>
      <c r="K916">
        <v>3.2384215736893101</v>
      </c>
    </row>
    <row r="917" spans="1:11" x14ac:dyDescent="0.25">
      <c r="A917">
        <v>6.3361569259159101</v>
      </c>
      <c r="B917">
        <v>0.15148730346075701</v>
      </c>
      <c r="C917">
        <v>0.24661604029516701</v>
      </c>
      <c r="D917">
        <v>0.45859136312464599</v>
      </c>
      <c r="E917">
        <v>5.2857796212279699E-2</v>
      </c>
      <c r="F917">
        <v>3.06625316337466E-2</v>
      </c>
      <c r="G917">
        <v>1.34084299355051E-2</v>
      </c>
      <c r="H917">
        <v>1.94574507725669E-7</v>
      </c>
      <c r="I917">
        <v>1.57188559690388E-4</v>
      </c>
      <c r="J917">
        <v>2.8923199999999998</v>
      </c>
      <c r="K917">
        <v>3.2384215736893101</v>
      </c>
    </row>
    <row r="918" spans="1:11" x14ac:dyDescent="0.25">
      <c r="A918">
        <v>6.34308168758358</v>
      </c>
      <c r="B918">
        <v>0.15109591290142499</v>
      </c>
      <c r="C918">
        <v>0.24635130948299699</v>
      </c>
      <c r="D918">
        <v>0.459440218859892</v>
      </c>
      <c r="E918">
        <v>5.2873400005906401E-2</v>
      </c>
      <c r="F918">
        <v>3.0677924033938601E-2</v>
      </c>
      <c r="G918">
        <v>1.34594380303156E-2</v>
      </c>
      <c r="H918">
        <v>1.94574507725669E-7</v>
      </c>
      <c r="I918">
        <v>1.57188559690388E-4</v>
      </c>
      <c r="J918">
        <v>2.8923199999999998</v>
      </c>
      <c r="K918">
        <v>3.2384215736893101</v>
      </c>
    </row>
    <row r="919" spans="1:11" x14ac:dyDescent="0.25">
      <c r="A919">
        <v>6.35000644925125</v>
      </c>
      <c r="B919">
        <v>0.150704522342093</v>
      </c>
      <c r="C919">
        <v>0.24608657867082701</v>
      </c>
      <c r="D919">
        <v>0.46028907459513801</v>
      </c>
      <c r="E919">
        <v>5.28890037995332E-2</v>
      </c>
      <c r="F919">
        <v>3.0693316434130698E-2</v>
      </c>
      <c r="G919">
        <v>1.3510446125126E-2</v>
      </c>
      <c r="H919">
        <v>1.94574507725669E-7</v>
      </c>
      <c r="I919">
        <v>1.57188559690388E-4</v>
      </c>
      <c r="J919">
        <v>2.8923199999999998</v>
      </c>
      <c r="K919">
        <v>3.2384215736893101</v>
      </c>
    </row>
    <row r="920" spans="1:11" x14ac:dyDescent="0.25">
      <c r="A920">
        <v>6.3569312109189102</v>
      </c>
      <c r="B920">
        <v>0.15031313178276101</v>
      </c>
      <c r="C920">
        <v>0.24583078127548799</v>
      </c>
      <c r="D920">
        <v>0.46113793033038403</v>
      </c>
      <c r="E920">
        <v>5.2904607593159902E-2</v>
      </c>
      <c r="F920">
        <v>3.0708708834322699E-2</v>
      </c>
      <c r="G920">
        <v>1.35614542199365E-2</v>
      </c>
      <c r="H920">
        <v>1.94574507725669E-7</v>
      </c>
      <c r="I920">
        <v>1.57188559690388E-4</v>
      </c>
      <c r="J920">
        <v>2.8923199999999998</v>
      </c>
      <c r="K920">
        <v>3.2384215736893101</v>
      </c>
    </row>
    <row r="921" spans="1:11" x14ac:dyDescent="0.25">
      <c r="A921">
        <v>6.3638559725865802</v>
      </c>
      <c r="B921">
        <v>0.14992174122342899</v>
      </c>
      <c r="C921">
        <v>0.24564976388269</v>
      </c>
      <c r="D921">
        <v>0.46198678606562998</v>
      </c>
      <c r="E921">
        <v>5.2920211386786702E-2</v>
      </c>
      <c r="F921">
        <v>3.07241012345148E-2</v>
      </c>
      <c r="G921">
        <v>1.3612462314746899E-2</v>
      </c>
      <c r="H921">
        <v>1.94574507725669E-7</v>
      </c>
      <c r="I921">
        <v>1.57188559690388E-4</v>
      </c>
      <c r="J921">
        <v>2.8923199999999998</v>
      </c>
      <c r="K921">
        <v>3.2384215736893101</v>
      </c>
    </row>
    <row r="922" spans="1:11" x14ac:dyDescent="0.25">
      <c r="A922">
        <v>6.3707807342542502</v>
      </c>
      <c r="B922">
        <v>0.14953035066409701</v>
      </c>
      <c r="C922">
        <v>0.245468746489891</v>
      </c>
      <c r="D922">
        <v>0.462835641800876</v>
      </c>
      <c r="E922">
        <v>5.2935815180413397E-2</v>
      </c>
      <c r="F922">
        <v>3.0739493634706801E-2</v>
      </c>
      <c r="G922">
        <v>1.3654859937199001E-2</v>
      </c>
      <c r="H922">
        <v>1.94574507725669E-7</v>
      </c>
      <c r="I922">
        <v>1.57188559690388E-4</v>
      </c>
      <c r="J922">
        <v>2.8923199999999998</v>
      </c>
      <c r="K922">
        <v>3.2384215736893101</v>
      </c>
    </row>
    <row r="923" spans="1:11" x14ac:dyDescent="0.25">
      <c r="A923">
        <v>6.3777054959219202</v>
      </c>
      <c r="B923">
        <v>0.14913896010476499</v>
      </c>
      <c r="C923">
        <v>0.24528772909709201</v>
      </c>
      <c r="D923">
        <v>0.46368449753612201</v>
      </c>
      <c r="E923">
        <v>5.2951418974040203E-2</v>
      </c>
      <c r="F923">
        <v>3.0754886034898898E-2</v>
      </c>
      <c r="G923">
        <v>1.35923830945636E-2</v>
      </c>
      <c r="H923">
        <v>1.94574507725669E-7</v>
      </c>
      <c r="I923">
        <v>1.57188559690388E-4</v>
      </c>
      <c r="J923">
        <v>2.8923199999999998</v>
      </c>
      <c r="K923">
        <v>3.2384215736893101</v>
      </c>
    </row>
    <row r="924" spans="1:11" x14ac:dyDescent="0.25">
      <c r="A924">
        <v>6.3846302575895804</v>
      </c>
      <c r="B924">
        <v>0.148747569545433</v>
      </c>
      <c r="C924">
        <v>0.24510671170429299</v>
      </c>
      <c r="D924">
        <v>0.46453335327136802</v>
      </c>
      <c r="E924">
        <v>5.2967022767666898E-2</v>
      </c>
      <c r="F924">
        <v>3.0770278435090899E-2</v>
      </c>
      <c r="G924">
        <v>1.35299062519282E-2</v>
      </c>
      <c r="H924">
        <v>1.94574507725669E-7</v>
      </c>
      <c r="I924">
        <v>1.57188559690388E-4</v>
      </c>
      <c r="J924">
        <v>2.8923199999999998</v>
      </c>
      <c r="K924">
        <v>3.2384215736893101</v>
      </c>
    </row>
    <row r="925" spans="1:11" x14ac:dyDescent="0.25">
      <c r="A925">
        <v>6.3915550192572503</v>
      </c>
      <c r="B925">
        <v>0.14835617898610101</v>
      </c>
      <c r="C925">
        <v>0.244925694311494</v>
      </c>
      <c r="D925">
        <v>0.46538220900661398</v>
      </c>
      <c r="E925">
        <v>5.2982626561293697E-2</v>
      </c>
      <c r="F925">
        <v>3.0785670835283E-2</v>
      </c>
      <c r="G925">
        <v>1.3467429409292899E-2</v>
      </c>
      <c r="H925">
        <v>1.94574507725669E-7</v>
      </c>
      <c r="I925">
        <v>1.57188559690388E-4</v>
      </c>
      <c r="J925">
        <v>2.8923199999999998</v>
      </c>
      <c r="K925">
        <v>3.2384215736893101</v>
      </c>
    </row>
    <row r="926" spans="1:11" x14ac:dyDescent="0.25">
      <c r="A926">
        <v>6.3984797809249203</v>
      </c>
      <c r="B926">
        <v>0.147964788426769</v>
      </c>
      <c r="C926">
        <v>0.244744676918695</v>
      </c>
      <c r="D926">
        <v>0.46623106474185999</v>
      </c>
      <c r="E926">
        <v>5.3013181641530398E-2</v>
      </c>
      <c r="F926">
        <v>3.0801063235475101E-2</v>
      </c>
      <c r="G926">
        <v>1.34049525666575E-2</v>
      </c>
      <c r="H926">
        <v>1.94574507725669E-7</v>
      </c>
      <c r="I926">
        <v>1.57188559690388E-4</v>
      </c>
      <c r="J926">
        <v>2.8923199999999998</v>
      </c>
      <c r="K926">
        <v>3.2384215736893101</v>
      </c>
    </row>
    <row r="927" spans="1:11" x14ac:dyDescent="0.25">
      <c r="A927">
        <v>6.4054045425925903</v>
      </c>
      <c r="B927">
        <v>0.14757339786743701</v>
      </c>
      <c r="C927">
        <v>0.24456365952589601</v>
      </c>
      <c r="D927">
        <v>0.46711130235347897</v>
      </c>
      <c r="E927">
        <v>5.3048058601011201E-2</v>
      </c>
      <c r="F927">
        <v>3.0816455635667098E-2</v>
      </c>
      <c r="G927">
        <v>1.33424757240221E-2</v>
      </c>
      <c r="H927">
        <v>1.94574507725669E-7</v>
      </c>
      <c r="I927">
        <v>1.57188559690388E-4</v>
      </c>
      <c r="J927">
        <v>2.8923199999999998</v>
      </c>
      <c r="K927">
        <v>3.2384215736893101</v>
      </c>
    </row>
    <row r="928" spans="1:11" x14ac:dyDescent="0.25">
      <c r="A928">
        <v>6.4123293042602603</v>
      </c>
      <c r="B928">
        <v>0.14718200730810499</v>
      </c>
      <c r="C928">
        <v>0.24438264213309699</v>
      </c>
      <c r="D928">
        <v>0.46808438084793702</v>
      </c>
      <c r="E928">
        <v>5.3082935560491901E-2</v>
      </c>
      <c r="F928">
        <v>3.0795513310375E-2</v>
      </c>
      <c r="G928">
        <v>1.3279998881386699E-2</v>
      </c>
      <c r="H928">
        <v>1.94574507725669E-7</v>
      </c>
      <c r="I928">
        <v>1.57188559690388E-4</v>
      </c>
      <c r="J928">
        <v>2.8923199999999998</v>
      </c>
      <c r="K928">
        <v>3.2384215736893101</v>
      </c>
    </row>
    <row r="929" spans="1:11" x14ac:dyDescent="0.25">
      <c r="A929">
        <v>6.4192540659279196</v>
      </c>
      <c r="B929">
        <v>0.146790616748773</v>
      </c>
      <c r="C929">
        <v>0.244201624740298</v>
      </c>
      <c r="D929">
        <v>0.46905745934239501</v>
      </c>
      <c r="E929">
        <v>5.3117812519972697E-2</v>
      </c>
      <c r="F929">
        <v>3.07589068561725E-2</v>
      </c>
      <c r="G929">
        <v>1.32175220387513E-2</v>
      </c>
      <c r="H929">
        <v>1.94574507725669E-7</v>
      </c>
      <c r="I929">
        <v>1.57188559690388E-4</v>
      </c>
      <c r="J929">
        <v>2.8923199999999998</v>
      </c>
      <c r="K929">
        <v>3.2384215736893101</v>
      </c>
    </row>
    <row r="930" spans="1:11" x14ac:dyDescent="0.25">
      <c r="A930">
        <v>6.4261788275955896</v>
      </c>
      <c r="B930">
        <v>0.14639922618944101</v>
      </c>
      <c r="C930">
        <v>0.244020607347499</v>
      </c>
      <c r="D930">
        <v>0.470030537836853</v>
      </c>
      <c r="E930">
        <v>5.3152689479453397E-2</v>
      </c>
      <c r="F930">
        <v>3.072230040197E-2</v>
      </c>
      <c r="G930">
        <v>1.31550451961159E-2</v>
      </c>
      <c r="H930">
        <v>1.94574507725669E-7</v>
      </c>
      <c r="I930">
        <v>1.57188559690388E-4</v>
      </c>
      <c r="J930">
        <v>2.8923199999999998</v>
      </c>
      <c r="K930">
        <v>3.2384215736893101</v>
      </c>
    </row>
    <row r="931" spans="1:11" x14ac:dyDescent="0.25">
      <c r="A931">
        <v>6.4331035892632604</v>
      </c>
      <c r="B931">
        <v>0.146007835630109</v>
      </c>
      <c r="C931">
        <v>0.24383958995470101</v>
      </c>
      <c r="D931">
        <v>0.47100361633131099</v>
      </c>
      <c r="E931">
        <v>5.31875664389342E-2</v>
      </c>
      <c r="F931">
        <v>3.06856939477675E-2</v>
      </c>
      <c r="G931">
        <v>1.3092568353480501E-2</v>
      </c>
      <c r="H931">
        <v>1.94574507725669E-7</v>
      </c>
      <c r="I931">
        <v>1.57188559690388E-4</v>
      </c>
      <c r="J931">
        <v>2.8923199999999998</v>
      </c>
      <c r="K931">
        <v>3.2384215736893101</v>
      </c>
    </row>
    <row r="932" spans="1:11" x14ac:dyDescent="0.25">
      <c r="A932">
        <v>6.4400283509309304</v>
      </c>
      <c r="B932">
        <v>0.14558897294578099</v>
      </c>
      <c r="C932">
        <v>0.24365857256190199</v>
      </c>
      <c r="D932">
        <v>0.47197669482576898</v>
      </c>
      <c r="E932">
        <v>5.32224433984149E-2</v>
      </c>
      <c r="F932">
        <v>3.0649087493565E-2</v>
      </c>
      <c r="G932">
        <v>1.3030091510845099E-2</v>
      </c>
      <c r="H932">
        <v>1.94574507725669E-7</v>
      </c>
      <c r="I932">
        <v>1.57188559690388E-4</v>
      </c>
      <c r="J932">
        <v>2.8923199999999998</v>
      </c>
      <c r="K932">
        <v>3.2384215736893101</v>
      </c>
    </row>
    <row r="933" spans="1:11" x14ac:dyDescent="0.25">
      <c r="A933">
        <v>6.4469531125985897</v>
      </c>
      <c r="B933">
        <v>0.145125021373881</v>
      </c>
      <c r="C933">
        <v>0.24347755516910299</v>
      </c>
      <c r="D933">
        <v>0.47294977332022697</v>
      </c>
      <c r="E933">
        <v>5.3257320357895703E-2</v>
      </c>
      <c r="F933">
        <v>3.06124810393625E-2</v>
      </c>
      <c r="G933">
        <v>1.29676146682097E-2</v>
      </c>
      <c r="H933">
        <v>1.94574507725669E-7</v>
      </c>
      <c r="I933">
        <v>1.57188559690388E-4</v>
      </c>
      <c r="J933">
        <v>2.8923199999999998</v>
      </c>
      <c r="K933">
        <v>3.2384215736893101</v>
      </c>
    </row>
    <row r="934" spans="1:11" x14ac:dyDescent="0.25">
      <c r="A934">
        <v>6.4538778742662597</v>
      </c>
      <c r="B934">
        <v>0.14466106980198101</v>
      </c>
      <c r="C934">
        <v>0.243296537776304</v>
      </c>
      <c r="D934">
        <v>0.47392285181468502</v>
      </c>
      <c r="E934">
        <v>5.3292197317376402E-2</v>
      </c>
      <c r="F934">
        <v>3.057587458516E-2</v>
      </c>
      <c r="G934">
        <v>1.2905137825574399E-2</v>
      </c>
      <c r="H934">
        <v>1.94574507725669E-7</v>
      </c>
      <c r="I934">
        <v>1.57188559690388E-4</v>
      </c>
      <c r="J934">
        <v>2.8923199999999998</v>
      </c>
      <c r="K934">
        <v>3.2384215736893101</v>
      </c>
    </row>
    <row r="935" spans="1:11" x14ac:dyDescent="0.25">
      <c r="A935">
        <v>6.4608026359339297</v>
      </c>
      <c r="B935">
        <v>0.14419711823008199</v>
      </c>
      <c r="C935">
        <v>0.24311552038350501</v>
      </c>
      <c r="D935">
        <v>0.47489593030914301</v>
      </c>
      <c r="E935">
        <v>5.3327074276857199E-2</v>
      </c>
      <c r="F935">
        <v>3.05392681309575E-2</v>
      </c>
      <c r="G935">
        <v>1.2842660982939E-2</v>
      </c>
      <c r="H935">
        <v>1.94574507725669E-7</v>
      </c>
      <c r="I935">
        <v>1.57188559690388E-4</v>
      </c>
      <c r="J935">
        <v>2.8923199999999998</v>
      </c>
      <c r="K935">
        <v>3.2384215736893101</v>
      </c>
    </row>
    <row r="936" spans="1:11" x14ac:dyDescent="0.25">
      <c r="A936">
        <v>6.4677273976015996</v>
      </c>
      <c r="B936">
        <v>0.143733166658182</v>
      </c>
      <c r="C936">
        <v>0.24293450299070601</v>
      </c>
      <c r="D936">
        <v>0.475869008803601</v>
      </c>
      <c r="E936">
        <v>5.3361951236338002E-2</v>
      </c>
      <c r="F936">
        <v>3.0502661676755E-2</v>
      </c>
      <c r="G936">
        <v>1.27801841403036E-2</v>
      </c>
      <c r="H936">
        <v>1.94574507725669E-7</v>
      </c>
      <c r="I936">
        <v>1.57188559690388E-4</v>
      </c>
      <c r="J936">
        <v>2.8923199999999998</v>
      </c>
      <c r="K936">
        <v>3.2384215736893101</v>
      </c>
    </row>
    <row r="937" spans="1:11" x14ac:dyDescent="0.25">
      <c r="A937">
        <v>6.4746521592692599</v>
      </c>
      <c r="B937">
        <v>0.14326921508628301</v>
      </c>
      <c r="C937">
        <v>0.24268997278507801</v>
      </c>
      <c r="D937">
        <v>0.47684208729805899</v>
      </c>
      <c r="E937">
        <v>5.3396828195818702E-2</v>
      </c>
      <c r="F937">
        <v>3.04660552225525E-2</v>
      </c>
      <c r="G937">
        <v>1.2717707297668201E-2</v>
      </c>
      <c r="H937">
        <v>1.94574507725669E-7</v>
      </c>
      <c r="I937">
        <v>1.57188559690388E-4</v>
      </c>
      <c r="J937">
        <v>2.8923199999999998</v>
      </c>
      <c r="K937">
        <v>3.2384215736893101</v>
      </c>
    </row>
    <row r="938" spans="1:11" x14ac:dyDescent="0.25">
      <c r="A938">
        <v>6.4815769209369298</v>
      </c>
      <c r="B938">
        <v>0.142805263514383</v>
      </c>
      <c r="C938">
        <v>0.24225943987340401</v>
      </c>
      <c r="D938">
        <v>0.47781516579251698</v>
      </c>
      <c r="E938">
        <v>5.3431705155299498E-2</v>
      </c>
      <c r="F938">
        <v>3.042944876835E-2</v>
      </c>
      <c r="G938">
        <v>1.2655765978353E-2</v>
      </c>
      <c r="H938">
        <v>1.94574507725669E-7</v>
      </c>
      <c r="I938">
        <v>1.57188559690388E-4</v>
      </c>
      <c r="J938">
        <v>2.8923199999999998</v>
      </c>
      <c r="K938">
        <v>3.2384215736893101</v>
      </c>
    </row>
    <row r="939" spans="1:11" x14ac:dyDescent="0.25">
      <c r="A939">
        <v>6.4885016826045998</v>
      </c>
      <c r="B939">
        <v>0.14234131194248401</v>
      </c>
      <c r="C939">
        <v>0.24182890696173101</v>
      </c>
      <c r="D939">
        <v>0.47878824428697497</v>
      </c>
      <c r="E939">
        <v>5.3466582114780198E-2</v>
      </c>
      <c r="F939">
        <v>3.0392842314147499E-2</v>
      </c>
      <c r="G939">
        <v>1.27027874161933E-2</v>
      </c>
      <c r="H939">
        <v>1.94574507725669E-7</v>
      </c>
      <c r="I939">
        <v>1.57188559690388E-4</v>
      </c>
      <c r="J939">
        <v>2.8923199999999998</v>
      </c>
      <c r="K939">
        <v>3.2384215736893101</v>
      </c>
    </row>
    <row r="940" spans="1:11" x14ac:dyDescent="0.25">
      <c r="A940">
        <v>6.4954264442722698</v>
      </c>
      <c r="B940">
        <v>0.14187736037058399</v>
      </c>
      <c r="C940">
        <v>0.24139837405005701</v>
      </c>
      <c r="D940">
        <v>0.47976132278143302</v>
      </c>
      <c r="E940">
        <v>5.3501459074261001E-2</v>
      </c>
      <c r="F940">
        <v>3.03562358599451E-2</v>
      </c>
      <c r="G940">
        <v>1.2749808854033699E-2</v>
      </c>
      <c r="H940">
        <v>1.94574507725669E-7</v>
      </c>
      <c r="I940">
        <v>1.57188559690388E-4</v>
      </c>
      <c r="J940">
        <v>2.8923199999999998</v>
      </c>
      <c r="K940">
        <v>3.2384215736893101</v>
      </c>
    </row>
    <row r="941" spans="1:11" x14ac:dyDescent="0.25">
      <c r="A941">
        <v>6.5023512059399398</v>
      </c>
      <c r="B941">
        <v>0.141413408798685</v>
      </c>
      <c r="C941">
        <v>0.24096784113838399</v>
      </c>
      <c r="D941">
        <v>0.48073440127589101</v>
      </c>
      <c r="E941">
        <v>5.3536336033741798E-2</v>
      </c>
      <c r="F941">
        <v>3.03196294057426E-2</v>
      </c>
      <c r="G941">
        <v>1.2796830291873999E-2</v>
      </c>
      <c r="H941">
        <v>1.94574507725669E-7</v>
      </c>
      <c r="I941">
        <v>1.57188559690388E-4</v>
      </c>
      <c r="J941">
        <v>2.8923199999999998</v>
      </c>
      <c r="K941">
        <v>3.2384215736893101</v>
      </c>
    </row>
    <row r="942" spans="1:11" x14ac:dyDescent="0.25">
      <c r="A942">
        <v>6.5092759676076</v>
      </c>
      <c r="B942">
        <v>0.14094945722678501</v>
      </c>
      <c r="C942">
        <v>0.24053730822671099</v>
      </c>
      <c r="D942">
        <v>0.481707479770349</v>
      </c>
      <c r="E942">
        <v>5.3571212993222497E-2</v>
      </c>
      <c r="F942">
        <v>3.02830229515401E-2</v>
      </c>
      <c r="G942">
        <v>1.28438517297144E-2</v>
      </c>
      <c r="H942">
        <v>1.94574507725669E-7</v>
      </c>
      <c r="I942">
        <v>1.57188559690388E-4</v>
      </c>
      <c r="J942">
        <v>2.8923199999999998</v>
      </c>
      <c r="K942">
        <v>3.2384215736893101</v>
      </c>
    </row>
    <row r="943" spans="1:11" x14ac:dyDescent="0.25">
      <c r="A943">
        <v>6.5162007292752699</v>
      </c>
      <c r="B943">
        <v>0.14048550565488599</v>
      </c>
      <c r="C943">
        <v>0.24010677531503699</v>
      </c>
      <c r="D943">
        <v>0.48268055826480699</v>
      </c>
      <c r="E943">
        <v>5.3606089952703301E-2</v>
      </c>
      <c r="F943">
        <v>3.0251089905812802E-2</v>
      </c>
      <c r="G943">
        <v>1.2890873167554801E-2</v>
      </c>
      <c r="H943">
        <v>1.94574507725669E-7</v>
      </c>
      <c r="I943">
        <v>1.57188559690388E-4</v>
      </c>
      <c r="J943">
        <v>2.8923199999999998</v>
      </c>
      <c r="K943">
        <v>3.2384215736893101</v>
      </c>
    </row>
    <row r="944" spans="1:11" x14ac:dyDescent="0.25">
      <c r="A944">
        <v>6.5231254909429399</v>
      </c>
      <c r="B944">
        <v>0.140021554082986</v>
      </c>
      <c r="C944">
        <v>0.23967624240336399</v>
      </c>
      <c r="D944">
        <v>0.48381866662120798</v>
      </c>
      <c r="E944">
        <v>5.3640966912184E-2</v>
      </c>
      <c r="F944">
        <v>3.0266114315767201E-2</v>
      </c>
      <c r="G944">
        <v>1.2937894605395101E-2</v>
      </c>
      <c r="H944">
        <v>1.94574507725669E-7</v>
      </c>
      <c r="I944">
        <v>1.57188559690388E-4</v>
      </c>
      <c r="J944">
        <v>2.8923199999999998</v>
      </c>
      <c r="K944">
        <v>3.2384215736893101</v>
      </c>
    </row>
    <row r="945" spans="1:11" x14ac:dyDescent="0.25">
      <c r="A945">
        <v>6.5300502526106099</v>
      </c>
      <c r="B945">
        <v>0.13955760251108701</v>
      </c>
      <c r="C945">
        <v>0.23924570949169</v>
      </c>
      <c r="D945">
        <v>0.48512300592407998</v>
      </c>
      <c r="E945">
        <v>5.3675843871664797E-2</v>
      </c>
      <c r="F945">
        <v>3.0281138725721701E-2</v>
      </c>
      <c r="G945">
        <v>1.2984916043235499E-2</v>
      </c>
      <c r="H945">
        <v>1.94574507725669E-7</v>
      </c>
      <c r="I945">
        <v>1.57188559690388E-4</v>
      </c>
      <c r="J945">
        <v>2.8923199999999998</v>
      </c>
      <c r="K945">
        <v>3.2384215736893101</v>
      </c>
    </row>
    <row r="946" spans="1:11" x14ac:dyDescent="0.25">
      <c r="A946">
        <v>6.5369750142782701</v>
      </c>
      <c r="B946">
        <v>0.13909365093918699</v>
      </c>
      <c r="C946">
        <v>0.238815176580017</v>
      </c>
      <c r="D946">
        <v>0.48642734522695102</v>
      </c>
      <c r="E946">
        <v>5.37344165113443E-2</v>
      </c>
      <c r="F946">
        <v>3.02961631356762E-2</v>
      </c>
      <c r="G946">
        <v>1.30319374810759E-2</v>
      </c>
      <c r="H946">
        <v>1.94574507725669E-7</v>
      </c>
      <c r="I946">
        <v>1.57188559690388E-4</v>
      </c>
      <c r="J946">
        <v>2.8923199999999998</v>
      </c>
      <c r="K946">
        <v>3.2384215736893101</v>
      </c>
    </row>
    <row r="947" spans="1:11" x14ac:dyDescent="0.25">
      <c r="A947">
        <v>6.5438997759459401</v>
      </c>
      <c r="B947">
        <v>0.138629699367287</v>
      </c>
      <c r="C947">
        <v>0.238384643668343</v>
      </c>
      <c r="D947">
        <v>0.48773168452982302</v>
      </c>
      <c r="E947">
        <v>5.3819996110236003E-2</v>
      </c>
      <c r="F947">
        <v>3.03111875456307E-2</v>
      </c>
      <c r="G947">
        <v>1.30789589189162E-2</v>
      </c>
      <c r="H947">
        <v>1.94574507725669E-7</v>
      </c>
      <c r="I947">
        <v>1.57188559690388E-4</v>
      </c>
      <c r="J947">
        <v>2.8923199999999998</v>
      </c>
      <c r="K947">
        <v>3.2384215736893101</v>
      </c>
    </row>
    <row r="948" spans="1:11" x14ac:dyDescent="0.25">
      <c r="A948">
        <v>6.5508245376136101</v>
      </c>
      <c r="B948">
        <v>0.13816574779538801</v>
      </c>
      <c r="C948">
        <v>0.23795411075667</v>
      </c>
      <c r="D948">
        <v>0.48903602383269401</v>
      </c>
      <c r="E948">
        <v>5.3905575709127698E-2</v>
      </c>
      <c r="F948">
        <v>3.0326211955585099E-2</v>
      </c>
      <c r="G948">
        <v>1.3125980356756601E-2</v>
      </c>
      <c r="H948">
        <v>1.94574507725669E-7</v>
      </c>
      <c r="I948">
        <v>1.57188559690388E-4</v>
      </c>
      <c r="J948">
        <v>2.8923199999999998</v>
      </c>
      <c r="K948">
        <v>3.2384215736893101</v>
      </c>
    </row>
    <row r="949" spans="1:11" x14ac:dyDescent="0.25">
      <c r="A949">
        <v>6.55774929928128</v>
      </c>
      <c r="B949">
        <v>0.13770179622348799</v>
      </c>
      <c r="C949">
        <v>0.237523577844996</v>
      </c>
      <c r="D949">
        <v>0.490340363135566</v>
      </c>
      <c r="E949">
        <v>5.3991155308019401E-2</v>
      </c>
      <c r="F949">
        <v>3.0341236365539599E-2</v>
      </c>
      <c r="G949">
        <v>1.3173001794596901E-2</v>
      </c>
      <c r="H949">
        <v>1.94574507725669E-7</v>
      </c>
      <c r="I949">
        <v>1.57188559690388E-4</v>
      </c>
      <c r="J949">
        <v>2.8923199999999998</v>
      </c>
      <c r="K949">
        <v>3.2384215736893101</v>
      </c>
    </row>
    <row r="950" spans="1:11" x14ac:dyDescent="0.25">
      <c r="A950">
        <v>6.5646740609489402</v>
      </c>
      <c r="B950">
        <v>0.13728149146742299</v>
      </c>
      <c r="C950">
        <v>0.23709304493332301</v>
      </c>
      <c r="D950">
        <v>0.491644702438437</v>
      </c>
      <c r="E950">
        <v>5.4076734906911103E-2</v>
      </c>
      <c r="F950">
        <v>3.0356260775494099E-2</v>
      </c>
      <c r="G950">
        <v>1.3220023232437299E-2</v>
      </c>
      <c r="H950">
        <v>1.94574507725669E-7</v>
      </c>
      <c r="I950">
        <v>1.57188559690388E-4</v>
      </c>
      <c r="J950">
        <v>2.8923199999999998</v>
      </c>
      <c r="K950">
        <v>3.2384215736893101</v>
      </c>
    </row>
    <row r="951" spans="1:11" x14ac:dyDescent="0.25">
      <c r="A951">
        <v>6.5715988226166102</v>
      </c>
      <c r="B951">
        <v>0.13687619412928101</v>
      </c>
      <c r="C951">
        <v>0.23666251202164901</v>
      </c>
      <c r="D951">
        <v>0.49294904174130899</v>
      </c>
      <c r="E951">
        <v>5.4162314505802799E-2</v>
      </c>
      <c r="F951">
        <v>3.0371285185448599E-2</v>
      </c>
      <c r="G951">
        <v>1.32670446702777E-2</v>
      </c>
      <c r="H951">
        <v>1.94574507725669E-7</v>
      </c>
      <c r="I951">
        <v>1.57188559690388E-4</v>
      </c>
      <c r="J951">
        <v>2.8923199999999998</v>
      </c>
      <c r="K951">
        <v>3.2384215736893101</v>
      </c>
    </row>
    <row r="952" spans="1:11" x14ac:dyDescent="0.25">
      <c r="A952">
        <v>6.5785235842842802</v>
      </c>
      <c r="B952">
        <v>0.136470896791139</v>
      </c>
      <c r="C952">
        <v>0.23628016896170401</v>
      </c>
      <c r="D952">
        <v>0.49425338104417998</v>
      </c>
      <c r="E952">
        <v>5.4247894104694501E-2</v>
      </c>
      <c r="F952">
        <v>3.0386309595403001E-2</v>
      </c>
      <c r="G952">
        <v>1.3314066108118E-2</v>
      </c>
      <c r="H952">
        <v>1.94574507725669E-7</v>
      </c>
      <c r="I952">
        <v>1.57188559690388E-4</v>
      </c>
      <c r="J952">
        <v>2.8923199999999998</v>
      </c>
      <c r="K952">
        <v>3.2384215736893101</v>
      </c>
    </row>
    <row r="953" spans="1:11" x14ac:dyDescent="0.25">
      <c r="A953">
        <v>6.5854483459519502</v>
      </c>
      <c r="B953">
        <v>0.13606559945299701</v>
      </c>
      <c r="C953">
        <v>0.23590424005820701</v>
      </c>
      <c r="D953">
        <v>0.49555772034705198</v>
      </c>
      <c r="E953">
        <v>5.4333473703586203E-2</v>
      </c>
      <c r="F953">
        <v>3.0401334005357501E-2</v>
      </c>
      <c r="G953">
        <v>1.3361087545958401E-2</v>
      </c>
      <c r="H953">
        <v>1.94574507725669E-7</v>
      </c>
      <c r="I953">
        <v>1.57188559690388E-4</v>
      </c>
      <c r="J953">
        <v>2.8923199999999998</v>
      </c>
      <c r="K953">
        <v>3.2384215736893101</v>
      </c>
    </row>
    <row r="954" spans="1:11" x14ac:dyDescent="0.25">
      <c r="A954">
        <v>6.5923731076196104</v>
      </c>
      <c r="B954">
        <v>0.135660302114855</v>
      </c>
      <c r="C954">
        <v>0.23552831115471001</v>
      </c>
      <c r="D954">
        <v>0.49686205964992303</v>
      </c>
      <c r="E954">
        <v>5.4419053302477899E-2</v>
      </c>
      <c r="F954">
        <v>3.0416358415312001E-2</v>
      </c>
      <c r="G954">
        <v>1.3408108983798701E-2</v>
      </c>
      <c r="H954">
        <v>1.94574507725669E-7</v>
      </c>
      <c r="I954">
        <v>1.57188559690388E-4</v>
      </c>
      <c r="J954">
        <v>2.8923199999999998</v>
      </c>
      <c r="K954">
        <v>3.2384215736893101</v>
      </c>
    </row>
    <row r="955" spans="1:11" x14ac:dyDescent="0.25">
      <c r="A955">
        <v>6.5992978692872803</v>
      </c>
      <c r="B955">
        <v>0.13525500477671301</v>
      </c>
      <c r="C955">
        <v>0.23515238225121199</v>
      </c>
      <c r="D955">
        <v>0.49816639895279502</v>
      </c>
      <c r="E955">
        <v>5.4504632901369601E-2</v>
      </c>
      <c r="F955">
        <v>3.0431382825266501E-2</v>
      </c>
      <c r="G955">
        <v>1.34551304216391E-2</v>
      </c>
      <c r="H955">
        <v>1.94574507725669E-7</v>
      </c>
      <c r="I955">
        <v>1.57188559690388E-4</v>
      </c>
      <c r="J955">
        <v>2.8923199999999998</v>
      </c>
      <c r="K955">
        <v>3.2384215736893101</v>
      </c>
    </row>
    <row r="956" spans="1:11" x14ac:dyDescent="0.25">
      <c r="A956">
        <v>6.6062226309549503</v>
      </c>
      <c r="B956">
        <v>0.134849707438571</v>
      </c>
      <c r="C956">
        <v>0.23477645334771499</v>
      </c>
      <c r="D956">
        <v>0.49947073825566601</v>
      </c>
      <c r="E956">
        <v>5.4590212500261297E-2</v>
      </c>
      <c r="F956">
        <v>3.04464072352209E-2</v>
      </c>
      <c r="G956">
        <v>1.35021518594795E-2</v>
      </c>
      <c r="H956">
        <v>1.94574507725669E-7</v>
      </c>
      <c r="I956">
        <v>1.57188559690388E-4</v>
      </c>
      <c r="J956">
        <v>2.8923199999999998</v>
      </c>
      <c r="K956">
        <v>3.2384215736893101</v>
      </c>
    </row>
    <row r="957" spans="1:11" x14ac:dyDescent="0.25">
      <c r="A957">
        <v>6.6131473926226203</v>
      </c>
      <c r="B957">
        <v>0.13444441010042901</v>
      </c>
      <c r="C957">
        <v>0.23440052444421799</v>
      </c>
      <c r="D957">
        <v>0.50077507755853801</v>
      </c>
      <c r="E957">
        <v>5.4675792099152999E-2</v>
      </c>
      <c r="F957">
        <v>3.04614316451754E-2</v>
      </c>
      <c r="G957">
        <v>1.35439998285112E-2</v>
      </c>
      <c r="H957">
        <v>1.94574507725669E-7</v>
      </c>
      <c r="I957">
        <v>1.57188559690388E-4</v>
      </c>
      <c r="J957">
        <v>2.8923199999999998</v>
      </c>
      <c r="K957">
        <v>3.2384215736893101</v>
      </c>
    </row>
    <row r="958" spans="1:11" x14ac:dyDescent="0.25">
      <c r="A958">
        <v>6.6200721542902903</v>
      </c>
      <c r="B958">
        <v>0.134039112762286</v>
      </c>
      <c r="C958">
        <v>0.234024595540721</v>
      </c>
      <c r="D958">
        <v>0.50207941686141</v>
      </c>
      <c r="E958">
        <v>5.4761371698044702E-2</v>
      </c>
      <c r="F958">
        <v>3.04764560551299E-2</v>
      </c>
      <c r="G958">
        <v>1.3568047509199901E-2</v>
      </c>
      <c r="H958">
        <v>1.94574507725669E-7</v>
      </c>
      <c r="I958">
        <v>1.57188559690388E-4</v>
      </c>
      <c r="J958">
        <v>2.8923199999999998</v>
      </c>
      <c r="K958">
        <v>3.2384215736893101</v>
      </c>
    </row>
    <row r="959" spans="1:11" x14ac:dyDescent="0.25">
      <c r="A959">
        <v>6.6269969159579496</v>
      </c>
      <c r="B959">
        <v>0.13363381542414399</v>
      </c>
      <c r="C959">
        <v>0.233648666637224</v>
      </c>
      <c r="D959">
        <v>0.50338375616428099</v>
      </c>
      <c r="E959">
        <v>5.4846951296936397E-2</v>
      </c>
      <c r="F959">
        <v>3.0504502584409999E-2</v>
      </c>
      <c r="G959">
        <v>1.35920951898886E-2</v>
      </c>
      <c r="H959">
        <v>1.94574507725669E-7</v>
      </c>
      <c r="I959">
        <v>1.57188559690388E-4</v>
      </c>
      <c r="J959">
        <v>2.8923199999999998</v>
      </c>
      <c r="K959">
        <v>3.2384215736893101</v>
      </c>
    </row>
    <row r="960" spans="1:11" x14ac:dyDescent="0.25">
      <c r="A960">
        <v>6.6339216776256196</v>
      </c>
      <c r="B960">
        <v>0.133228518086002</v>
      </c>
      <c r="C960">
        <v>0.233272737733726</v>
      </c>
      <c r="D960">
        <v>0.50468809546715299</v>
      </c>
      <c r="E960">
        <v>5.4932530895828197E-2</v>
      </c>
      <c r="F960">
        <v>3.0557893995048699E-2</v>
      </c>
      <c r="G960">
        <v>1.3616142870577301E-2</v>
      </c>
      <c r="H960">
        <v>1.94574507725669E-7</v>
      </c>
      <c r="I960">
        <v>1.57188559690388E-4</v>
      </c>
      <c r="J960">
        <v>2.8923199999999998</v>
      </c>
      <c r="K960">
        <v>3.2384215736893101</v>
      </c>
    </row>
    <row r="961" spans="1:11" x14ac:dyDescent="0.25">
      <c r="A961">
        <v>6.6408464392932904</v>
      </c>
      <c r="B961">
        <v>0.13282322074785999</v>
      </c>
      <c r="C961">
        <v>0.23289680883022901</v>
      </c>
      <c r="D961">
        <v>0.50627819659680895</v>
      </c>
      <c r="E961">
        <v>5.5018110494719802E-2</v>
      </c>
      <c r="F961">
        <v>3.0611285405687399E-2</v>
      </c>
      <c r="G961">
        <v>1.3640190551266E-2</v>
      </c>
      <c r="H961">
        <v>1.94574507725669E-7</v>
      </c>
      <c r="I961">
        <v>1.57188559690388E-4</v>
      </c>
      <c r="J961">
        <v>2.8923199999999998</v>
      </c>
      <c r="K961">
        <v>3.2384215736893101</v>
      </c>
    </row>
    <row r="962" spans="1:11" x14ac:dyDescent="0.25">
      <c r="A962">
        <v>6.6477712009609604</v>
      </c>
      <c r="B962">
        <v>0.132421859413142</v>
      </c>
      <c r="C962">
        <v>0.23252087992673201</v>
      </c>
      <c r="D962">
        <v>0.50796675424262505</v>
      </c>
      <c r="E962">
        <v>5.5103690093611497E-2</v>
      </c>
      <c r="F962">
        <v>3.0664676816326099E-2</v>
      </c>
      <c r="G962">
        <v>1.36642382319546E-2</v>
      </c>
      <c r="H962">
        <v>1.94574507725669E-7</v>
      </c>
      <c r="I962">
        <v>1.57188559690388E-4</v>
      </c>
      <c r="J962">
        <v>2.8923199999999998</v>
      </c>
      <c r="K962">
        <v>3.2384215736893101</v>
      </c>
    </row>
    <row r="963" spans="1:11" x14ac:dyDescent="0.25">
      <c r="A963">
        <v>6.6546959626286197</v>
      </c>
      <c r="B963">
        <v>0.132034402907826</v>
      </c>
      <c r="C963">
        <v>0.23214495102323501</v>
      </c>
      <c r="D963">
        <v>0.50965531188844004</v>
      </c>
      <c r="E963">
        <v>5.5189269692503297E-2</v>
      </c>
      <c r="F963">
        <v>3.0718068226964702E-2</v>
      </c>
      <c r="G963">
        <v>1.3688285912643299E-2</v>
      </c>
      <c r="H963">
        <v>1.94574507725669E-7</v>
      </c>
      <c r="I963">
        <v>1.57188559690388E-4</v>
      </c>
      <c r="J963">
        <v>2.8923199999999998</v>
      </c>
      <c r="K963">
        <v>3.2384215736893101</v>
      </c>
    </row>
    <row r="964" spans="1:11" x14ac:dyDescent="0.25">
      <c r="A964">
        <v>6.6616207242962897</v>
      </c>
      <c r="B964">
        <v>0.13164694640251101</v>
      </c>
      <c r="C964">
        <v>0.23176902211973799</v>
      </c>
      <c r="D964">
        <v>0.51134386953425603</v>
      </c>
      <c r="E964">
        <v>5.53390911730086E-2</v>
      </c>
      <c r="F964">
        <v>3.0771459637603402E-2</v>
      </c>
      <c r="G964">
        <v>1.3712333593332E-2</v>
      </c>
      <c r="H964">
        <v>1.94574507725669E-7</v>
      </c>
      <c r="I964">
        <v>1.57188559690388E-4</v>
      </c>
      <c r="J964">
        <v>2.8923199999999998</v>
      </c>
      <c r="K964">
        <v>3.2384215736893101</v>
      </c>
    </row>
    <row r="965" spans="1:11" x14ac:dyDescent="0.25">
      <c r="A965">
        <v>6.6685454859639597</v>
      </c>
      <c r="B965">
        <v>0.13125948989719499</v>
      </c>
      <c r="C965">
        <v>0.23139309321623999</v>
      </c>
      <c r="D965">
        <v>0.51303242718007103</v>
      </c>
      <c r="E965">
        <v>5.5496005373859403E-2</v>
      </c>
      <c r="F965">
        <v>3.0824851048242102E-2</v>
      </c>
      <c r="G965">
        <v>1.3736381274020701E-2</v>
      </c>
      <c r="H965">
        <v>1.94574507725669E-7</v>
      </c>
      <c r="I965">
        <v>1.57188559690388E-4</v>
      </c>
      <c r="J965">
        <v>2.8923199999999998</v>
      </c>
      <c r="K965">
        <v>3.2384215736893101</v>
      </c>
    </row>
    <row r="966" spans="1:11" x14ac:dyDescent="0.25">
      <c r="A966">
        <v>6.6754702476316297</v>
      </c>
      <c r="B966">
        <v>0.130872033391879</v>
      </c>
      <c r="C966">
        <v>0.231017164312743</v>
      </c>
      <c r="D966">
        <v>0.51472098482588702</v>
      </c>
      <c r="E966">
        <v>5.5652919574710101E-2</v>
      </c>
      <c r="F966">
        <v>3.0878242458880701E-2</v>
      </c>
      <c r="G966">
        <v>1.37604289547094E-2</v>
      </c>
      <c r="H966">
        <v>1.94574507725669E-7</v>
      </c>
      <c r="I966">
        <v>1.57188559690388E-4</v>
      </c>
      <c r="J966">
        <v>2.8923199999999998</v>
      </c>
      <c r="K966">
        <v>3.2384215736893101</v>
      </c>
    </row>
    <row r="967" spans="1:11" x14ac:dyDescent="0.25">
      <c r="A967">
        <v>6.6823950092992899</v>
      </c>
      <c r="B967">
        <v>0.13048457688656301</v>
      </c>
      <c r="C967">
        <v>0.230641235409246</v>
      </c>
      <c r="D967">
        <v>0.51640954247170201</v>
      </c>
      <c r="E967">
        <v>5.5809833775560903E-2</v>
      </c>
      <c r="F967">
        <v>3.0931633869519401E-2</v>
      </c>
      <c r="G967">
        <v>1.3784476635398101E-2</v>
      </c>
      <c r="H967">
        <v>1.94574507725669E-7</v>
      </c>
      <c r="I967">
        <v>1.57188559690388E-4</v>
      </c>
      <c r="J967">
        <v>2.8923199999999998</v>
      </c>
      <c r="K967">
        <v>3.2384215736893101</v>
      </c>
    </row>
    <row r="968" spans="1:11" x14ac:dyDescent="0.25">
      <c r="A968">
        <v>6.6893197709669598</v>
      </c>
      <c r="B968">
        <v>0.13009712038124699</v>
      </c>
      <c r="C968">
        <v>0.230265306505749</v>
      </c>
      <c r="D968">
        <v>0.518098100117518</v>
      </c>
      <c r="E968">
        <v>5.5966747976411602E-2</v>
      </c>
      <c r="F968">
        <v>3.0985025280158101E-2</v>
      </c>
      <c r="G968">
        <v>1.38085243160868E-2</v>
      </c>
      <c r="H968">
        <v>1.94574507725669E-7</v>
      </c>
      <c r="I968">
        <v>1.57188559690388E-4</v>
      </c>
      <c r="J968">
        <v>2.8923199999999998</v>
      </c>
      <c r="K968">
        <v>3.2384215736893101</v>
      </c>
    </row>
    <row r="969" spans="1:11" x14ac:dyDescent="0.25">
      <c r="A969">
        <v>6.6962445326346298</v>
      </c>
      <c r="B969">
        <v>0.129709663875931</v>
      </c>
      <c r="C969">
        <v>0.229889377602251</v>
      </c>
      <c r="D969">
        <v>0.51978665776333299</v>
      </c>
      <c r="E969">
        <v>5.6123662177262397E-2</v>
      </c>
      <c r="F969">
        <v>3.1038416690796801E-2</v>
      </c>
      <c r="G969">
        <v>1.3832571996775501E-2</v>
      </c>
      <c r="H969">
        <v>1.94574507725669E-7</v>
      </c>
      <c r="I969">
        <v>1.57188559690388E-4</v>
      </c>
      <c r="J969">
        <v>2.8923199999999998</v>
      </c>
      <c r="K969">
        <v>3.2384215736893101</v>
      </c>
    </row>
    <row r="970" spans="1:11" x14ac:dyDescent="0.25">
      <c r="A970">
        <v>6.7031692943022998</v>
      </c>
      <c r="B970">
        <v>0.12932220737061501</v>
      </c>
      <c r="C970">
        <v>0.22951344869875401</v>
      </c>
      <c r="D970">
        <v>0.52147521540914898</v>
      </c>
      <c r="E970">
        <v>5.6280576378113102E-2</v>
      </c>
      <c r="F970">
        <v>3.10918081014354E-2</v>
      </c>
      <c r="G970">
        <v>1.38566196774642E-2</v>
      </c>
      <c r="H970">
        <v>1.94574507725669E-7</v>
      </c>
      <c r="I970">
        <v>1.57188559690388E-4</v>
      </c>
      <c r="J970">
        <v>2.8923199999999998</v>
      </c>
      <c r="K970">
        <v>3.2384215736893101</v>
      </c>
    </row>
    <row r="971" spans="1:11" x14ac:dyDescent="0.25">
      <c r="A971">
        <v>6.7100940559699698</v>
      </c>
      <c r="B971">
        <v>0.12893475086530001</v>
      </c>
      <c r="C971">
        <v>0.22912278701600999</v>
      </c>
      <c r="D971">
        <v>0.52316377305496498</v>
      </c>
      <c r="E971">
        <v>5.6437490578963898E-2</v>
      </c>
      <c r="F971">
        <v>3.11451995120741E-2</v>
      </c>
      <c r="G971">
        <v>1.3880667358152901E-2</v>
      </c>
      <c r="H971">
        <v>1.94574507725669E-7</v>
      </c>
      <c r="I971">
        <v>1.57188559690388E-4</v>
      </c>
      <c r="J971">
        <v>2.8923199999999998</v>
      </c>
      <c r="K971">
        <v>3.2384215736893101</v>
      </c>
    </row>
    <row r="972" spans="1:11" x14ac:dyDescent="0.25">
      <c r="A972">
        <v>6.71701881763763</v>
      </c>
      <c r="B972">
        <v>0.12854729435998399</v>
      </c>
      <c r="C972">
        <v>0.22873138564875001</v>
      </c>
      <c r="D972">
        <v>0.52485233070077997</v>
      </c>
      <c r="E972">
        <v>5.6594404779814603E-2</v>
      </c>
      <c r="F972">
        <v>3.11985909227128E-2</v>
      </c>
      <c r="G972">
        <v>1.39047150388416E-2</v>
      </c>
      <c r="H972">
        <v>1.94574507725669E-7</v>
      </c>
      <c r="I972">
        <v>1.57188559690388E-4</v>
      </c>
      <c r="J972">
        <v>2.8923199999999998</v>
      </c>
      <c r="K972">
        <v>3.2384215736893101</v>
      </c>
    </row>
    <row r="973" spans="1:11" x14ac:dyDescent="0.25">
      <c r="A973">
        <v>6.7239435793053</v>
      </c>
      <c r="B973">
        <v>0.128159837854668</v>
      </c>
      <c r="C973">
        <v>0.22833998428148999</v>
      </c>
      <c r="D973">
        <v>0.52654088834659596</v>
      </c>
      <c r="E973">
        <v>5.6751318980665398E-2</v>
      </c>
      <c r="F973">
        <v>3.1251982333351497E-2</v>
      </c>
      <c r="G973">
        <v>1.3928762719530301E-2</v>
      </c>
      <c r="H973">
        <v>1.94574507725669E-7</v>
      </c>
      <c r="I973">
        <v>1.57188559690388E-4</v>
      </c>
      <c r="J973">
        <v>2.8923199999999998</v>
      </c>
      <c r="K973">
        <v>3.2384215736893101</v>
      </c>
    </row>
    <row r="974" spans="1:11" x14ac:dyDescent="0.25">
      <c r="A974">
        <v>6.7308683409729699</v>
      </c>
      <c r="B974">
        <v>0.12777238134935201</v>
      </c>
      <c r="C974">
        <v>0.22794858291423001</v>
      </c>
      <c r="D974">
        <v>0.52822944599241095</v>
      </c>
      <c r="E974">
        <v>5.6908233181516103E-2</v>
      </c>
      <c r="F974">
        <v>3.1305373743990103E-2</v>
      </c>
      <c r="G974">
        <v>1.3952810400219E-2</v>
      </c>
      <c r="H974">
        <v>1.94574507725669E-7</v>
      </c>
      <c r="I974">
        <v>1.57188559690388E-4</v>
      </c>
      <c r="J974">
        <v>2.8923199999999998</v>
      </c>
      <c r="K974">
        <v>3.2384215736893101</v>
      </c>
    </row>
    <row r="975" spans="1:11" x14ac:dyDescent="0.25">
      <c r="A975">
        <v>6.7377931026406399</v>
      </c>
      <c r="B975">
        <v>0.12738492484403599</v>
      </c>
      <c r="C975">
        <v>0.22755718154696999</v>
      </c>
      <c r="D975">
        <v>0.52991800363822705</v>
      </c>
      <c r="E975">
        <v>5.7065147382366899E-2</v>
      </c>
      <c r="F975">
        <v>3.13587651546288E-2</v>
      </c>
      <c r="G975">
        <v>1.3976858080907701E-2</v>
      </c>
      <c r="H975">
        <v>1.94574507725669E-7</v>
      </c>
      <c r="I975">
        <v>1.57188559690388E-4</v>
      </c>
      <c r="J975">
        <v>2.8923199999999998</v>
      </c>
      <c r="K975">
        <v>3.2384215736893101</v>
      </c>
    </row>
    <row r="976" spans="1:11" x14ac:dyDescent="0.25">
      <c r="A976">
        <v>6.7447178643083001</v>
      </c>
      <c r="B976">
        <v>0.126997468338721</v>
      </c>
      <c r="C976">
        <v>0.22716578017971001</v>
      </c>
      <c r="D976">
        <v>0.53160656128404205</v>
      </c>
      <c r="E976">
        <v>5.7222061583217597E-2</v>
      </c>
      <c r="F976">
        <v>3.1412156565267503E-2</v>
      </c>
      <c r="G976">
        <v>1.40009057615964E-2</v>
      </c>
      <c r="H976">
        <v>1.94574507725669E-7</v>
      </c>
      <c r="I976">
        <v>1.57188559690388E-4</v>
      </c>
      <c r="J976">
        <v>2.8923199999999998</v>
      </c>
      <c r="K976">
        <v>3.2384215736893101</v>
      </c>
    </row>
    <row r="977" spans="1:11" x14ac:dyDescent="0.25">
      <c r="A977">
        <v>6.7516426259759701</v>
      </c>
      <c r="B977">
        <v>0.12661001183340501</v>
      </c>
      <c r="C977">
        <v>0.22677437881245099</v>
      </c>
      <c r="D977">
        <v>0.53329511892985804</v>
      </c>
      <c r="E977">
        <v>5.7378975784068399E-2</v>
      </c>
      <c r="F977">
        <v>3.14655479759062E-2</v>
      </c>
      <c r="G977">
        <v>1.4044773250924099E-2</v>
      </c>
      <c r="H977">
        <v>1.94574507725669E-7</v>
      </c>
      <c r="I977">
        <v>1.57188559690388E-4</v>
      </c>
      <c r="J977">
        <v>2.8923199999999998</v>
      </c>
      <c r="K977">
        <v>3.2384215736893101</v>
      </c>
    </row>
    <row r="978" spans="1:11" x14ac:dyDescent="0.25">
      <c r="A978">
        <v>6.7585673876436401</v>
      </c>
      <c r="B978">
        <v>0.12622255532808899</v>
      </c>
      <c r="C978">
        <v>0.22638297744519101</v>
      </c>
      <c r="D978">
        <v>0.53437544222608202</v>
      </c>
      <c r="E978">
        <v>5.7535889984919097E-2</v>
      </c>
      <c r="F978">
        <v>3.1518939386544799E-2</v>
      </c>
      <c r="G978">
        <v>1.4108698206717301E-2</v>
      </c>
      <c r="H978">
        <v>1.94574507725669E-7</v>
      </c>
      <c r="I978">
        <v>1.57188559690388E-4</v>
      </c>
      <c r="J978">
        <v>2.8923199999999998</v>
      </c>
      <c r="K978">
        <v>3.2384215736893101</v>
      </c>
    </row>
    <row r="979" spans="1:11" x14ac:dyDescent="0.25">
      <c r="A979">
        <v>6.76549214931131</v>
      </c>
      <c r="B979">
        <v>0.12583509882277299</v>
      </c>
      <c r="C979">
        <v>0.22599157607793099</v>
      </c>
      <c r="D979">
        <v>0.53536660011938397</v>
      </c>
      <c r="E979">
        <v>5.76928041857699E-2</v>
      </c>
      <c r="F979">
        <v>3.1545799859480701E-2</v>
      </c>
      <c r="G979">
        <v>1.4172623162510599E-2</v>
      </c>
      <c r="H979">
        <v>1.94574507725669E-7</v>
      </c>
      <c r="I979">
        <v>1.57188559690388E-4</v>
      </c>
      <c r="J979">
        <v>2.8923199999999998</v>
      </c>
      <c r="K979">
        <v>3.2384215736893101</v>
      </c>
    </row>
    <row r="980" spans="1:11" x14ac:dyDescent="0.25">
      <c r="A980">
        <v>6.7724169109789703</v>
      </c>
      <c r="B980">
        <v>0.125447642317457</v>
      </c>
      <c r="C980">
        <v>0.22560017471067101</v>
      </c>
      <c r="D980">
        <v>0.53635775801268504</v>
      </c>
      <c r="E980">
        <v>5.7849718386620598E-2</v>
      </c>
      <c r="F980">
        <v>3.1569096456427199E-2</v>
      </c>
      <c r="G980">
        <v>1.4236548118303801E-2</v>
      </c>
      <c r="H980">
        <v>1.94574507725669E-7</v>
      </c>
      <c r="I980">
        <v>1.57188559690388E-4</v>
      </c>
      <c r="J980">
        <v>2.8923199999999998</v>
      </c>
      <c r="K980">
        <v>3.2384215736893101</v>
      </c>
    </row>
    <row r="981" spans="1:11" x14ac:dyDescent="0.25">
      <c r="A981">
        <v>6.7793416726466402</v>
      </c>
      <c r="B981">
        <v>0.12506018581214101</v>
      </c>
      <c r="C981">
        <v>0.225208773343411</v>
      </c>
      <c r="D981">
        <v>0.53734891590598699</v>
      </c>
      <c r="E981">
        <v>5.80066325874714E-2</v>
      </c>
      <c r="F981">
        <v>3.1592393053373802E-2</v>
      </c>
      <c r="G981">
        <v>1.4300473074097E-2</v>
      </c>
      <c r="H981">
        <v>1.94574507725669E-7</v>
      </c>
      <c r="I981">
        <v>1.57188559690388E-4</v>
      </c>
      <c r="J981">
        <v>2.8923199999999998</v>
      </c>
      <c r="K981">
        <v>3.2384215736893101</v>
      </c>
    </row>
    <row r="982" spans="1:11" x14ac:dyDescent="0.25">
      <c r="A982">
        <v>6.7862664343143102</v>
      </c>
      <c r="B982">
        <v>0.12467272930682601</v>
      </c>
      <c r="C982">
        <v>0.22481737197615101</v>
      </c>
      <c r="D982">
        <v>0.53834007379928905</v>
      </c>
      <c r="E982">
        <v>5.8174599868465099E-2</v>
      </c>
      <c r="F982">
        <v>3.16156896503203E-2</v>
      </c>
      <c r="G982">
        <v>1.4364398029890301E-2</v>
      </c>
      <c r="H982">
        <v>1.94574507725669E-7</v>
      </c>
      <c r="I982">
        <v>1.57188559690388E-4</v>
      </c>
      <c r="J982">
        <v>2.8923199999999998</v>
      </c>
      <c r="K982">
        <v>3.2384215736893101</v>
      </c>
    </row>
    <row r="983" spans="1:11" x14ac:dyDescent="0.25">
      <c r="A983">
        <v>6.7931911959819802</v>
      </c>
      <c r="B983">
        <v>0.12428527280151</v>
      </c>
      <c r="C983">
        <v>0.224425970608891</v>
      </c>
      <c r="D983">
        <v>0.53933123169259001</v>
      </c>
      <c r="E983">
        <v>5.8343953202881702E-2</v>
      </c>
      <c r="F983">
        <v>3.1638986247266798E-2</v>
      </c>
      <c r="G983">
        <v>1.44283229856835E-2</v>
      </c>
      <c r="H983">
        <v>1.94574507725669E-7</v>
      </c>
      <c r="I983">
        <v>1.57188559690388E-4</v>
      </c>
      <c r="J983">
        <v>2.8923199999999998</v>
      </c>
      <c r="K983">
        <v>3.2384215736893101</v>
      </c>
    </row>
    <row r="984" spans="1:11" x14ac:dyDescent="0.25">
      <c r="A984">
        <v>6.8001159576496404</v>
      </c>
      <c r="B984">
        <v>0.12389781629619399</v>
      </c>
      <c r="C984">
        <v>0.22403456924163101</v>
      </c>
      <c r="D984">
        <v>0.54032238958589196</v>
      </c>
      <c r="E984">
        <v>5.85133065372982E-2</v>
      </c>
      <c r="F984">
        <v>3.1662282844213303E-2</v>
      </c>
      <c r="G984">
        <v>1.4492247941476801E-2</v>
      </c>
      <c r="H984">
        <v>1.94574507725669E-7</v>
      </c>
      <c r="I984">
        <v>1.57188559690388E-4</v>
      </c>
      <c r="J984">
        <v>2.8923199999999998</v>
      </c>
      <c r="K984">
        <v>3.2384215736893101</v>
      </c>
    </row>
    <row r="985" spans="1:11" x14ac:dyDescent="0.25">
      <c r="A985">
        <v>6.8070407193173104</v>
      </c>
      <c r="B985">
        <v>0.123510359790878</v>
      </c>
      <c r="C985">
        <v>0.223643167874371</v>
      </c>
      <c r="D985">
        <v>0.54131354747919402</v>
      </c>
      <c r="E985">
        <v>5.8682659871714803E-2</v>
      </c>
      <c r="F985">
        <v>3.1685579441159899E-2</v>
      </c>
      <c r="G985">
        <v>1.4556172897270001E-2</v>
      </c>
      <c r="H985">
        <v>1.94574507725669E-7</v>
      </c>
      <c r="I985">
        <v>1.57188559690388E-4</v>
      </c>
      <c r="J985">
        <v>2.8923199999999998</v>
      </c>
      <c r="K985">
        <v>3.2384215736893101</v>
      </c>
    </row>
    <row r="986" spans="1:11" x14ac:dyDescent="0.25">
      <c r="A986">
        <v>6.8139654809849803</v>
      </c>
      <c r="B986">
        <v>0.123129542092953</v>
      </c>
      <c r="C986">
        <v>0.22325176650711201</v>
      </c>
      <c r="D986">
        <v>0.54230470537249598</v>
      </c>
      <c r="E986">
        <v>5.8852013206131398E-2</v>
      </c>
      <c r="F986">
        <v>3.1708876038106397E-2</v>
      </c>
      <c r="G986">
        <v>1.4620097853063301E-2</v>
      </c>
      <c r="H986">
        <v>1.94574507725669E-7</v>
      </c>
      <c r="I986">
        <v>1.57188559690388E-4</v>
      </c>
      <c r="J986">
        <v>2.8923199999999998</v>
      </c>
      <c r="K986">
        <v>3.2384215736893101</v>
      </c>
    </row>
    <row r="987" spans="1:11" x14ac:dyDescent="0.25">
      <c r="A987">
        <v>6.8208902426526503</v>
      </c>
      <c r="B987">
        <v>0.122805687673247</v>
      </c>
      <c r="C987">
        <v>0.222860365139852</v>
      </c>
      <c r="D987">
        <v>0.54329586326579704</v>
      </c>
      <c r="E987">
        <v>5.9021366540547897E-2</v>
      </c>
      <c r="F987">
        <v>3.1732172635052902E-2</v>
      </c>
      <c r="G987">
        <v>1.4684022808856501E-2</v>
      </c>
      <c r="H987" s="45">
        <v>1.94574507725669E-7</v>
      </c>
      <c r="I987">
        <v>1.57188559690388E-4</v>
      </c>
      <c r="J987">
        <v>2.8923199999999998</v>
      </c>
      <c r="K987">
        <v>3.2384215736893101</v>
      </c>
    </row>
    <row r="988" spans="1:11" x14ac:dyDescent="0.25">
      <c r="A988">
        <v>6.8278150043203203</v>
      </c>
      <c r="B988">
        <v>0.12248183325354101</v>
      </c>
      <c r="C988">
        <v>0.22225511403988099</v>
      </c>
      <c r="D988">
        <v>0.54428702115909899</v>
      </c>
      <c r="E988">
        <v>5.9190719874964499E-2</v>
      </c>
      <c r="F988">
        <v>3.17554692319994E-2</v>
      </c>
      <c r="G988">
        <v>1.4747947764649799E-2</v>
      </c>
      <c r="H988" s="45">
        <v>1.94574507725669E-7</v>
      </c>
      <c r="I988">
        <v>1.57188559690388E-4</v>
      </c>
      <c r="J988">
        <v>2.8923199999999998</v>
      </c>
      <c r="K988">
        <v>3.2384215736893101</v>
      </c>
    </row>
    <row r="989" spans="1:11" x14ac:dyDescent="0.25">
      <c r="A989">
        <v>6.8347397659879796</v>
      </c>
      <c r="B989">
        <v>0.122157978833834</v>
      </c>
      <c r="C989">
        <v>0.22162104909681299</v>
      </c>
      <c r="D989">
        <v>0.54527817905240095</v>
      </c>
      <c r="E989">
        <v>5.9360073209380998E-2</v>
      </c>
      <c r="F989">
        <v>3.1778765828945899E-2</v>
      </c>
      <c r="G989">
        <v>1.4811872720443001E-2</v>
      </c>
      <c r="H989" s="45">
        <v>1.94574507725669E-7</v>
      </c>
      <c r="I989">
        <v>1.57188559690388E-4</v>
      </c>
      <c r="J989">
        <v>2.8923199999999998</v>
      </c>
      <c r="K989">
        <v>3.2384215736893101</v>
      </c>
    </row>
    <row r="990" spans="1:11" x14ac:dyDescent="0.25">
      <c r="A990">
        <v>6.8416645276556496</v>
      </c>
      <c r="B990">
        <v>0.121834124414128</v>
      </c>
      <c r="C990">
        <v>0.22098698415374499</v>
      </c>
      <c r="D990">
        <v>0.54626933694570201</v>
      </c>
      <c r="E990">
        <v>5.9529426543797601E-2</v>
      </c>
      <c r="F990">
        <v>3.1802062425892501E-2</v>
      </c>
      <c r="G990">
        <v>1.48757976762362E-2</v>
      </c>
      <c r="H990" s="45">
        <v>1.94574507725669E-7</v>
      </c>
      <c r="I990">
        <v>1.57188559690388E-4</v>
      </c>
      <c r="J990">
        <v>2.8923199999999998</v>
      </c>
      <c r="K990">
        <v>3.2384215736893101</v>
      </c>
    </row>
    <row r="991" spans="1:11" x14ac:dyDescent="0.25">
      <c r="A991">
        <v>6.8485892893233196</v>
      </c>
      <c r="B991">
        <v>0.12151026999442099</v>
      </c>
      <c r="C991">
        <v>0.22035291921067701</v>
      </c>
      <c r="D991">
        <v>0.54726049483900396</v>
      </c>
      <c r="E991">
        <v>5.9698779878214099E-2</v>
      </c>
      <c r="F991">
        <v>3.1825359022838999E-2</v>
      </c>
      <c r="G991">
        <v>1.4939722632029501E-2</v>
      </c>
      <c r="H991" s="45">
        <v>1.94574507725669E-7</v>
      </c>
      <c r="I991">
        <v>1.57188559690388E-4</v>
      </c>
      <c r="J991">
        <v>2.8923199999999998</v>
      </c>
      <c r="K991">
        <v>3.2384215736893101</v>
      </c>
    </row>
    <row r="992" spans="1:11" x14ac:dyDescent="0.25">
      <c r="A992">
        <v>6.8555140509909904</v>
      </c>
      <c r="B992">
        <v>0.121186415574715</v>
      </c>
      <c r="C992">
        <v>0.21971885426760901</v>
      </c>
      <c r="D992">
        <v>0.54825165273230603</v>
      </c>
      <c r="E992">
        <v>5.9868133212630598E-2</v>
      </c>
      <c r="F992">
        <v>3.1848655619785497E-2</v>
      </c>
      <c r="G992">
        <v>1.50036475878227E-2</v>
      </c>
      <c r="H992" s="45">
        <v>1.94574507725669E-7</v>
      </c>
      <c r="I992">
        <v>1.57188559690388E-4</v>
      </c>
      <c r="J992">
        <v>2.8923199999999998</v>
      </c>
      <c r="K992">
        <v>3.2384215736893101</v>
      </c>
    </row>
    <row r="993" spans="1:11" x14ac:dyDescent="0.25">
      <c r="A993">
        <v>6.8624388126586497</v>
      </c>
      <c r="B993">
        <v>0.120862561155008</v>
      </c>
      <c r="C993">
        <v>0.21908478932454101</v>
      </c>
      <c r="D993">
        <v>0.54924281062560698</v>
      </c>
      <c r="E993">
        <v>6.00374865470472E-2</v>
      </c>
      <c r="F993">
        <v>3.1871952216732002E-2</v>
      </c>
      <c r="G993">
        <v>1.5067572543616001E-2</v>
      </c>
      <c r="H993" s="45">
        <v>1.94574507725669E-7</v>
      </c>
      <c r="I993">
        <v>1.57188559690388E-4</v>
      </c>
      <c r="J993">
        <v>2.8923199999999998</v>
      </c>
      <c r="K993">
        <v>3.2384215736893101</v>
      </c>
    </row>
    <row r="994" spans="1:11" x14ac:dyDescent="0.25">
      <c r="A994">
        <v>6.8693635743263197</v>
      </c>
      <c r="B994">
        <v>0.120538706735302</v>
      </c>
      <c r="C994">
        <v>0.218450724381473</v>
      </c>
      <c r="D994">
        <v>0.55012287084981604</v>
      </c>
      <c r="E994">
        <v>6.0206839881463699E-2</v>
      </c>
      <c r="F994">
        <v>3.1895248813678598E-2</v>
      </c>
      <c r="G994">
        <v>1.51314974994092E-2</v>
      </c>
      <c r="H994" s="45">
        <v>1.94574507725669E-7</v>
      </c>
      <c r="I994">
        <v>1.57188559690388E-4</v>
      </c>
      <c r="J994">
        <v>2.8923199999999998</v>
      </c>
      <c r="K994">
        <v>3.2384215736893101</v>
      </c>
    </row>
    <row r="995" spans="1:11" x14ac:dyDescent="0.25">
      <c r="A995">
        <v>6.8762883359939897</v>
      </c>
      <c r="B995">
        <v>0.12021485231559501</v>
      </c>
      <c r="C995">
        <v>0.217816659438405</v>
      </c>
      <c r="D995">
        <v>0.55064101352267403</v>
      </c>
      <c r="E995">
        <v>6.0376193215880301E-2</v>
      </c>
      <c r="F995">
        <v>3.1937602369155403E-2</v>
      </c>
      <c r="G995">
        <v>1.5195422455202501E-2</v>
      </c>
      <c r="H995" s="45">
        <v>1.94574507725669E-7</v>
      </c>
      <c r="I995">
        <v>1.57188559690388E-4</v>
      </c>
      <c r="J995">
        <v>2.8923199999999998</v>
      </c>
      <c r="K995">
        <v>3.2384215736893101</v>
      </c>
    </row>
    <row r="996" spans="1:11" x14ac:dyDescent="0.25">
      <c r="A996">
        <v>6.8832130976616597</v>
      </c>
      <c r="B996">
        <v>0.119890997895889</v>
      </c>
      <c r="C996">
        <v>0.217182594495337</v>
      </c>
      <c r="D996">
        <v>0.55115915619553102</v>
      </c>
      <c r="E996">
        <v>6.0545546550296897E-2</v>
      </c>
      <c r="F996">
        <v>3.1992648215074103E-2</v>
      </c>
      <c r="G996">
        <v>1.5259347410995701E-2</v>
      </c>
      <c r="H996" s="45">
        <v>1.94574507725669E-7</v>
      </c>
      <c r="I996">
        <v>1.57188559690388E-4</v>
      </c>
      <c r="J996">
        <v>2.8923199999999998</v>
      </c>
      <c r="K996">
        <v>3.2384215736893101</v>
      </c>
    </row>
    <row r="997" spans="1:11" x14ac:dyDescent="0.25">
      <c r="A997">
        <v>6.8901378593293199</v>
      </c>
      <c r="B997">
        <v>0.119567143476182</v>
      </c>
      <c r="C997">
        <v>0.216548529552269</v>
      </c>
      <c r="D997">
        <v>0.55167729886838801</v>
      </c>
      <c r="E997">
        <v>6.06870545840867E-2</v>
      </c>
      <c r="F997">
        <v>3.20476940609929E-2</v>
      </c>
      <c r="G997">
        <v>1.53634256628449E-2</v>
      </c>
      <c r="H997" s="45">
        <v>1.94574507725669E-7</v>
      </c>
      <c r="I997">
        <v>1.57188559690388E-4</v>
      </c>
      <c r="J997">
        <v>2.8923199999999998</v>
      </c>
      <c r="K997">
        <v>3.2384215736893101</v>
      </c>
    </row>
    <row r="998" spans="1:11" x14ac:dyDescent="0.25">
      <c r="A998">
        <v>6.8970626209969899</v>
      </c>
      <c r="B998">
        <v>0.11924328905647601</v>
      </c>
      <c r="C998">
        <v>0.2159144646092</v>
      </c>
      <c r="D998">
        <v>0.552195441541245</v>
      </c>
      <c r="E998">
        <v>6.0793475680196399E-2</v>
      </c>
      <c r="F998">
        <v>3.2102739906911697E-2</v>
      </c>
      <c r="G998">
        <v>1.5491720523638499E-2</v>
      </c>
      <c r="H998" s="45">
        <v>1.94574507725669E-7</v>
      </c>
      <c r="I998">
        <v>1.57188559690388E-4</v>
      </c>
      <c r="J998">
        <v>2.8923199999999998</v>
      </c>
      <c r="K998">
        <v>3.2384215736893101</v>
      </c>
    </row>
    <row r="999" spans="1:11" x14ac:dyDescent="0.25">
      <c r="A999">
        <v>6.9039873826646598</v>
      </c>
      <c r="B999">
        <v>0.118919434636769</v>
      </c>
      <c r="C999">
        <v>0.21528039966613199</v>
      </c>
      <c r="D999">
        <v>0.55271358421410199</v>
      </c>
      <c r="E999">
        <v>6.0899896776306001E-2</v>
      </c>
      <c r="F999">
        <v>3.2157785752830501E-2</v>
      </c>
      <c r="G999">
        <v>1.5620015384431999E-2</v>
      </c>
      <c r="H999" s="45">
        <v>1.94574507725669E-7</v>
      </c>
      <c r="I999">
        <v>1.57188559690388E-4</v>
      </c>
      <c r="J999">
        <v>2.8923199999999998</v>
      </c>
      <c r="K999">
        <v>3.2384215736893101</v>
      </c>
    </row>
    <row r="1000" spans="1:11" x14ac:dyDescent="0.25">
      <c r="A1000">
        <v>6.9109121443323298</v>
      </c>
      <c r="B1000">
        <v>0.118595580217063</v>
      </c>
      <c r="C1000">
        <v>0.21464633472306399</v>
      </c>
      <c r="D1000">
        <v>0.55323172688695899</v>
      </c>
      <c r="E1000">
        <v>6.10063178724157E-2</v>
      </c>
      <c r="F1000">
        <v>3.2212831598749297E-2</v>
      </c>
      <c r="G1000">
        <v>1.5748310245225602E-2</v>
      </c>
      <c r="H1000" s="45">
        <v>1.94574507725669E-7</v>
      </c>
      <c r="I1000">
        <v>1.57188559690388E-4</v>
      </c>
      <c r="J1000">
        <v>2.8923199999999998</v>
      </c>
      <c r="K1000">
        <v>3.2384215736893101</v>
      </c>
    </row>
    <row r="1001" spans="1:11" x14ac:dyDescent="0.25">
      <c r="A1001">
        <v>6.9178369059999998</v>
      </c>
      <c r="B1001">
        <v>0.11827172579735599</v>
      </c>
      <c r="C1001">
        <v>0.21401226977999599</v>
      </c>
      <c r="D1001">
        <v>0.55374986955981598</v>
      </c>
      <c r="E1001">
        <v>6.1112738968525399E-2</v>
      </c>
      <c r="F1001">
        <v>3.2267877444667997E-2</v>
      </c>
      <c r="G1001">
        <v>1.5876605106019199E-2</v>
      </c>
      <c r="H1001">
        <v>0</v>
      </c>
      <c r="I1001" s="45">
        <v>0</v>
      </c>
      <c r="J1001">
        <v>2.8923199999999998</v>
      </c>
      <c r="K1001">
        <v>3.2384215736893101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3398-7DA7-45D7-B995-D8DEBA1E1557}">
  <dimension ref="A1:P1001"/>
  <sheetViews>
    <sheetView topLeftCell="N1" zoomScale="160" zoomScaleNormal="160" workbookViewId="0">
      <selection activeCell="V4" sqref="V4"/>
    </sheetView>
  </sheetViews>
  <sheetFormatPr defaultRowHeight="15" x14ac:dyDescent="0.25"/>
  <sheetData>
    <row r="1" spans="1:16" x14ac:dyDescent="0.25">
      <c r="A1" t="s">
        <v>350</v>
      </c>
      <c r="B1" t="s">
        <v>313</v>
      </c>
      <c r="C1" t="s">
        <v>456</v>
      </c>
      <c r="D1" t="s">
        <v>461</v>
      </c>
      <c r="E1" t="s">
        <v>314</v>
      </c>
      <c r="F1" t="s">
        <v>315</v>
      </c>
      <c r="G1" t="s">
        <v>457</v>
      </c>
      <c r="H1" t="s">
        <v>462</v>
      </c>
      <c r="I1" t="s">
        <v>353</v>
      </c>
      <c r="J1" t="s">
        <v>463</v>
      </c>
      <c r="K1" t="s">
        <v>458</v>
      </c>
      <c r="L1" t="s">
        <v>360</v>
      </c>
      <c r="M1" t="s">
        <v>460</v>
      </c>
      <c r="N1" t="s">
        <v>459</v>
      </c>
      <c r="O1" t="s">
        <v>359</v>
      </c>
      <c r="P1" t="s">
        <v>348</v>
      </c>
    </row>
    <row r="2" spans="1:1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2.44692</v>
      </c>
      <c r="P2">
        <v>2.2501706049328498</v>
      </c>
    </row>
    <row r="3" spans="1:16" x14ac:dyDescent="0.25">
      <c r="A3">
        <v>4.9644312502502503E-3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2.44692</v>
      </c>
      <c r="P3">
        <v>2.2501706049328498</v>
      </c>
    </row>
    <row r="4" spans="1:16" x14ac:dyDescent="0.25">
      <c r="A4">
        <v>9.9288625005005005E-3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2.44692</v>
      </c>
      <c r="P4">
        <v>2.2501706049328498</v>
      </c>
    </row>
    <row r="5" spans="1:16" x14ac:dyDescent="0.25">
      <c r="A5">
        <v>1.48932937507507E-2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2.44692</v>
      </c>
      <c r="P5">
        <v>2.2501706049328498</v>
      </c>
    </row>
    <row r="6" spans="1:16" x14ac:dyDescent="0.25">
      <c r="A6">
        <v>1.9857725001001001E-2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2.44692</v>
      </c>
      <c r="P6">
        <v>2.2501706049328498</v>
      </c>
    </row>
    <row r="7" spans="1:16" x14ac:dyDescent="0.25">
      <c r="A7">
        <v>2.4822156251251198E-2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2.44692</v>
      </c>
      <c r="P7">
        <v>2.2501706049328498</v>
      </c>
    </row>
    <row r="8" spans="1:16" x14ac:dyDescent="0.25">
      <c r="A8">
        <v>2.97865875015015E-2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2.44692</v>
      </c>
      <c r="P8">
        <v>2.2501706049328498</v>
      </c>
    </row>
    <row r="9" spans="1:16" x14ac:dyDescent="0.25">
      <c r="A9">
        <v>3.4751018751751697E-2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2.44692</v>
      </c>
      <c r="P9">
        <v>2.2501706049328498</v>
      </c>
    </row>
    <row r="10" spans="1:16" x14ac:dyDescent="0.25">
      <c r="A10">
        <v>3.9715450002002002E-2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2.44692</v>
      </c>
      <c r="P10">
        <v>2.2501706049328498</v>
      </c>
    </row>
    <row r="11" spans="1:16" x14ac:dyDescent="0.25">
      <c r="A11">
        <v>4.4679881252252203E-2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2.44692</v>
      </c>
      <c r="P11">
        <v>2.2501706049328498</v>
      </c>
    </row>
    <row r="12" spans="1:16" x14ac:dyDescent="0.25">
      <c r="A12">
        <v>4.9644312502502501E-2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2.44692</v>
      </c>
      <c r="P12">
        <v>2.2501706049328498</v>
      </c>
    </row>
    <row r="13" spans="1:16" x14ac:dyDescent="0.25">
      <c r="A13">
        <v>5.4608743752752702E-2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2.44692</v>
      </c>
      <c r="P13">
        <v>2.2501706049328498</v>
      </c>
    </row>
    <row r="14" spans="1:16" x14ac:dyDescent="0.25">
      <c r="A14">
        <v>5.9573175003003E-2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2.44692</v>
      </c>
      <c r="P14">
        <v>2.2501706049328498</v>
      </c>
    </row>
    <row r="15" spans="1:16" x14ac:dyDescent="0.25">
      <c r="A15">
        <v>6.4537606253253194E-2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2.44692</v>
      </c>
      <c r="P15">
        <v>2.2501706049328498</v>
      </c>
    </row>
    <row r="16" spans="1:16" x14ac:dyDescent="0.25">
      <c r="A16">
        <v>6.9502037503503505E-2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2.44692</v>
      </c>
      <c r="P16">
        <v>2.2501706049328498</v>
      </c>
    </row>
    <row r="17" spans="1:16" x14ac:dyDescent="0.25">
      <c r="A17">
        <v>7.4466468753753706E-2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2.44692</v>
      </c>
      <c r="P17">
        <v>2.2501706049328498</v>
      </c>
    </row>
    <row r="18" spans="1:16" x14ac:dyDescent="0.25">
      <c r="A18">
        <v>7.9430900004004004E-2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2.44692</v>
      </c>
      <c r="P18">
        <v>2.2501706049328498</v>
      </c>
    </row>
    <row r="19" spans="1:16" x14ac:dyDescent="0.25">
      <c r="A19">
        <v>8.4395331254254205E-2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2.44692</v>
      </c>
      <c r="P19">
        <v>2.2501706049328498</v>
      </c>
    </row>
    <row r="20" spans="1:16" x14ac:dyDescent="0.25">
      <c r="A20">
        <v>8.9359762504504503E-2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2.44692</v>
      </c>
      <c r="P20">
        <v>2.2501706049328498</v>
      </c>
    </row>
    <row r="21" spans="1:16" x14ac:dyDescent="0.25">
      <c r="A21">
        <v>9.4324193754754704E-2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2.44692</v>
      </c>
      <c r="P21">
        <v>2.2501706049328498</v>
      </c>
    </row>
    <row r="22" spans="1:16" x14ac:dyDescent="0.25">
      <c r="A22">
        <v>9.9288625005005002E-2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2.44692</v>
      </c>
      <c r="P22">
        <v>2.2501706049328498</v>
      </c>
    </row>
    <row r="23" spans="1:16" x14ac:dyDescent="0.25">
      <c r="A23">
        <v>0.10425305625525499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2.44692</v>
      </c>
      <c r="P23">
        <v>2.2501706049328498</v>
      </c>
    </row>
    <row r="24" spans="1:16" x14ac:dyDescent="0.25">
      <c r="A24">
        <v>0.109217487505505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2.44692</v>
      </c>
      <c r="P24">
        <v>2.2501706049328498</v>
      </c>
    </row>
    <row r="25" spans="1:16" x14ac:dyDescent="0.25">
      <c r="A25">
        <v>0.11418191875575499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2.44692</v>
      </c>
      <c r="P25">
        <v>2.2501706049328498</v>
      </c>
    </row>
    <row r="26" spans="1:16" x14ac:dyDescent="0.25">
      <c r="A26">
        <v>0.119146350006006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2.44692</v>
      </c>
      <c r="P26">
        <v>2.2501706049328498</v>
      </c>
    </row>
    <row r="27" spans="1:16" x14ac:dyDescent="0.25">
      <c r="A27">
        <v>0.12411078125625601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2.44692</v>
      </c>
      <c r="P27">
        <v>2.2501706049328498</v>
      </c>
    </row>
    <row r="28" spans="1:16" x14ac:dyDescent="0.25">
      <c r="A28">
        <v>0.129075212506506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2.44692</v>
      </c>
      <c r="P28">
        <v>2.2501706049328498</v>
      </c>
    </row>
    <row r="29" spans="1:16" x14ac:dyDescent="0.25">
      <c r="A29">
        <v>0.13403964375675601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2.44692</v>
      </c>
      <c r="P29">
        <v>2.2501706049328498</v>
      </c>
    </row>
    <row r="30" spans="1:16" x14ac:dyDescent="0.25">
      <c r="A30">
        <v>0.13900407500700701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2.44692</v>
      </c>
      <c r="P30">
        <v>2.2501706049328498</v>
      </c>
    </row>
    <row r="31" spans="1:16" x14ac:dyDescent="0.25">
      <c r="A31">
        <v>0.14396850625725699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2.44692</v>
      </c>
      <c r="P31">
        <v>2.2501706049328498</v>
      </c>
    </row>
    <row r="32" spans="1:16" x14ac:dyDescent="0.25">
      <c r="A32">
        <v>0.148932937507507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2.44692</v>
      </c>
      <c r="P32">
        <v>2.2501706049328498</v>
      </c>
    </row>
    <row r="33" spans="1:16" x14ac:dyDescent="0.25">
      <c r="A33">
        <v>0.153897368757757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1</v>
      </c>
      <c r="O33">
        <v>2.44692</v>
      </c>
      <c r="P33">
        <v>2.2501706049328498</v>
      </c>
    </row>
    <row r="34" spans="1:16" x14ac:dyDescent="0.25">
      <c r="A34">
        <v>0.15886180000800801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2.44692</v>
      </c>
      <c r="P34">
        <v>2.2501706049328498</v>
      </c>
    </row>
    <row r="35" spans="1:16" x14ac:dyDescent="0.25">
      <c r="A35">
        <v>0.16382623125825799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2.44692</v>
      </c>
      <c r="P35">
        <v>2.2501706049328498</v>
      </c>
    </row>
    <row r="36" spans="1:16" x14ac:dyDescent="0.25">
      <c r="A36">
        <v>0.16879066250850799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2.44692</v>
      </c>
      <c r="P36">
        <v>2.2501706049328498</v>
      </c>
    </row>
    <row r="37" spans="1:16" x14ac:dyDescent="0.25">
      <c r="A37">
        <v>0.173755093758758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2.44692</v>
      </c>
      <c r="P37">
        <v>2.2501706049328498</v>
      </c>
    </row>
    <row r="38" spans="1:16" x14ac:dyDescent="0.25">
      <c r="A38">
        <v>0.17871952500900901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2.44692</v>
      </c>
      <c r="P38">
        <v>2.2501706049328498</v>
      </c>
    </row>
    <row r="39" spans="1:16" x14ac:dyDescent="0.25">
      <c r="A39">
        <v>0.18368395625925901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2.44692</v>
      </c>
      <c r="P39">
        <v>2.2501706049328498</v>
      </c>
    </row>
    <row r="40" spans="1:16" x14ac:dyDescent="0.25">
      <c r="A40">
        <v>0.18864838750950899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2.44692</v>
      </c>
      <c r="P40">
        <v>2.2501706049328498</v>
      </c>
    </row>
    <row r="41" spans="1:16" x14ac:dyDescent="0.25">
      <c r="A41">
        <v>0.193612818759759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2.44692</v>
      </c>
      <c r="P41">
        <v>2.2501706049328498</v>
      </c>
    </row>
    <row r="42" spans="1:16" x14ac:dyDescent="0.25">
      <c r="A42">
        <v>0.19857725001001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2.44692</v>
      </c>
      <c r="P42">
        <v>2.2501706049328498</v>
      </c>
    </row>
    <row r="43" spans="1:16" x14ac:dyDescent="0.25">
      <c r="A43">
        <v>0.20354168126026001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2.44692</v>
      </c>
      <c r="P43">
        <v>2.2501706049328498</v>
      </c>
    </row>
    <row r="44" spans="1:16" x14ac:dyDescent="0.25">
      <c r="A44">
        <v>0.20850611251050999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2.44692</v>
      </c>
      <c r="P44">
        <v>2.2501706049328498</v>
      </c>
    </row>
    <row r="45" spans="1:16" x14ac:dyDescent="0.25">
      <c r="A45">
        <v>0.21347054376076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1</v>
      </c>
      <c r="O45">
        <v>2.44692</v>
      </c>
      <c r="P45">
        <v>2.2501706049328498</v>
      </c>
    </row>
    <row r="46" spans="1:16" x14ac:dyDescent="0.25">
      <c r="A46">
        <v>0.218434975011011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2.44692</v>
      </c>
      <c r="P46">
        <v>2.2501706049328498</v>
      </c>
    </row>
    <row r="47" spans="1:16" x14ac:dyDescent="0.25">
      <c r="A47">
        <v>0.22339940626126101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2.44692</v>
      </c>
      <c r="P47">
        <v>2.2501706049328498</v>
      </c>
    </row>
    <row r="48" spans="1:16" x14ac:dyDescent="0.25">
      <c r="A48">
        <v>0.22836383751151099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2.44692</v>
      </c>
      <c r="P48">
        <v>2.2501706049328498</v>
      </c>
    </row>
    <row r="49" spans="1:16" x14ac:dyDescent="0.25">
      <c r="A49">
        <v>0.23332826876176099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2.44692</v>
      </c>
      <c r="P49">
        <v>2.2501706049328498</v>
      </c>
    </row>
    <row r="50" spans="1:16" x14ac:dyDescent="0.25">
      <c r="A50">
        <v>0.238292700012012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2.44692</v>
      </c>
      <c r="P50">
        <v>2.2501706049328498</v>
      </c>
    </row>
    <row r="51" spans="1:16" x14ac:dyDescent="0.25">
      <c r="A51">
        <v>0.24325713126226201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2.44692</v>
      </c>
      <c r="P51">
        <v>2.2501706049328498</v>
      </c>
    </row>
    <row r="52" spans="1:16" x14ac:dyDescent="0.25">
      <c r="A52">
        <v>0.24822156251251201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2.44692</v>
      </c>
      <c r="P52">
        <v>2.2501706049328498</v>
      </c>
    </row>
    <row r="53" spans="1:16" x14ac:dyDescent="0.25">
      <c r="A53">
        <v>0.25318599376276202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2.44692</v>
      </c>
      <c r="P53">
        <v>2.2501706049328498</v>
      </c>
    </row>
    <row r="54" spans="1:16" x14ac:dyDescent="0.25">
      <c r="A54">
        <v>0.258150425013013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2.44692</v>
      </c>
      <c r="P54">
        <v>2.2501706049328498</v>
      </c>
    </row>
    <row r="55" spans="1:16" x14ac:dyDescent="0.25">
      <c r="A55">
        <v>0.26311485626326298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2.44692</v>
      </c>
      <c r="P55">
        <v>2.2501706049328498</v>
      </c>
    </row>
    <row r="56" spans="1:16" x14ac:dyDescent="0.25">
      <c r="A56">
        <v>0.26807928751351301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2.44692</v>
      </c>
      <c r="P56">
        <v>2.2501706049328498</v>
      </c>
    </row>
    <row r="57" spans="1:16" x14ac:dyDescent="0.25">
      <c r="A57">
        <v>0.27304371876376299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1</v>
      </c>
      <c r="O57">
        <v>2.44692</v>
      </c>
      <c r="P57">
        <v>2.2501706049328498</v>
      </c>
    </row>
    <row r="58" spans="1:16" x14ac:dyDescent="0.25">
      <c r="A58">
        <v>0.27800815001401402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2.44692</v>
      </c>
      <c r="P58">
        <v>2.2501706049328498</v>
      </c>
    </row>
    <row r="59" spans="1:16" x14ac:dyDescent="0.25">
      <c r="A59">
        <v>0.282972581264264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2.44692</v>
      </c>
      <c r="P59">
        <v>2.2501706049328498</v>
      </c>
    </row>
    <row r="60" spans="1:16" x14ac:dyDescent="0.25">
      <c r="A60">
        <v>0.28793701251451398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2.44692</v>
      </c>
      <c r="P60">
        <v>2.2501706049328498</v>
      </c>
    </row>
    <row r="61" spans="1:16" x14ac:dyDescent="0.25">
      <c r="A61">
        <v>0.29290144376476401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2.44692</v>
      </c>
      <c r="P61">
        <v>2.2501706049328498</v>
      </c>
    </row>
    <row r="62" spans="1:16" x14ac:dyDescent="0.25">
      <c r="A62">
        <v>0.29786587501501499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2.44692</v>
      </c>
      <c r="P62">
        <v>2.2501706049328498</v>
      </c>
    </row>
    <row r="63" spans="1:16" x14ac:dyDescent="0.25">
      <c r="A63">
        <v>0.30283030626526503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2.44692</v>
      </c>
      <c r="P63">
        <v>2.2501706049328498</v>
      </c>
    </row>
    <row r="64" spans="1:16" x14ac:dyDescent="0.25">
      <c r="A64">
        <v>0.307794737515515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2.44692</v>
      </c>
      <c r="P64">
        <v>2.2501706049328498</v>
      </c>
    </row>
    <row r="65" spans="1:16" x14ac:dyDescent="0.25">
      <c r="A65">
        <v>0.31275916876576498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1</v>
      </c>
      <c r="O65">
        <v>2.44692</v>
      </c>
      <c r="P65">
        <v>2.2501706049328498</v>
      </c>
    </row>
    <row r="66" spans="1:16" x14ac:dyDescent="0.25">
      <c r="A66">
        <v>0.31772360001601602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  <c r="O66">
        <v>2.44692</v>
      </c>
      <c r="P66">
        <v>2.2501706049328498</v>
      </c>
    </row>
    <row r="67" spans="1:16" x14ac:dyDescent="0.25">
      <c r="A67">
        <v>0.322688031266266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2.44692</v>
      </c>
      <c r="P67">
        <v>2.2501706049328498</v>
      </c>
    </row>
    <row r="68" spans="1:16" x14ac:dyDescent="0.25">
      <c r="A68">
        <v>0.32765246251651597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1</v>
      </c>
      <c r="O68">
        <v>2.44692</v>
      </c>
      <c r="P68">
        <v>2.2501706049328498</v>
      </c>
    </row>
    <row r="69" spans="1:16" x14ac:dyDescent="0.25">
      <c r="A69">
        <v>0.33261689376676601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1</v>
      </c>
      <c r="O69">
        <v>2.44692</v>
      </c>
      <c r="P69">
        <v>2.2501706049328498</v>
      </c>
    </row>
    <row r="70" spans="1:16" x14ac:dyDescent="0.25">
      <c r="A70">
        <v>0.33758132501701699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1</v>
      </c>
      <c r="O70">
        <v>2.44692</v>
      </c>
      <c r="P70">
        <v>2.2501706049328498</v>
      </c>
    </row>
    <row r="71" spans="1:16" x14ac:dyDescent="0.25">
      <c r="A71">
        <v>0.34254575626726702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2.44692</v>
      </c>
      <c r="P71">
        <v>2.2501706049328498</v>
      </c>
    </row>
    <row r="72" spans="1:16" x14ac:dyDescent="0.25">
      <c r="A72">
        <v>0.347510187517517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2.44692</v>
      </c>
      <c r="P72">
        <v>2.2501706049328498</v>
      </c>
    </row>
    <row r="73" spans="1:16" x14ac:dyDescent="0.25">
      <c r="A73">
        <v>0.35247461876776698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2.44692</v>
      </c>
      <c r="P73">
        <v>2.2501706049328498</v>
      </c>
    </row>
    <row r="74" spans="1:16" x14ac:dyDescent="0.25">
      <c r="A74">
        <v>0.35743905001801801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1</v>
      </c>
      <c r="O74">
        <v>2.44692</v>
      </c>
      <c r="P74">
        <v>2.2501706049328498</v>
      </c>
    </row>
    <row r="75" spans="1:16" x14ac:dyDescent="0.25">
      <c r="A75">
        <v>0.36240348126826799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2.44692</v>
      </c>
      <c r="P75">
        <v>2.2501706049328498</v>
      </c>
    </row>
    <row r="76" spans="1:16" x14ac:dyDescent="0.25">
      <c r="A76">
        <v>0.36736791251851802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1</v>
      </c>
      <c r="O76">
        <v>2.44692</v>
      </c>
      <c r="P76">
        <v>2.2501706049328498</v>
      </c>
    </row>
    <row r="77" spans="1:16" x14ac:dyDescent="0.25">
      <c r="A77">
        <v>0.372332343768768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2.44692</v>
      </c>
      <c r="P77">
        <v>2.2501706049328498</v>
      </c>
    </row>
    <row r="78" spans="1:16" x14ac:dyDescent="0.25">
      <c r="A78">
        <v>0.37729677501901898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1</v>
      </c>
      <c r="O78">
        <v>2.44692</v>
      </c>
      <c r="P78">
        <v>2.2501706049328498</v>
      </c>
    </row>
    <row r="79" spans="1:16" x14ac:dyDescent="0.25">
      <c r="A79">
        <v>0.38226120626926902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1</v>
      </c>
      <c r="O79">
        <v>2.44692</v>
      </c>
      <c r="P79">
        <v>2.2501706049328498</v>
      </c>
    </row>
    <row r="80" spans="1:16" x14ac:dyDescent="0.25">
      <c r="A80">
        <v>0.38722563751951899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2.44692</v>
      </c>
      <c r="P80">
        <v>2.2501706049328498</v>
      </c>
    </row>
    <row r="81" spans="1:16" x14ac:dyDescent="0.25">
      <c r="A81">
        <v>0.39219006876976897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1</v>
      </c>
      <c r="O81">
        <v>2.44692</v>
      </c>
      <c r="P81">
        <v>2.2501706049328498</v>
      </c>
    </row>
    <row r="82" spans="1:16" x14ac:dyDescent="0.25">
      <c r="A82">
        <v>0.39715450002002001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1</v>
      </c>
      <c r="O82">
        <v>2.44692</v>
      </c>
      <c r="P82">
        <v>2.2501706049328498</v>
      </c>
    </row>
    <row r="83" spans="1:16" x14ac:dyDescent="0.25">
      <c r="A83">
        <v>0.40211893127026999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1</v>
      </c>
      <c r="O83">
        <v>2.44692</v>
      </c>
      <c r="P83">
        <v>2.2501706049328498</v>
      </c>
    </row>
    <row r="84" spans="1:16" x14ac:dyDescent="0.25">
      <c r="A84">
        <v>0.40708336252052002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1</v>
      </c>
      <c r="O84">
        <v>2.44692</v>
      </c>
      <c r="P84">
        <v>2.2501706049328498</v>
      </c>
    </row>
    <row r="85" spans="1:16" x14ac:dyDescent="0.25">
      <c r="A85">
        <v>0.41204779377077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1</v>
      </c>
      <c r="O85">
        <v>2.44692</v>
      </c>
      <c r="P85">
        <v>2.2501706049328498</v>
      </c>
    </row>
    <row r="86" spans="1:16" x14ac:dyDescent="0.25">
      <c r="A86">
        <v>0.41701222502102098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2.44692</v>
      </c>
      <c r="P86">
        <v>2.2501706049328498</v>
      </c>
    </row>
    <row r="87" spans="1:16" x14ac:dyDescent="0.25">
      <c r="A87">
        <v>0.42197665627127101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2.44692</v>
      </c>
      <c r="P87">
        <v>2.2501706049328498</v>
      </c>
    </row>
    <row r="88" spans="1:16" x14ac:dyDescent="0.25">
      <c r="A88">
        <v>0.42694108752152099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v>2.44692</v>
      </c>
      <c r="P88">
        <v>2.2501706049328498</v>
      </c>
    </row>
    <row r="89" spans="1:16" x14ac:dyDescent="0.25">
      <c r="A89">
        <v>0.43190551877177102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1</v>
      </c>
      <c r="O89">
        <v>2.44692</v>
      </c>
      <c r="P89">
        <v>2.2501706049328498</v>
      </c>
    </row>
    <row r="90" spans="1:16" x14ac:dyDescent="0.25">
      <c r="A90">
        <v>0.436869950022022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2.44692</v>
      </c>
      <c r="P90">
        <v>2.2501706049328498</v>
      </c>
    </row>
    <row r="91" spans="1:16" x14ac:dyDescent="0.25">
      <c r="A91">
        <v>0.44183438127227198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1</v>
      </c>
      <c r="O91">
        <v>2.44692</v>
      </c>
      <c r="P91">
        <v>2.2501706049328498</v>
      </c>
    </row>
    <row r="92" spans="1:16" x14ac:dyDescent="0.25">
      <c r="A92">
        <v>0.44679881252252202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2.44692</v>
      </c>
      <c r="P92">
        <v>2.2501706049328498</v>
      </c>
    </row>
    <row r="93" spans="1:16" x14ac:dyDescent="0.25">
      <c r="A93">
        <v>0.45176324377277199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</v>
      </c>
      <c r="O93">
        <v>2.44692</v>
      </c>
      <c r="P93">
        <v>2.2501706049328498</v>
      </c>
    </row>
    <row r="94" spans="1:16" x14ac:dyDescent="0.25">
      <c r="A94">
        <v>0.45672767502302303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2.44692</v>
      </c>
      <c r="P94">
        <v>2.2501706049328498</v>
      </c>
    </row>
    <row r="95" spans="1:16" x14ac:dyDescent="0.25">
      <c r="A95">
        <v>0.46169210627327301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2.44692</v>
      </c>
      <c r="P95">
        <v>2.2501706049328498</v>
      </c>
    </row>
    <row r="96" spans="1:16" x14ac:dyDescent="0.25">
      <c r="A96">
        <v>0.46665653752352299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2.44692</v>
      </c>
      <c r="P96">
        <v>2.2501706049328498</v>
      </c>
    </row>
    <row r="97" spans="1:16" x14ac:dyDescent="0.25">
      <c r="A97">
        <v>0.47162096877377302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1</v>
      </c>
      <c r="O97">
        <v>2.44692</v>
      </c>
      <c r="P97">
        <v>2.2501706049328498</v>
      </c>
    </row>
    <row r="98" spans="1:16" x14ac:dyDescent="0.25">
      <c r="A98">
        <v>0.476585400024024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2.44692</v>
      </c>
      <c r="P98">
        <v>2.2501706049328498</v>
      </c>
    </row>
    <row r="99" spans="1:16" x14ac:dyDescent="0.25">
      <c r="A99">
        <v>0.48154983127427398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2.44692</v>
      </c>
      <c r="P99">
        <v>2.2501706049328498</v>
      </c>
    </row>
    <row r="100" spans="1:16" x14ac:dyDescent="0.25">
      <c r="A100">
        <v>0.48651426252452401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2.44692</v>
      </c>
      <c r="P100">
        <v>2.2501706049328498</v>
      </c>
    </row>
    <row r="101" spans="1:16" x14ac:dyDescent="0.25">
      <c r="A101">
        <v>0.49147869377477399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2.44692</v>
      </c>
      <c r="P101">
        <v>2.2501706049328498</v>
      </c>
    </row>
    <row r="102" spans="1:16" x14ac:dyDescent="0.25">
      <c r="A102">
        <v>0.49644312502502502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2.44692</v>
      </c>
      <c r="P102">
        <v>2.2501706049328498</v>
      </c>
    </row>
    <row r="103" spans="1:16" x14ac:dyDescent="0.25">
      <c r="A103">
        <v>0.501407556275275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2.44692</v>
      </c>
      <c r="P103">
        <v>2.2501706049328498</v>
      </c>
    </row>
    <row r="104" spans="1:16" x14ac:dyDescent="0.25">
      <c r="A104">
        <v>0.50637198752552504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2.44692</v>
      </c>
      <c r="P104">
        <v>2.2501706049328498</v>
      </c>
    </row>
    <row r="105" spans="1:16" x14ac:dyDescent="0.25">
      <c r="A105">
        <v>0.51133641877577496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2.44692</v>
      </c>
      <c r="P105">
        <v>2.2501706049328498</v>
      </c>
    </row>
    <row r="106" spans="1:16" x14ac:dyDescent="0.25">
      <c r="A106">
        <v>0.51630085002602599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2.44692</v>
      </c>
      <c r="P106">
        <v>2.2501706049328498</v>
      </c>
    </row>
    <row r="107" spans="1:16" x14ac:dyDescent="0.25">
      <c r="A107">
        <v>0.52126528127627603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2.44692</v>
      </c>
      <c r="P107">
        <v>2.2501706049328498</v>
      </c>
    </row>
    <row r="108" spans="1:16" x14ac:dyDescent="0.25">
      <c r="A108">
        <v>0.52622971252652595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2.44692</v>
      </c>
      <c r="P108">
        <v>2.2501706049328498</v>
      </c>
    </row>
    <row r="109" spans="1:16" x14ac:dyDescent="0.25">
      <c r="A109">
        <v>0.53119414377677598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2.44692</v>
      </c>
      <c r="P109">
        <v>2.2501706049328498</v>
      </c>
    </row>
    <row r="110" spans="1:16" x14ac:dyDescent="0.25">
      <c r="A110">
        <v>0.53615857502702702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2.44692</v>
      </c>
      <c r="P110">
        <v>2.2501706049328498</v>
      </c>
    </row>
    <row r="111" spans="1:16" x14ac:dyDescent="0.25">
      <c r="A111">
        <v>0.54112300627727705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2.44692</v>
      </c>
      <c r="P111">
        <v>2.2501706049328498</v>
      </c>
    </row>
    <row r="112" spans="1:16" x14ac:dyDescent="0.25">
      <c r="A112">
        <v>0.54608743752752698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2.44692</v>
      </c>
      <c r="P112">
        <v>2.2501706049328498</v>
      </c>
    </row>
    <row r="113" spans="1:16" x14ac:dyDescent="0.25">
      <c r="A113">
        <v>0.55105186877777701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2.44692</v>
      </c>
      <c r="P113">
        <v>2.2501706049328498</v>
      </c>
    </row>
    <row r="114" spans="1:16" x14ac:dyDescent="0.25">
      <c r="A114">
        <v>0.55601630002802804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2.44692</v>
      </c>
      <c r="P114">
        <v>2.2501706049328498</v>
      </c>
    </row>
    <row r="115" spans="1:16" x14ac:dyDescent="0.25">
      <c r="A115">
        <v>0.56098073127827797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2.44692</v>
      </c>
      <c r="P115">
        <v>2.2501706049328498</v>
      </c>
    </row>
    <row r="116" spans="1:16" x14ac:dyDescent="0.25">
      <c r="A116">
        <v>0.565945162528528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2.44692</v>
      </c>
      <c r="P116">
        <v>2.2501706049328498</v>
      </c>
    </row>
    <row r="117" spans="1:16" x14ac:dyDescent="0.25">
      <c r="A117">
        <v>0.57090959377877804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2.44692</v>
      </c>
      <c r="P117">
        <v>2.2501706049328498</v>
      </c>
    </row>
    <row r="118" spans="1:16" x14ac:dyDescent="0.25">
      <c r="A118">
        <v>0.57587402502902896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2.44692</v>
      </c>
      <c r="P118">
        <v>2.2501706049328498</v>
      </c>
    </row>
    <row r="119" spans="1:16" x14ac:dyDescent="0.25">
      <c r="A119">
        <v>0.58083845627927899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2.44692</v>
      </c>
      <c r="P119">
        <v>2.2501706049328498</v>
      </c>
    </row>
    <row r="120" spans="1:16" x14ac:dyDescent="0.25">
      <c r="A120">
        <v>0.58580288752952903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2.44692</v>
      </c>
      <c r="P120">
        <v>2.2501706049328498</v>
      </c>
    </row>
    <row r="121" spans="1:16" x14ac:dyDescent="0.25">
      <c r="A121">
        <v>0.59076731877977895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2.44692</v>
      </c>
      <c r="P121">
        <v>2.2501706049328498</v>
      </c>
    </row>
    <row r="122" spans="1:16" x14ac:dyDescent="0.25">
      <c r="A122">
        <v>0.59573175003002998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1</v>
      </c>
      <c r="O122">
        <v>2.44692</v>
      </c>
      <c r="P122">
        <v>2.2501706049328498</v>
      </c>
    </row>
    <row r="123" spans="1:16" x14ac:dyDescent="0.25">
      <c r="A123">
        <v>0.60069618128028002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2.44692</v>
      </c>
      <c r="P123">
        <v>2.2501706049328498</v>
      </c>
    </row>
    <row r="124" spans="1:16" x14ac:dyDescent="0.25">
      <c r="A124">
        <v>0.60566061253053005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2.44692</v>
      </c>
      <c r="P124">
        <v>2.2501706049328498</v>
      </c>
    </row>
    <row r="125" spans="1:16" x14ac:dyDescent="0.25">
      <c r="A125">
        <v>0.61062504378077997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2.44692</v>
      </c>
      <c r="P125">
        <v>2.2501706049328498</v>
      </c>
    </row>
    <row r="126" spans="1:16" x14ac:dyDescent="0.25">
      <c r="A126">
        <v>0.61558947503103101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2.44692</v>
      </c>
      <c r="P126">
        <v>2.2501706049328498</v>
      </c>
    </row>
    <row r="127" spans="1:16" x14ac:dyDescent="0.25">
      <c r="A127">
        <v>0.62055390628128104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2.44692</v>
      </c>
      <c r="P127">
        <v>2.2501706049328498</v>
      </c>
    </row>
    <row r="128" spans="1:16" x14ac:dyDescent="0.25">
      <c r="A128">
        <v>0.62551833753153097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1</v>
      </c>
      <c r="O128">
        <v>2.44692</v>
      </c>
      <c r="P128">
        <v>2.2501706049328498</v>
      </c>
    </row>
    <row r="129" spans="1:16" x14ac:dyDescent="0.25">
      <c r="A129">
        <v>0.630482768781781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1</v>
      </c>
      <c r="O129">
        <v>2.44692</v>
      </c>
      <c r="P129">
        <v>2.2501706049328498</v>
      </c>
    </row>
    <row r="130" spans="1:16" x14ac:dyDescent="0.25">
      <c r="A130">
        <v>0.63544720003203203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1</v>
      </c>
      <c r="O130">
        <v>2.44692</v>
      </c>
      <c r="P130">
        <v>2.2501706049328498</v>
      </c>
    </row>
    <row r="131" spans="1:16" x14ac:dyDescent="0.25">
      <c r="A131">
        <v>0.64041163128228196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2.44692</v>
      </c>
      <c r="P131">
        <v>2.2501706049328498</v>
      </c>
    </row>
    <row r="132" spans="1:16" x14ac:dyDescent="0.25">
      <c r="A132">
        <v>0.64537606253253199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2.44692</v>
      </c>
      <c r="P132">
        <v>2.2501706049328498</v>
      </c>
    </row>
    <row r="133" spans="1:16" x14ac:dyDescent="0.25">
      <c r="A133">
        <v>0.65034049378278203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2.44692</v>
      </c>
      <c r="P133">
        <v>2.2501706049328498</v>
      </c>
    </row>
    <row r="134" spans="1:16" x14ac:dyDescent="0.25">
      <c r="A134">
        <v>0.65530492503303295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2.44692</v>
      </c>
      <c r="P134">
        <v>2.2501706049328498</v>
      </c>
    </row>
    <row r="135" spans="1:16" x14ac:dyDescent="0.25">
      <c r="A135">
        <v>0.66026935628328298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2.44692</v>
      </c>
      <c r="P135">
        <v>2.2501706049328498</v>
      </c>
    </row>
    <row r="136" spans="1:16" x14ac:dyDescent="0.25">
      <c r="A136">
        <v>0.66523378753353302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2.44692</v>
      </c>
      <c r="P136">
        <v>2.2501706049328498</v>
      </c>
    </row>
    <row r="137" spans="1:16" x14ac:dyDescent="0.25">
      <c r="A137">
        <v>0.67019821878378305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1</v>
      </c>
      <c r="O137">
        <v>2.44692</v>
      </c>
      <c r="P137">
        <v>2.2501706049328498</v>
      </c>
    </row>
    <row r="138" spans="1:16" x14ac:dyDescent="0.25">
      <c r="A138">
        <v>0.67516265003403397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2.44692</v>
      </c>
      <c r="P138">
        <v>2.2501706049328498</v>
      </c>
    </row>
    <row r="139" spans="1:16" x14ac:dyDescent="0.25">
      <c r="A139">
        <v>0.68012708128428401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2.44692</v>
      </c>
      <c r="P139">
        <v>2.2501706049328498</v>
      </c>
    </row>
    <row r="140" spans="1:16" x14ac:dyDescent="0.25">
      <c r="A140">
        <v>0.68509151253453404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2.44692</v>
      </c>
      <c r="P140">
        <v>2.2501706049328498</v>
      </c>
    </row>
    <row r="141" spans="1:16" x14ac:dyDescent="0.25">
      <c r="A141">
        <v>0.69005594378478397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1</v>
      </c>
      <c r="O141">
        <v>2.44692</v>
      </c>
      <c r="P141">
        <v>2.2501706049328498</v>
      </c>
    </row>
    <row r="142" spans="1:16" x14ac:dyDescent="0.25">
      <c r="A142">
        <v>0.695020375035035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2.44692</v>
      </c>
      <c r="P142">
        <v>2.2501706049328498</v>
      </c>
    </row>
    <row r="143" spans="1:16" x14ac:dyDescent="0.25">
      <c r="A143">
        <v>0.69998480628528503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2.44692</v>
      </c>
      <c r="P143">
        <v>2.2501706049328498</v>
      </c>
    </row>
    <row r="144" spans="1:16" x14ac:dyDescent="0.25">
      <c r="A144">
        <v>0.70494923753553496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1</v>
      </c>
      <c r="O144">
        <v>2.44692</v>
      </c>
      <c r="P144">
        <v>2.2501706049328498</v>
      </c>
    </row>
    <row r="145" spans="1:16" x14ac:dyDescent="0.25">
      <c r="A145">
        <v>0.70991366878578499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2.44692</v>
      </c>
      <c r="P145">
        <v>2.2501706049328498</v>
      </c>
    </row>
    <row r="146" spans="1:16" x14ac:dyDescent="0.25">
      <c r="A146">
        <v>0.71487810003603602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2.44692</v>
      </c>
      <c r="P146">
        <v>2.2501706049328498</v>
      </c>
    </row>
    <row r="147" spans="1:16" x14ac:dyDescent="0.25">
      <c r="A147">
        <v>0.71984253128628595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1</v>
      </c>
      <c r="O147">
        <v>2.44692</v>
      </c>
      <c r="P147">
        <v>2.2501706049328498</v>
      </c>
    </row>
    <row r="148" spans="1:16" x14ac:dyDescent="0.25">
      <c r="A148">
        <v>0.72480696253653598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2.44692</v>
      </c>
      <c r="P148">
        <v>2.2501706049328498</v>
      </c>
    </row>
    <row r="149" spans="1:16" x14ac:dyDescent="0.25">
      <c r="A149">
        <v>0.72977139378678602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2.44692</v>
      </c>
      <c r="P149">
        <v>2.2501706049328498</v>
      </c>
    </row>
    <row r="150" spans="1:16" x14ac:dyDescent="0.25">
      <c r="A150">
        <v>0.73473582503703705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2.44692</v>
      </c>
      <c r="P150">
        <v>2.2501706049328498</v>
      </c>
    </row>
    <row r="151" spans="1:16" x14ac:dyDescent="0.25">
      <c r="A151">
        <v>0.73970025628728697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2.44692</v>
      </c>
      <c r="P151">
        <v>2.2501706049328498</v>
      </c>
    </row>
    <row r="152" spans="1:16" x14ac:dyDescent="0.25">
      <c r="A152">
        <v>0.74466468753753701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2.44692</v>
      </c>
      <c r="P152">
        <v>2.2501706049328498</v>
      </c>
    </row>
    <row r="153" spans="1:16" x14ac:dyDescent="0.25">
      <c r="A153">
        <v>0.74962911878778704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2.44692</v>
      </c>
      <c r="P153">
        <v>2.2501706049328498</v>
      </c>
    </row>
    <row r="154" spans="1:16" x14ac:dyDescent="0.25">
      <c r="A154">
        <v>0.75459355003803796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2.44692</v>
      </c>
      <c r="P154">
        <v>2.2501706049328498</v>
      </c>
    </row>
    <row r="155" spans="1:16" x14ac:dyDescent="0.25">
      <c r="A155">
        <v>0.759557981288288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2.44692</v>
      </c>
      <c r="P155">
        <v>2.2501706049328498</v>
      </c>
    </row>
    <row r="156" spans="1:16" x14ac:dyDescent="0.25">
      <c r="A156">
        <v>0.76452241253853803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2.44692</v>
      </c>
      <c r="P156">
        <v>2.2501706049328498</v>
      </c>
    </row>
    <row r="157" spans="1:16" x14ac:dyDescent="0.25">
      <c r="A157">
        <v>0.76948684378878796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2.44692</v>
      </c>
      <c r="P157">
        <v>2.2501706049328498</v>
      </c>
    </row>
    <row r="158" spans="1:16" x14ac:dyDescent="0.25">
      <c r="A158">
        <v>0.77445127503903899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2.44692</v>
      </c>
      <c r="P158">
        <v>2.2501706049328498</v>
      </c>
    </row>
    <row r="159" spans="1:16" x14ac:dyDescent="0.25">
      <c r="A159">
        <v>0.77941570628928902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2.44692</v>
      </c>
      <c r="P159">
        <v>2.2501706049328498</v>
      </c>
    </row>
    <row r="160" spans="1:16" x14ac:dyDescent="0.25">
      <c r="A160">
        <v>0.78438013753953895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2.44692</v>
      </c>
      <c r="P160">
        <v>2.2501706049328498</v>
      </c>
    </row>
    <row r="161" spans="1:16" x14ac:dyDescent="0.25">
      <c r="A161">
        <v>0.78934456878978898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2.44692</v>
      </c>
      <c r="P161">
        <v>2.2501706049328498</v>
      </c>
    </row>
    <row r="162" spans="1:16" x14ac:dyDescent="0.25">
      <c r="A162">
        <v>0.79430900004004001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2.44692</v>
      </c>
      <c r="P162">
        <v>2.2501706049328498</v>
      </c>
    </row>
    <row r="163" spans="1:16" x14ac:dyDescent="0.25">
      <c r="A163">
        <v>0.79927343129029005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2.44692</v>
      </c>
      <c r="P163">
        <v>2.2501706049328498</v>
      </c>
    </row>
    <row r="164" spans="1:16" x14ac:dyDescent="0.25">
      <c r="A164">
        <v>0.80423786254053997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2.44692</v>
      </c>
      <c r="P164">
        <v>2.2501706049328498</v>
      </c>
    </row>
    <row r="165" spans="1:16" x14ac:dyDescent="0.25">
      <c r="A165">
        <v>0.80920229379079001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2.44692</v>
      </c>
      <c r="P165">
        <v>2.2501706049328498</v>
      </c>
    </row>
    <row r="166" spans="1:16" x14ac:dyDescent="0.25">
      <c r="A166">
        <v>0.81416672504104104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2.44692</v>
      </c>
      <c r="P166">
        <v>2.2501706049328498</v>
      </c>
    </row>
    <row r="167" spans="1:16" x14ac:dyDescent="0.25">
      <c r="A167">
        <v>0.81913115629129096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2.44692</v>
      </c>
      <c r="P167">
        <v>2.2501706049328498</v>
      </c>
    </row>
    <row r="168" spans="1:16" x14ac:dyDescent="0.25">
      <c r="A168">
        <v>0.824095587541541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1</v>
      </c>
      <c r="O168">
        <v>2.44692</v>
      </c>
      <c r="P168">
        <v>2.2501706049328498</v>
      </c>
    </row>
    <row r="169" spans="1:16" x14ac:dyDescent="0.25">
      <c r="A169">
        <v>0.82906001879179103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2.44692</v>
      </c>
      <c r="P169">
        <v>2.2501706049328498</v>
      </c>
    </row>
    <row r="170" spans="1:16" x14ac:dyDescent="0.25">
      <c r="A170">
        <v>0.83402445004204195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2.44692</v>
      </c>
      <c r="P170">
        <v>2.2501706049328498</v>
      </c>
    </row>
    <row r="171" spans="1:16" x14ac:dyDescent="0.25">
      <c r="A171">
        <v>0.83898888129229199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2.44692</v>
      </c>
      <c r="P171">
        <v>2.2501706049328498</v>
      </c>
    </row>
    <row r="172" spans="1:16" x14ac:dyDescent="0.25">
      <c r="A172">
        <v>0.84395331254254202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2.44692</v>
      </c>
      <c r="P172">
        <v>2.2501706049328498</v>
      </c>
    </row>
    <row r="173" spans="1:16" x14ac:dyDescent="0.25">
      <c r="A173">
        <v>0.84891774379279195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2.44692</v>
      </c>
      <c r="P173">
        <v>2.2501706049328498</v>
      </c>
    </row>
    <row r="174" spans="1:16" x14ac:dyDescent="0.25">
      <c r="A174">
        <v>0.85388217504304298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2.44692</v>
      </c>
      <c r="P174">
        <v>2.2501706049328498</v>
      </c>
    </row>
    <row r="175" spans="1:16" x14ac:dyDescent="0.25">
      <c r="A175">
        <v>0.85884660629329301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2.44692</v>
      </c>
      <c r="P175">
        <v>2.2501706049328498</v>
      </c>
    </row>
    <row r="176" spans="1:16" x14ac:dyDescent="0.25">
      <c r="A176">
        <v>0.86381103754354305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2.44692</v>
      </c>
      <c r="P176">
        <v>2.2501706049328498</v>
      </c>
    </row>
    <row r="177" spans="1:16" x14ac:dyDescent="0.25">
      <c r="A177">
        <v>0.86877546879379297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1</v>
      </c>
      <c r="O177">
        <v>2.44692</v>
      </c>
      <c r="P177">
        <v>2.2501706049328498</v>
      </c>
    </row>
    <row r="178" spans="1:16" x14ac:dyDescent="0.25">
      <c r="A178">
        <v>0.873739900044044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2.44692</v>
      </c>
      <c r="P178">
        <v>2.2501706049328498</v>
      </c>
    </row>
    <row r="179" spans="1:16" x14ac:dyDescent="0.25">
      <c r="A179">
        <v>0.87870433129429404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2.44692</v>
      </c>
      <c r="P179">
        <v>2.2501706049328498</v>
      </c>
    </row>
    <row r="180" spans="1:16" x14ac:dyDescent="0.25">
      <c r="A180">
        <v>0.88366876254454396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2.44692</v>
      </c>
      <c r="P180">
        <v>2.2501706049328498</v>
      </c>
    </row>
    <row r="181" spans="1:16" x14ac:dyDescent="0.25">
      <c r="A181">
        <v>0.888633193794794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2.44692</v>
      </c>
      <c r="P181">
        <v>2.2501706049328498</v>
      </c>
    </row>
    <row r="182" spans="1:16" x14ac:dyDescent="0.25">
      <c r="A182">
        <v>0.89359762504504503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2.44692</v>
      </c>
      <c r="P182">
        <v>2.2501706049328498</v>
      </c>
    </row>
    <row r="183" spans="1:16" x14ac:dyDescent="0.25">
      <c r="A183">
        <v>0.89856205629529495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2.44692</v>
      </c>
      <c r="P183">
        <v>2.2501706049328498</v>
      </c>
    </row>
    <row r="184" spans="1:16" x14ac:dyDescent="0.25">
      <c r="A184">
        <v>0.90352648754554499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2.44692</v>
      </c>
      <c r="P184">
        <v>2.2501706049328498</v>
      </c>
    </row>
    <row r="185" spans="1:16" x14ac:dyDescent="0.25">
      <c r="A185">
        <v>0.90849091879579502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2.44692</v>
      </c>
      <c r="P185">
        <v>2.2501706049328498</v>
      </c>
    </row>
    <row r="186" spans="1:16" x14ac:dyDescent="0.25">
      <c r="A186">
        <v>0.91345535004604606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2.44692</v>
      </c>
      <c r="P186">
        <v>2.2501706049328498</v>
      </c>
    </row>
    <row r="187" spans="1:16" x14ac:dyDescent="0.25">
      <c r="A187">
        <v>0.91841978129629598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2.44692</v>
      </c>
      <c r="P187">
        <v>2.2501706049328498</v>
      </c>
    </row>
    <row r="188" spans="1:16" x14ac:dyDescent="0.25">
      <c r="A188">
        <v>0.92338421254654601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2.44692</v>
      </c>
      <c r="P188">
        <v>2.2501706049328498</v>
      </c>
    </row>
    <row r="189" spans="1:16" x14ac:dyDescent="0.25">
      <c r="A189">
        <v>0.92834864379679605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2.44692</v>
      </c>
      <c r="P189">
        <v>2.2501706049328498</v>
      </c>
    </row>
    <row r="190" spans="1:16" x14ac:dyDescent="0.25">
      <c r="A190">
        <v>0.93331307504704697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2.44692</v>
      </c>
      <c r="P190">
        <v>2.2501706049328498</v>
      </c>
    </row>
    <row r="191" spans="1:16" x14ac:dyDescent="0.25">
      <c r="A191">
        <v>0.938277506297297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2.44692</v>
      </c>
      <c r="P191">
        <v>2.2501706049328498</v>
      </c>
    </row>
    <row r="192" spans="1:16" x14ac:dyDescent="0.25">
      <c r="A192">
        <v>0.94324193754754704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2.44692</v>
      </c>
      <c r="P192">
        <v>2.2501706049328498</v>
      </c>
    </row>
    <row r="193" spans="1:16" x14ac:dyDescent="0.25">
      <c r="A193">
        <v>0.94820636879779696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1</v>
      </c>
      <c r="O193">
        <v>2.44692</v>
      </c>
      <c r="P193">
        <v>2.2501706049328498</v>
      </c>
    </row>
    <row r="194" spans="1:16" x14ac:dyDescent="0.25">
      <c r="A194">
        <v>0.95317080004804799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1</v>
      </c>
      <c r="O194">
        <v>2.44692</v>
      </c>
      <c r="P194">
        <v>2.2501706049328498</v>
      </c>
    </row>
    <row r="195" spans="1:16" x14ac:dyDescent="0.25">
      <c r="A195">
        <v>0.95813523129829803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2.44692</v>
      </c>
      <c r="P195">
        <v>2.2501706049328498</v>
      </c>
    </row>
    <row r="196" spans="1:16" x14ac:dyDescent="0.25">
      <c r="A196">
        <v>0.96309966254854795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2.44692</v>
      </c>
      <c r="P196">
        <v>2.2501706049328498</v>
      </c>
    </row>
    <row r="197" spans="1:16" x14ac:dyDescent="0.25">
      <c r="A197">
        <v>0.96806409379879799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2.44692</v>
      </c>
      <c r="P197">
        <v>2.2501706049328498</v>
      </c>
    </row>
    <row r="198" spans="1:16" x14ac:dyDescent="0.25">
      <c r="A198">
        <v>0.97302852504904902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2.44692</v>
      </c>
      <c r="P198">
        <v>2.2501706049328498</v>
      </c>
    </row>
    <row r="199" spans="1:16" x14ac:dyDescent="0.25">
      <c r="A199">
        <v>0.97799295629929905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2.44692</v>
      </c>
      <c r="P199">
        <v>2.2501706049328498</v>
      </c>
    </row>
    <row r="200" spans="1:16" x14ac:dyDescent="0.25">
      <c r="A200">
        <v>0.98295738754954898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2.44692</v>
      </c>
      <c r="P200">
        <v>2.2501706049328498</v>
      </c>
    </row>
    <row r="201" spans="1:16" x14ac:dyDescent="0.25">
      <c r="A201">
        <v>0.98792181879979901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2.44692</v>
      </c>
      <c r="P201">
        <v>2.2501706049328498</v>
      </c>
    </row>
    <row r="202" spans="1:16" x14ac:dyDescent="0.25">
      <c r="A202">
        <v>0.99288625005005005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1</v>
      </c>
      <c r="O202">
        <v>2.44692</v>
      </c>
      <c r="P202">
        <v>2.2501706049328498</v>
      </c>
    </row>
    <row r="203" spans="1:16" x14ac:dyDescent="0.25">
      <c r="A203">
        <v>0.99785068130029997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2.44692</v>
      </c>
      <c r="P203">
        <v>2.2501706049328498</v>
      </c>
    </row>
    <row r="204" spans="1:16" x14ac:dyDescent="0.25">
      <c r="A204">
        <v>1.00281511255055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2.44692</v>
      </c>
      <c r="P204">
        <v>2.2501706049328498</v>
      </c>
    </row>
    <row r="205" spans="1:16" x14ac:dyDescent="0.25">
      <c r="A205">
        <v>1.0077795438007999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2.44692</v>
      </c>
      <c r="P205">
        <v>2.2501706049328498</v>
      </c>
    </row>
    <row r="206" spans="1:16" x14ac:dyDescent="0.25">
      <c r="A206">
        <v>1.0127439750510501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1</v>
      </c>
      <c r="O206">
        <v>2.44692</v>
      </c>
      <c r="P206">
        <v>2.2501706049328498</v>
      </c>
    </row>
    <row r="207" spans="1:16" x14ac:dyDescent="0.25">
      <c r="A207">
        <v>1.0177084063013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2.44692</v>
      </c>
      <c r="P207">
        <v>2.2501706049328498</v>
      </c>
    </row>
    <row r="208" spans="1:16" x14ac:dyDescent="0.25">
      <c r="A208">
        <v>1.0226728375515499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2.44692</v>
      </c>
      <c r="P208">
        <v>2.2501706049328498</v>
      </c>
    </row>
    <row r="209" spans="1:16" x14ac:dyDescent="0.25">
      <c r="A209">
        <v>1.0276372688018001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2.44692</v>
      </c>
      <c r="P209">
        <v>2.2501706049328498</v>
      </c>
    </row>
    <row r="210" spans="1:16" x14ac:dyDescent="0.25">
      <c r="A210">
        <v>1.03260170005205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2.44692</v>
      </c>
      <c r="P210">
        <v>2.2501706049328498</v>
      </c>
    </row>
    <row r="211" spans="1:16" x14ac:dyDescent="0.25">
      <c r="A211">
        <v>1.0375661313022999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2.44692</v>
      </c>
      <c r="P211">
        <v>2.2501706049328498</v>
      </c>
    </row>
    <row r="212" spans="1:16" x14ac:dyDescent="0.25">
      <c r="A212">
        <v>1.0425305625525501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2.44692</v>
      </c>
      <c r="P212">
        <v>2.2501706049328498</v>
      </c>
    </row>
    <row r="213" spans="1:16" x14ac:dyDescent="0.25">
      <c r="A213">
        <v>1.0474949938028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2.44692</v>
      </c>
      <c r="P213">
        <v>2.2501706049328498</v>
      </c>
    </row>
    <row r="214" spans="1:16" x14ac:dyDescent="0.25">
      <c r="A214">
        <v>1.0524594250530499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2.44692</v>
      </c>
      <c r="P214">
        <v>2.2501706049328498</v>
      </c>
    </row>
    <row r="215" spans="1:16" x14ac:dyDescent="0.25">
      <c r="A215">
        <v>1.0574238563033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2.44692</v>
      </c>
      <c r="P215">
        <v>2.2501706049328498</v>
      </c>
    </row>
    <row r="216" spans="1:16" x14ac:dyDescent="0.25">
      <c r="A216">
        <v>1.06238828755355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2.44692</v>
      </c>
      <c r="P216">
        <v>2.2501706049328498</v>
      </c>
    </row>
    <row r="217" spans="1:16" x14ac:dyDescent="0.25">
      <c r="A217">
        <v>1.0673527188037999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2.44692</v>
      </c>
      <c r="P217">
        <v>2.2501706049328498</v>
      </c>
    </row>
    <row r="218" spans="1:16" x14ac:dyDescent="0.25">
      <c r="A218">
        <v>1.07231715005405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2.44692</v>
      </c>
      <c r="P218">
        <v>2.2501706049328498</v>
      </c>
    </row>
    <row r="219" spans="1:16" x14ac:dyDescent="0.25">
      <c r="A219">
        <v>1.0772815813043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2.44692</v>
      </c>
      <c r="P219">
        <v>2.2501706049328498</v>
      </c>
    </row>
    <row r="220" spans="1:16" x14ac:dyDescent="0.25">
      <c r="A220">
        <v>1.0822460125545501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2.44692</v>
      </c>
      <c r="P220">
        <v>2.2501706049328498</v>
      </c>
    </row>
    <row r="221" spans="1:16" x14ac:dyDescent="0.25">
      <c r="A221">
        <v>1.0872104438048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2.44692</v>
      </c>
      <c r="P221">
        <v>2.2501706049328498</v>
      </c>
    </row>
    <row r="222" spans="1:16" x14ac:dyDescent="0.25">
      <c r="A222">
        <v>1.09217487505505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2.44692</v>
      </c>
      <c r="P222">
        <v>2.2501706049328498</v>
      </c>
    </row>
    <row r="223" spans="1:16" x14ac:dyDescent="0.25">
      <c r="A223">
        <v>1.0971393063053001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2.44692</v>
      </c>
      <c r="P223">
        <v>2.2501706049328498</v>
      </c>
    </row>
    <row r="224" spans="1:16" x14ac:dyDescent="0.25">
      <c r="A224">
        <v>1.10210373755555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2.44692</v>
      </c>
      <c r="P224">
        <v>2.2501706049328498</v>
      </c>
    </row>
    <row r="225" spans="1:16" x14ac:dyDescent="0.25">
      <c r="A225">
        <v>1.1070681688057999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2.44692</v>
      </c>
      <c r="P225">
        <v>2.2501706049328498</v>
      </c>
    </row>
    <row r="226" spans="1:16" x14ac:dyDescent="0.25">
      <c r="A226">
        <v>1.1120326000560501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2.44692</v>
      </c>
      <c r="P226">
        <v>2.2501706049328498</v>
      </c>
    </row>
    <row r="227" spans="1:16" x14ac:dyDescent="0.25">
      <c r="A227">
        <v>1.1169970313063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2.44692</v>
      </c>
      <c r="P227">
        <v>2.2501706049328498</v>
      </c>
    </row>
    <row r="228" spans="1:16" x14ac:dyDescent="0.25">
      <c r="A228">
        <v>1.1219614625565499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2.44692</v>
      </c>
      <c r="P228">
        <v>2.2501706049328498</v>
      </c>
    </row>
    <row r="229" spans="1:16" x14ac:dyDescent="0.25">
      <c r="A229">
        <v>1.1269258938068001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  <c r="O229">
        <v>2.44692</v>
      </c>
      <c r="P229">
        <v>2.2501706049328498</v>
      </c>
    </row>
    <row r="230" spans="1:16" x14ac:dyDescent="0.25">
      <c r="A230">
        <v>1.13189032505705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2.44692</v>
      </c>
      <c r="P230">
        <v>2.2501706049328498</v>
      </c>
    </row>
    <row r="231" spans="1:16" x14ac:dyDescent="0.25">
      <c r="A231">
        <v>1.1368547563072999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1</v>
      </c>
      <c r="O231">
        <v>2.44692</v>
      </c>
      <c r="P231">
        <v>2.2501706049328498</v>
      </c>
    </row>
    <row r="232" spans="1:16" x14ac:dyDescent="0.25">
      <c r="A232">
        <v>1.1418191875575501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2.44692</v>
      </c>
      <c r="P232">
        <v>2.2501706049328498</v>
      </c>
    </row>
    <row r="233" spans="1:16" x14ac:dyDescent="0.25">
      <c r="A233">
        <v>1.1467836188078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2.44692</v>
      </c>
      <c r="P233">
        <v>2.2501706049328498</v>
      </c>
    </row>
    <row r="234" spans="1:16" x14ac:dyDescent="0.25">
      <c r="A234">
        <v>1.1517480500580499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2.44692</v>
      </c>
      <c r="P234">
        <v>2.2501706049328498</v>
      </c>
    </row>
    <row r="235" spans="1:16" x14ac:dyDescent="0.25">
      <c r="A235">
        <v>1.1567124813083001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2.44692</v>
      </c>
      <c r="P235">
        <v>2.2501706049328498</v>
      </c>
    </row>
    <row r="236" spans="1:16" x14ac:dyDescent="0.25">
      <c r="A236">
        <v>1.16167691255855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2.44692</v>
      </c>
      <c r="P236">
        <v>2.2501706049328498</v>
      </c>
    </row>
    <row r="237" spans="1:16" x14ac:dyDescent="0.25">
      <c r="A237">
        <v>1.1666413438087999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1</v>
      </c>
      <c r="O237">
        <v>2.44692</v>
      </c>
      <c r="P237">
        <v>2.2501706049328498</v>
      </c>
    </row>
    <row r="238" spans="1:16" x14ac:dyDescent="0.25">
      <c r="A238">
        <v>1.1716057750590501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2.44692</v>
      </c>
      <c r="P238">
        <v>2.2501706049328498</v>
      </c>
    </row>
    <row r="239" spans="1:16" x14ac:dyDescent="0.25">
      <c r="A239">
        <v>1.1765702063093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2.44692</v>
      </c>
      <c r="P239">
        <v>2.2501706049328498</v>
      </c>
    </row>
    <row r="240" spans="1:16" x14ac:dyDescent="0.25">
      <c r="A240">
        <v>1.1815346375595499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2.44692</v>
      </c>
      <c r="P240">
        <v>2.2501706049328498</v>
      </c>
    </row>
    <row r="241" spans="1:16" x14ac:dyDescent="0.25">
      <c r="A241">
        <v>1.1864990688098001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2.44692</v>
      </c>
      <c r="P241">
        <v>2.2501706049328498</v>
      </c>
    </row>
    <row r="242" spans="1:16" x14ac:dyDescent="0.25">
      <c r="A242">
        <v>1.19146350006006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2.44692</v>
      </c>
      <c r="P242">
        <v>2.2501706049328498</v>
      </c>
    </row>
    <row r="243" spans="1:16" x14ac:dyDescent="0.25">
      <c r="A243">
        <v>1.1964279313103101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2.44692</v>
      </c>
      <c r="P243">
        <v>2.2501706049328498</v>
      </c>
    </row>
    <row r="244" spans="1:16" x14ac:dyDescent="0.25">
      <c r="A244">
        <v>1.20139236256056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2.44692</v>
      </c>
      <c r="P244">
        <v>2.2501706049328498</v>
      </c>
    </row>
    <row r="245" spans="1:16" x14ac:dyDescent="0.25">
      <c r="A245">
        <v>1.20635679381081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2.44692</v>
      </c>
      <c r="P245">
        <v>2.2501706049328498</v>
      </c>
    </row>
    <row r="246" spans="1:16" x14ac:dyDescent="0.25">
      <c r="A246">
        <v>1.2113212250610601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2.44692</v>
      </c>
      <c r="P246">
        <v>2.2501706049328498</v>
      </c>
    </row>
    <row r="247" spans="1:16" x14ac:dyDescent="0.25">
      <c r="A247">
        <v>1.21628565631131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2.44692</v>
      </c>
      <c r="P247">
        <v>2.2501706049328498</v>
      </c>
    </row>
    <row r="248" spans="1:16" x14ac:dyDescent="0.25">
      <c r="A248">
        <v>1.2212500875615599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2.44692</v>
      </c>
      <c r="P248">
        <v>2.2501706049328498</v>
      </c>
    </row>
    <row r="249" spans="1:16" x14ac:dyDescent="0.25">
      <c r="A249">
        <v>1.2262145188118101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2.44692</v>
      </c>
      <c r="P249">
        <v>2.2501706049328498</v>
      </c>
    </row>
    <row r="250" spans="1:16" x14ac:dyDescent="0.25">
      <c r="A250">
        <v>1.23117895006206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2.44692</v>
      </c>
      <c r="P250">
        <v>2.2501706049328498</v>
      </c>
    </row>
    <row r="251" spans="1:16" x14ac:dyDescent="0.25">
      <c r="A251">
        <v>1.2361433813123099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1</v>
      </c>
      <c r="O251">
        <v>2.44692</v>
      </c>
      <c r="P251">
        <v>2.2501706049328498</v>
      </c>
    </row>
    <row r="252" spans="1:16" x14ac:dyDescent="0.25">
      <c r="A252">
        <v>1.2411078125625601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2.44692</v>
      </c>
      <c r="P252">
        <v>2.2501706049328498</v>
      </c>
    </row>
    <row r="253" spans="1:16" x14ac:dyDescent="0.25">
      <c r="A253">
        <v>1.24607224381281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2.44692</v>
      </c>
      <c r="P253">
        <v>2.2501706049328498</v>
      </c>
    </row>
    <row r="254" spans="1:16" x14ac:dyDescent="0.25">
      <c r="A254">
        <v>1.2510366750630599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2.44692</v>
      </c>
      <c r="P254">
        <v>2.2501706049328498</v>
      </c>
    </row>
    <row r="255" spans="1:16" x14ac:dyDescent="0.25">
      <c r="A255">
        <v>1.2560011063133101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2.44692</v>
      </c>
      <c r="P255">
        <v>2.2501706049328498</v>
      </c>
    </row>
    <row r="256" spans="1:16" x14ac:dyDescent="0.25">
      <c r="A256">
        <v>1.26096553756356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2.44692</v>
      </c>
      <c r="P256">
        <v>2.2501706049328498</v>
      </c>
    </row>
    <row r="257" spans="1:16" x14ac:dyDescent="0.25">
      <c r="A257">
        <v>1.2659299688138099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2.44692</v>
      </c>
      <c r="P257">
        <v>2.2501706049328498</v>
      </c>
    </row>
    <row r="258" spans="1:16" x14ac:dyDescent="0.25">
      <c r="A258">
        <v>1.2708944000640601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1</v>
      </c>
      <c r="O258">
        <v>2.44692</v>
      </c>
      <c r="P258">
        <v>2.2501706049328498</v>
      </c>
    </row>
    <row r="259" spans="1:16" x14ac:dyDescent="0.25">
      <c r="A259">
        <v>1.27585883131431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2.44692</v>
      </c>
      <c r="P259">
        <v>2.2501706049328498</v>
      </c>
    </row>
    <row r="260" spans="1:16" x14ac:dyDescent="0.25">
      <c r="A260">
        <v>1.2808232625645599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2.44692</v>
      </c>
      <c r="P260">
        <v>2.2501706049328498</v>
      </c>
    </row>
    <row r="261" spans="1:16" x14ac:dyDescent="0.25">
      <c r="A261">
        <v>1.2857876938148101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1</v>
      </c>
      <c r="O261">
        <v>2.44692</v>
      </c>
      <c r="P261">
        <v>2.2501706049328498</v>
      </c>
    </row>
    <row r="262" spans="1:16" x14ac:dyDescent="0.25">
      <c r="A262">
        <v>1.29075212506506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2.44692</v>
      </c>
      <c r="P262">
        <v>2.2501706049328498</v>
      </c>
    </row>
    <row r="263" spans="1:16" x14ac:dyDescent="0.25">
      <c r="A263">
        <v>1.2957165563153099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2.44692</v>
      </c>
      <c r="P263">
        <v>2.2501706049328498</v>
      </c>
    </row>
    <row r="264" spans="1:16" x14ac:dyDescent="0.25">
      <c r="A264">
        <v>1.3006809875655601</v>
      </c>
      <c r="B264">
        <v>2.1549632065262598E-3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2.44692</v>
      </c>
      <c r="P264">
        <v>2.2501706049328498</v>
      </c>
    </row>
    <row r="265" spans="1:16" x14ac:dyDescent="0.25">
      <c r="A265">
        <v>1.30564541881581</v>
      </c>
      <c r="B265">
        <v>2.1549632065262598E-3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2.44692</v>
      </c>
      <c r="P265">
        <v>2.2501706049328498</v>
      </c>
    </row>
    <row r="266" spans="1:16" x14ac:dyDescent="0.25">
      <c r="A266">
        <v>1.3106098500660599</v>
      </c>
      <c r="B266">
        <v>2.1549632065262598E-3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2.44692</v>
      </c>
      <c r="P266">
        <v>2.2501706049328498</v>
      </c>
    </row>
    <row r="267" spans="1:16" x14ac:dyDescent="0.25">
      <c r="A267">
        <v>1.31557428131631</v>
      </c>
      <c r="B267">
        <v>2.1549632065262598E-3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2.44692</v>
      </c>
      <c r="P267">
        <v>2.2501706049328498</v>
      </c>
    </row>
    <row r="268" spans="1:16" x14ac:dyDescent="0.25">
      <c r="A268">
        <v>1.32053871256656</v>
      </c>
      <c r="B268">
        <v>2.1549632065262598E-3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2.44692</v>
      </c>
      <c r="P268">
        <v>2.2501706049328498</v>
      </c>
    </row>
    <row r="269" spans="1:16" x14ac:dyDescent="0.25">
      <c r="A269">
        <v>1.3255031438168099</v>
      </c>
      <c r="B269">
        <v>2.1549632065262598E-3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2.44692</v>
      </c>
      <c r="P269">
        <v>2.2501706049328498</v>
      </c>
    </row>
    <row r="270" spans="1:16" x14ac:dyDescent="0.25">
      <c r="A270">
        <v>1.33046757506706</v>
      </c>
      <c r="B270">
        <v>2.1549632065262598E-3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1</v>
      </c>
      <c r="O270">
        <v>2.44692</v>
      </c>
      <c r="P270">
        <v>2.2501706049328498</v>
      </c>
    </row>
    <row r="271" spans="1:16" x14ac:dyDescent="0.25">
      <c r="A271">
        <v>1.33543200631731</v>
      </c>
      <c r="B271">
        <v>2.1549632065262598E-3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2.44692</v>
      </c>
      <c r="P271">
        <v>2.2501706049328498</v>
      </c>
    </row>
    <row r="272" spans="1:16" x14ac:dyDescent="0.25">
      <c r="A272">
        <v>1.3403964375675601</v>
      </c>
      <c r="B272">
        <v>2.1549632065262598E-3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2.44692</v>
      </c>
      <c r="P272">
        <v>2.2501706049328498</v>
      </c>
    </row>
    <row r="273" spans="1:16" x14ac:dyDescent="0.25">
      <c r="A273">
        <v>1.34536086881781</v>
      </c>
      <c r="B273">
        <v>2.1549632065262598E-3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1</v>
      </c>
      <c r="O273">
        <v>2.44692</v>
      </c>
      <c r="P273">
        <v>2.2501706049328498</v>
      </c>
    </row>
    <row r="274" spans="1:16" x14ac:dyDescent="0.25">
      <c r="A274">
        <v>1.35032530006806</v>
      </c>
      <c r="B274">
        <v>2.1549632065262598E-3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2.44692</v>
      </c>
      <c r="P274">
        <v>2.2501706049328498</v>
      </c>
    </row>
    <row r="275" spans="1:16" x14ac:dyDescent="0.25">
      <c r="A275">
        <v>1.3552897313183101</v>
      </c>
      <c r="B275">
        <v>2.1549632065262598E-3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2.44692</v>
      </c>
      <c r="P275">
        <v>2.2501706049328498</v>
      </c>
    </row>
    <row r="276" spans="1:16" x14ac:dyDescent="0.25">
      <c r="A276">
        <v>1.36025416256856</v>
      </c>
      <c r="B276">
        <v>2.1549632065262598E-3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2.44692</v>
      </c>
      <c r="P276">
        <v>2.2501706049328498</v>
      </c>
    </row>
    <row r="277" spans="1:16" x14ac:dyDescent="0.25">
      <c r="A277">
        <v>1.3652185938188099</v>
      </c>
      <c r="B277">
        <v>2.1549632065262598E-3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2.44692</v>
      </c>
      <c r="P277">
        <v>2.2501706049328498</v>
      </c>
    </row>
    <row r="278" spans="1:16" x14ac:dyDescent="0.25">
      <c r="A278">
        <v>1.3701830250690601</v>
      </c>
      <c r="B278">
        <v>2.1619485699775299E-3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2.44692</v>
      </c>
      <c r="P278">
        <v>2.2501706049328498</v>
      </c>
    </row>
    <row r="279" spans="1:16" x14ac:dyDescent="0.25">
      <c r="A279">
        <v>1.37514745631931</v>
      </c>
      <c r="B279">
        <v>2.3467942518803999E-3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2.44692</v>
      </c>
      <c r="P279">
        <v>2.2501706049328498</v>
      </c>
    </row>
    <row r="280" spans="1:16" x14ac:dyDescent="0.25">
      <c r="A280">
        <v>1.3801118875695599</v>
      </c>
      <c r="B280">
        <v>2.5316399337832699E-3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1</v>
      </c>
      <c r="O280">
        <v>2.44692</v>
      </c>
      <c r="P280">
        <v>2.2501706049328498</v>
      </c>
    </row>
    <row r="281" spans="1:16" x14ac:dyDescent="0.25">
      <c r="A281">
        <v>1.3850763188198101</v>
      </c>
      <c r="B281">
        <v>2.7164856156861399E-3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2.44692</v>
      </c>
      <c r="P281">
        <v>2.2501706049328498</v>
      </c>
    </row>
    <row r="282" spans="1:16" x14ac:dyDescent="0.25">
      <c r="A282">
        <v>1.39004075007007</v>
      </c>
      <c r="B282">
        <v>2.9013312975889999E-3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2.44692</v>
      </c>
      <c r="P282">
        <v>2.2501706049328498</v>
      </c>
    </row>
    <row r="283" spans="1:16" x14ac:dyDescent="0.25">
      <c r="A283">
        <v>1.3950051813203199</v>
      </c>
      <c r="B283">
        <v>3.0861769794918699E-3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2.44692</v>
      </c>
      <c r="P283">
        <v>2.2501706049328498</v>
      </c>
    </row>
    <row r="284" spans="1:16" x14ac:dyDescent="0.25">
      <c r="A284">
        <v>1.3999696125705701</v>
      </c>
      <c r="B284">
        <v>3.2710226613947399E-3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2.44692</v>
      </c>
      <c r="P284">
        <v>2.2501706049328498</v>
      </c>
    </row>
    <row r="285" spans="1:16" x14ac:dyDescent="0.25">
      <c r="A285">
        <v>1.40493404382082</v>
      </c>
      <c r="B285">
        <v>3.4558683432976099E-3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2.44692</v>
      </c>
      <c r="P285">
        <v>2.2501706049328498</v>
      </c>
    </row>
    <row r="286" spans="1:16" x14ac:dyDescent="0.25">
      <c r="A286">
        <v>1.4098984750710699</v>
      </c>
      <c r="B286">
        <v>3.6407140252004699E-3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2.44692</v>
      </c>
      <c r="P286">
        <v>2.2501706049328498</v>
      </c>
    </row>
    <row r="287" spans="1:16" x14ac:dyDescent="0.25">
      <c r="A287">
        <v>1.4148629063213201</v>
      </c>
      <c r="B287">
        <v>3.8255597071033499E-3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2.44692</v>
      </c>
      <c r="P287">
        <v>2.2501706049328498</v>
      </c>
    </row>
    <row r="288" spans="1:16" x14ac:dyDescent="0.25">
      <c r="A288">
        <v>1.41982733757157</v>
      </c>
      <c r="B288">
        <v>4.0104053890062099E-3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2.44692</v>
      </c>
      <c r="P288">
        <v>2.2501706049328498</v>
      </c>
    </row>
    <row r="289" spans="1:16" x14ac:dyDescent="0.25">
      <c r="A289">
        <v>1.4247917688218199</v>
      </c>
      <c r="B289">
        <v>4.1952510709090804E-3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1</v>
      </c>
      <c r="O289">
        <v>2.44692</v>
      </c>
      <c r="P289">
        <v>2.2501706049328498</v>
      </c>
    </row>
    <row r="290" spans="1:16" x14ac:dyDescent="0.25">
      <c r="A290">
        <v>1.42975620007207</v>
      </c>
      <c r="B290">
        <v>4.3800967528119499E-3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2.44692</v>
      </c>
      <c r="P290">
        <v>2.2501706049328498</v>
      </c>
    </row>
    <row r="291" spans="1:16" x14ac:dyDescent="0.25">
      <c r="A291">
        <v>1.43472063132232</v>
      </c>
      <c r="B291">
        <v>4.5649424347148203E-3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1</v>
      </c>
      <c r="O291">
        <v>2.44692</v>
      </c>
      <c r="P291">
        <v>2.2501706049328498</v>
      </c>
    </row>
    <row r="292" spans="1:16" x14ac:dyDescent="0.25">
      <c r="A292">
        <v>1.4396850625725699</v>
      </c>
      <c r="B292">
        <v>4.7497881166176804E-3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2.44692</v>
      </c>
      <c r="P292">
        <v>2.2501706049328498</v>
      </c>
    </row>
    <row r="293" spans="1:16" x14ac:dyDescent="0.25">
      <c r="A293">
        <v>1.44464949382282</v>
      </c>
      <c r="B293">
        <v>5.14767426954762E-3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2.44692</v>
      </c>
      <c r="P293">
        <v>2.2501706049328498</v>
      </c>
    </row>
    <row r="294" spans="1:16" x14ac:dyDescent="0.25">
      <c r="A294">
        <v>1.44961392507307</v>
      </c>
      <c r="B294">
        <v>7.1720950952774698E-3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2.44692</v>
      </c>
      <c r="P294">
        <v>2.2501706049328498</v>
      </c>
    </row>
    <row r="295" spans="1:16" x14ac:dyDescent="0.25">
      <c r="A295">
        <v>1.4545783563233201</v>
      </c>
      <c r="B295">
        <v>9.1965159210073092E-3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2.44692</v>
      </c>
      <c r="P295">
        <v>2.2501706049328498</v>
      </c>
    </row>
    <row r="296" spans="1:16" x14ac:dyDescent="0.25">
      <c r="A296">
        <v>1.45954278757357</v>
      </c>
      <c r="B296">
        <v>1.1220936746737201E-2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2.44692</v>
      </c>
      <c r="P296">
        <v>2.2501706049328498</v>
      </c>
    </row>
    <row r="297" spans="1:16" x14ac:dyDescent="0.25">
      <c r="A297">
        <v>1.46450721882382</v>
      </c>
      <c r="B297">
        <v>1.3245357572467E-2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2.44692</v>
      </c>
      <c r="P297">
        <v>2.2501706049328498</v>
      </c>
    </row>
    <row r="298" spans="1:16" x14ac:dyDescent="0.25">
      <c r="A298">
        <v>1.4694716500740701</v>
      </c>
      <c r="B298">
        <v>1.5269778398196999E-2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2.44692</v>
      </c>
      <c r="P298">
        <v>2.2501706049328498</v>
      </c>
    </row>
    <row r="299" spans="1:16" x14ac:dyDescent="0.25">
      <c r="A299">
        <v>1.47443608132432</v>
      </c>
      <c r="B299">
        <v>1.72941992239268E-2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2.44692</v>
      </c>
      <c r="P299">
        <v>2.2501706049328498</v>
      </c>
    </row>
    <row r="300" spans="1:16" x14ac:dyDescent="0.25">
      <c r="A300">
        <v>1.4794005125745699</v>
      </c>
      <c r="B300">
        <v>1.9318620049656701E-2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2.44692</v>
      </c>
      <c r="P300">
        <v>2.2501706049328498</v>
      </c>
    </row>
    <row r="301" spans="1:16" x14ac:dyDescent="0.25">
      <c r="A301">
        <v>1.4843649438248201</v>
      </c>
      <c r="B301">
        <v>2.1343040875386601E-2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2.44692</v>
      </c>
      <c r="P301">
        <v>2.2501706049328498</v>
      </c>
    </row>
    <row r="302" spans="1:16" x14ac:dyDescent="0.25">
      <c r="A302">
        <v>1.48932937507507</v>
      </c>
      <c r="B302">
        <v>2.3367461701116501E-2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2.44692</v>
      </c>
      <c r="P302">
        <v>2.2501706049328498</v>
      </c>
    </row>
    <row r="303" spans="1:16" x14ac:dyDescent="0.25">
      <c r="A303">
        <v>1.4942938063253199</v>
      </c>
      <c r="B303">
        <v>2.5391882526846401E-2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1</v>
      </c>
      <c r="O303">
        <v>2.44692</v>
      </c>
      <c r="P303">
        <v>2.2501706049328498</v>
      </c>
    </row>
    <row r="304" spans="1:16" x14ac:dyDescent="0.25">
      <c r="A304">
        <v>1.4992582375755701</v>
      </c>
      <c r="B304">
        <v>2.7544747564349398E-2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2.44692</v>
      </c>
      <c r="P304">
        <v>2.2501706049328498</v>
      </c>
    </row>
    <row r="305" spans="1:16" x14ac:dyDescent="0.25">
      <c r="A305">
        <v>1.50422266882582</v>
      </c>
      <c r="B305">
        <v>3.01734737241512E-2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2.44692</v>
      </c>
      <c r="P305">
        <v>2.2501706049328498</v>
      </c>
    </row>
    <row r="306" spans="1:16" x14ac:dyDescent="0.25">
      <c r="A306">
        <v>1.5091871000760699</v>
      </c>
      <c r="B306">
        <v>3.2802199883953199E-2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2.44692</v>
      </c>
      <c r="P306">
        <v>2.2501706049328498</v>
      </c>
    </row>
    <row r="307" spans="1:16" x14ac:dyDescent="0.25">
      <c r="A307">
        <v>1.5141515313263201</v>
      </c>
      <c r="B307">
        <v>3.5430926043755001E-2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2.44692</v>
      </c>
      <c r="P307">
        <v>2.2501706049328498</v>
      </c>
    </row>
    <row r="308" spans="1:16" x14ac:dyDescent="0.25">
      <c r="A308">
        <v>1.51911596257657</v>
      </c>
      <c r="B308">
        <v>3.8059652203556997E-2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2.44692</v>
      </c>
      <c r="P308">
        <v>2.2501706049328498</v>
      </c>
    </row>
    <row r="309" spans="1:16" x14ac:dyDescent="0.25">
      <c r="A309">
        <v>1.5240803938268199</v>
      </c>
      <c r="B309">
        <v>4.0688378363358799E-2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1</v>
      </c>
      <c r="O309">
        <v>2.44692</v>
      </c>
      <c r="P309">
        <v>2.2501706049328498</v>
      </c>
    </row>
    <row r="310" spans="1:16" x14ac:dyDescent="0.25">
      <c r="A310">
        <v>1.5290448250770701</v>
      </c>
      <c r="B310">
        <v>4.3317104523160697E-2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2.44692</v>
      </c>
      <c r="P310">
        <v>2.2501706049328498</v>
      </c>
    </row>
    <row r="311" spans="1:16" x14ac:dyDescent="0.25">
      <c r="A311">
        <v>1.53400925632732</v>
      </c>
      <c r="B311">
        <v>4.5945830682962603E-2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2.44692</v>
      </c>
      <c r="P311">
        <v>2.2501706049328498</v>
      </c>
    </row>
    <row r="312" spans="1:16" x14ac:dyDescent="0.25">
      <c r="A312">
        <v>1.5389736875775699</v>
      </c>
      <c r="B312">
        <v>4.8574556842764502E-2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2.44692</v>
      </c>
      <c r="P312">
        <v>2.2501706049328498</v>
      </c>
    </row>
    <row r="313" spans="1:16" x14ac:dyDescent="0.25">
      <c r="A313">
        <v>1.5439381188278201</v>
      </c>
      <c r="B313">
        <v>5.1203283002566297E-2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2.44692</v>
      </c>
      <c r="P313">
        <v>2.2501706049328498</v>
      </c>
    </row>
    <row r="314" spans="1:16" x14ac:dyDescent="0.25">
      <c r="A314">
        <v>1.54890255007807</v>
      </c>
      <c r="B314">
        <v>5.5895633205642697E-2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1</v>
      </c>
      <c r="O314">
        <v>2.44692</v>
      </c>
      <c r="P314">
        <v>2.2501706049328498</v>
      </c>
    </row>
    <row r="315" spans="1:16" x14ac:dyDescent="0.25">
      <c r="A315">
        <v>1.5538669813283199</v>
      </c>
      <c r="B315">
        <v>6.9602533545981699E-2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2.44692</v>
      </c>
      <c r="P315">
        <v>2.2501706049328498</v>
      </c>
    </row>
    <row r="316" spans="1:16" x14ac:dyDescent="0.25">
      <c r="A316">
        <v>1.5588314125785701</v>
      </c>
      <c r="B316">
        <v>8.3309433886320103E-2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2.44692</v>
      </c>
      <c r="P316">
        <v>2.2501706049328498</v>
      </c>
    </row>
    <row r="317" spans="1:16" x14ac:dyDescent="0.25">
      <c r="A317">
        <v>1.56379584382882</v>
      </c>
      <c r="B317">
        <v>9.7061490306153395E-2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2.44692</v>
      </c>
      <c r="P317">
        <v>2.2501706049328498</v>
      </c>
    </row>
    <row r="318" spans="1:16" x14ac:dyDescent="0.25">
      <c r="A318">
        <v>1.5687602750790699</v>
      </c>
      <c r="B318">
        <v>0.11085659485806799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2.44692</v>
      </c>
      <c r="P318">
        <v>2.2501706049328498</v>
      </c>
    </row>
    <row r="319" spans="1:16" x14ac:dyDescent="0.25">
      <c r="A319">
        <v>1.57372470632932</v>
      </c>
      <c r="B319">
        <v>0.124651699409984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2.44692</v>
      </c>
      <c r="P319">
        <v>2.2501706049328498</v>
      </c>
    </row>
    <row r="320" spans="1:16" x14ac:dyDescent="0.25">
      <c r="A320">
        <v>1.57868913757957</v>
      </c>
      <c r="B320">
        <v>0.139116162797293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2.44692</v>
      </c>
      <c r="P320">
        <v>2.2501706049328498</v>
      </c>
    </row>
    <row r="321" spans="1:16" x14ac:dyDescent="0.25">
      <c r="A321">
        <v>1.5836535688298199</v>
      </c>
      <c r="B321">
        <v>0.15392054261927501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2.44692</v>
      </c>
      <c r="P321">
        <v>2.2501706049328498</v>
      </c>
    </row>
    <row r="322" spans="1:16" x14ac:dyDescent="0.25">
      <c r="A322">
        <v>1.58861800008008</v>
      </c>
      <c r="B322">
        <v>0.168724922441256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2.44692</v>
      </c>
      <c r="P322">
        <v>2.2501706049328498</v>
      </c>
    </row>
    <row r="323" spans="1:16" x14ac:dyDescent="0.25">
      <c r="A323">
        <v>1.59358243133033</v>
      </c>
      <c r="B323">
        <v>0.18412619102420999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2.44692</v>
      </c>
      <c r="P323">
        <v>2.2501706049328498</v>
      </c>
    </row>
    <row r="324" spans="1:16" x14ac:dyDescent="0.25">
      <c r="A324">
        <v>1.5985468625805801</v>
      </c>
      <c r="B324">
        <v>0.201126239171109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1</v>
      </c>
      <c r="O324">
        <v>2.44692</v>
      </c>
      <c r="P324">
        <v>2.2501706049328498</v>
      </c>
    </row>
    <row r="325" spans="1:16" x14ac:dyDescent="0.25">
      <c r="A325">
        <v>1.60351129383083</v>
      </c>
      <c r="B325">
        <v>0.21812628731800901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2.44692</v>
      </c>
      <c r="P325">
        <v>2.2501706049328498</v>
      </c>
    </row>
    <row r="326" spans="1:16" x14ac:dyDescent="0.25">
      <c r="A326">
        <v>1.6084757250810799</v>
      </c>
      <c r="B326">
        <v>0.23470190057590601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1</v>
      </c>
      <c r="O326">
        <v>2.44692</v>
      </c>
      <c r="P326">
        <v>2.2501706049328498</v>
      </c>
    </row>
    <row r="327" spans="1:16" x14ac:dyDescent="0.25">
      <c r="A327">
        <v>1.6134401563313301</v>
      </c>
      <c r="B327">
        <v>0.25042610646897301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2.44692</v>
      </c>
      <c r="P327">
        <v>2.2501706049328498</v>
      </c>
    </row>
    <row r="328" spans="1:16" x14ac:dyDescent="0.25">
      <c r="A328">
        <v>1.61840458758158</v>
      </c>
      <c r="B328">
        <v>0.26615031236203801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2.44692</v>
      </c>
      <c r="P328">
        <v>2.2501706049328498</v>
      </c>
    </row>
    <row r="329" spans="1:16" x14ac:dyDescent="0.25">
      <c r="A329">
        <v>1.6233690188318299</v>
      </c>
      <c r="B329">
        <v>0.281809013075211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2.44692</v>
      </c>
      <c r="P329">
        <v>2.2501706049328498</v>
      </c>
    </row>
    <row r="330" spans="1:16" x14ac:dyDescent="0.25">
      <c r="A330">
        <v>1.6283334500820801</v>
      </c>
      <c r="B330">
        <v>0.29745575978130701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2.44692</v>
      </c>
      <c r="P330">
        <v>2.2501706049328498</v>
      </c>
    </row>
    <row r="331" spans="1:16" x14ac:dyDescent="0.25">
      <c r="A331">
        <v>1.63329788133233</v>
      </c>
      <c r="B331">
        <v>0.31333812614214501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2.44692</v>
      </c>
      <c r="P331">
        <v>2.2501706049328498</v>
      </c>
    </row>
    <row r="332" spans="1:16" x14ac:dyDescent="0.25">
      <c r="A332">
        <v>1.6382623125825799</v>
      </c>
      <c r="B332">
        <v>0.329641786773887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1</v>
      </c>
      <c r="O332">
        <v>2.44692</v>
      </c>
      <c r="P332">
        <v>2.2501706049328498</v>
      </c>
    </row>
    <row r="333" spans="1:16" x14ac:dyDescent="0.25">
      <c r="A333">
        <v>1.6432267438328301</v>
      </c>
      <c r="B333">
        <v>0.34594544740562899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1</v>
      </c>
      <c r="O333">
        <v>2.44692</v>
      </c>
      <c r="P333">
        <v>2.2501706049328498</v>
      </c>
    </row>
    <row r="334" spans="1:16" x14ac:dyDescent="0.25">
      <c r="A334">
        <v>1.64819117508308</v>
      </c>
      <c r="B334">
        <v>0.36415012432041499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2.44692</v>
      </c>
      <c r="P334">
        <v>2.2501706049328498</v>
      </c>
    </row>
    <row r="335" spans="1:16" x14ac:dyDescent="0.25">
      <c r="A335">
        <v>1.6531556063333299</v>
      </c>
      <c r="B335">
        <v>0.38498542384208001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2.44692</v>
      </c>
      <c r="P335">
        <v>2.2501706049328498</v>
      </c>
    </row>
    <row r="336" spans="1:16" x14ac:dyDescent="0.25">
      <c r="A336">
        <v>1.6581200375835801</v>
      </c>
      <c r="B336">
        <v>0.40582072336374703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1</v>
      </c>
      <c r="O336">
        <v>2.44692</v>
      </c>
      <c r="P336">
        <v>2.2501706049328498</v>
      </c>
    </row>
    <row r="337" spans="1:16" x14ac:dyDescent="0.25">
      <c r="A337">
        <v>1.66308446883383</v>
      </c>
      <c r="B337">
        <v>0.42910123506727299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2.44692</v>
      </c>
      <c r="P337">
        <v>2.2501706049328498</v>
      </c>
    </row>
    <row r="338" spans="1:16" x14ac:dyDescent="0.25">
      <c r="A338">
        <v>1.6680489000840799</v>
      </c>
      <c r="B338">
        <v>0.45339799185905799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1</v>
      </c>
      <c r="O338">
        <v>2.44692</v>
      </c>
      <c r="P338">
        <v>2.2501706049328498</v>
      </c>
    </row>
    <row r="339" spans="1:16" x14ac:dyDescent="0.25">
      <c r="A339">
        <v>1.6730133313343301</v>
      </c>
      <c r="B339">
        <v>0.47769474865084199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1</v>
      </c>
      <c r="O339">
        <v>2.44692</v>
      </c>
      <c r="P339">
        <v>2.2501706049328498</v>
      </c>
    </row>
    <row r="340" spans="1:16" x14ac:dyDescent="0.25">
      <c r="A340">
        <v>1.67797776258458</v>
      </c>
      <c r="B340">
        <v>0.51271650060533303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1</v>
      </c>
      <c r="O340">
        <v>2.44692</v>
      </c>
      <c r="P340">
        <v>2.2501706049328498</v>
      </c>
    </row>
    <row r="341" spans="1:16" x14ac:dyDescent="0.25">
      <c r="A341">
        <v>1.6829421938348299</v>
      </c>
      <c r="B341">
        <v>0.54160470124919502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2.44692</v>
      </c>
      <c r="P341">
        <v>2.2501706049328498</v>
      </c>
    </row>
    <row r="342" spans="1:16" x14ac:dyDescent="0.25">
      <c r="A342">
        <v>1.68790662508508</v>
      </c>
      <c r="B342">
        <v>0.56969912636755804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1</v>
      </c>
      <c r="O342">
        <v>2.44692</v>
      </c>
      <c r="P342">
        <v>2.2501706049328498</v>
      </c>
    </row>
    <row r="343" spans="1:16" x14ac:dyDescent="0.25">
      <c r="A343">
        <v>1.69287105633533</v>
      </c>
      <c r="B343">
        <v>0.60448727189651597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2.44692</v>
      </c>
      <c r="P343">
        <v>2.2501706049328498</v>
      </c>
    </row>
    <row r="344" spans="1:16" x14ac:dyDescent="0.25">
      <c r="A344">
        <v>1.6978354875855799</v>
      </c>
      <c r="B344">
        <v>0.63323000563175003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1</v>
      </c>
      <c r="O344">
        <v>2.44692</v>
      </c>
      <c r="P344">
        <v>2.2501706049328498</v>
      </c>
    </row>
    <row r="345" spans="1:16" x14ac:dyDescent="0.25">
      <c r="A345">
        <v>1.70279991883583</v>
      </c>
      <c r="B345">
        <v>0.64964973044173202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1</v>
      </c>
      <c r="O345">
        <v>2.44692</v>
      </c>
      <c r="P345">
        <v>2.2501706049328498</v>
      </c>
    </row>
    <row r="346" spans="1:16" x14ac:dyDescent="0.25">
      <c r="A346">
        <v>1.70776435008608</v>
      </c>
      <c r="B346">
        <v>0.67377069939277501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2.44692</v>
      </c>
      <c r="P346">
        <v>2.2501706049328498</v>
      </c>
    </row>
    <row r="347" spans="1:16" x14ac:dyDescent="0.25">
      <c r="A347">
        <v>1.7127287813363301</v>
      </c>
      <c r="B347">
        <v>0.70738615801258697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1</v>
      </c>
      <c r="O347">
        <v>2.44692</v>
      </c>
      <c r="P347">
        <v>2.2501706049328498</v>
      </c>
    </row>
    <row r="348" spans="1:16" x14ac:dyDescent="0.25">
      <c r="A348">
        <v>1.71769321258658</v>
      </c>
      <c r="B348">
        <v>0.723983393411327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2.44692</v>
      </c>
      <c r="P348">
        <v>2.2501706049328498</v>
      </c>
    </row>
    <row r="349" spans="1:16" x14ac:dyDescent="0.25">
      <c r="A349">
        <v>1.72265764383683</v>
      </c>
      <c r="B349">
        <v>0.75842019534511995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1</v>
      </c>
      <c r="O349">
        <v>2.44692</v>
      </c>
      <c r="P349">
        <v>2.2501706049328498</v>
      </c>
    </row>
    <row r="350" spans="1:16" x14ac:dyDescent="0.25">
      <c r="A350">
        <v>1.7276220750870801</v>
      </c>
      <c r="B350">
        <v>0.78144107737267698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2.44692</v>
      </c>
      <c r="P350">
        <v>2.2501706049328498</v>
      </c>
    </row>
    <row r="351" spans="1:16" x14ac:dyDescent="0.25">
      <c r="A351">
        <v>1.73258650633733</v>
      </c>
      <c r="B351">
        <v>0.79796792098571601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2.44692</v>
      </c>
      <c r="P351">
        <v>2.2501706049328498</v>
      </c>
    </row>
    <row r="352" spans="1:16" x14ac:dyDescent="0.25">
      <c r="A352">
        <v>1.7375509375875799</v>
      </c>
      <c r="B352">
        <v>0.82452277490230497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2.44692</v>
      </c>
      <c r="P352">
        <v>2.2501706049328498</v>
      </c>
    </row>
    <row r="353" spans="1:16" x14ac:dyDescent="0.25">
      <c r="A353">
        <v>1.7425153688378301</v>
      </c>
      <c r="B353">
        <v>0.85219148070838102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2.44692</v>
      </c>
      <c r="P353">
        <v>2.2501706049328498</v>
      </c>
    </row>
    <row r="354" spans="1:16" x14ac:dyDescent="0.25">
      <c r="A354">
        <v>1.74747980008808</v>
      </c>
      <c r="B354">
        <v>0.873599254269675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2.44692</v>
      </c>
      <c r="P354">
        <v>2.2501706049328498</v>
      </c>
    </row>
    <row r="355" spans="1:16" x14ac:dyDescent="0.25">
      <c r="A355">
        <v>1.7524442313383299</v>
      </c>
      <c r="B355">
        <v>0.892466952220899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2.44692</v>
      </c>
      <c r="P355">
        <v>2.2501706049328498</v>
      </c>
    </row>
    <row r="356" spans="1:16" x14ac:dyDescent="0.25">
      <c r="A356">
        <v>1.7574086625885801</v>
      </c>
      <c r="B356">
        <v>0.91040566007479995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1</v>
      </c>
      <c r="O356">
        <v>2.44692</v>
      </c>
      <c r="P356">
        <v>2.2501706049328498</v>
      </c>
    </row>
    <row r="357" spans="1:16" x14ac:dyDescent="0.25">
      <c r="A357">
        <v>1.76237309383883</v>
      </c>
      <c r="B357">
        <v>0.925148305156543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1</v>
      </c>
      <c r="O357">
        <v>2.44692</v>
      </c>
      <c r="P357">
        <v>2.2501706049328498</v>
      </c>
    </row>
    <row r="358" spans="1:16" x14ac:dyDescent="0.25">
      <c r="A358">
        <v>1.7673375250890799</v>
      </c>
      <c r="B358">
        <v>0.93416584052901297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2.44692</v>
      </c>
      <c r="P358">
        <v>2.2501706049328498</v>
      </c>
    </row>
    <row r="359" spans="1:16" x14ac:dyDescent="0.25">
      <c r="A359">
        <v>1.7723019563393301</v>
      </c>
      <c r="B359">
        <v>0.94318337590148404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2.44692</v>
      </c>
      <c r="P359">
        <v>2.2501706049328498</v>
      </c>
    </row>
    <row r="360" spans="1:16" x14ac:dyDescent="0.25">
      <c r="A360">
        <v>1.77726638758958</v>
      </c>
      <c r="B360">
        <v>0.95220091127395401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2.44692</v>
      </c>
      <c r="P360">
        <v>2.2501706049328498</v>
      </c>
    </row>
    <row r="361" spans="1:16" x14ac:dyDescent="0.25">
      <c r="A361">
        <v>1.7822308188398399</v>
      </c>
      <c r="B361">
        <v>0.96129700535852403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2.44692</v>
      </c>
      <c r="P361">
        <v>2.2501706049328498</v>
      </c>
    </row>
    <row r="362" spans="1:16" x14ac:dyDescent="0.25">
      <c r="A362">
        <v>1.7871952500900901</v>
      </c>
      <c r="B362">
        <v>0.97058672357739095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1</v>
      </c>
      <c r="O362">
        <v>2.44692</v>
      </c>
      <c r="P362">
        <v>2.2501706049328498</v>
      </c>
    </row>
    <row r="363" spans="1:16" x14ac:dyDescent="0.25">
      <c r="A363">
        <v>1.79215968134034</v>
      </c>
      <c r="B363">
        <v>0.97987644179625799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2.44692</v>
      </c>
      <c r="P363">
        <v>2.2501706049328498</v>
      </c>
    </row>
    <row r="364" spans="1:16" x14ac:dyDescent="0.25">
      <c r="A364">
        <v>1.7971241125905899</v>
      </c>
      <c r="B364">
        <v>0.98916616001512403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2.44692</v>
      </c>
      <c r="P364">
        <v>2.2501706049328498</v>
      </c>
    </row>
    <row r="365" spans="1:16" x14ac:dyDescent="0.25">
      <c r="A365">
        <v>1.8020885438408401</v>
      </c>
      <c r="B365">
        <v>0.997693356104426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1</v>
      </c>
      <c r="O365">
        <v>2.44692</v>
      </c>
      <c r="P365">
        <v>2.2501706049328498</v>
      </c>
    </row>
    <row r="366" spans="1:16" x14ac:dyDescent="0.25">
      <c r="A366">
        <v>1.80705297509109</v>
      </c>
      <c r="B366">
        <v>1.00350113690249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2.44692</v>
      </c>
      <c r="P366">
        <v>2.2501706049328498</v>
      </c>
    </row>
    <row r="367" spans="1:16" x14ac:dyDescent="0.25">
      <c r="A367">
        <v>1.8120174063413399</v>
      </c>
      <c r="B367">
        <v>1.0093089177005601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1</v>
      </c>
      <c r="O367">
        <v>2.44692</v>
      </c>
      <c r="P367">
        <v>2.2501706049328498</v>
      </c>
    </row>
    <row r="368" spans="1:16" x14ac:dyDescent="0.25">
      <c r="A368">
        <v>1.81698183759159</v>
      </c>
      <c r="B368">
        <v>1.0151166984986399</v>
      </c>
      <c r="C368">
        <v>2.8629886757576199E-3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2.44692</v>
      </c>
      <c r="P368">
        <v>2.2501706049328498</v>
      </c>
    </row>
    <row r="369" spans="1:16" x14ac:dyDescent="0.25">
      <c r="A369">
        <v>1.82194626884184</v>
      </c>
      <c r="B369">
        <v>1.02092447929671</v>
      </c>
      <c r="C369">
        <v>3.23091631364725E-3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2.44692</v>
      </c>
      <c r="P369">
        <v>2.2501706049328498</v>
      </c>
    </row>
    <row r="370" spans="1:16" x14ac:dyDescent="0.25">
      <c r="A370">
        <v>1.8269107000920899</v>
      </c>
      <c r="B370">
        <v>1.0267322600947799</v>
      </c>
      <c r="C370">
        <v>3.5988439515369001E-3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1</v>
      </c>
      <c r="O370">
        <v>2.44692</v>
      </c>
      <c r="P370">
        <v>2.2501706049328498</v>
      </c>
    </row>
    <row r="371" spans="1:16" x14ac:dyDescent="0.25">
      <c r="A371">
        <v>1.83187513134234</v>
      </c>
      <c r="B371">
        <v>1.03254004089285</v>
      </c>
      <c r="C371">
        <v>3.9667715894265302E-3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2.44692</v>
      </c>
      <c r="P371">
        <v>2.2501706049328498</v>
      </c>
    </row>
    <row r="372" spans="1:16" x14ac:dyDescent="0.25">
      <c r="A372">
        <v>1.83683956259259</v>
      </c>
      <c r="B372">
        <v>1.0388250066092199</v>
      </c>
      <c r="C372">
        <v>4.3346992273161798E-3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1</v>
      </c>
      <c r="O372">
        <v>2.44692</v>
      </c>
      <c r="P372">
        <v>2.2501706049328498</v>
      </c>
    </row>
    <row r="373" spans="1:16" x14ac:dyDescent="0.25">
      <c r="A373">
        <v>1.8418039938428401</v>
      </c>
      <c r="B373">
        <v>1.04542042514824</v>
      </c>
      <c r="C373">
        <v>4.7026268652058103E-3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2.44692</v>
      </c>
      <c r="P373">
        <v>2.2501706049328498</v>
      </c>
    </row>
    <row r="374" spans="1:16" x14ac:dyDescent="0.25">
      <c r="A374">
        <v>1.84676842509309</v>
      </c>
      <c r="B374">
        <v>1.05201584368727</v>
      </c>
      <c r="C374">
        <v>5.0705545030954599E-3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2.44692</v>
      </c>
      <c r="P374">
        <v>2.2501706049328498</v>
      </c>
    </row>
    <row r="375" spans="1:16" x14ac:dyDescent="0.25">
      <c r="A375">
        <v>1.85173285634334</v>
      </c>
      <c r="B375">
        <v>1.05861126222629</v>
      </c>
      <c r="C375">
        <v>5.4384821409851E-3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2.44692</v>
      </c>
      <c r="P375">
        <v>2.2501706049328498</v>
      </c>
    </row>
    <row r="376" spans="1:16" x14ac:dyDescent="0.25">
      <c r="A376">
        <v>1.8566972875935901</v>
      </c>
      <c r="B376">
        <v>1.0641078031369999</v>
      </c>
      <c r="C376">
        <v>5.8064097788747496E-3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0.21542877658398699</v>
      </c>
      <c r="M376">
        <v>1</v>
      </c>
      <c r="N376">
        <v>1</v>
      </c>
      <c r="O376">
        <v>2.44692</v>
      </c>
      <c r="P376">
        <v>2.2501706049328498</v>
      </c>
    </row>
    <row r="377" spans="1:16" x14ac:dyDescent="0.25">
      <c r="A377">
        <v>1.86166171884384</v>
      </c>
      <c r="B377">
        <v>1.0562359778078301</v>
      </c>
      <c r="C377">
        <v>6.1743374167643802E-3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0.21542877658398699</v>
      </c>
      <c r="M377">
        <v>1</v>
      </c>
      <c r="N377">
        <v>1</v>
      </c>
      <c r="O377">
        <v>2.44692</v>
      </c>
      <c r="P377">
        <v>2.2501706049328498</v>
      </c>
    </row>
    <row r="378" spans="1:16" x14ac:dyDescent="0.25">
      <c r="A378">
        <v>1.8666261500940899</v>
      </c>
      <c r="B378">
        <v>1.04836415247866</v>
      </c>
      <c r="C378">
        <v>6.5422650546540298E-3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0.21542877658398699</v>
      </c>
      <c r="M378">
        <v>1</v>
      </c>
      <c r="N378">
        <v>1</v>
      </c>
      <c r="O378">
        <v>2.44692</v>
      </c>
      <c r="P378">
        <v>2.2501706049328498</v>
      </c>
    </row>
    <row r="379" spans="1:16" x14ac:dyDescent="0.25">
      <c r="A379">
        <v>1.8715905813443401</v>
      </c>
      <c r="B379">
        <v>1.0404923271494899</v>
      </c>
      <c r="C379">
        <v>6.9101926925436603E-3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0.21542877658398699</v>
      </c>
      <c r="M379">
        <v>1</v>
      </c>
      <c r="N379">
        <v>1</v>
      </c>
      <c r="O379">
        <v>2.44692</v>
      </c>
      <c r="P379">
        <v>2.2501706049328498</v>
      </c>
    </row>
    <row r="380" spans="1:16" x14ac:dyDescent="0.25">
      <c r="A380">
        <v>1.87655501259459</v>
      </c>
      <c r="B380">
        <v>1.0326205018203201</v>
      </c>
      <c r="C380">
        <v>7.4274923469338098E-3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0.21542877658398699</v>
      </c>
      <c r="M380">
        <v>1</v>
      </c>
      <c r="N380">
        <v>1</v>
      </c>
      <c r="O380">
        <v>2.44692</v>
      </c>
      <c r="P380">
        <v>2.2501706049328498</v>
      </c>
    </row>
    <row r="381" spans="1:16" x14ac:dyDescent="0.25">
      <c r="A381">
        <v>1.8815194438448399</v>
      </c>
      <c r="B381">
        <v>1.02474867649115</v>
      </c>
      <c r="C381">
        <v>8.2983340625433204E-3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0.21542877658398699</v>
      </c>
      <c r="M381">
        <v>1</v>
      </c>
      <c r="N381">
        <v>1</v>
      </c>
      <c r="O381">
        <v>2.44692</v>
      </c>
      <c r="P381">
        <v>2.2501706049328498</v>
      </c>
    </row>
    <row r="382" spans="1:16" x14ac:dyDescent="0.25">
      <c r="A382">
        <v>1.8864838750950901</v>
      </c>
      <c r="B382">
        <v>1.0168768511619899</v>
      </c>
      <c r="C382">
        <v>9.1691757781528702E-3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0.21542877658398699</v>
      </c>
      <c r="M382">
        <v>1</v>
      </c>
      <c r="N382">
        <v>1</v>
      </c>
      <c r="O382">
        <v>2.44692</v>
      </c>
      <c r="P382">
        <v>2.2501706049328498</v>
      </c>
    </row>
    <row r="383" spans="1:16" x14ac:dyDescent="0.25">
      <c r="A383">
        <v>1.89144830634534</v>
      </c>
      <c r="B383">
        <v>1.00900502583282</v>
      </c>
      <c r="C383">
        <v>1.00400174937623E-2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0.21542877658398699</v>
      </c>
      <c r="M383">
        <v>1</v>
      </c>
      <c r="N383">
        <v>1</v>
      </c>
      <c r="O383">
        <v>2.44692</v>
      </c>
      <c r="P383">
        <v>2.2501706049328498</v>
      </c>
    </row>
    <row r="384" spans="1:16" x14ac:dyDescent="0.25">
      <c r="A384">
        <v>1.8964127375955899</v>
      </c>
      <c r="B384">
        <v>1.0007838888376099</v>
      </c>
      <c r="C384">
        <v>1.09108592093719E-2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0.21542877658398699</v>
      </c>
      <c r="M384">
        <v>1</v>
      </c>
      <c r="N384">
        <v>1</v>
      </c>
      <c r="O384">
        <v>2.44692</v>
      </c>
      <c r="P384">
        <v>2.2501706049328498</v>
      </c>
    </row>
    <row r="385" spans="1:16" x14ac:dyDescent="0.25">
      <c r="A385">
        <v>1.9013771688458401</v>
      </c>
      <c r="B385">
        <v>0.991375829831035</v>
      </c>
      <c r="C385">
        <v>1.17817009249814E-2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0.21542877658398699</v>
      </c>
      <c r="M385">
        <v>1</v>
      </c>
      <c r="N385">
        <v>1</v>
      </c>
      <c r="O385">
        <v>2.44692</v>
      </c>
      <c r="P385">
        <v>2.2501706049328498</v>
      </c>
    </row>
    <row r="386" spans="1:16" x14ac:dyDescent="0.25">
      <c r="A386">
        <v>1.90634160009609</v>
      </c>
      <c r="B386">
        <v>0.98196777082445097</v>
      </c>
      <c r="C386">
        <v>1.2652542640590901E-2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0.21542877658398699</v>
      </c>
      <c r="M386">
        <v>1</v>
      </c>
      <c r="N386">
        <v>1</v>
      </c>
      <c r="O386">
        <v>2.44692</v>
      </c>
      <c r="P386">
        <v>2.2501706049328498</v>
      </c>
    </row>
    <row r="387" spans="1:16" x14ac:dyDescent="0.25">
      <c r="A387">
        <v>1.9113060313463399</v>
      </c>
      <c r="B387">
        <v>0.97255971181786804</v>
      </c>
      <c r="C387">
        <v>1.35233843562004E-2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0.21542877658398699</v>
      </c>
      <c r="M387">
        <v>1</v>
      </c>
      <c r="N387">
        <v>1</v>
      </c>
      <c r="O387">
        <v>2.44692</v>
      </c>
      <c r="P387">
        <v>2.2501706049328498</v>
      </c>
    </row>
    <row r="388" spans="1:16" x14ac:dyDescent="0.25">
      <c r="A388">
        <v>1.9162704625965901</v>
      </c>
      <c r="B388">
        <v>0.963030308926065</v>
      </c>
      <c r="C388">
        <v>1.43942260718099E-2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0.21542877658398699</v>
      </c>
      <c r="M388">
        <v>1</v>
      </c>
      <c r="N388">
        <v>1</v>
      </c>
      <c r="O388">
        <v>2.44692</v>
      </c>
      <c r="P388">
        <v>2.2501706049328498</v>
      </c>
    </row>
    <row r="389" spans="1:16" x14ac:dyDescent="0.25">
      <c r="A389">
        <v>1.92123489384684</v>
      </c>
      <c r="B389">
        <v>0.95285303801705201</v>
      </c>
      <c r="C389">
        <v>1.52650677874195E-2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0.21542877658398699</v>
      </c>
      <c r="M389">
        <v>1</v>
      </c>
      <c r="N389">
        <v>1</v>
      </c>
      <c r="O389">
        <v>2.44692</v>
      </c>
      <c r="P389">
        <v>2.2501706049328498</v>
      </c>
    </row>
    <row r="390" spans="1:16" x14ac:dyDescent="0.25">
      <c r="A390">
        <v>1.9261993250970899</v>
      </c>
      <c r="B390">
        <v>0.94267576710803902</v>
      </c>
      <c r="C390">
        <v>1.6347550638443498E-2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0.21542877658398699</v>
      </c>
      <c r="M390">
        <v>1</v>
      </c>
      <c r="N390">
        <v>1</v>
      </c>
      <c r="O390">
        <v>2.44692</v>
      </c>
      <c r="P390">
        <v>2.2501706049328498</v>
      </c>
    </row>
    <row r="391" spans="1:16" x14ac:dyDescent="0.25">
      <c r="A391">
        <v>1.9311637563473401</v>
      </c>
      <c r="B391">
        <v>0.93249849619902503</v>
      </c>
      <c r="C391">
        <v>1.7482545164369701E-2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0.21542877658398699</v>
      </c>
      <c r="M391">
        <v>1</v>
      </c>
      <c r="N391">
        <v>1</v>
      </c>
      <c r="O391">
        <v>2.44692</v>
      </c>
      <c r="P391">
        <v>2.2501706049328498</v>
      </c>
    </row>
    <row r="392" spans="1:16" x14ac:dyDescent="0.25">
      <c r="A392">
        <v>1.93612818759759</v>
      </c>
      <c r="B392">
        <v>0.92215046471116502</v>
      </c>
      <c r="C392">
        <v>1.8617539690295899E-2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0.21542877658398699</v>
      </c>
      <c r="M392">
        <v>1</v>
      </c>
      <c r="N392">
        <v>1</v>
      </c>
      <c r="O392">
        <v>2.44692</v>
      </c>
      <c r="P392">
        <v>2.2501706049328498</v>
      </c>
    </row>
    <row r="393" spans="1:16" x14ac:dyDescent="0.25">
      <c r="A393">
        <v>1.9410926188478399</v>
      </c>
      <c r="B393">
        <v>0.91003537035632998</v>
      </c>
      <c r="C393">
        <v>1.9752534216222199E-2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0.21542877658398699</v>
      </c>
      <c r="M393">
        <v>1</v>
      </c>
      <c r="N393">
        <v>1</v>
      </c>
      <c r="O393">
        <v>2.44692</v>
      </c>
      <c r="P393">
        <v>2.2501706049328498</v>
      </c>
    </row>
    <row r="394" spans="1:16" x14ac:dyDescent="0.25">
      <c r="A394">
        <v>1.94605705009809</v>
      </c>
      <c r="B394">
        <v>0.89792027600149604</v>
      </c>
      <c r="C394">
        <v>2.0887528742148401E-2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0.21542877658398699</v>
      </c>
      <c r="M394">
        <v>1</v>
      </c>
      <c r="N394">
        <v>1</v>
      </c>
      <c r="O394">
        <v>2.44692</v>
      </c>
      <c r="P394">
        <v>2.2501706049328498</v>
      </c>
    </row>
    <row r="395" spans="1:16" x14ac:dyDescent="0.25">
      <c r="A395">
        <v>1.95102148134834</v>
      </c>
      <c r="B395">
        <v>0.885805181646661</v>
      </c>
      <c r="C395">
        <v>2.2022523268074599E-2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0.21542877658398699</v>
      </c>
      <c r="M395">
        <v>1</v>
      </c>
      <c r="N395">
        <v>1</v>
      </c>
      <c r="O395">
        <v>2.44692</v>
      </c>
      <c r="P395">
        <v>2.2501706049328498</v>
      </c>
    </row>
    <row r="396" spans="1:16" x14ac:dyDescent="0.25">
      <c r="A396">
        <v>1.9559859125985899</v>
      </c>
      <c r="B396">
        <v>0.87308152223413904</v>
      </c>
      <c r="C396">
        <v>2.3157517794000802E-2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0.21542877658398699</v>
      </c>
      <c r="M396">
        <v>1</v>
      </c>
      <c r="N396">
        <v>1</v>
      </c>
      <c r="O396">
        <v>2.44692</v>
      </c>
      <c r="P396">
        <v>2.2501706049328498</v>
      </c>
    </row>
    <row r="397" spans="1:16" x14ac:dyDescent="0.25">
      <c r="A397">
        <v>1.96095034384884</v>
      </c>
      <c r="B397">
        <v>0.85809963285103097</v>
      </c>
      <c r="C397">
        <v>2.5657851972259098E-2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0.21542877658398699</v>
      </c>
      <c r="M397">
        <v>1</v>
      </c>
      <c r="N397">
        <v>1</v>
      </c>
      <c r="O397">
        <v>2.44692</v>
      </c>
      <c r="P397">
        <v>2.2501706049328498</v>
      </c>
    </row>
    <row r="398" spans="1:16" x14ac:dyDescent="0.25">
      <c r="A398">
        <v>1.96591477509909</v>
      </c>
      <c r="B398">
        <v>0.84311774346792301</v>
      </c>
      <c r="C398">
        <v>2.9471112923109201E-2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0.21542877658398699</v>
      </c>
      <c r="M398">
        <v>1</v>
      </c>
      <c r="N398">
        <v>1</v>
      </c>
      <c r="O398">
        <v>2.44692</v>
      </c>
      <c r="P398">
        <v>2.2501706049328498</v>
      </c>
    </row>
    <row r="399" spans="1:16" x14ac:dyDescent="0.25">
      <c r="A399">
        <v>1.9708792063493401</v>
      </c>
      <c r="B399">
        <v>0.82805066387336401</v>
      </c>
      <c r="C399">
        <v>3.2907251996951499E-2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0.21542877658398699</v>
      </c>
      <c r="M399">
        <v>1</v>
      </c>
      <c r="N399">
        <v>1</v>
      </c>
      <c r="O399">
        <v>2.44692</v>
      </c>
      <c r="P399">
        <v>2.2501706049328498</v>
      </c>
    </row>
    <row r="400" spans="1:16" x14ac:dyDescent="0.25">
      <c r="A400">
        <v>1.97584363759959</v>
      </c>
      <c r="B400">
        <v>0.81278982926510801</v>
      </c>
      <c r="C400">
        <v>3.5485672170922203E-2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0.21542877658398699</v>
      </c>
      <c r="M400">
        <v>1</v>
      </c>
      <c r="N400">
        <v>1</v>
      </c>
      <c r="O400">
        <v>2.44692</v>
      </c>
      <c r="P400">
        <v>2.2501706049328498</v>
      </c>
    </row>
    <row r="401" spans="1:16" x14ac:dyDescent="0.25">
      <c r="A401">
        <v>1.9808080688498499</v>
      </c>
      <c r="B401">
        <v>0.79752899465685101</v>
      </c>
      <c r="C401">
        <v>3.8064092344893101E-2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0.21542877658398699</v>
      </c>
      <c r="M401">
        <v>1</v>
      </c>
      <c r="N401">
        <v>1</v>
      </c>
      <c r="O401">
        <v>2.44692</v>
      </c>
      <c r="P401">
        <v>2.2501706049328498</v>
      </c>
    </row>
    <row r="402" spans="1:16" x14ac:dyDescent="0.25">
      <c r="A402">
        <v>1.9857725001001001</v>
      </c>
      <c r="B402">
        <v>0.782406619222898</v>
      </c>
      <c r="C402">
        <v>4.0642512518863798E-2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0.21542877658398699</v>
      </c>
      <c r="M402">
        <v>1</v>
      </c>
      <c r="N402">
        <v>1</v>
      </c>
      <c r="O402">
        <v>2.44692</v>
      </c>
      <c r="P402">
        <v>2.2501706049328498</v>
      </c>
    </row>
    <row r="403" spans="1:16" x14ac:dyDescent="0.25">
      <c r="A403">
        <v>1.99073693135035</v>
      </c>
      <c r="B403">
        <v>0.76737954444958001</v>
      </c>
      <c r="C403">
        <v>4.3769658072895498E-2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0.21542877658398699</v>
      </c>
      <c r="M403">
        <v>1</v>
      </c>
      <c r="N403">
        <v>1</v>
      </c>
      <c r="O403">
        <v>2.44692</v>
      </c>
      <c r="P403">
        <v>2.2501706049328498</v>
      </c>
    </row>
    <row r="404" spans="1:16" x14ac:dyDescent="0.25">
      <c r="A404">
        <v>1.9957013626005999</v>
      </c>
      <c r="B404">
        <v>0.75244606000941905</v>
      </c>
      <c r="C404">
        <v>4.7019592702537097E-2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0.21542877658398699</v>
      </c>
      <c r="M404">
        <v>1</v>
      </c>
      <c r="N404">
        <v>1</v>
      </c>
      <c r="O404">
        <v>2.44692</v>
      </c>
      <c r="P404">
        <v>2.2501706049328498</v>
      </c>
    </row>
    <row r="405" spans="1:16" x14ac:dyDescent="0.25">
      <c r="A405">
        <v>2.0006657938508501</v>
      </c>
      <c r="B405">
        <v>0.73830763784411002</v>
      </c>
      <c r="C405">
        <v>5.03304318018052E-2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0.21542877658398699</v>
      </c>
      <c r="M405">
        <v>1</v>
      </c>
      <c r="N405">
        <v>1</v>
      </c>
      <c r="O405">
        <v>2.44692</v>
      </c>
      <c r="P405">
        <v>2.2501706049328498</v>
      </c>
    </row>
    <row r="406" spans="1:16" x14ac:dyDescent="0.25">
      <c r="A406">
        <v>2.0056302251011</v>
      </c>
      <c r="B406">
        <v>0.72416921567880299</v>
      </c>
      <c r="C406">
        <v>5.3883442030415001E-2</v>
      </c>
      <c r="D406">
        <v>0</v>
      </c>
      <c r="E406">
        <v>3.3076236114885798E-3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0.21542877658398699</v>
      </c>
      <c r="M406">
        <v>1</v>
      </c>
      <c r="N406">
        <v>1</v>
      </c>
      <c r="O406">
        <v>2.44692</v>
      </c>
      <c r="P406">
        <v>2.2501706049328498</v>
      </c>
    </row>
    <row r="407" spans="1:16" x14ac:dyDescent="0.25">
      <c r="A407">
        <v>2.0105946563513499</v>
      </c>
      <c r="B407">
        <v>0.70972803630676295</v>
      </c>
      <c r="C407">
        <v>5.7338980029320898E-2</v>
      </c>
      <c r="D407">
        <v>0</v>
      </c>
      <c r="E407">
        <v>3.4741090869802901E-3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0.21542877658398699</v>
      </c>
      <c r="M407">
        <v>1</v>
      </c>
      <c r="N407">
        <v>1</v>
      </c>
      <c r="O407">
        <v>2.44692</v>
      </c>
      <c r="P407">
        <v>2.2501706049328498</v>
      </c>
    </row>
    <row r="408" spans="1:16" x14ac:dyDescent="0.25">
      <c r="A408">
        <v>2.0155590876015999</v>
      </c>
      <c r="B408">
        <v>0.69376730302309697</v>
      </c>
      <c r="C408">
        <v>6.0305299920023703E-2</v>
      </c>
      <c r="D408">
        <v>0</v>
      </c>
      <c r="E408">
        <v>3.640594562472E-3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0.21542877658398699</v>
      </c>
      <c r="M408">
        <v>1</v>
      </c>
      <c r="N408">
        <v>1</v>
      </c>
      <c r="O408">
        <v>2.44692</v>
      </c>
      <c r="P408">
        <v>2.2501706049328498</v>
      </c>
    </row>
    <row r="409" spans="1:16" x14ac:dyDescent="0.25">
      <c r="A409">
        <v>2.0205235188518502</v>
      </c>
      <c r="B409">
        <v>0.67780656973943199</v>
      </c>
      <c r="C409">
        <v>6.3271619810726598E-2</v>
      </c>
      <c r="D409">
        <v>0</v>
      </c>
      <c r="E409">
        <v>3.8070800379636999E-3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0.21542877658398699</v>
      </c>
      <c r="M409">
        <v>1</v>
      </c>
      <c r="N409">
        <v>1</v>
      </c>
      <c r="O409">
        <v>2.44692</v>
      </c>
      <c r="P409">
        <v>2.2501706049328498</v>
      </c>
    </row>
    <row r="410" spans="1:16" x14ac:dyDescent="0.25">
      <c r="A410">
        <v>2.0254879501021001</v>
      </c>
      <c r="B410">
        <v>0.66172489112245902</v>
      </c>
      <c r="C410">
        <v>6.6316959513940593E-2</v>
      </c>
      <c r="D410">
        <v>0</v>
      </c>
      <c r="E410">
        <v>3.9735655134553903E-3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0.21542877658398699</v>
      </c>
      <c r="M410">
        <v>1</v>
      </c>
      <c r="N410">
        <v>1</v>
      </c>
      <c r="O410">
        <v>2.44692</v>
      </c>
      <c r="P410">
        <v>2.2501706049328498</v>
      </c>
    </row>
    <row r="411" spans="1:16" x14ac:dyDescent="0.25">
      <c r="A411">
        <v>2.0304523813523501</v>
      </c>
      <c r="B411">
        <v>0.64549720082537199</v>
      </c>
      <c r="C411">
        <v>6.9631444177696497E-2</v>
      </c>
      <c r="D411">
        <v>0</v>
      </c>
      <c r="E411">
        <v>4.1400509889470997E-3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0.21542877658398699</v>
      </c>
      <c r="M411">
        <v>1</v>
      </c>
      <c r="N411">
        <v>1</v>
      </c>
      <c r="O411">
        <v>2.44692</v>
      </c>
      <c r="P411">
        <v>2.2501706049328498</v>
      </c>
    </row>
    <row r="412" spans="1:16" x14ac:dyDescent="0.25">
      <c r="A412">
        <v>2.0354168126026</v>
      </c>
      <c r="B412">
        <v>0.62926951052828495</v>
      </c>
      <c r="C412">
        <v>7.2945928841452498E-2</v>
      </c>
      <c r="D412">
        <v>0</v>
      </c>
      <c r="E412">
        <v>4.3065364644387996E-3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0.21542877658398699</v>
      </c>
      <c r="M412">
        <v>1</v>
      </c>
      <c r="N412">
        <v>1</v>
      </c>
      <c r="O412">
        <v>2.44692</v>
      </c>
      <c r="P412">
        <v>2.2501706049328498</v>
      </c>
    </row>
    <row r="413" spans="1:16" x14ac:dyDescent="0.25">
      <c r="A413">
        <v>2.0403812438528499</v>
      </c>
      <c r="B413">
        <v>0.61397095625829601</v>
      </c>
      <c r="C413">
        <v>7.6260413378752501E-2</v>
      </c>
      <c r="D413">
        <v>0</v>
      </c>
      <c r="E413">
        <v>4.4730219399305099E-3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0.21542877658398699</v>
      </c>
      <c r="M413">
        <v>1</v>
      </c>
      <c r="N413">
        <v>1</v>
      </c>
      <c r="O413">
        <v>2.44692</v>
      </c>
      <c r="P413">
        <v>2.2501706049328498</v>
      </c>
    </row>
    <row r="414" spans="1:16" x14ac:dyDescent="0.25">
      <c r="A414">
        <v>2.0453456751030998</v>
      </c>
      <c r="B414">
        <v>0.59870504989477602</v>
      </c>
      <c r="C414">
        <v>7.9574897796424404E-2</v>
      </c>
      <c r="D414">
        <v>0</v>
      </c>
      <c r="E414">
        <v>4.6395074154222003E-3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0.21542877658398699</v>
      </c>
      <c r="M414">
        <v>1</v>
      </c>
      <c r="N414">
        <v>1</v>
      </c>
      <c r="O414">
        <v>2.44692</v>
      </c>
      <c r="P414">
        <v>2.2501706049328498</v>
      </c>
    </row>
    <row r="415" spans="1:16" x14ac:dyDescent="0.25">
      <c r="A415">
        <v>2.0503101063533502</v>
      </c>
      <c r="B415">
        <v>0.58384328273545105</v>
      </c>
      <c r="C415">
        <v>8.2889382214096696E-2</v>
      </c>
      <c r="D415">
        <v>0</v>
      </c>
      <c r="E415">
        <v>4.8059928909139097E-3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0.21542877658398699</v>
      </c>
      <c r="M415">
        <v>1</v>
      </c>
      <c r="N415">
        <v>1</v>
      </c>
      <c r="O415">
        <v>2.44692</v>
      </c>
      <c r="P415">
        <v>2.2501706049328498</v>
      </c>
    </row>
    <row r="416" spans="1:16" x14ac:dyDescent="0.25">
      <c r="A416">
        <v>2.0552745376036001</v>
      </c>
      <c r="B416">
        <v>0.57017497027548403</v>
      </c>
      <c r="C416">
        <v>8.6186289188896606E-2</v>
      </c>
      <c r="D416">
        <v>0</v>
      </c>
      <c r="E416">
        <v>4.9724783664056096E-3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0.21542877658398699</v>
      </c>
      <c r="M416">
        <v>1</v>
      </c>
      <c r="N416">
        <v>1</v>
      </c>
      <c r="O416">
        <v>2.44692</v>
      </c>
      <c r="P416">
        <v>2.2501706049328498</v>
      </c>
    </row>
    <row r="417" spans="1:16" x14ac:dyDescent="0.25">
      <c r="A417">
        <v>2.0602389688538501</v>
      </c>
      <c r="B417">
        <v>0.556506657815516</v>
      </c>
      <c r="C417">
        <v>8.9478823377702604E-2</v>
      </c>
      <c r="D417">
        <v>0</v>
      </c>
      <c r="E417">
        <v>5.13896384189732E-3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0.21542877658398699</v>
      </c>
      <c r="M417">
        <v>1</v>
      </c>
      <c r="N417">
        <v>1</v>
      </c>
      <c r="O417">
        <v>2.44692</v>
      </c>
      <c r="P417">
        <v>2.2501706049328498</v>
      </c>
    </row>
    <row r="418" spans="1:16" x14ac:dyDescent="0.25">
      <c r="A418">
        <v>2.0652034001041</v>
      </c>
      <c r="B418">
        <v>0.54499026440146403</v>
      </c>
      <c r="C418">
        <v>9.2786757651949797E-2</v>
      </c>
      <c r="D418">
        <v>0</v>
      </c>
      <c r="E418">
        <v>5.3054493173890103E-3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0.21542877658398699</v>
      </c>
      <c r="M418">
        <v>1</v>
      </c>
      <c r="N418">
        <v>1</v>
      </c>
      <c r="O418">
        <v>2.44692</v>
      </c>
      <c r="P418">
        <v>2.2501706049328498</v>
      </c>
    </row>
    <row r="419" spans="1:16" x14ac:dyDescent="0.25">
      <c r="A419">
        <v>2.0701678313543499</v>
      </c>
      <c r="B419">
        <v>0.53530787154318005</v>
      </c>
      <c r="C419">
        <v>9.6254893671686104E-2</v>
      </c>
      <c r="D419">
        <v>0</v>
      </c>
      <c r="E419">
        <v>5.4719347928807102E-3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0.21542877658398699</v>
      </c>
      <c r="M419">
        <v>1</v>
      </c>
      <c r="N419">
        <v>1</v>
      </c>
      <c r="O419">
        <v>2.44692</v>
      </c>
      <c r="P419">
        <v>2.2501706049328498</v>
      </c>
    </row>
    <row r="420" spans="1:16" x14ac:dyDescent="0.25">
      <c r="A420">
        <v>2.0751322626045998</v>
      </c>
      <c r="B420">
        <v>0.52562547868489595</v>
      </c>
      <c r="C420">
        <v>9.9723029691422396E-2</v>
      </c>
      <c r="D420">
        <v>0</v>
      </c>
      <c r="E420">
        <v>5.6384202683724197E-3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0.21542877658398699</v>
      </c>
      <c r="M420">
        <v>1</v>
      </c>
      <c r="N420">
        <v>1</v>
      </c>
      <c r="O420">
        <v>2.44692</v>
      </c>
      <c r="P420">
        <v>2.2501706049328498</v>
      </c>
    </row>
    <row r="421" spans="1:16" x14ac:dyDescent="0.25">
      <c r="A421">
        <v>2.0800966938548502</v>
      </c>
      <c r="B421">
        <v>0.51594308582661197</v>
      </c>
      <c r="C421">
        <v>0.103182942903804</v>
      </c>
      <c r="D421">
        <v>0</v>
      </c>
      <c r="E421">
        <v>5.9114267325554798E-3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0.21542877658398699</v>
      </c>
      <c r="M421">
        <v>1</v>
      </c>
      <c r="N421">
        <v>1</v>
      </c>
      <c r="O421">
        <v>2.44692</v>
      </c>
      <c r="P421">
        <v>2.2501706049328498</v>
      </c>
    </row>
    <row r="422" spans="1:16" x14ac:dyDescent="0.25">
      <c r="A422">
        <v>2.0850611251051001</v>
      </c>
      <c r="B422">
        <v>0.50508831041568603</v>
      </c>
      <c r="C422">
        <v>0.106629128694674</v>
      </c>
      <c r="D422">
        <v>0</v>
      </c>
      <c r="E422">
        <v>6.2552397116167804E-3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0.21542877658398699</v>
      </c>
      <c r="M422">
        <v>1</v>
      </c>
      <c r="N422">
        <v>1</v>
      </c>
      <c r="O422">
        <v>2.44692</v>
      </c>
      <c r="P422">
        <v>2.2501706049328498</v>
      </c>
    </row>
    <row r="423" spans="1:16" x14ac:dyDescent="0.25">
      <c r="A423">
        <v>2.09002555635535</v>
      </c>
      <c r="B423">
        <v>0.49355012510186702</v>
      </c>
      <c r="C423">
        <v>0.110075314485544</v>
      </c>
      <c r="D423">
        <v>0</v>
      </c>
      <c r="E423">
        <v>6.5990526906781199E-3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0.21542877658398699</v>
      </c>
      <c r="M423">
        <v>1</v>
      </c>
      <c r="N423">
        <v>1</v>
      </c>
      <c r="O423">
        <v>2.44692</v>
      </c>
      <c r="P423">
        <v>2.2501706049328498</v>
      </c>
    </row>
    <row r="424" spans="1:16" x14ac:dyDescent="0.25">
      <c r="A424">
        <v>2.0949899876056</v>
      </c>
      <c r="B424">
        <v>0.48201193978804802</v>
      </c>
      <c r="C424">
        <v>0.113419856048215</v>
      </c>
      <c r="D424">
        <v>0</v>
      </c>
      <c r="E424">
        <v>6.94286566973945E-3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0.21542877658398699</v>
      </c>
      <c r="M424">
        <v>1</v>
      </c>
      <c r="N424">
        <v>1</v>
      </c>
      <c r="O424">
        <v>2.44692</v>
      </c>
      <c r="P424">
        <v>2.2501706049328498</v>
      </c>
    </row>
    <row r="425" spans="1:16" x14ac:dyDescent="0.25">
      <c r="A425">
        <v>2.0999544188558499</v>
      </c>
      <c r="B425">
        <v>0.47047375447423001</v>
      </c>
      <c r="C425">
        <v>0.116712390237021</v>
      </c>
      <c r="D425">
        <v>0</v>
      </c>
      <c r="E425">
        <v>7.2866786488007497E-3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0.21542877658398699</v>
      </c>
      <c r="M425">
        <v>1</v>
      </c>
      <c r="N425">
        <v>1</v>
      </c>
      <c r="O425">
        <v>2.44692</v>
      </c>
      <c r="P425">
        <v>2.2501706049328498</v>
      </c>
    </row>
    <row r="426" spans="1:16" x14ac:dyDescent="0.25">
      <c r="A426">
        <v>2.1049188501060998</v>
      </c>
      <c r="B426">
        <v>0.45893556916041101</v>
      </c>
      <c r="C426">
        <v>0.120004924425827</v>
      </c>
      <c r="D426">
        <v>0</v>
      </c>
      <c r="E426">
        <v>7.6304916278620797E-3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0.21542877658398699</v>
      </c>
      <c r="M426">
        <v>1</v>
      </c>
      <c r="N426">
        <v>1</v>
      </c>
      <c r="O426">
        <v>2.44692</v>
      </c>
      <c r="P426">
        <v>2.2501706049328498</v>
      </c>
    </row>
    <row r="427" spans="1:16" x14ac:dyDescent="0.25">
      <c r="A427">
        <v>2.1098832813563502</v>
      </c>
      <c r="B427">
        <v>0.447397383846592</v>
      </c>
      <c r="C427">
        <v>0.123276640444234</v>
      </c>
      <c r="D427">
        <v>0</v>
      </c>
      <c r="E427">
        <v>7.9743046069234193E-3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0.21542877658398699</v>
      </c>
      <c r="M427">
        <v>1</v>
      </c>
      <c r="N427">
        <v>1</v>
      </c>
      <c r="O427">
        <v>2.44692</v>
      </c>
      <c r="P427">
        <v>2.2501706049328498</v>
      </c>
    </row>
    <row r="428" spans="1:16" x14ac:dyDescent="0.25">
      <c r="A428">
        <v>2.1148477126066001</v>
      </c>
      <c r="B428">
        <v>0.435859198532773</v>
      </c>
      <c r="C428">
        <v>0.126547224646998</v>
      </c>
      <c r="D428">
        <v>8.9823355038092505E-3</v>
      </c>
      <c r="E428">
        <v>8.3181175859847502E-3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0.21542877658398699</v>
      </c>
      <c r="M428">
        <v>1</v>
      </c>
      <c r="N428">
        <v>1</v>
      </c>
      <c r="O428">
        <v>2.44692</v>
      </c>
      <c r="P428">
        <v>2.2501706049328498</v>
      </c>
    </row>
    <row r="429" spans="1:16" x14ac:dyDescent="0.25">
      <c r="A429">
        <v>2.11981214385685</v>
      </c>
      <c r="B429">
        <v>0.42465417411270401</v>
      </c>
      <c r="C429">
        <v>0.129869468518239</v>
      </c>
      <c r="D429">
        <v>1.04772335376604E-2</v>
      </c>
      <c r="E429">
        <v>8.6619305650460499E-3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0.21542877658398699</v>
      </c>
      <c r="M429">
        <v>1</v>
      </c>
      <c r="N429">
        <v>1</v>
      </c>
      <c r="O429">
        <v>2.44692</v>
      </c>
      <c r="P429">
        <v>2.2501706049328498</v>
      </c>
    </row>
    <row r="430" spans="1:16" x14ac:dyDescent="0.25">
      <c r="A430">
        <v>2.1247765751070999</v>
      </c>
      <c r="B430">
        <v>0.413624451344413</v>
      </c>
      <c r="C430">
        <v>0.13335955475115999</v>
      </c>
      <c r="D430">
        <v>1.19721315715117E-2</v>
      </c>
      <c r="E430">
        <v>9.0057435441073894E-3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0.21542877658398699</v>
      </c>
      <c r="M430">
        <v>1</v>
      </c>
      <c r="N430">
        <v>1</v>
      </c>
      <c r="O430">
        <v>2.44692</v>
      </c>
      <c r="P430">
        <v>2.2501706049328498</v>
      </c>
    </row>
    <row r="431" spans="1:16" x14ac:dyDescent="0.25">
      <c r="A431">
        <v>2.1297410063573499</v>
      </c>
      <c r="B431">
        <v>0.402594728576121</v>
      </c>
      <c r="C431">
        <v>0.13684964098408001</v>
      </c>
      <c r="D431">
        <v>1.3467029605362999E-2</v>
      </c>
      <c r="E431">
        <v>9.3495565231687203E-3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0.21542877658398699</v>
      </c>
      <c r="M431">
        <v>1</v>
      </c>
      <c r="N431">
        <v>1</v>
      </c>
      <c r="O431">
        <v>2.44692</v>
      </c>
      <c r="P431">
        <v>2.2501706049328498</v>
      </c>
    </row>
    <row r="432" spans="1:16" x14ac:dyDescent="0.25">
      <c r="A432">
        <v>2.1347054376075998</v>
      </c>
      <c r="B432">
        <v>0.39156500580782999</v>
      </c>
      <c r="C432">
        <v>0.14041997360424099</v>
      </c>
      <c r="D432">
        <v>1.49619276392144E-2</v>
      </c>
      <c r="E432">
        <v>9.6933695022300495E-3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0.21542877658398699</v>
      </c>
      <c r="M432">
        <v>1</v>
      </c>
      <c r="N432">
        <v>1</v>
      </c>
      <c r="O432">
        <v>2.44692</v>
      </c>
      <c r="P432">
        <v>2.2501706049328498</v>
      </c>
    </row>
    <row r="433" spans="1:16" x14ac:dyDescent="0.25">
      <c r="A433">
        <v>2.1396698688578502</v>
      </c>
      <c r="B433">
        <v>0.37901656705896303</v>
      </c>
      <c r="C433">
        <v>0.144063711439225</v>
      </c>
      <c r="D433">
        <v>1.64568256730655E-2</v>
      </c>
      <c r="E433">
        <v>1.0037182481291301E-2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0.21542877658398699</v>
      </c>
      <c r="M433">
        <v>1</v>
      </c>
      <c r="N433">
        <v>1</v>
      </c>
      <c r="O433">
        <v>2.44692</v>
      </c>
      <c r="P433">
        <v>2.2501706049328498</v>
      </c>
    </row>
    <row r="434" spans="1:16" x14ac:dyDescent="0.25">
      <c r="A434">
        <v>2.1446343001081001</v>
      </c>
      <c r="B434">
        <v>0.36618739667924299</v>
      </c>
      <c r="C434">
        <v>0.14770744927421001</v>
      </c>
      <c r="D434">
        <v>1.7951723706916899E-2</v>
      </c>
      <c r="E434">
        <v>1.03809954603526E-2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0.21542877658398699</v>
      </c>
      <c r="M434">
        <v>1</v>
      </c>
      <c r="N434">
        <v>1</v>
      </c>
      <c r="O434">
        <v>2.44692</v>
      </c>
      <c r="P434">
        <v>2.2501706049328498</v>
      </c>
    </row>
    <row r="435" spans="1:16" x14ac:dyDescent="0.25">
      <c r="A435">
        <v>2.14959873135835</v>
      </c>
      <c r="B435">
        <v>0.35524020664151801</v>
      </c>
      <c r="C435">
        <v>0.149790949454948</v>
      </c>
      <c r="D435">
        <v>1.9446621740768201E-2</v>
      </c>
      <c r="E435">
        <v>1.0724808439414001E-2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0.21542877658398699</v>
      </c>
      <c r="M435">
        <v>1</v>
      </c>
      <c r="N435">
        <v>1</v>
      </c>
      <c r="O435">
        <v>2.44692</v>
      </c>
      <c r="P435">
        <v>2.2501706049328498</v>
      </c>
    </row>
    <row r="436" spans="1:16" x14ac:dyDescent="0.25">
      <c r="A436">
        <v>2.1545631626085999</v>
      </c>
      <c r="B436">
        <v>0.34768278981881101</v>
      </c>
      <c r="C436">
        <v>0.15150650297009</v>
      </c>
      <c r="D436">
        <v>2.0941519774619499E-2</v>
      </c>
      <c r="E436">
        <v>1.12746669629904E-2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0.21542877658398699</v>
      </c>
      <c r="M436">
        <v>1</v>
      </c>
      <c r="N436">
        <v>1</v>
      </c>
      <c r="O436">
        <v>2.44692</v>
      </c>
      <c r="P436">
        <v>2.2501706049328498</v>
      </c>
    </row>
    <row r="437" spans="1:16" x14ac:dyDescent="0.25">
      <c r="A437">
        <v>2.1595275938588498</v>
      </c>
      <c r="B437">
        <v>0.34012537299610501</v>
      </c>
      <c r="C437">
        <v>0.15322205648523199</v>
      </c>
      <c r="D437">
        <v>2.24364178084707E-2</v>
      </c>
      <c r="E437">
        <v>1.19220589242951E-2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0.21542877658398699</v>
      </c>
      <c r="M437">
        <v>1</v>
      </c>
      <c r="N437">
        <v>1</v>
      </c>
      <c r="O437">
        <v>2.44692</v>
      </c>
      <c r="P437">
        <v>2.2501706049328498</v>
      </c>
    </row>
    <row r="438" spans="1:16" x14ac:dyDescent="0.25">
      <c r="A438">
        <v>2.1644920251091002</v>
      </c>
      <c r="B438">
        <v>0.33256795617339802</v>
      </c>
      <c r="C438">
        <v>0.15493761000037401</v>
      </c>
      <c r="D438">
        <v>2.4443946506218499E-2</v>
      </c>
      <c r="E438">
        <v>1.2569450885599799E-2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0.21542877658398699</v>
      </c>
      <c r="M438">
        <v>1</v>
      </c>
      <c r="N438">
        <v>1</v>
      </c>
      <c r="O438">
        <v>2.44692</v>
      </c>
      <c r="P438">
        <v>2.2501706049328498</v>
      </c>
    </row>
    <row r="439" spans="1:16" x14ac:dyDescent="0.25">
      <c r="A439">
        <v>2.1694564563593501</v>
      </c>
      <c r="B439">
        <v>0.32501053935069202</v>
      </c>
      <c r="C439">
        <v>0.156653163515517</v>
      </c>
      <c r="D439">
        <v>2.7731989711943E-2</v>
      </c>
      <c r="E439">
        <v>1.3216842846904499E-2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0.21542877658398699</v>
      </c>
      <c r="M439">
        <v>1</v>
      </c>
      <c r="N439">
        <v>1</v>
      </c>
      <c r="O439">
        <v>2.44692</v>
      </c>
      <c r="P439">
        <v>2.2501706049328498</v>
      </c>
    </row>
    <row r="440" spans="1:16" x14ac:dyDescent="0.25">
      <c r="A440">
        <v>2.1744208876096098</v>
      </c>
      <c r="B440">
        <v>0.31761044736487698</v>
      </c>
      <c r="C440">
        <v>0.15805401706832201</v>
      </c>
      <c r="D440">
        <v>3.10200329176675E-2</v>
      </c>
      <c r="E440">
        <v>1.3864234808209201E-2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0.21542877658398699</v>
      </c>
      <c r="M440">
        <v>1</v>
      </c>
      <c r="N440">
        <v>1</v>
      </c>
      <c r="O440">
        <v>2.44692</v>
      </c>
      <c r="P440">
        <v>2.2501706049328498</v>
      </c>
    </row>
    <row r="441" spans="1:16" x14ac:dyDescent="0.25">
      <c r="A441">
        <v>2.17938531885985</v>
      </c>
      <c r="B441">
        <v>0.31024898062293199</v>
      </c>
      <c r="C441">
        <v>0.15925289860474801</v>
      </c>
      <c r="D441">
        <v>3.4308076123391797E-2</v>
      </c>
      <c r="E441">
        <v>1.45116267695139E-2</v>
      </c>
      <c r="F441">
        <v>0</v>
      </c>
      <c r="G441">
        <v>3.6567064347354898E-4</v>
      </c>
      <c r="H441">
        <v>0</v>
      </c>
      <c r="I441">
        <v>0</v>
      </c>
      <c r="J441">
        <v>0</v>
      </c>
      <c r="K441">
        <v>0</v>
      </c>
      <c r="L441">
        <v>0.21542877658398699</v>
      </c>
      <c r="M441">
        <v>1</v>
      </c>
      <c r="N441">
        <v>1</v>
      </c>
      <c r="O441">
        <v>2.44692</v>
      </c>
      <c r="P441">
        <v>2.2501706049328498</v>
      </c>
    </row>
    <row r="442" spans="1:16" x14ac:dyDescent="0.25">
      <c r="A442">
        <v>2.1843497501101101</v>
      </c>
      <c r="B442">
        <v>0.302887513880986</v>
      </c>
      <c r="C442">
        <v>0.16045178014117301</v>
      </c>
      <c r="D442">
        <v>3.7596119329116301E-2</v>
      </c>
      <c r="E442">
        <v>1.51590187308186E-2</v>
      </c>
      <c r="F442">
        <v>0</v>
      </c>
      <c r="G442">
        <v>4.1580542077032201E-4</v>
      </c>
      <c r="H442">
        <v>0</v>
      </c>
      <c r="I442">
        <v>0</v>
      </c>
      <c r="J442">
        <v>0</v>
      </c>
      <c r="K442">
        <v>0</v>
      </c>
      <c r="L442">
        <v>0.21542877658398699</v>
      </c>
      <c r="M442">
        <v>1</v>
      </c>
      <c r="N442">
        <v>1</v>
      </c>
      <c r="O442">
        <v>2.44692</v>
      </c>
      <c r="P442">
        <v>2.2501706049328498</v>
      </c>
    </row>
    <row r="443" spans="1:16" x14ac:dyDescent="0.25">
      <c r="A443">
        <v>2.18931418136036</v>
      </c>
      <c r="B443">
        <v>0.29552604713904101</v>
      </c>
      <c r="C443">
        <v>0.16165066167759901</v>
      </c>
      <c r="D443">
        <v>4.0884162534840798E-2</v>
      </c>
      <c r="E443">
        <v>1.58064106921234E-2</v>
      </c>
      <c r="F443">
        <v>0</v>
      </c>
      <c r="G443">
        <v>4.6594019806709601E-4</v>
      </c>
      <c r="H443">
        <v>0</v>
      </c>
      <c r="I443">
        <v>0</v>
      </c>
      <c r="J443">
        <v>0</v>
      </c>
      <c r="K443">
        <v>0</v>
      </c>
      <c r="L443">
        <v>0.21542877658398699</v>
      </c>
      <c r="M443">
        <v>1</v>
      </c>
      <c r="N443">
        <v>1</v>
      </c>
      <c r="O443">
        <v>2.44692</v>
      </c>
      <c r="P443">
        <v>2.2501706049328498</v>
      </c>
    </row>
    <row r="444" spans="1:16" x14ac:dyDescent="0.25">
      <c r="A444">
        <v>2.19427861261061</v>
      </c>
      <c r="B444">
        <v>0.28816458039709603</v>
      </c>
      <c r="C444">
        <v>0.16284954321402401</v>
      </c>
      <c r="D444">
        <v>4.4172205740564997E-2</v>
      </c>
      <c r="E444">
        <v>1.6453802653427999E-2</v>
      </c>
      <c r="F444">
        <v>0</v>
      </c>
      <c r="G444">
        <v>5.16074975363866E-4</v>
      </c>
      <c r="H444">
        <v>0</v>
      </c>
      <c r="I444">
        <v>0</v>
      </c>
      <c r="J444">
        <v>0</v>
      </c>
      <c r="K444">
        <v>0</v>
      </c>
      <c r="L444">
        <v>0.21542877658398699</v>
      </c>
      <c r="M444">
        <v>1</v>
      </c>
      <c r="N444">
        <v>1</v>
      </c>
      <c r="O444">
        <v>2.44692</v>
      </c>
      <c r="P444">
        <v>2.2501706049328498</v>
      </c>
    </row>
    <row r="445" spans="1:16" x14ac:dyDescent="0.25">
      <c r="A445">
        <v>2.1992430438608599</v>
      </c>
      <c r="B445">
        <v>0.28132410782486</v>
      </c>
      <c r="C445">
        <v>0.16404842475044901</v>
      </c>
      <c r="D445">
        <v>4.7460248946289502E-2</v>
      </c>
      <c r="E445">
        <v>1.71011946147328E-2</v>
      </c>
      <c r="F445">
        <v>0</v>
      </c>
      <c r="G445">
        <v>5.6620975266064E-4</v>
      </c>
      <c r="H445">
        <v>0</v>
      </c>
      <c r="I445">
        <v>0</v>
      </c>
      <c r="J445">
        <v>0</v>
      </c>
      <c r="K445">
        <v>0</v>
      </c>
      <c r="L445">
        <v>0.21542877658398699</v>
      </c>
      <c r="M445">
        <v>1</v>
      </c>
      <c r="N445">
        <v>1</v>
      </c>
      <c r="O445">
        <v>2.44692</v>
      </c>
      <c r="P445">
        <v>2.2501706049328498</v>
      </c>
    </row>
    <row r="446" spans="1:16" x14ac:dyDescent="0.25">
      <c r="A446">
        <v>2.2042074751111098</v>
      </c>
      <c r="B446">
        <v>0.27456761294258603</v>
      </c>
      <c r="C446">
        <v>0.16524730628687501</v>
      </c>
      <c r="D446">
        <v>5.0532677875427201E-2</v>
      </c>
      <c r="E446">
        <v>1.7748586576037499E-2</v>
      </c>
      <c r="F446">
        <v>0</v>
      </c>
      <c r="G446">
        <v>6.1634452995741303E-4</v>
      </c>
      <c r="H446">
        <v>0</v>
      </c>
      <c r="I446">
        <v>0</v>
      </c>
      <c r="J446">
        <v>0</v>
      </c>
      <c r="K446">
        <v>0</v>
      </c>
      <c r="L446">
        <v>0.21542877658398699</v>
      </c>
      <c r="M446">
        <v>1</v>
      </c>
      <c r="N446">
        <v>1</v>
      </c>
      <c r="O446">
        <v>2.44692</v>
      </c>
      <c r="P446">
        <v>2.2501706049328498</v>
      </c>
    </row>
    <row r="447" spans="1:16" x14ac:dyDescent="0.25">
      <c r="A447">
        <v>2.2091719063613602</v>
      </c>
      <c r="B447">
        <v>0.26781111806031199</v>
      </c>
      <c r="C447">
        <v>0.16637541826009999</v>
      </c>
      <c r="D447">
        <v>5.3393460693060002E-2</v>
      </c>
      <c r="E447">
        <v>1.8395978537342199E-2</v>
      </c>
      <c r="F447">
        <v>0</v>
      </c>
      <c r="G447">
        <v>6.6647930725418703E-4</v>
      </c>
      <c r="H447">
        <v>0</v>
      </c>
      <c r="I447">
        <v>0</v>
      </c>
      <c r="J447">
        <v>0</v>
      </c>
      <c r="K447">
        <v>0</v>
      </c>
      <c r="L447">
        <v>0.21542877658398699</v>
      </c>
      <c r="M447">
        <v>1</v>
      </c>
      <c r="N447">
        <v>1</v>
      </c>
      <c r="O447">
        <v>2.44692</v>
      </c>
      <c r="P447">
        <v>2.2501706049328498</v>
      </c>
    </row>
    <row r="448" spans="1:16" x14ac:dyDescent="0.25">
      <c r="A448">
        <v>2.2141363376116101</v>
      </c>
      <c r="B448">
        <v>0.26105462317803801</v>
      </c>
      <c r="C448">
        <v>0.16709645000429699</v>
      </c>
      <c r="D448">
        <v>5.6254243510692602E-2</v>
      </c>
      <c r="E448">
        <v>1.9043370498646899E-2</v>
      </c>
      <c r="F448">
        <v>0</v>
      </c>
      <c r="G448">
        <v>7.1661408455095702E-4</v>
      </c>
      <c r="H448">
        <v>0</v>
      </c>
      <c r="I448">
        <v>0</v>
      </c>
      <c r="J448">
        <v>0</v>
      </c>
      <c r="K448">
        <v>0</v>
      </c>
      <c r="L448">
        <v>0.21542877658398699</v>
      </c>
      <c r="M448">
        <v>1</v>
      </c>
      <c r="N448">
        <v>1</v>
      </c>
      <c r="O448">
        <v>2.44692</v>
      </c>
      <c r="P448">
        <v>2.2501706049328498</v>
      </c>
    </row>
    <row r="449" spans="1:16" x14ac:dyDescent="0.25">
      <c r="A449">
        <v>2.21910076886186</v>
      </c>
      <c r="B449">
        <v>0.25429812829576298</v>
      </c>
      <c r="C449">
        <v>0.16781748174849501</v>
      </c>
      <c r="D449">
        <v>5.9115026328325403E-2</v>
      </c>
      <c r="E449">
        <v>1.9690762459951602E-2</v>
      </c>
      <c r="F449">
        <v>0</v>
      </c>
      <c r="G449">
        <v>7.6674886184773102E-4</v>
      </c>
      <c r="H449">
        <v>0</v>
      </c>
      <c r="I449">
        <v>0</v>
      </c>
      <c r="J449">
        <v>0</v>
      </c>
      <c r="K449">
        <v>0</v>
      </c>
      <c r="L449">
        <v>0.21542877658398699</v>
      </c>
      <c r="M449">
        <v>1</v>
      </c>
      <c r="N449">
        <v>1</v>
      </c>
      <c r="O449">
        <v>2.44692</v>
      </c>
      <c r="P449">
        <v>2.2501706049328498</v>
      </c>
    </row>
    <row r="450" spans="1:16" x14ac:dyDescent="0.25">
      <c r="A450">
        <v>2.22406520011211</v>
      </c>
      <c r="B450">
        <v>0.24776708620808299</v>
      </c>
      <c r="C450">
        <v>0.168538513492692</v>
      </c>
      <c r="D450">
        <v>6.1975809145958197E-2</v>
      </c>
      <c r="E450">
        <v>2.0338154421256398E-2</v>
      </c>
      <c r="F450">
        <v>0</v>
      </c>
      <c r="G450">
        <v>8.1688363914450405E-4</v>
      </c>
      <c r="H450">
        <v>0</v>
      </c>
      <c r="I450">
        <v>0</v>
      </c>
      <c r="J450">
        <v>0</v>
      </c>
      <c r="K450">
        <v>0</v>
      </c>
      <c r="L450">
        <v>0.21542877658398699</v>
      </c>
      <c r="M450">
        <v>1</v>
      </c>
      <c r="N450">
        <v>1</v>
      </c>
      <c r="O450">
        <v>2.44692</v>
      </c>
      <c r="P450">
        <v>2.2501706049328498</v>
      </c>
    </row>
    <row r="451" spans="1:16" x14ac:dyDescent="0.25">
      <c r="A451">
        <v>2.2290296313623599</v>
      </c>
      <c r="B451">
        <v>0.241528858608409</v>
      </c>
      <c r="C451">
        <v>0.16925954523688899</v>
      </c>
      <c r="D451">
        <v>6.4836591963590998E-2</v>
      </c>
      <c r="E451">
        <v>2.12858746888786E-2</v>
      </c>
      <c r="F451">
        <v>0</v>
      </c>
      <c r="G451">
        <v>8.6701841644127805E-4</v>
      </c>
      <c r="H451">
        <v>0</v>
      </c>
      <c r="I451">
        <v>0</v>
      </c>
      <c r="J451">
        <v>0</v>
      </c>
      <c r="K451">
        <v>0</v>
      </c>
      <c r="L451">
        <v>0.21542877658398699</v>
      </c>
      <c r="M451">
        <v>1</v>
      </c>
      <c r="N451">
        <v>1</v>
      </c>
      <c r="O451">
        <v>2.44692</v>
      </c>
      <c r="P451">
        <v>2.2501706049328498</v>
      </c>
    </row>
    <row r="452" spans="1:16" x14ac:dyDescent="0.25">
      <c r="A452">
        <v>2.2339940626126098</v>
      </c>
      <c r="B452">
        <v>0.23529063100873701</v>
      </c>
      <c r="C452">
        <v>0.16998057698108601</v>
      </c>
      <c r="D452">
        <v>6.7697374781223604E-2</v>
      </c>
      <c r="E452">
        <v>2.25352489306168E-2</v>
      </c>
      <c r="F452">
        <v>0</v>
      </c>
      <c r="G452">
        <v>9.1715319373804804E-4</v>
      </c>
      <c r="H452">
        <v>0</v>
      </c>
      <c r="I452">
        <v>0</v>
      </c>
      <c r="J452">
        <v>0</v>
      </c>
      <c r="K452">
        <v>0</v>
      </c>
      <c r="L452">
        <v>0.21542877658398699</v>
      </c>
      <c r="M452">
        <v>1</v>
      </c>
      <c r="N452">
        <v>1</v>
      </c>
      <c r="O452">
        <v>2.44692</v>
      </c>
      <c r="P452">
        <v>2.2501706049328498</v>
      </c>
    </row>
    <row r="453" spans="1:16" x14ac:dyDescent="0.25">
      <c r="A453">
        <v>2.2389584938628602</v>
      </c>
      <c r="B453">
        <v>0.22905240340906299</v>
      </c>
      <c r="C453">
        <v>0.170701608725283</v>
      </c>
      <c r="D453">
        <v>7.0558157598856405E-2</v>
      </c>
      <c r="E453">
        <v>2.3784623172355201E-2</v>
      </c>
      <c r="F453">
        <v>0</v>
      </c>
      <c r="G453">
        <v>9.6728797103482096E-4</v>
      </c>
      <c r="H453">
        <v>0</v>
      </c>
      <c r="I453">
        <v>0</v>
      </c>
      <c r="J453">
        <v>0</v>
      </c>
      <c r="K453">
        <v>0</v>
      </c>
      <c r="L453">
        <v>0.21542877658398699</v>
      </c>
      <c r="M453">
        <v>1</v>
      </c>
      <c r="N453">
        <v>1</v>
      </c>
      <c r="O453">
        <v>2.44692</v>
      </c>
      <c r="P453">
        <v>2.2501706049328498</v>
      </c>
    </row>
    <row r="454" spans="1:16" x14ac:dyDescent="0.25">
      <c r="A454">
        <v>2.2439229251131101</v>
      </c>
      <c r="B454">
        <v>0.22281417580939</v>
      </c>
      <c r="C454">
        <v>0.17142264046948</v>
      </c>
      <c r="D454">
        <v>7.3418940416489206E-2</v>
      </c>
      <c r="E454">
        <v>2.5033997414093501E-2</v>
      </c>
      <c r="F454">
        <v>0</v>
      </c>
      <c r="G454">
        <v>1.0174227483315901E-3</v>
      </c>
      <c r="H454">
        <v>0</v>
      </c>
      <c r="I454">
        <v>0</v>
      </c>
      <c r="J454">
        <v>0</v>
      </c>
      <c r="K454">
        <v>0</v>
      </c>
      <c r="L454">
        <v>0.21542877658398699</v>
      </c>
      <c r="M454">
        <v>1</v>
      </c>
      <c r="N454">
        <v>1</v>
      </c>
      <c r="O454">
        <v>2.44692</v>
      </c>
      <c r="P454">
        <v>2.2501706049328498</v>
      </c>
    </row>
    <row r="455" spans="1:16" x14ac:dyDescent="0.25">
      <c r="A455">
        <v>2.24888735636336</v>
      </c>
      <c r="B455">
        <v>0.21657594820971701</v>
      </c>
      <c r="C455">
        <v>0.17214367221367699</v>
      </c>
      <c r="D455">
        <v>7.6279723234121993E-2</v>
      </c>
      <c r="E455">
        <v>2.6283371655831899E-2</v>
      </c>
      <c r="F455">
        <v>0</v>
      </c>
      <c r="G455">
        <v>1.0675575256283601E-3</v>
      </c>
      <c r="H455">
        <v>0</v>
      </c>
      <c r="I455">
        <v>0</v>
      </c>
      <c r="J455">
        <v>0</v>
      </c>
      <c r="K455">
        <v>0</v>
      </c>
      <c r="L455">
        <v>0.21542877658398699</v>
      </c>
      <c r="M455">
        <v>1</v>
      </c>
      <c r="N455">
        <v>1</v>
      </c>
      <c r="O455">
        <v>2.44692</v>
      </c>
      <c r="P455">
        <v>2.2501706049328498</v>
      </c>
    </row>
    <row r="456" spans="1:16" x14ac:dyDescent="0.25">
      <c r="A456">
        <v>2.2538517876136099</v>
      </c>
      <c r="B456">
        <v>0.21187051806048601</v>
      </c>
      <c r="C456">
        <v>0.17286470395787401</v>
      </c>
      <c r="D456">
        <v>8.0333014005939896E-2</v>
      </c>
      <c r="E456">
        <v>2.7532745897570099E-2</v>
      </c>
      <c r="F456">
        <v>0</v>
      </c>
      <c r="G456">
        <v>1.1216021337736701E-3</v>
      </c>
      <c r="H456">
        <v>0</v>
      </c>
      <c r="I456">
        <v>0</v>
      </c>
      <c r="J456">
        <v>0</v>
      </c>
      <c r="K456">
        <v>0</v>
      </c>
      <c r="L456">
        <v>0.21542877658398699</v>
      </c>
      <c r="M456">
        <v>1</v>
      </c>
      <c r="N456">
        <v>1</v>
      </c>
      <c r="O456">
        <v>2.44692</v>
      </c>
      <c r="P456">
        <v>2.2501706049328498</v>
      </c>
    </row>
    <row r="457" spans="1:16" x14ac:dyDescent="0.25">
      <c r="A457">
        <v>2.2588162188638599</v>
      </c>
      <c r="B457">
        <v>0.20869706430517601</v>
      </c>
      <c r="C457">
        <v>0.173585735702071</v>
      </c>
      <c r="D457">
        <v>8.68012689761265E-2</v>
      </c>
      <c r="E457">
        <v>2.87821201393085E-2</v>
      </c>
      <c r="F457">
        <v>0</v>
      </c>
      <c r="G457">
        <v>1.1767319220982E-3</v>
      </c>
      <c r="H457">
        <v>0</v>
      </c>
      <c r="I457">
        <v>0</v>
      </c>
      <c r="J457">
        <v>0</v>
      </c>
      <c r="K457">
        <v>0</v>
      </c>
      <c r="L457">
        <v>0.21542877658398699</v>
      </c>
      <c r="M457">
        <v>3.5279903783601898E-4</v>
      </c>
      <c r="N457">
        <v>1</v>
      </c>
      <c r="O457">
        <v>2.44692</v>
      </c>
      <c r="P457">
        <v>2.2501706049328498</v>
      </c>
    </row>
    <row r="458" spans="1:16" x14ac:dyDescent="0.25">
      <c r="A458">
        <v>2.2637806501141098</v>
      </c>
      <c r="B458">
        <v>0.20552361054986501</v>
      </c>
      <c r="C458">
        <v>0.17300360472614901</v>
      </c>
      <c r="D458">
        <v>9.3269523946313104E-2</v>
      </c>
      <c r="E458">
        <v>3.0031494381046801E-2</v>
      </c>
      <c r="F458">
        <v>0</v>
      </c>
      <c r="G458">
        <v>1.2318617104227301E-3</v>
      </c>
      <c r="H458">
        <v>0</v>
      </c>
      <c r="I458">
        <v>0</v>
      </c>
      <c r="J458">
        <v>0</v>
      </c>
      <c r="K458">
        <v>0</v>
      </c>
      <c r="L458">
        <v>0.21542877658398699</v>
      </c>
      <c r="M458">
        <v>3.5279903783601898E-4</v>
      </c>
      <c r="N458">
        <v>1</v>
      </c>
      <c r="O458">
        <v>2.44692</v>
      </c>
      <c r="P458">
        <v>2.2501706049328498</v>
      </c>
    </row>
    <row r="459" spans="1:16" x14ac:dyDescent="0.25">
      <c r="A459">
        <v>2.2687450813643601</v>
      </c>
      <c r="B459">
        <v>0.20235015679455501</v>
      </c>
      <c r="C459">
        <v>0.172386717799978</v>
      </c>
      <c r="D459">
        <v>9.9737778916499695E-2</v>
      </c>
      <c r="E459">
        <v>3.1280868622785202E-2</v>
      </c>
      <c r="F459">
        <v>0</v>
      </c>
      <c r="G459">
        <v>1.28699149874725E-3</v>
      </c>
      <c r="H459">
        <v>0</v>
      </c>
      <c r="I459">
        <v>0</v>
      </c>
      <c r="J459">
        <v>0</v>
      </c>
      <c r="K459">
        <v>0</v>
      </c>
      <c r="L459">
        <v>0.21542877658398699</v>
      </c>
      <c r="M459">
        <v>3.5279903783601898E-4</v>
      </c>
      <c r="N459">
        <v>1</v>
      </c>
      <c r="O459">
        <v>2.44692</v>
      </c>
      <c r="P459">
        <v>2.2501706049328498</v>
      </c>
    </row>
    <row r="460" spans="1:16" x14ac:dyDescent="0.25">
      <c r="A460">
        <v>2.2737095126146101</v>
      </c>
      <c r="B460">
        <v>0.19917670303924501</v>
      </c>
      <c r="C460">
        <v>0.17176983087380801</v>
      </c>
      <c r="D460">
        <v>0.106220975379171</v>
      </c>
      <c r="E460">
        <v>3.2530242864523398E-2</v>
      </c>
      <c r="F460">
        <v>0</v>
      </c>
      <c r="G460">
        <v>1.3421212870717799E-3</v>
      </c>
      <c r="H460">
        <v>0</v>
      </c>
      <c r="I460">
        <v>0</v>
      </c>
      <c r="J460">
        <v>0</v>
      </c>
      <c r="K460">
        <v>0</v>
      </c>
      <c r="L460">
        <v>0.21542877658398699</v>
      </c>
      <c r="M460">
        <v>3.5279903783601898E-4</v>
      </c>
      <c r="N460">
        <v>1</v>
      </c>
      <c r="O460">
        <v>2.44692</v>
      </c>
      <c r="P460">
        <v>2.2501706049328498</v>
      </c>
    </row>
    <row r="461" spans="1:16" x14ac:dyDescent="0.25">
      <c r="A461">
        <v>2.27867394386486</v>
      </c>
      <c r="B461">
        <v>0.196003249283935</v>
      </c>
      <c r="C461">
        <v>0.171152943947638</v>
      </c>
      <c r="D461">
        <v>0.112746491718707</v>
      </c>
      <c r="E461">
        <v>3.3779617106261699E-2</v>
      </c>
      <c r="F461">
        <v>0</v>
      </c>
      <c r="G461">
        <v>1.3972510753963001E-3</v>
      </c>
      <c r="H461">
        <v>0</v>
      </c>
      <c r="I461">
        <v>0</v>
      </c>
      <c r="J461">
        <v>0</v>
      </c>
      <c r="K461">
        <v>0</v>
      </c>
      <c r="L461">
        <v>0.21542877658398699</v>
      </c>
      <c r="M461">
        <v>3.5279903783601898E-4</v>
      </c>
      <c r="N461">
        <v>1</v>
      </c>
      <c r="O461">
        <v>2.44692</v>
      </c>
      <c r="P461">
        <v>2.2501706049328498</v>
      </c>
    </row>
    <row r="462" spans="1:16" x14ac:dyDescent="0.25">
      <c r="A462">
        <v>2.2836383751151099</v>
      </c>
      <c r="B462">
        <v>0.192829795528624</v>
      </c>
      <c r="C462">
        <v>0.17053605702146701</v>
      </c>
      <c r="D462">
        <v>0.11927200805824401</v>
      </c>
      <c r="E462">
        <v>3.5028991348000103E-2</v>
      </c>
      <c r="F462">
        <v>0</v>
      </c>
      <c r="G462">
        <v>1.45238086372083E-3</v>
      </c>
      <c r="H462">
        <v>0</v>
      </c>
      <c r="I462">
        <v>0</v>
      </c>
      <c r="J462">
        <v>0</v>
      </c>
      <c r="K462">
        <v>0</v>
      </c>
      <c r="L462">
        <v>0.21542877658398699</v>
      </c>
      <c r="M462">
        <v>3.5279903783601898E-4</v>
      </c>
      <c r="N462">
        <v>1</v>
      </c>
      <c r="O462">
        <v>2.44692</v>
      </c>
      <c r="P462">
        <v>2.2501706049328498</v>
      </c>
    </row>
    <row r="463" spans="1:16" x14ac:dyDescent="0.25">
      <c r="A463">
        <v>2.2886028063653598</v>
      </c>
      <c r="B463">
        <v>0.189656341773314</v>
      </c>
      <c r="C463">
        <v>0.169919170095297</v>
      </c>
      <c r="D463">
        <v>0.12579752439778</v>
      </c>
      <c r="E463">
        <v>3.62783655897383E-2</v>
      </c>
      <c r="F463">
        <v>0</v>
      </c>
      <c r="G463">
        <v>1.5075106520453501E-3</v>
      </c>
      <c r="H463">
        <v>0</v>
      </c>
      <c r="I463">
        <v>0</v>
      </c>
      <c r="J463">
        <v>0</v>
      </c>
      <c r="K463">
        <v>0</v>
      </c>
      <c r="L463">
        <v>0.21542877658398699</v>
      </c>
      <c r="M463">
        <v>3.5279903783601898E-4</v>
      </c>
      <c r="N463">
        <v>1</v>
      </c>
      <c r="O463">
        <v>2.44692</v>
      </c>
      <c r="P463">
        <v>2.2501706049328498</v>
      </c>
    </row>
    <row r="464" spans="1:16" x14ac:dyDescent="0.25">
      <c r="A464">
        <v>2.2935672376156102</v>
      </c>
      <c r="B464">
        <v>0.186297618136051</v>
      </c>
      <c r="C464">
        <v>0.16930228316912699</v>
      </c>
      <c r="D464">
        <v>0.13232304073731699</v>
      </c>
      <c r="E464">
        <v>3.76054454111013E-2</v>
      </c>
      <c r="F464">
        <v>0</v>
      </c>
      <c r="G464">
        <v>1.56264044036988E-3</v>
      </c>
      <c r="H464">
        <v>0</v>
      </c>
      <c r="I464">
        <v>0</v>
      </c>
      <c r="J464">
        <v>0</v>
      </c>
      <c r="K464">
        <v>0</v>
      </c>
      <c r="L464">
        <v>0.21542877658398699</v>
      </c>
      <c r="M464">
        <v>3.5279903783601898E-4</v>
      </c>
      <c r="N464">
        <v>1</v>
      </c>
      <c r="O464">
        <v>2.44692</v>
      </c>
      <c r="P464">
        <v>2.2501706049328498</v>
      </c>
    </row>
    <row r="465" spans="1:16" x14ac:dyDescent="0.25">
      <c r="A465">
        <v>2.2985316688658601</v>
      </c>
      <c r="B465">
        <v>0.182155705459951</v>
      </c>
      <c r="C465">
        <v>0.168685396242956</v>
      </c>
      <c r="D465">
        <v>0.13908236674119101</v>
      </c>
      <c r="E465">
        <v>3.8944179995562198E-2</v>
      </c>
      <c r="F465">
        <v>0</v>
      </c>
      <c r="G465">
        <v>1.6177702286944099E-3</v>
      </c>
      <c r="H465">
        <v>0</v>
      </c>
      <c r="I465">
        <v>0</v>
      </c>
      <c r="J465">
        <v>0</v>
      </c>
      <c r="K465">
        <v>0</v>
      </c>
      <c r="L465">
        <v>0.21542877658398699</v>
      </c>
      <c r="M465">
        <v>3.5279903783601898E-4</v>
      </c>
      <c r="N465">
        <v>1</v>
      </c>
      <c r="O465">
        <v>2.44692</v>
      </c>
      <c r="P465">
        <v>2.2501706049328498</v>
      </c>
    </row>
    <row r="466" spans="1:16" x14ac:dyDescent="0.25">
      <c r="A466">
        <v>2.3034961001161101</v>
      </c>
      <c r="B466">
        <v>0.17801379278385199</v>
      </c>
      <c r="C466">
        <v>0.16806850931678599</v>
      </c>
      <c r="D466">
        <v>0.14599122295502301</v>
      </c>
      <c r="E466">
        <v>4.0282914580023102E-2</v>
      </c>
      <c r="F466">
        <v>0</v>
      </c>
      <c r="G466">
        <v>1.6729000170189301E-3</v>
      </c>
      <c r="H466">
        <v>0</v>
      </c>
      <c r="I466">
        <v>0</v>
      </c>
      <c r="J466">
        <v>0</v>
      </c>
      <c r="K466">
        <v>0</v>
      </c>
      <c r="L466">
        <v>0.21542877658398699</v>
      </c>
      <c r="M466">
        <v>3.5279903783601898E-4</v>
      </c>
      <c r="N466">
        <v>1</v>
      </c>
      <c r="O466">
        <v>2.44692</v>
      </c>
      <c r="P466">
        <v>2.2501706049328498</v>
      </c>
    </row>
    <row r="467" spans="1:16" x14ac:dyDescent="0.25">
      <c r="A467">
        <v>2.30846053136636</v>
      </c>
      <c r="B467">
        <v>0.17387188010775201</v>
      </c>
      <c r="C467">
        <v>0.16745162239061601</v>
      </c>
      <c r="D467">
        <v>0.15290007916885301</v>
      </c>
      <c r="E467">
        <v>4.1621649164483902E-2</v>
      </c>
      <c r="F467">
        <v>0</v>
      </c>
      <c r="G467">
        <v>1.72802980534345E-3</v>
      </c>
      <c r="H467">
        <v>0</v>
      </c>
      <c r="I467">
        <v>0</v>
      </c>
      <c r="J467">
        <v>0</v>
      </c>
      <c r="K467">
        <v>0</v>
      </c>
      <c r="L467">
        <v>0.21542877658398699</v>
      </c>
      <c r="M467">
        <v>3.5279903783601898E-4</v>
      </c>
      <c r="N467">
        <v>1</v>
      </c>
      <c r="O467">
        <v>2.44692</v>
      </c>
      <c r="P467">
        <v>2.2501706049328498</v>
      </c>
    </row>
    <row r="468" spans="1:16" x14ac:dyDescent="0.25">
      <c r="A468">
        <v>2.3134249626166099</v>
      </c>
      <c r="B468">
        <v>0.169729967431653</v>
      </c>
      <c r="C468">
        <v>0.16683473546444499</v>
      </c>
      <c r="D468">
        <v>0.15980893538268401</v>
      </c>
      <c r="E468">
        <v>4.29603837489448E-2</v>
      </c>
      <c r="F468">
        <v>0</v>
      </c>
      <c r="G468">
        <v>1.7831595936679801E-3</v>
      </c>
      <c r="H468">
        <v>0</v>
      </c>
      <c r="I468">
        <v>0</v>
      </c>
      <c r="J468">
        <v>0</v>
      </c>
      <c r="K468">
        <v>0</v>
      </c>
      <c r="L468">
        <v>0.21542877658398699</v>
      </c>
      <c r="M468">
        <v>3.5279903783601898E-4</v>
      </c>
      <c r="N468">
        <v>1</v>
      </c>
      <c r="O468">
        <v>2.44692</v>
      </c>
      <c r="P468">
        <v>2.2501706049328498</v>
      </c>
    </row>
    <row r="469" spans="1:16" x14ac:dyDescent="0.25">
      <c r="A469">
        <v>2.3183893938668598</v>
      </c>
      <c r="B469">
        <v>0.16558805475555299</v>
      </c>
      <c r="C469">
        <v>0.16621784853827501</v>
      </c>
      <c r="D469">
        <v>0.16659931447516399</v>
      </c>
      <c r="E469">
        <v>4.4299118333405801E-2</v>
      </c>
      <c r="F469">
        <v>0</v>
      </c>
      <c r="G469">
        <v>1.83828938199251E-3</v>
      </c>
      <c r="H469">
        <v>0</v>
      </c>
      <c r="I469">
        <v>0</v>
      </c>
      <c r="J469">
        <v>0</v>
      </c>
      <c r="K469">
        <v>0</v>
      </c>
      <c r="L469">
        <v>0.21542877658398699</v>
      </c>
      <c r="M469">
        <v>3.5279903783601898E-4</v>
      </c>
      <c r="N469">
        <v>1</v>
      </c>
      <c r="O469">
        <v>2.44692</v>
      </c>
      <c r="P469">
        <v>2.2501706049328498</v>
      </c>
    </row>
    <row r="470" spans="1:16" x14ac:dyDescent="0.25">
      <c r="A470">
        <v>2.3233538251171102</v>
      </c>
      <c r="B470">
        <v>0.16144614207945299</v>
      </c>
      <c r="C470">
        <v>0.165182083583821</v>
      </c>
      <c r="D470">
        <v>0.17316625023253701</v>
      </c>
      <c r="E470">
        <v>4.5637852917866699E-2</v>
      </c>
      <c r="F470">
        <v>0</v>
      </c>
      <c r="G470">
        <v>1.8934191703170399E-3</v>
      </c>
      <c r="H470">
        <v>0</v>
      </c>
      <c r="I470">
        <v>0</v>
      </c>
      <c r="J470">
        <v>0</v>
      </c>
      <c r="K470">
        <v>0</v>
      </c>
      <c r="L470">
        <v>0.21542877658398699</v>
      </c>
      <c r="M470">
        <v>3.5279903783601898E-4</v>
      </c>
      <c r="N470">
        <v>1</v>
      </c>
      <c r="O470">
        <v>2.44692</v>
      </c>
      <c r="P470">
        <v>2.2501706049328498</v>
      </c>
    </row>
    <row r="471" spans="1:16" x14ac:dyDescent="0.25">
      <c r="A471">
        <v>2.3283182563673601</v>
      </c>
      <c r="B471">
        <v>0.15730422940335401</v>
      </c>
      <c r="C471">
        <v>0.16401773596743599</v>
      </c>
      <c r="D471">
        <v>0.17973318598991</v>
      </c>
      <c r="E471">
        <v>4.6976587502327499E-2</v>
      </c>
      <c r="F471">
        <v>0</v>
      </c>
      <c r="G471">
        <v>1.9718123714249202E-3</v>
      </c>
      <c r="H471">
        <v>0</v>
      </c>
      <c r="I471">
        <v>0</v>
      </c>
      <c r="J471">
        <v>0</v>
      </c>
      <c r="K471">
        <v>0</v>
      </c>
      <c r="L471">
        <v>0.21542877658398699</v>
      </c>
      <c r="M471">
        <v>3.5279903783601898E-4</v>
      </c>
      <c r="N471">
        <v>1</v>
      </c>
      <c r="O471">
        <v>2.44692</v>
      </c>
      <c r="P471">
        <v>2.2501706049328498</v>
      </c>
    </row>
    <row r="472" spans="1:16" x14ac:dyDescent="0.25">
      <c r="A472">
        <v>2.33328268761761</v>
      </c>
      <c r="B472">
        <v>0.153162316727254</v>
      </c>
      <c r="C472">
        <v>0.16285338835105001</v>
      </c>
      <c r="D472">
        <v>0.186300121747284</v>
      </c>
      <c r="E472">
        <v>4.8315322086788397E-2</v>
      </c>
      <c r="F472">
        <v>0</v>
      </c>
      <c r="G472">
        <v>2.0838786570123598E-3</v>
      </c>
      <c r="H472">
        <v>0</v>
      </c>
      <c r="I472">
        <v>0</v>
      </c>
      <c r="J472">
        <v>0</v>
      </c>
      <c r="K472">
        <v>0</v>
      </c>
      <c r="L472">
        <v>0.21542877658398699</v>
      </c>
      <c r="M472">
        <v>3.5279903783601898E-4</v>
      </c>
      <c r="N472">
        <v>1</v>
      </c>
      <c r="O472">
        <v>2.44692</v>
      </c>
      <c r="P472">
        <v>2.2501706049328498</v>
      </c>
    </row>
    <row r="473" spans="1:16" x14ac:dyDescent="0.25">
      <c r="A473">
        <v>2.33824711886786</v>
      </c>
      <c r="B473">
        <v>0.14902040405115499</v>
      </c>
      <c r="C473">
        <v>0.161689040734664</v>
      </c>
      <c r="D473">
        <v>0.19286705750465699</v>
      </c>
      <c r="E473">
        <v>4.9654056671249301E-2</v>
      </c>
      <c r="F473">
        <v>0</v>
      </c>
      <c r="G473">
        <v>2.1959449425997999E-3</v>
      </c>
      <c r="H473">
        <v>0</v>
      </c>
      <c r="I473">
        <v>0</v>
      </c>
      <c r="J473">
        <v>0</v>
      </c>
      <c r="K473">
        <v>0</v>
      </c>
      <c r="L473">
        <v>0.21542877658398699</v>
      </c>
      <c r="M473">
        <v>3.5279903783601898E-4</v>
      </c>
      <c r="N473">
        <v>1</v>
      </c>
      <c r="O473">
        <v>2.44692</v>
      </c>
      <c r="P473">
        <v>2.2501706049328498</v>
      </c>
    </row>
    <row r="474" spans="1:16" x14ac:dyDescent="0.25">
      <c r="A474">
        <v>2.3432115501181099</v>
      </c>
      <c r="B474">
        <v>0.1459681888769</v>
      </c>
      <c r="C474">
        <v>0.16052469311827899</v>
      </c>
      <c r="D474">
        <v>0.20021921401478501</v>
      </c>
      <c r="E474">
        <v>5.0993857672165001E-2</v>
      </c>
      <c r="F474">
        <v>0</v>
      </c>
      <c r="G474">
        <v>2.3080112281872499E-3</v>
      </c>
      <c r="H474">
        <v>0</v>
      </c>
      <c r="I474">
        <v>0</v>
      </c>
      <c r="J474">
        <v>0</v>
      </c>
      <c r="K474">
        <v>0</v>
      </c>
      <c r="L474">
        <v>0.21542877658398699</v>
      </c>
      <c r="M474">
        <v>3.5279903783601898E-4</v>
      </c>
      <c r="N474">
        <v>1</v>
      </c>
      <c r="O474">
        <v>2.44692</v>
      </c>
      <c r="P474">
        <v>2.2501706049328498</v>
      </c>
    </row>
    <row r="475" spans="1:16" x14ac:dyDescent="0.25">
      <c r="A475">
        <v>2.3481759813683598</v>
      </c>
      <c r="B475">
        <v>0.14339306354794201</v>
      </c>
      <c r="C475">
        <v>0.15936034550189301</v>
      </c>
      <c r="D475">
        <v>0.20791515478322201</v>
      </c>
      <c r="E475">
        <v>5.2394499034863498E-2</v>
      </c>
      <c r="F475">
        <v>0</v>
      </c>
      <c r="G475">
        <v>2.42007751377468E-3</v>
      </c>
      <c r="H475">
        <v>0</v>
      </c>
      <c r="I475">
        <v>0</v>
      </c>
      <c r="J475">
        <v>0</v>
      </c>
      <c r="K475">
        <v>0</v>
      </c>
      <c r="L475">
        <v>0.21542877658398699</v>
      </c>
      <c r="M475">
        <v>3.5279903783601898E-4</v>
      </c>
      <c r="N475">
        <v>1</v>
      </c>
      <c r="O475">
        <v>2.44692</v>
      </c>
      <c r="P475">
        <v>2.2501706049328498</v>
      </c>
    </row>
    <row r="476" spans="1:16" x14ac:dyDescent="0.25">
      <c r="A476">
        <v>2.3531404126186102</v>
      </c>
      <c r="B476">
        <v>0.140817938218983</v>
      </c>
      <c r="C476">
        <v>0.15819599788550701</v>
      </c>
      <c r="D476">
        <v>0.215611095551659</v>
      </c>
      <c r="E476">
        <v>5.37951403975621E-2</v>
      </c>
      <c r="F476">
        <v>1.26335344907771E-2</v>
      </c>
      <c r="G476">
        <v>2.5321437993621201E-3</v>
      </c>
      <c r="H476">
        <v>0</v>
      </c>
      <c r="I476">
        <v>0</v>
      </c>
      <c r="J476">
        <v>0</v>
      </c>
      <c r="K476">
        <v>0</v>
      </c>
      <c r="L476">
        <v>0.21542877658398699</v>
      </c>
      <c r="M476">
        <v>3.5279903783601898E-4</v>
      </c>
      <c r="N476">
        <v>1</v>
      </c>
      <c r="O476">
        <v>2.44692</v>
      </c>
      <c r="P476">
        <v>2.2501706049328498</v>
      </c>
    </row>
    <row r="477" spans="1:16" x14ac:dyDescent="0.25">
      <c r="A477">
        <v>2.3581048438688601</v>
      </c>
      <c r="B477">
        <v>0.13824281289002399</v>
      </c>
      <c r="C477">
        <v>0.157031650269122</v>
      </c>
      <c r="D477">
        <v>0.22330703632009599</v>
      </c>
      <c r="E477">
        <v>5.5195781760260701E-2</v>
      </c>
      <c r="F477">
        <v>1.4052682625970399E-2</v>
      </c>
      <c r="G477">
        <v>2.6442100849495601E-3</v>
      </c>
      <c r="H477">
        <v>0</v>
      </c>
      <c r="I477">
        <v>1.3695845915003401E-4</v>
      </c>
      <c r="J477">
        <v>0</v>
      </c>
      <c r="K477">
        <v>0</v>
      </c>
      <c r="L477">
        <v>0.21542877658398699</v>
      </c>
      <c r="M477">
        <v>3.5279903783601898E-4</v>
      </c>
      <c r="N477">
        <v>1</v>
      </c>
      <c r="O477">
        <v>2.44692</v>
      </c>
      <c r="P477">
        <v>2.2501706049328498</v>
      </c>
    </row>
    <row r="478" spans="1:16" x14ac:dyDescent="0.25">
      <c r="A478">
        <v>2.36306927511911</v>
      </c>
      <c r="B478">
        <v>0.13566768756106501</v>
      </c>
      <c r="C478">
        <v>0.154798176792213</v>
      </c>
      <c r="D478">
        <v>0.23123711905243099</v>
      </c>
      <c r="E478">
        <v>5.6596423122959198E-2</v>
      </c>
      <c r="F478">
        <v>1.5471830761163499E-2</v>
      </c>
      <c r="G478">
        <v>2.7562763705369902E-3</v>
      </c>
      <c r="H478">
        <v>0</v>
      </c>
      <c r="I478">
        <v>1.4230164955583499E-4</v>
      </c>
      <c r="J478">
        <v>0</v>
      </c>
      <c r="K478">
        <v>0</v>
      </c>
      <c r="L478">
        <v>0.21542877658398699</v>
      </c>
      <c r="M478">
        <v>3.5279903783601898E-4</v>
      </c>
      <c r="N478">
        <v>1</v>
      </c>
      <c r="O478">
        <v>2.44692</v>
      </c>
      <c r="P478">
        <v>2.2501706049328498</v>
      </c>
    </row>
    <row r="479" spans="1:16" x14ac:dyDescent="0.25">
      <c r="A479">
        <v>2.3680337063693599</v>
      </c>
      <c r="B479">
        <v>0.133092562232106</v>
      </c>
      <c r="C479">
        <v>0.15237892392427699</v>
      </c>
      <c r="D479">
        <v>0.23930716806937199</v>
      </c>
      <c r="E479">
        <v>5.79970644856578E-2</v>
      </c>
      <c r="F479">
        <v>1.6890978896356799E-2</v>
      </c>
      <c r="G479">
        <v>2.8683426561244298E-3</v>
      </c>
      <c r="H479">
        <v>0</v>
      </c>
      <c r="I479">
        <v>1.47644839961636E-4</v>
      </c>
      <c r="J479">
        <v>0</v>
      </c>
      <c r="K479">
        <v>0</v>
      </c>
      <c r="L479">
        <v>0.21542877658398699</v>
      </c>
      <c r="M479">
        <v>3.5279903783601898E-4</v>
      </c>
      <c r="N479">
        <v>1</v>
      </c>
      <c r="O479">
        <v>2.44692</v>
      </c>
      <c r="P479">
        <v>2.2501706049328498</v>
      </c>
    </row>
    <row r="480" spans="1:16" x14ac:dyDescent="0.25">
      <c r="A480">
        <v>2.3729981376196099</v>
      </c>
      <c r="B480">
        <v>0.13051743690314699</v>
      </c>
      <c r="C480">
        <v>0.149959671056341</v>
      </c>
      <c r="D480">
        <v>0.24737721708631299</v>
      </c>
      <c r="E480">
        <v>5.9397705848356401E-2</v>
      </c>
      <c r="F480">
        <v>1.8310127031550098E-2</v>
      </c>
      <c r="G480">
        <v>2.9804089417118699E-3</v>
      </c>
      <c r="H480">
        <v>0</v>
      </c>
      <c r="I480">
        <v>1.5298803036743701E-4</v>
      </c>
      <c r="J480">
        <v>0</v>
      </c>
      <c r="K480">
        <v>0</v>
      </c>
      <c r="L480">
        <v>0.21542877658398699</v>
      </c>
      <c r="M480">
        <v>3.5279903783601898E-4</v>
      </c>
      <c r="N480">
        <v>1</v>
      </c>
      <c r="O480">
        <v>2.44692</v>
      </c>
      <c r="P480">
        <v>2.2501706049328498</v>
      </c>
    </row>
    <row r="481" spans="1:16" x14ac:dyDescent="0.25">
      <c r="A481">
        <v>2.37796256886987</v>
      </c>
      <c r="B481">
        <v>0.12794231157418801</v>
      </c>
      <c r="C481">
        <v>0.148127486762928</v>
      </c>
      <c r="D481">
        <v>0.25544726610325502</v>
      </c>
      <c r="E481">
        <v>6.07983472110551E-2</v>
      </c>
      <c r="F481">
        <v>1.9729275166743301E-2</v>
      </c>
      <c r="G481">
        <v>3.0924752272993099E-3</v>
      </c>
      <c r="H481">
        <v>0</v>
      </c>
      <c r="I481">
        <v>1.5833122077323701E-4</v>
      </c>
      <c r="J481">
        <v>0</v>
      </c>
      <c r="K481">
        <v>0</v>
      </c>
      <c r="L481">
        <v>0.21542877658398699</v>
      </c>
      <c r="M481">
        <v>3.5279903783601898E-4</v>
      </c>
      <c r="N481">
        <v>1</v>
      </c>
      <c r="O481">
        <v>2.44692</v>
      </c>
      <c r="P481">
        <v>2.2501706049328498</v>
      </c>
    </row>
    <row r="482" spans="1:16" x14ac:dyDescent="0.25">
      <c r="A482">
        <v>2.3829270001201199</v>
      </c>
      <c r="B482">
        <v>0.125367186245229</v>
      </c>
      <c r="C482">
        <v>0.146351399742844</v>
      </c>
      <c r="D482">
        <v>0.263160585345941</v>
      </c>
      <c r="E482">
        <v>6.2198988573753597E-2</v>
      </c>
      <c r="F482">
        <v>2.11484233019365E-2</v>
      </c>
      <c r="G482">
        <v>3.20454151288674E-3</v>
      </c>
      <c r="H482">
        <v>0</v>
      </c>
      <c r="I482">
        <v>1.6367441117903799E-4</v>
      </c>
      <c r="J482">
        <v>0</v>
      </c>
      <c r="K482">
        <v>0</v>
      </c>
      <c r="L482">
        <v>0.21542877658398699</v>
      </c>
      <c r="M482">
        <v>3.5279903783601898E-4</v>
      </c>
      <c r="N482">
        <v>1</v>
      </c>
      <c r="O482">
        <v>2.44692</v>
      </c>
      <c r="P482">
        <v>2.2501706049328498</v>
      </c>
    </row>
    <row r="483" spans="1:16" x14ac:dyDescent="0.25">
      <c r="A483">
        <v>2.3878914313703699</v>
      </c>
      <c r="B483">
        <v>0.122792060916271</v>
      </c>
      <c r="C483">
        <v>0.144575312722759</v>
      </c>
      <c r="D483">
        <v>0.27058930597505698</v>
      </c>
      <c r="E483">
        <v>6.3599629936452198E-2</v>
      </c>
      <c r="F483">
        <v>2.2567571437129699E-2</v>
      </c>
      <c r="G483">
        <v>3.3166077984741801E-3</v>
      </c>
      <c r="H483">
        <v>0</v>
      </c>
      <c r="I483">
        <v>1.69017601584839E-4</v>
      </c>
      <c r="J483">
        <v>0</v>
      </c>
      <c r="K483">
        <v>0</v>
      </c>
      <c r="L483">
        <v>0.21542877658398699</v>
      </c>
      <c r="M483">
        <v>3.5279903783601898E-4</v>
      </c>
      <c r="N483">
        <v>1</v>
      </c>
      <c r="O483">
        <v>2.44692</v>
      </c>
      <c r="P483">
        <v>2.2501706049328498</v>
      </c>
    </row>
    <row r="484" spans="1:16" x14ac:dyDescent="0.25">
      <c r="A484">
        <v>2.3928558626206202</v>
      </c>
      <c r="B484">
        <v>0.120216935587312</v>
      </c>
      <c r="C484">
        <v>0.142799225702675</v>
      </c>
      <c r="D484">
        <v>0.27801802660417402</v>
      </c>
      <c r="E484">
        <v>6.50002712991508E-2</v>
      </c>
      <c r="F484">
        <v>2.3986719572323002E-2</v>
      </c>
      <c r="G484">
        <v>3.4286740840616201E-3</v>
      </c>
      <c r="H484">
        <v>0</v>
      </c>
      <c r="I484">
        <v>1.7436079199064001E-4</v>
      </c>
      <c r="J484">
        <v>0</v>
      </c>
      <c r="K484">
        <v>0</v>
      </c>
      <c r="L484">
        <v>0.21542877658398699</v>
      </c>
      <c r="M484">
        <v>3.5279903783601898E-4</v>
      </c>
      <c r="N484">
        <v>1</v>
      </c>
      <c r="O484">
        <v>2.44692</v>
      </c>
      <c r="P484">
        <v>2.2501706049328498</v>
      </c>
    </row>
    <row r="485" spans="1:16" x14ac:dyDescent="0.25">
      <c r="A485">
        <v>2.3978202938708701</v>
      </c>
      <c r="B485">
        <v>0.11764181025835301</v>
      </c>
      <c r="C485">
        <v>0.14099542688936501</v>
      </c>
      <c r="D485">
        <v>0.285446747233291</v>
      </c>
      <c r="E485">
        <v>6.6406016152413899E-2</v>
      </c>
      <c r="F485">
        <v>2.5405867707516301E-2</v>
      </c>
      <c r="G485">
        <v>3.5407403696490602E-3</v>
      </c>
      <c r="H485">
        <v>0</v>
      </c>
      <c r="I485">
        <v>1.7970398239643999E-4</v>
      </c>
      <c r="J485">
        <v>0</v>
      </c>
      <c r="K485">
        <v>0</v>
      </c>
      <c r="L485">
        <v>0.21542877658398699</v>
      </c>
      <c r="M485">
        <v>3.5279903783601898E-4</v>
      </c>
      <c r="N485">
        <v>1</v>
      </c>
      <c r="O485">
        <v>2.44692</v>
      </c>
      <c r="P485">
        <v>2.2501706049328498</v>
      </c>
    </row>
    <row r="486" spans="1:16" x14ac:dyDescent="0.25">
      <c r="A486">
        <v>2.4027847251211201</v>
      </c>
      <c r="B486">
        <v>0.11506668492939399</v>
      </c>
      <c r="C486">
        <v>0.13905126376833701</v>
      </c>
      <c r="D486">
        <v>0.29313552917492403</v>
      </c>
      <c r="E486">
        <v>6.7837610935856302E-2</v>
      </c>
      <c r="F486">
        <v>2.6825015842709399E-2</v>
      </c>
      <c r="G486">
        <v>3.6528066552364898E-3</v>
      </c>
      <c r="H486">
        <v>0</v>
      </c>
      <c r="I486">
        <v>1.85047172802241E-4</v>
      </c>
      <c r="J486">
        <v>0</v>
      </c>
      <c r="K486">
        <v>0</v>
      </c>
      <c r="L486">
        <v>0.21542877658398699</v>
      </c>
      <c r="M486">
        <v>3.5279903783601898E-4</v>
      </c>
      <c r="N486">
        <v>1</v>
      </c>
      <c r="O486">
        <v>2.44692</v>
      </c>
      <c r="P486">
        <v>2.2501706049328498</v>
      </c>
    </row>
    <row r="487" spans="1:16" x14ac:dyDescent="0.25">
      <c r="A487">
        <v>2.40774915637137</v>
      </c>
      <c r="B487">
        <v>0.112491559600435</v>
      </c>
      <c r="C487">
        <v>0.13710710064730899</v>
      </c>
      <c r="D487">
        <v>0.30109869051501398</v>
      </c>
      <c r="E487">
        <v>6.9269205719298801E-2</v>
      </c>
      <c r="F487">
        <v>2.8244163977902699E-2</v>
      </c>
      <c r="G487">
        <v>3.7834761844207599E-3</v>
      </c>
      <c r="H487">
        <v>0</v>
      </c>
      <c r="I487">
        <v>1.9039036320804201E-4</v>
      </c>
      <c r="J487">
        <v>0</v>
      </c>
      <c r="K487">
        <v>0</v>
      </c>
      <c r="L487">
        <v>0.21542877658398699</v>
      </c>
      <c r="M487">
        <v>3.5279903783601898E-4</v>
      </c>
      <c r="N487">
        <v>1</v>
      </c>
      <c r="O487">
        <v>2.44692</v>
      </c>
      <c r="P487">
        <v>2.2501706049328498</v>
      </c>
    </row>
    <row r="488" spans="1:16" x14ac:dyDescent="0.25">
      <c r="A488">
        <v>2.4127135876216199</v>
      </c>
      <c r="B488">
        <v>0.109916434271476</v>
      </c>
      <c r="C488">
        <v>0.13516293752628</v>
      </c>
      <c r="D488">
        <v>0.30906185185510399</v>
      </c>
      <c r="E488">
        <v>7.0700800502741398E-2</v>
      </c>
      <c r="F488">
        <v>2.9663312113095901E-2</v>
      </c>
      <c r="G488">
        <v>3.9821315978223297E-3</v>
      </c>
      <c r="H488">
        <v>0</v>
      </c>
      <c r="I488">
        <v>1.9573355361384299E-4</v>
      </c>
      <c r="J488">
        <v>0</v>
      </c>
      <c r="K488">
        <v>0</v>
      </c>
      <c r="L488">
        <v>0.21542877658398699</v>
      </c>
      <c r="M488">
        <v>3.5279903783601898E-4</v>
      </c>
      <c r="N488">
        <v>1</v>
      </c>
      <c r="O488">
        <v>2.44692</v>
      </c>
      <c r="P488">
        <v>2.2501706049328498</v>
      </c>
    </row>
    <row r="489" spans="1:16" x14ac:dyDescent="0.25">
      <c r="A489">
        <v>2.4176780188718698</v>
      </c>
      <c r="B489">
        <v>0.107927575047849</v>
      </c>
      <c r="C489">
        <v>0.13321877440525201</v>
      </c>
      <c r="D489">
        <v>0.317025013195193</v>
      </c>
      <c r="E489">
        <v>7.2132395286183898E-2</v>
      </c>
      <c r="F489">
        <v>3.1082460248289201E-2</v>
      </c>
      <c r="G489">
        <v>4.1807870112239099E-3</v>
      </c>
      <c r="H489">
        <v>0</v>
      </c>
      <c r="I489">
        <v>2.01076744019643E-4</v>
      </c>
      <c r="J489">
        <v>0</v>
      </c>
      <c r="K489">
        <v>0</v>
      </c>
      <c r="L489">
        <v>0.21542877658398699</v>
      </c>
      <c r="M489">
        <v>3.5279903783601898E-4</v>
      </c>
      <c r="N489">
        <v>1</v>
      </c>
      <c r="O489">
        <v>2.44692</v>
      </c>
      <c r="P489">
        <v>2.2501706049328498</v>
      </c>
    </row>
    <row r="490" spans="1:16" x14ac:dyDescent="0.25">
      <c r="A490">
        <v>2.4226424501221202</v>
      </c>
      <c r="B490">
        <v>0.10611037225614001</v>
      </c>
      <c r="C490">
        <v>0.131283655037639</v>
      </c>
      <c r="D490">
        <v>0.32476735268672402</v>
      </c>
      <c r="E490">
        <v>7.35639900696263E-2</v>
      </c>
      <c r="F490">
        <v>3.2501608383482303E-2</v>
      </c>
      <c r="G490">
        <v>4.3794424246254701E-3</v>
      </c>
      <c r="H490">
        <v>2.0625914029208398E-3</v>
      </c>
      <c r="I490">
        <v>2.0641993442544401E-4</v>
      </c>
      <c r="J490">
        <v>0</v>
      </c>
      <c r="K490">
        <v>0</v>
      </c>
      <c r="L490">
        <v>0.21542877658398699</v>
      </c>
      <c r="M490">
        <v>3.5279903783601898E-4</v>
      </c>
      <c r="N490">
        <v>1</v>
      </c>
      <c r="O490">
        <v>2.44692</v>
      </c>
      <c r="P490">
        <v>2.2501706049328498</v>
      </c>
    </row>
    <row r="491" spans="1:16" x14ac:dyDescent="0.25">
      <c r="A491">
        <v>2.4276068813723701</v>
      </c>
      <c r="B491">
        <v>0.104293169464431</v>
      </c>
      <c r="C491">
        <v>0.129361180944113</v>
      </c>
      <c r="D491">
        <v>0.332200931791787</v>
      </c>
      <c r="E491">
        <v>7.4995584853068897E-2</v>
      </c>
      <c r="F491">
        <v>3.3920756518675599E-2</v>
      </c>
      <c r="G491">
        <v>4.5780978380270503E-3</v>
      </c>
      <c r="H491">
        <v>2.2177681326167702E-3</v>
      </c>
      <c r="I491">
        <v>2.1176312483124499E-4</v>
      </c>
      <c r="J491">
        <v>0</v>
      </c>
      <c r="K491">
        <v>0</v>
      </c>
      <c r="L491">
        <v>0.21542877658398699</v>
      </c>
      <c r="M491">
        <v>3.5279903783601898E-4</v>
      </c>
      <c r="N491">
        <v>1</v>
      </c>
      <c r="O491">
        <v>2.44692</v>
      </c>
      <c r="P491">
        <v>2.2501706049328498</v>
      </c>
    </row>
    <row r="492" spans="1:16" x14ac:dyDescent="0.25">
      <c r="A492">
        <v>2.4325713126226201</v>
      </c>
      <c r="B492">
        <v>0.102475966672722</v>
      </c>
      <c r="C492">
        <v>0.127438706850588</v>
      </c>
      <c r="D492">
        <v>0.33963451089684998</v>
      </c>
      <c r="E492">
        <v>7.6427179636511397E-2</v>
      </c>
      <c r="F492">
        <v>3.6041283198641402E-2</v>
      </c>
      <c r="G492">
        <v>4.7767532514286304E-3</v>
      </c>
      <c r="H492">
        <v>2.3729448623126901E-3</v>
      </c>
      <c r="I492">
        <v>2.2180520369192199E-4</v>
      </c>
      <c r="J492">
        <v>0</v>
      </c>
      <c r="K492">
        <v>0</v>
      </c>
      <c r="L492">
        <v>0.21542877658398699</v>
      </c>
      <c r="M492">
        <v>3.5279903783601898E-4</v>
      </c>
      <c r="N492">
        <v>1</v>
      </c>
      <c r="O492">
        <v>2.44692</v>
      </c>
      <c r="P492">
        <v>2.2501706049328498</v>
      </c>
    </row>
    <row r="493" spans="1:16" x14ac:dyDescent="0.25">
      <c r="A493">
        <v>2.43753574387287</v>
      </c>
      <c r="B493">
        <v>0.100658763881012</v>
      </c>
      <c r="C493">
        <v>0.125516232757062</v>
      </c>
      <c r="D493">
        <v>0.34706809000191402</v>
      </c>
      <c r="E493">
        <v>7.7858774419953994E-2</v>
      </c>
      <c r="F493">
        <v>3.89236859777536E-2</v>
      </c>
      <c r="G493">
        <v>4.9754086648302002E-3</v>
      </c>
      <c r="H493">
        <v>2.52812159200861E-3</v>
      </c>
      <c r="I493">
        <v>2.34873669655642E-4</v>
      </c>
      <c r="J493">
        <v>0</v>
      </c>
      <c r="K493">
        <v>0</v>
      </c>
      <c r="L493">
        <v>0.21542877658398699</v>
      </c>
      <c r="M493">
        <v>3.5279903783601898E-4</v>
      </c>
      <c r="N493">
        <v>1</v>
      </c>
      <c r="O493">
        <v>2.44692</v>
      </c>
      <c r="P493">
        <v>2.2501706049328498</v>
      </c>
    </row>
    <row r="494" spans="1:16" x14ac:dyDescent="0.25">
      <c r="A494">
        <v>2.4425001751231199</v>
      </c>
      <c r="B494">
        <v>9.8841561089303795E-2</v>
      </c>
      <c r="C494">
        <v>0.123593758663537</v>
      </c>
      <c r="D494">
        <v>0.35431436516349701</v>
      </c>
      <c r="E494">
        <v>7.9290369203396396E-2</v>
      </c>
      <c r="F494">
        <v>4.1806088756865499E-2</v>
      </c>
      <c r="G494">
        <v>5.1740640782317604E-3</v>
      </c>
      <c r="H494">
        <v>2.68329832170452E-3</v>
      </c>
      <c r="I494">
        <v>2.4794213561936098E-4</v>
      </c>
      <c r="J494">
        <v>0</v>
      </c>
      <c r="K494">
        <v>0</v>
      </c>
      <c r="L494">
        <v>0.21542877658398699</v>
      </c>
      <c r="M494">
        <v>3.5279903783601898E-4</v>
      </c>
      <c r="N494">
        <v>1</v>
      </c>
      <c r="O494">
        <v>2.44692</v>
      </c>
      <c r="P494">
        <v>2.2501706049328498</v>
      </c>
    </row>
    <row r="495" spans="1:16" x14ac:dyDescent="0.25">
      <c r="A495">
        <v>2.4474646063733698</v>
      </c>
      <c r="B495">
        <v>9.7024358297594607E-2</v>
      </c>
      <c r="C495">
        <v>0.121787836070511</v>
      </c>
      <c r="D495">
        <v>0.36052812480313601</v>
      </c>
      <c r="E495">
        <v>8.0721963986838993E-2</v>
      </c>
      <c r="F495">
        <v>4.4688491535977697E-2</v>
      </c>
      <c r="G495">
        <v>5.3727194916333397E-3</v>
      </c>
      <c r="H495">
        <v>2.8384750514004399E-3</v>
      </c>
      <c r="I495">
        <v>2.6101060158308098E-4</v>
      </c>
      <c r="J495">
        <v>0</v>
      </c>
      <c r="K495">
        <v>0</v>
      </c>
      <c r="L495">
        <v>0.21542877658398699</v>
      </c>
      <c r="M495">
        <v>3.5279903783601898E-4</v>
      </c>
      <c r="N495">
        <v>1</v>
      </c>
      <c r="O495">
        <v>2.44692</v>
      </c>
      <c r="P495">
        <v>2.2501706049328498</v>
      </c>
    </row>
    <row r="496" spans="1:16" x14ac:dyDescent="0.25">
      <c r="A496">
        <v>2.4524290376236202</v>
      </c>
      <c r="B496">
        <v>9.5207155505885405E-2</v>
      </c>
      <c r="C496">
        <v>0.120017524623724</v>
      </c>
      <c r="D496">
        <v>0.366741884442775</v>
      </c>
      <c r="E496">
        <v>8.2169382289885698E-2</v>
      </c>
      <c r="F496">
        <v>4.7570894315089901E-2</v>
      </c>
      <c r="G496">
        <v>5.5713749050349199E-3</v>
      </c>
      <c r="H496">
        <v>2.9936517810963698E-3</v>
      </c>
      <c r="I496">
        <v>2.7407906754680099E-4</v>
      </c>
      <c r="J496">
        <v>0</v>
      </c>
      <c r="K496">
        <v>0</v>
      </c>
      <c r="L496">
        <v>0.21542877658398699</v>
      </c>
      <c r="M496">
        <v>3.5279903783601898E-4</v>
      </c>
      <c r="N496">
        <v>1</v>
      </c>
      <c r="O496">
        <v>2.44692</v>
      </c>
      <c r="P496">
        <v>2.2501706049328498</v>
      </c>
    </row>
    <row r="497" spans="1:16" x14ac:dyDescent="0.25">
      <c r="A497">
        <v>2.4573934688738701</v>
      </c>
      <c r="B497">
        <v>9.33899527141763E-2</v>
      </c>
      <c r="C497">
        <v>0.118247213176936</v>
      </c>
      <c r="D497">
        <v>0.372955644082414</v>
      </c>
      <c r="E497">
        <v>8.3651607967482902E-2</v>
      </c>
      <c r="F497">
        <v>5.04532970942018E-2</v>
      </c>
      <c r="G497">
        <v>5.7700303184364801E-3</v>
      </c>
      <c r="H497">
        <v>3.1488285107922698E-3</v>
      </c>
      <c r="I497">
        <v>2.8714753351052002E-4</v>
      </c>
      <c r="J497">
        <v>0</v>
      </c>
      <c r="K497">
        <v>0</v>
      </c>
      <c r="L497">
        <v>0.21542877658398699</v>
      </c>
      <c r="M497">
        <v>3.5279903783601898E-4</v>
      </c>
      <c r="N497">
        <v>1</v>
      </c>
      <c r="O497">
        <v>2.44692</v>
      </c>
      <c r="P497">
        <v>2.2501706049328498</v>
      </c>
    </row>
    <row r="498" spans="1:16" x14ac:dyDescent="0.25">
      <c r="A498">
        <v>2.46235790012412</v>
      </c>
      <c r="B498">
        <v>9.1572749922467098E-2</v>
      </c>
      <c r="C498">
        <v>0.11647690173014801</v>
      </c>
      <c r="D498">
        <v>0.37916940372205299</v>
      </c>
      <c r="E498">
        <v>8.5133833645080301E-2</v>
      </c>
      <c r="F498">
        <v>5.3335699873313998E-2</v>
      </c>
      <c r="G498">
        <v>5.9686857318380498E-3</v>
      </c>
      <c r="H498">
        <v>3.3040052404882001E-3</v>
      </c>
      <c r="I498">
        <v>3.00215999474241E-4</v>
      </c>
      <c r="J498">
        <v>0</v>
      </c>
      <c r="K498">
        <v>0</v>
      </c>
      <c r="L498">
        <v>0.21542877658398699</v>
      </c>
      <c r="M498">
        <v>3.5279903783601898E-4</v>
      </c>
      <c r="N498">
        <v>1</v>
      </c>
      <c r="O498">
        <v>2.44692</v>
      </c>
      <c r="P498">
        <v>2.2501706049328498</v>
      </c>
    </row>
    <row r="499" spans="1:16" x14ac:dyDescent="0.25">
      <c r="A499">
        <v>2.46732233137437</v>
      </c>
      <c r="B499">
        <v>8.9755547130757896E-2</v>
      </c>
      <c r="C499">
        <v>0.114651248716232</v>
      </c>
      <c r="D499">
        <v>0.38538316336169198</v>
      </c>
      <c r="E499">
        <v>8.6616059322677699E-2</v>
      </c>
      <c r="F499">
        <v>5.6218102652426202E-2</v>
      </c>
      <c r="G499">
        <v>6.16734114523963E-3</v>
      </c>
      <c r="H499">
        <v>3.4591819701841201E-3</v>
      </c>
      <c r="I499">
        <v>3.13284465437961E-4</v>
      </c>
      <c r="J499">
        <v>0</v>
      </c>
      <c r="K499">
        <v>0</v>
      </c>
      <c r="L499">
        <v>0.21542877658398699</v>
      </c>
      <c r="M499">
        <v>3.5279903783601898E-4</v>
      </c>
      <c r="N499">
        <v>1</v>
      </c>
      <c r="O499">
        <v>2.44692</v>
      </c>
      <c r="P499">
        <v>2.2501706049328498</v>
      </c>
    </row>
    <row r="500" spans="1:16" x14ac:dyDescent="0.25">
      <c r="A500">
        <v>2.4722867626246199</v>
      </c>
      <c r="B500">
        <v>8.7938344339048694E-2</v>
      </c>
      <c r="C500">
        <v>0.112788615085747</v>
      </c>
      <c r="D500">
        <v>0.38980754324755201</v>
      </c>
      <c r="E500">
        <v>8.8098285000275098E-2</v>
      </c>
      <c r="F500">
        <v>5.91005054315384E-2</v>
      </c>
      <c r="G500">
        <v>6.4102934593636201E-3</v>
      </c>
      <c r="H500">
        <v>3.61435869988004E-3</v>
      </c>
      <c r="I500">
        <v>3.2635293140168101E-4</v>
      </c>
      <c r="J500">
        <v>0</v>
      </c>
      <c r="K500">
        <v>7.7074492124253003E-4</v>
      </c>
      <c r="L500">
        <v>0.21542877658398699</v>
      </c>
      <c r="M500">
        <v>3.5279903783601898E-4</v>
      </c>
      <c r="N500">
        <v>1</v>
      </c>
      <c r="O500">
        <v>2.44692</v>
      </c>
      <c r="P500">
        <v>2.2501706049328498</v>
      </c>
    </row>
    <row r="501" spans="1:16" x14ac:dyDescent="0.25">
      <c r="A501">
        <v>2.4772511938748698</v>
      </c>
      <c r="B501">
        <v>8.6121141547339602E-2</v>
      </c>
      <c r="C501">
        <v>0.110925981455263</v>
      </c>
      <c r="D501">
        <v>0.39407879036773402</v>
      </c>
      <c r="E501">
        <v>8.9580510677872302E-2</v>
      </c>
      <c r="F501">
        <v>6.1982908210650299E-2</v>
      </c>
      <c r="G501">
        <v>6.7140701888627101E-3</v>
      </c>
      <c r="H501">
        <v>3.76953542957595E-3</v>
      </c>
      <c r="I501">
        <v>3.3942139736539999E-4</v>
      </c>
      <c r="J501">
        <v>0</v>
      </c>
      <c r="K501">
        <v>7.7408407008597703E-4</v>
      </c>
      <c r="L501">
        <v>0.21542877658398699</v>
      </c>
      <c r="M501">
        <v>3.5279903783601898E-4</v>
      </c>
      <c r="N501">
        <v>1</v>
      </c>
      <c r="O501">
        <v>2.44692</v>
      </c>
      <c r="P501">
        <v>2.2501706049328498</v>
      </c>
    </row>
    <row r="502" spans="1:16" x14ac:dyDescent="0.25">
      <c r="A502">
        <v>2.4822156251251202</v>
      </c>
      <c r="B502">
        <v>8.43039387556304E-2</v>
      </c>
      <c r="C502">
        <v>0.109063347824779</v>
      </c>
      <c r="D502">
        <v>0.39835003748791697</v>
      </c>
      <c r="E502">
        <v>9.1062736355469701E-2</v>
      </c>
      <c r="F502">
        <v>6.4865310989762504E-2</v>
      </c>
      <c r="G502">
        <v>7.01784691836184E-3</v>
      </c>
      <c r="H502">
        <v>3.9247121592718703E-3</v>
      </c>
      <c r="I502">
        <v>3.5248986332911999E-4</v>
      </c>
      <c r="J502">
        <v>0</v>
      </c>
      <c r="K502">
        <v>7.7742321892942403E-4</v>
      </c>
      <c r="L502">
        <v>0.21542877658398699</v>
      </c>
      <c r="M502">
        <v>3.5279903783601898E-4</v>
      </c>
      <c r="N502">
        <v>1</v>
      </c>
      <c r="O502">
        <v>2.44692</v>
      </c>
      <c r="P502">
        <v>2.2501706049328498</v>
      </c>
    </row>
    <row r="503" spans="1:16" x14ac:dyDescent="0.25">
      <c r="A503">
        <v>2.4871800563753701</v>
      </c>
      <c r="B503">
        <v>8.2962493090093403E-2</v>
      </c>
      <c r="C503">
        <v>0.107200714194295</v>
      </c>
      <c r="D503">
        <v>0.40262128460809998</v>
      </c>
      <c r="E503">
        <v>9.2544962033067099E-2</v>
      </c>
      <c r="F503">
        <v>6.7747713768874701E-2</v>
      </c>
      <c r="G503">
        <v>7.3216236478609604E-3</v>
      </c>
      <c r="H503">
        <v>4.0798888889677903E-3</v>
      </c>
      <c r="I503">
        <v>3.6555832929284E-4</v>
      </c>
      <c r="J503">
        <v>0</v>
      </c>
      <c r="K503">
        <v>7.80762367772872E-4</v>
      </c>
      <c r="L503">
        <v>0.21542877658398699</v>
      </c>
      <c r="M503">
        <v>3.5279903783601898E-4</v>
      </c>
      <c r="N503">
        <v>1</v>
      </c>
      <c r="O503">
        <v>2.44692</v>
      </c>
      <c r="P503">
        <v>2.2501706049328498</v>
      </c>
    </row>
    <row r="504" spans="1:16" x14ac:dyDescent="0.25">
      <c r="A504">
        <v>2.49214448762562</v>
      </c>
      <c r="B504">
        <v>8.1670045851398504E-2</v>
      </c>
      <c r="C504">
        <v>0.105648851094321</v>
      </c>
      <c r="D504">
        <v>0.40689253172828299</v>
      </c>
      <c r="E504">
        <v>9.4027187710664498E-2</v>
      </c>
      <c r="F504">
        <v>7.0630116547986899E-2</v>
      </c>
      <c r="G504">
        <v>7.6254003773600799E-3</v>
      </c>
      <c r="H504">
        <v>4.2350656186637197E-3</v>
      </c>
      <c r="I504">
        <v>3.7862679525656E-4</v>
      </c>
      <c r="J504">
        <v>0</v>
      </c>
      <c r="K504">
        <v>7.84101516616319E-4</v>
      </c>
      <c r="L504">
        <v>0.21542877658398699</v>
      </c>
      <c r="M504">
        <v>3.5279903783601898E-4</v>
      </c>
      <c r="N504">
        <v>1</v>
      </c>
      <c r="O504">
        <v>2.44692</v>
      </c>
      <c r="P504">
        <v>2.2501706049328498</v>
      </c>
    </row>
    <row r="505" spans="1:16" x14ac:dyDescent="0.25">
      <c r="A505">
        <v>2.4971089188758699</v>
      </c>
      <c r="B505">
        <v>8.0377598612703799E-2</v>
      </c>
      <c r="C505">
        <v>0.104151170128528</v>
      </c>
      <c r="D505">
        <v>0.411163778848465</v>
      </c>
      <c r="E505">
        <v>9.5509413388261702E-2</v>
      </c>
      <c r="F505">
        <v>7.3512519327098805E-2</v>
      </c>
      <c r="G505">
        <v>7.9291771068591803E-3</v>
      </c>
      <c r="H505">
        <v>4.3902423483596197E-3</v>
      </c>
      <c r="I505">
        <v>3.9169526122027898E-4</v>
      </c>
      <c r="J505">
        <v>0</v>
      </c>
      <c r="K505">
        <v>7.87440665459766E-4</v>
      </c>
      <c r="L505">
        <v>0.21542877658398699</v>
      </c>
      <c r="M505">
        <v>3.5279903783601898E-4</v>
      </c>
      <c r="N505">
        <v>1</v>
      </c>
      <c r="O505">
        <v>2.44692</v>
      </c>
      <c r="P505">
        <v>2.2501706049328498</v>
      </c>
    </row>
    <row r="506" spans="1:16" x14ac:dyDescent="0.25">
      <c r="A506">
        <v>2.5020733501261199</v>
      </c>
      <c r="B506">
        <v>7.9085151374008997E-2</v>
      </c>
      <c r="C506">
        <v>0.10265348916273501</v>
      </c>
      <c r="D506">
        <v>0.41530468431270001</v>
      </c>
      <c r="E506">
        <v>9.6976225779536004E-2</v>
      </c>
      <c r="F506">
        <v>7.6394922106211002E-2</v>
      </c>
      <c r="G506">
        <v>8.2329538363582998E-3</v>
      </c>
      <c r="H506">
        <v>4.5764550071186903E-3</v>
      </c>
      <c r="I506">
        <v>4.0771016174482E-4</v>
      </c>
      <c r="J506">
        <v>0</v>
      </c>
      <c r="K506">
        <v>7.9077981430321397E-4</v>
      </c>
      <c r="L506">
        <v>0.21542877658398699</v>
      </c>
      <c r="M506">
        <v>3.5279903783601898E-4</v>
      </c>
      <c r="N506">
        <v>1</v>
      </c>
      <c r="O506">
        <v>2.44692</v>
      </c>
      <c r="P506">
        <v>2.2501706049328498</v>
      </c>
    </row>
    <row r="507" spans="1:16" x14ac:dyDescent="0.25">
      <c r="A507">
        <v>2.5070377813763698</v>
      </c>
      <c r="B507">
        <v>7.7792704135314195E-2</v>
      </c>
      <c r="C507">
        <v>0.101155808196942</v>
      </c>
      <c r="D507">
        <v>0.41863449057590602</v>
      </c>
      <c r="E507">
        <v>9.8347123291327596E-2</v>
      </c>
      <c r="F507">
        <v>7.92773248853232E-2</v>
      </c>
      <c r="G507">
        <v>8.5367305658574193E-3</v>
      </c>
      <c r="H507">
        <v>4.8357642546556596E-3</v>
      </c>
      <c r="I507">
        <v>4.4206034196777699E-4</v>
      </c>
      <c r="J507">
        <v>0</v>
      </c>
      <c r="K507">
        <v>7.9411896314666097E-4</v>
      </c>
      <c r="L507">
        <v>0.21542877658398699</v>
      </c>
      <c r="M507">
        <v>3.5279903783601898E-4</v>
      </c>
      <c r="N507">
        <v>1</v>
      </c>
      <c r="O507">
        <v>2.44692</v>
      </c>
      <c r="P507">
        <v>2.2501706049328498</v>
      </c>
    </row>
    <row r="508" spans="1:16" x14ac:dyDescent="0.25">
      <c r="A508">
        <v>2.5120022126266202</v>
      </c>
      <c r="B508">
        <v>7.6500256896619406E-2</v>
      </c>
      <c r="C508">
        <v>9.9658127231149404E-2</v>
      </c>
      <c r="D508">
        <v>0.42196429683911302</v>
      </c>
      <c r="E508">
        <v>9.9718020803119201E-2</v>
      </c>
      <c r="F508">
        <v>8.3449692842348405E-2</v>
      </c>
      <c r="G508">
        <v>8.8405072953565405E-3</v>
      </c>
      <c r="H508">
        <v>5.0950735021926203E-3</v>
      </c>
      <c r="I508">
        <v>4.7641052219073301E-4</v>
      </c>
      <c r="J508">
        <v>0</v>
      </c>
      <c r="K508">
        <v>7.9745811199010905E-4</v>
      </c>
      <c r="L508">
        <v>0.21542877658398699</v>
      </c>
      <c r="M508">
        <v>3.5279903783601898E-4</v>
      </c>
      <c r="N508">
        <v>1</v>
      </c>
      <c r="O508">
        <v>2.44692</v>
      </c>
      <c r="P508">
        <v>2.2501706049328498</v>
      </c>
    </row>
    <row r="509" spans="1:16" x14ac:dyDescent="0.25">
      <c r="A509">
        <v>2.5169666438768701</v>
      </c>
      <c r="B509">
        <v>7.5207809657924701E-2</v>
      </c>
      <c r="C509">
        <v>9.8160446265356596E-2</v>
      </c>
      <c r="D509">
        <v>0.42529410310231902</v>
      </c>
      <c r="E509">
        <v>0.10108891831491</v>
      </c>
      <c r="F509">
        <v>8.7654191168391404E-2</v>
      </c>
      <c r="G509">
        <v>9.1442840248556392E-3</v>
      </c>
      <c r="H509">
        <v>5.3543827497295601E-3</v>
      </c>
      <c r="I509">
        <v>5.1076070241368697E-4</v>
      </c>
      <c r="J509">
        <v>0</v>
      </c>
      <c r="K509">
        <v>8.0079726083355604E-4</v>
      </c>
      <c r="L509">
        <v>0.21542877658398699</v>
      </c>
      <c r="M509">
        <v>3.5279903783601898E-4</v>
      </c>
      <c r="N509">
        <v>1</v>
      </c>
      <c r="O509">
        <v>2.44692</v>
      </c>
      <c r="P509">
        <v>2.2501706049328498</v>
      </c>
    </row>
    <row r="510" spans="1:16" x14ac:dyDescent="0.25">
      <c r="A510">
        <v>2.52193107512712</v>
      </c>
      <c r="B510">
        <v>7.3915362419229899E-2</v>
      </c>
      <c r="C510">
        <v>9.6483131221132196E-2</v>
      </c>
      <c r="D510">
        <v>0.42862390936552502</v>
      </c>
      <c r="E510">
        <v>0.10245981582670199</v>
      </c>
      <c r="F510">
        <v>9.1858689494434806E-2</v>
      </c>
      <c r="G510">
        <v>9.4480607543547604E-3</v>
      </c>
      <c r="H510">
        <v>5.6136919972665199E-3</v>
      </c>
      <c r="I510">
        <v>5.4511088263664304E-4</v>
      </c>
      <c r="J510">
        <v>0</v>
      </c>
      <c r="K510">
        <v>8.0413640967700304E-4</v>
      </c>
      <c r="L510">
        <v>0.21542877658398699</v>
      </c>
      <c r="M510">
        <v>3.5279903783601898E-4</v>
      </c>
      <c r="N510">
        <v>1</v>
      </c>
      <c r="O510">
        <v>2.44692</v>
      </c>
      <c r="P510">
        <v>2.2501706049328498</v>
      </c>
    </row>
    <row r="511" spans="1:16" x14ac:dyDescent="0.25">
      <c r="A511">
        <v>2.5268955063773699</v>
      </c>
      <c r="B511">
        <v>7.2622915180535E-2</v>
      </c>
      <c r="C511">
        <v>9.4800865728581901E-2</v>
      </c>
      <c r="D511">
        <v>0.43195371562873203</v>
      </c>
      <c r="E511">
        <v>0.103830713338493</v>
      </c>
      <c r="F511">
        <v>9.6063187820478305E-2</v>
      </c>
      <c r="G511">
        <v>9.8017642042608193E-3</v>
      </c>
      <c r="H511">
        <v>5.8730012448034901E-3</v>
      </c>
      <c r="I511">
        <v>5.7946106285959999E-4</v>
      </c>
      <c r="J511">
        <v>0</v>
      </c>
      <c r="K511">
        <v>8.0747555852045102E-4</v>
      </c>
      <c r="L511">
        <v>0.21542877658398699</v>
      </c>
      <c r="M511">
        <v>3.5279903783601898E-4</v>
      </c>
      <c r="N511">
        <v>1</v>
      </c>
      <c r="O511">
        <v>2.44692</v>
      </c>
      <c r="P511">
        <v>2.2501706049328498</v>
      </c>
    </row>
    <row r="512" spans="1:16" x14ac:dyDescent="0.25">
      <c r="A512">
        <v>2.5318599376276198</v>
      </c>
      <c r="B512">
        <v>7.1330467941840198E-2</v>
      </c>
      <c r="C512">
        <v>9.3118600236031496E-2</v>
      </c>
      <c r="D512">
        <v>0.43528352189193897</v>
      </c>
      <c r="E512">
        <v>0.105201610850285</v>
      </c>
      <c r="F512">
        <v>0.100267686146521</v>
      </c>
      <c r="G512">
        <v>1.0158613909867401E-2</v>
      </c>
      <c r="H512">
        <v>6.1323104923404499E-3</v>
      </c>
      <c r="I512">
        <v>6.1381124308255595E-4</v>
      </c>
      <c r="J512">
        <v>0</v>
      </c>
      <c r="K512">
        <v>8.1081470736389801E-4</v>
      </c>
      <c r="L512">
        <v>0.21542877658398699</v>
      </c>
      <c r="M512">
        <v>3.5279903783601898E-4</v>
      </c>
      <c r="N512">
        <v>1</v>
      </c>
      <c r="O512">
        <v>2.44692</v>
      </c>
      <c r="P512">
        <v>2.2501706049328498</v>
      </c>
    </row>
    <row r="513" spans="1:16" x14ac:dyDescent="0.25">
      <c r="A513">
        <v>2.5368243688778702</v>
      </c>
      <c r="B513">
        <v>7.0038020703145507E-2</v>
      </c>
      <c r="C513">
        <v>9.1436334743481201E-2</v>
      </c>
      <c r="D513">
        <v>0.43861332815514498</v>
      </c>
      <c r="E513">
        <v>0.106572508362076</v>
      </c>
      <c r="F513">
        <v>0.104472184472564</v>
      </c>
      <c r="G513">
        <v>1.05154636154741E-2</v>
      </c>
      <c r="H513">
        <v>6.3916197398773897E-3</v>
      </c>
      <c r="I513">
        <v>6.4816142330550996E-4</v>
      </c>
      <c r="J513">
        <v>0</v>
      </c>
      <c r="K513">
        <v>8.1415385620734501E-4</v>
      </c>
      <c r="L513">
        <v>0.21542877658398699</v>
      </c>
      <c r="M513">
        <v>3.5279903783601898E-4</v>
      </c>
      <c r="N513">
        <v>1</v>
      </c>
      <c r="O513">
        <v>2.44692</v>
      </c>
      <c r="P513">
        <v>2.2501706049328498</v>
      </c>
    </row>
    <row r="514" spans="1:16" x14ac:dyDescent="0.25">
      <c r="A514">
        <v>2.5417888001281201</v>
      </c>
      <c r="B514">
        <v>6.8745573464450704E-2</v>
      </c>
      <c r="C514">
        <v>8.9754069250930796E-2</v>
      </c>
      <c r="D514">
        <v>0.44194313441835098</v>
      </c>
      <c r="E514">
        <v>0.107943405873868</v>
      </c>
      <c r="F514">
        <v>0.108676682798608</v>
      </c>
      <c r="G514">
        <v>1.0872313321080801E-2</v>
      </c>
      <c r="H514">
        <v>6.6509289874143503E-3</v>
      </c>
      <c r="I514">
        <v>6.8251160352846701E-4</v>
      </c>
      <c r="J514">
        <v>0</v>
      </c>
      <c r="K514">
        <v>8.1749300505079298E-4</v>
      </c>
      <c r="L514">
        <v>0.21542877658398699</v>
      </c>
      <c r="M514">
        <v>3.5279903783601898E-4</v>
      </c>
      <c r="N514">
        <v>1</v>
      </c>
      <c r="O514">
        <v>2.44692</v>
      </c>
      <c r="P514">
        <v>2.2501706049328498</v>
      </c>
    </row>
    <row r="515" spans="1:16" x14ac:dyDescent="0.25">
      <c r="A515">
        <v>2.5467532313783701</v>
      </c>
      <c r="B515">
        <v>6.7453126225755902E-2</v>
      </c>
      <c r="C515">
        <v>8.8244400289947303E-2</v>
      </c>
      <c r="D515">
        <v>0.44527294068155798</v>
      </c>
      <c r="E515">
        <v>0.10931430338565901</v>
      </c>
      <c r="F515">
        <v>0.11288118112465099</v>
      </c>
      <c r="G515">
        <v>1.12291630266875E-2</v>
      </c>
      <c r="H515">
        <v>6.9102382349513197E-3</v>
      </c>
      <c r="I515">
        <v>7.1686178375142298E-4</v>
      </c>
      <c r="J515">
        <v>0</v>
      </c>
      <c r="K515">
        <v>8.1749571963705904E-4</v>
      </c>
      <c r="L515">
        <v>0.21542877658398699</v>
      </c>
      <c r="M515">
        <v>3.5279903783601898E-4</v>
      </c>
      <c r="N515">
        <v>1</v>
      </c>
      <c r="O515">
        <v>2.44692</v>
      </c>
      <c r="P515">
        <v>2.2501706049328498</v>
      </c>
    </row>
    <row r="516" spans="1:16" x14ac:dyDescent="0.25">
      <c r="A516">
        <v>2.55171766262862</v>
      </c>
      <c r="B516">
        <v>6.6160678987061197E-2</v>
      </c>
      <c r="C516">
        <v>8.70999607995986E-2</v>
      </c>
      <c r="D516">
        <v>0.44860274694476399</v>
      </c>
      <c r="E516">
        <v>0.110685200897451</v>
      </c>
      <c r="F516">
        <v>0.11708567945069399</v>
      </c>
      <c r="G516">
        <v>1.15860127322941E-2</v>
      </c>
      <c r="H516">
        <v>7.1695474824882604E-3</v>
      </c>
      <c r="I516">
        <v>7.5121196397437699E-4</v>
      </c>
      <c r="J516">
        <v>0</v>
      </c>
      <c r="K516">
        <v>8.1749571963705904E-4</v>
      </c>
      <c r="L516">
        <v>0.21542877658398699</v>
      </c>
      <c r="M516">
        <v>3.5279903783601898E-4</v>
      </c>
      <c r="N516">
        <v>1</v>
      </c>
      <c r="O516">
        <v>2.44692</v>
      </c>
      <c r="P516">
        <v>2.2501706049328498</v>
      </c>
    </row>
    <row r="517" spans="1:16" x14ac:dyDescent="0.25">
      <c r="A517">
        <v>2.5566820938788699</v>
      </c>
      <c r="B517">
        <v>6.4868231748366395E-2</v>
      </c>
      <c r="C517">
        <v>8.5955521309249897E-2</v>
      </c>
      <c r="D517">
        <v>0.45104131091411898</v>
      </c>
      <c r="E517">
        <v>0.11205609840924299</v>
      </c>
      <c r="F517">
        <v>0.12129017777673801</v>
      </c>
      <c r="G517">
        <v>1.1942862437900799E-2</v>
      </c>
      <c r="H517">
        <v>7.4288567300252201E-3</v>
      </c>
      <c r="I517">
        <v>7.8556214419733404E-4</v>
      </c>
      <c r="J517">
        <v>0</v>
      </c>
      <c r="K517">
        <v>8.1749571963705904E-4</v>
      </c>
      <c r="L517">
        <v>0.21542877658398699</v>
      </c>
      <c r="M517">
        <v>3.5279903783601898E-4</v>
      </c>
      <c r="N517">
        <v>1</v>
      </c>
      <c r="O517">
        <v>2.44692</v>
      </c>
      <c r="P517">
        <v>2.2501706049328498</v>
      </c>
    </row>
    <row r="518" spans="1:16" x14ac:dyDescent="0.25">
      <c r="A518">
        <v>2.5616465251291198</v>
      </c>
      <c r="B518">
        <v>6.3575784509671496E-2</v>
      </c>
      <c r="C518">
        <v>8.4811081818901096E-2</v>
      </c>
      <c r="D518">
        <v>0.45125597042014698</v>
      </c>
      <c r="E518">
        <v>0.113161971663344</v>
      </c>
      <c r="F518">
        <v>0.12549467610278101</v>
      </c>
      <c r="G518">
        <v>1.22997121435075E-2</v>
      </c>
      <c r="H518">
        <v>7.6881659775621903E-3</v>
      </c>
      <c r="I518">
        <v>8.1991232442029001E-4</v>
      </c>
      <c r="J518">
        <v>0</v>
      </c>
      <c r="K518">
        <v>8.1749571963705904E-4</v>
      </c>
      <c r="L518">
        <v>0.21542877658398699</v>
      </c>
      <c r="M518">
        <v>3.5279903783601898E-4</v>
      </c>
      <c r="N518">
        <v>1</v>
      </c>
      <c r="O518">
        <v>2.44692</v>
      </c>
      <c r="P518">
        <v>2.2501706049328498</v>
      </c>
    </row>
    <row r="519" spans="1:16" x14ac:dyDescent="0.25">
      <c r="A519">
        <v>2.5666109563793702</v>
      </c>
      <c r="B519">
        <v>6.3063763998939606E-2</v>
      </c>
      <c r="C519">
        <v>8.3666642328552296E-2</v>
      </c>
      <c r="D519">
        <v>0.45147062992617398</v>
      </c>
      <c r="E519">
        <v>0.11409685049533699</v>
      </c>
      <c r="F519">
        <v>0.129699174428824</v>
      </c>
      <c r="G519">
        <v>1.26565618491141E-2</v>
      </c>
      <c r="H519">
        <v>7.9474752250991501E-3</v>
      </c>
      <c r="I519">
        <v>8.5426250464324695E-4</v>
      </c>
      <c r="J519">
        <v>0</v>
      </c>
      <c r="K519">
        <v>8.1749571963705904E-4</v>
      </c>
      <c r="L519">
        <v>0.21542877658398699</v>
      </c>
      <c r="M519">
        <v>3.5279903783601898E-4</v>
      </c>
      <c r="N519">
        <v>1</v>
      </c>
      <c r="O519">
        <v>2.44692</v>
      </c>
      <c r="P519">
        <v>2.2501706049328498</v>
      </c>
    </row>
    <row r="520" spans="1:16" x14ac:dyDescent="0.25">
      <c r="A520">
        <v>2.5715753876296201</v>
      </c>
      <c r="B520">
        <v>6.2610886198172205E-2</v>
      </c>
      <c r="C520">
        <v>8.2522202838203704E-2</v>
      </c>
      <c r="D520">
        <v>0.45168528943220199</v>
      </c>
      <c r="E520">
        <v>0.11503172932733</v>
      </c>
      <c r="F520">
        <v>0.133903672754867</v>
      </c>
      <c r="G520">
        <v>1.30224223263085E-2</v>
      </c>
      <c r="H520">
        <v>8.3829966294208403E-3</v>
      </c>
      <c r="I520">
        <v>8.8861268486619999E-4</v>
      </c>
      <c r="J520">
        <v>0</v>
      </c>
      <c r="K520">
        <v>8.1749571963705904E-4</v>
      </c>
      <c r="L520">
        <v>0.21542877658398699</v>
      </c>
      <c r="M520">
        <v>3.5279903783601898E-4</v>
      </c>
      <c r="N520">
        <v>1</v>
      </c>
      <c r="O520">
        <v>2.44692</v>
      </c>
      <c r="P520">
        <v>2.2501706049328498</v>
      </c>
    </row>
    <row r="521" spans="1:16" x14ac:dyDescent="0.25">
      <c r="A521">
        <v>2.5765398188798798</v>
      </c>
      <c r="B521">
        <v>6.21580083974047E-2</v>
      </c>
      <c r="C521">
        <v>8.1377763347854903E-2</v>
      </c>
      <c r="D521">
        <v>0.45189994893822899</v>
      </c>
      <c r="E521">
        <v>0.115966608159323</v>
      </c>
      <c r="F521">
        <v>0.138108171080911</v>
      </c>
      <c r="G521">
        <v>1.3398757716165499E-2</v>
      </c>
      <c r="H521">
        <v>8.9498249130927094E-3</v>
      </c>
      <c r="I521">
        <v>9.2594939446924299E-4</v>
      </c>
      <c r="J521">
        <v>0</v>
      </c>
      <c r="K521">
        <v>8.1749571963705904E-4</v>
      </c>
      <c r="L521">
        <v>0.21542877658398699</v>
      </c>
      <c r="M521">
        <v>3.5279903783601898E-4</v>
      </c>
      <c r="N521">
        <v>1</v>
      </c>
      <c r="O521">
        <v>2.44692</v>
      </c>
      <c r="P521">
        <v>2.2501706049328498</v>
      </c>
    </row>
    <row r="522" spans="1:16" x14ac:dyDescent="0.25">
      <c r="A522">
        <v>2.5815042501301302</v>
      </c>
      <c r="B522">
        <v>6.1705130596637202E-2</v>
      </c>
      <c r="C522">
        <v>8.0422554941697602E-2</v>
      </c>
      <c r="D522">
        <v>0.45211460844425699</v>
      </c>
      <c r="E522">
        <v>0.116901486991316</v>
      </c>
      <c r="F522">
        <v>0.142948071048036</v>
      </c>
      <c r="G522">
        <v>1.37750931060225E-2</v>
      </c>
      <c r="H522">
        <v>9.5166531967645698E-3</v>
      </c>
      <c r="I522">
        <v>9.7409617639298695E-4</v>
      </c>
      <c r="J522">
        <v>0</v>
      </c>
      <c r="K522">
        <v>8.1749571963705904E-4</v>
      </c>
      <c r="L522">
        <v>0.21542877658398699</v>
      </c>
      <c r="M522">
        <v>3.5279903783601898E-4</v>
      </c>
      <c r="N522">
        <v>1</v>
      </c>
      <c r="O522">
        <v>2.44692</v>
      </c>
      <c r="P522">
        <v>2.2501706049328498</v>
      </c>
    </row>
    <row r="523" spans="1:16" x14ac:dyDescent="0.25">
      <c r="A523">
        <v>2.5864686813803801</v>
      </c>
      <c r="B523">
        <v>6.1252252795869697E-2</v>
      </c>
      <c r="C523">
        <v>7.9525706986033298E-2</v>
      </c>
      <c r="D523">
        <v>0.452329267950284</v>
      </c>
      <c r="E523">
        <v>0.117836365823309</v>
      </c>
      <c r="F523">
        <v>0.14840787761912</v>
      </c>
      <c r="G523">
        <v>1.41514284958795E-2</v>
      </c>
      <c r="H523">
        <v>1.0083481480436401E-2</v>
      </c>
      <c r="I523">
        <v>1.02224295831673E-3</v>
      </c>
      <c r="J523">
        <v>0</v>
      </c>
      <c r="K523">
        <v>8.1749571963705904E-4</v>
      </c>
      <c r="L523">
        <v>0.21542877658398699</v>
      </c>
      <c r="M523">
        <v>3.5279903783601898E-4</v>
      </c>
      <c r="N523">
        <v>1</v>
      </c>
      <c r="O523">
        <v>2.44692</v>
      </c>
      <c r="P523">
        <v>2.2501706049328498</v>
      </c>
    </row>
    <row r="524" spans="1:16" x14ac:dyDescent="0.25">
      <c r="A524">
        <v>2.59143311263063</v>
      </c>
      <c r="B524">
        <v>6.0799374995102198E-2</v>
      </c>
      <c r="C524">
        <v>7.8628859030369105E-2</v>
      </c>
      <c r="D524">
        <v>0.452543927456312</v>
      </c>
      <c r="E524">
        <v>0.11877124465530201</v>
      </c>
      <c r="F524">
        <v>0.153867684190204</v>
      </c>
      <c r="G524">
        <v>1.45277638857364E-2</v>
      </c>
      <c r="H524">
        <v>1.06503097641082E-2</v>
      </c>
      <c r="I524">
        <v>1.07038974024047E-3</v>
      </c>
      <c r="J524">
        <v>0</v>
      </c>
      <c r="K524">
        <v>8.1749571963705904E-4</v>
      </c>
      <c r="L524">
        <v>0.21542877658398699</v>
      </c>
      <c r="M524">
        <v>3.5279903783601898E-4</v>
      </c>
      <c r="N524">
        <v>1</v>
      </c>
      <c r="O524">
        <v>2.44692</v>
      </c>
      <c r="P524">
        <v>2.2501706049328498</v>
      </c>
    </row>
    <row r="525" spans="1:16" x14ac:dyDescent="0.25">
      <c r="A525">
        <v>2.59639754388088</v>
      </c>
      <c r="B525">
        <v>6.03464971943347E-2</v>
      </c>
      <c r="C525">
        <v>7.7732011074704899E-2</v>
      </c>
      <c r="D525">
        <v>0.452758586962339</v>
      </c>
      <c r="E525">
        <v>0.11970612348729499</v>
      </c>
      <c r="F525">
        <v>0.15932749076128899</v>
      </c>
      <c r="G525">
        <v>1.4904099275593399E-2</v>
      </c>
      <c r="H525">
        <v>1.1217138047780101E-2</v>
      </c>
      <c r="I525">
        <v>1.1185365221642099E-3</v>
      </c>
      <c r="J525">
        <v>0</v>
      </c>
      <c r="K525">
        <v>8.1749571963705904E-4</v>
      </c>
      <c r="L525">
        <v>0.21542877658398699</v>
      </c>
      <c r="M525">
        <v>3.5279903783601898E-4</v>
      </c>
      <c r="N525">
        <v>1</v>
      </c>
      <c r="O525">
        <v>2.44692</v>
      </c>
      <c r="P525">
        <v>2.2501706049328498</v>
      </c>
    </row>
    <row r="526" spans="1:16" x14ac:dyDescent="0.25">
      <c r="A526">
        <v>2.6013619751311299</v>
      </c>
      <c r="B526">
        <v>5.9893619393567202E-2</v>
      </c>
      <c r="C526">
        <v>7.6835163119040595E-2</v>
      </c>
      <c r="D526">
        <v>0.45297324646836701</v>
      </c>
      <c r="E526">
        <v>0.120641002319288</v>
      </c>
      <c r="F526">
        <v>0.16478729733237399</v>
      </c>
      <c r="G526">
        <v>1.52804346654504E-2</v>
      </c>
      <c r="H526">
        <v>1.1783966331451901E-2</v>
      </c>
      <c r="I526">
        <v>1.1666833040879501E-3</v>
      </c>
      <c r="J526">
        <v>0</v>
      </c>
      <c r="K526">
        <v>8.1749571963705904E-4</v>
      </c>
      <c r="L526">
        <v>0.21542877658398699</v>
      </c>
      <c r="M526">
        <v>3.5279903783601898E-4</v>
      </c>
      <c r="N526">
        <v>1</v>
      </c>
      <c r="O526">
        <v>2.44692</v>
      </c>
      <c r="P526">
        <v>2.2501706049328498</v>
      </c>
    </row>
    <row r="527" spans="1:16" x14ac:dyDescent="0.25">
      <c r="A527">
        <v>2.6063264063813798</v>
      </c>
      <c r="B527">
        <v>5.9440741592799697E-2</v>
      </c>
      <c r="C527">
        <v>7.5938315163376305E-2</v>
      </c>
      <c r="D527">
        <v>0.45318790597439401</v>
      </c>
      <c r="E527">
        <v>0.121575881151281</v>
      </c>
      <c r="F527">
        <v>0.17024710390345801</v>
      </c>
      <c r="G527">
        <v>1.5656770055307401E-2</v>
      </c>
      <c r="H527">
        <v>1.2350794615123801E-2</v>
      </c>
      <c r="I527">
        <v>1.2148300860117E-3</v>
      </c>
      <c r="J527">
        <v>0</v>
      </c>
      <c r="K527">
        <v>8.1749571963705904E-4</v>
      </c>
      <c r="L527">
        <v>0.21542877658398699</v>
      </c>
      <c r="M527">
        <v>3.5279903783601898E-4</v>
      </c>
      <c r="N527">
        <v>1</v>
      </c>
      <c r="O527">
        <v>2.44692</v>
      </c>
      <c r="P527">
        <v>2.2501706049328498</v>
      </c>
    </row>
    <row r="528" spans="1:16" x14ac:dyDescent="0.25">
      <c r="A528">
        <v>2.6112908376316302</v>
      </c>
      <c r="B528">
        <v>5.8987863792032302E-2</v>
      </c>
      <c r="C528">
        <v>7.5041467207712098E-2</v>
      </c>
      <c r="D528">
        <v>0.45340256548042102</v>
      </c>
      <c r="E528">
        <v>0.122510759983274</v>
      </c>
      <c r="F528">
        <v>0.17570691047454201</v>
      </c>
      <c r="G528">
        <v>1.60331054451643E-2</v>
      </c>
      <c r="H528">
        <v>1.2917622898795601E-2</v>
      </c>
      <c r="I528">
        <v>1.26297686793544E-3</v>
      </c>
      <c r="J528">
        <v>0</v>
      </c>
      <c r="K528">
        <v>8.1749571963705904E-4</v>
      </c>
      <c r="L528">
        <v>0.21542877658398699</v>
      </c>
      <c r="M528">
        <v>3.5279903783601898E-4</v>
      </c>
      <c r="N528">
        <v>1</v>
      </c>
      <c r="O528">
        <v>2.44692</v>
      </c>
      <c r="P528">
        <v>2.2501706049328498</v>
      </c>
    </row>
    <row r="529" spans="1:16" x14ac:dyDescent="0.25">
      <c r="A529">
        <v>2.6162552688818801</v>
      </c>
      <c r="B529">
        <v>5.8534985991264797E-2</v>
      </c>
      <c r="C529">
        <v>7.4144619252047794E-2</v>
      </c>
      <c r="D529">
        <v>0.45361722498644902</v>
      </c>
      <c r="E529">
        <v>0.123445638815267</v>
      </c>
      <c r="F529">
        <v>0.18116671704562701</v>
      </c>
      <c r="G529">
        <v>1.6409440835021299E-2</v>
      </c>
      <c r="H529">
        <v>1.34844511824674E-2</v>
      </c>
      <c r="I529">
        <v>1.3111236498591799E-3</v>
      </c>
      <c r="J529">
        <v>0</v>
      </c>
      <c r="K529">
        <v>8.1955814834334495E-4</v>
      </c>
      <c r="L529">
        <v>0.21542877658398699</v>
      </c>
      <c r="M529">
        <v>3.5279903783601898E-4</v>
      </c>
      <c r="N529">
        <v>1</v>
      </c>
      <c r="O529">
        <v>2.44692</v>
      </c>
      <c r="P529">
        <v>2.2501706049328498</v>
      </c>
    </row>
    <row r="530" spans="1:16" x14ac:dyDescent="0.25">
      <c r="A530">
        <v>2.62121970013213</v>
      </c>
      <c r="B530">
        <v>5.8082108190497299E-2</v>
      </c>
      <c r="C530">
        <v>7.3247771296383601E-2</v>
      </c>
      <c r="D530">
        <v>0.45383188449247602</v>
      </c>
      <c r="E530">
        <v>0.12438051764726001</v>
      </c>
      <c r="F530">
        <v>0.186626523616711</v>
      </c>
      <c r="G530">
        <v>1.68134091661305E-2</v>
      </c>
      <c r="H530">
        <v>1.4051279466139301E-2</v>
      </c>
      <c r="I530">
        <v>1.3592704317829201E-3</v>
      </c>
      <c r="J530">
        <v>0</v>
      </c>
      <c r="K530">
        <v>8.4627133034374303E-4</v>
      </c>
      <c r="L530">
        <v>0.21542877658398699</v>
      </c>
      <c r="M530">
        <v>3.5279903783601898E-4</v>
      </c>
      <c r="N530">
        <v>1</v>
      </c>
      <c r="O530">
        <v>2.44692</v>
      </c>
      <c r="P530">
        <v>2.2501706049328498</v>
      </c>
    </row>
    <row r="531" spans="1:16" x14ac:dyDescent="0.25">
      <c r="A531">
        <v>2.6261841313823799</v>
      </c>
      <c r="B531">
        <v>5.7629230389729801E-2</v>
      </c>
      <c r="C531">
        <v>7.2281319232935404E-2</v>
      </c>
      <c r="D531">
        <v>0.45404654399850403</v>
      </c>
      <c r="E531">
        <v>0.12531539647925299</v>
      </c>
      <c r="F531">
        <v>0.192086330187796</v>
      </c>
      <c r="G531">
        <v>1.7233820371053001E-2</v>
      </c>
      <c r="H531">
        <v>1.4618107749811199E-2</v>
      </c>
      <c r="I531">
        <v>1.40741721370667E-3</v>
      </c>
      <c r="J531">
        <v>0</v>
      </c>
      <c r="K531">
        <v>8.7298451234414198E-4</v>
      </c>
      <c r="L531">
        <v>0.21542877658398699</v>
      </c>
      <c r="M531">
        <v>3.5279903783601898E-4</v>
      </c>
      <c r="N531">
        <v>1</v>
      </c>
      <c r="O531">
        <v>2.44692</v>
      </c>
      <c r="P531">
        <v>2.2501706049328498</v>
      </c>
    </row>
    <row r="532" spans="1:16" x14ac:dyDescent="0.25">
      <c r="A532">
        <v>2.6311485626326299</v>
      </c>
      <c r="B532">
        <v>5.7176352588962302E-2</v>
      </c>
      <c r="C532">
        <v>7.1229573071617494E-2</v>
      </c>
      <c r="D532">
        <v>0.45352954015896302</v>
      </c>
      <c r="E532">
        <v>0.126014997717425</v>
      </c>
      <c r="F532">
        <v>0.19754613675888</v>
      </c>
      <c r="G532">
        <v>1.7654231575975499E-2</v>
      </c>
      <c r="H532">
        <v>1.5184936033483001E-2</v>
      </c>
      <c r="I532">
        <v>1.4555639956304099E-3</v>
      </c>
      <c r="J532">
        <v>0</v>
      </c>
      <c r="K532">
        <v>8.9969769434453898E-4</v>
      </c>
      <c r="L532">
        <v>0.21542877658398699</v>
      </c>
      <c r="M532">
        <v>3.5279903783601898E-4</v>
      </c>
      <c r="N532">
        <v>3.4795494157165499E-2</v>
      </c>
      <c r="O532">
        <v>2.44692</v>
      </c>
      <c r="P532">
        <v>2.2501706049328498</v>
      </c>
    </row>
    <row r="533" spans="1:16" x14ac:dyDescent="0.25">
      <c r="A533">
        <v>2.6361129938828798</v>
      </c>
      <c r="B533">
        <v>5.6723474788194797E-2</v>
      </c>
      <c r="C533">
        <v>7.0177826910299501E-2</v>
      </c>
      <c r="D533">
        <v>0.45173479232837199</v>
      </c>
      <c r="E533">
        <v>0.126649140156744</v>
      </c>
      <c r="F533">
        <v>0.20300594332996399</v>
      </c>
      <c r="G533">
        <v>1.8074642780898001E-2</v>
      </c>
      <c r="H533">
        <v>1.57517643171548E-2</v>
      </c>
      <c r="I533">
        <v>1.5037107775541501E-3</v>
      </c>
      <c r="J533">
        <v>0</v>
      </c>
      <c r="K533">
        <v>9.2641087634493695E-4</v>
      </c>
      <c r="L533">
        <v>0.21542877658398699</v>
      </c>
      <c r="M533">
        <v>3.5279903783601898E-4</v>
      </c>
      <c r="N533">
        <v>3.4795494157165499E-2</v>
      </c>
      <c r="O533">
        <v>2.44692</v>
      </c>
      <c r="P533">
        <v>2.2501706049328498</v>
      </c>
    </row>
    <row r="534" spans="1:16" x14ac:dyDescent="0.25">
      <c r="A534">
        <v>2.6410774251331302</v>
      </c>
      <c r="B534">
        <v>5.6270596987427403E-2</v>
      </c>
      <c r="C534">
        <v>6.9126080748981397E-2</v>
      </c>
      <c r="D534">
        <v>0.44994004449778202</v>
      </c>
      <c r="E534">
        <v>0.127283282596064</v>
      </c>
      <c r="F534">
        <v>0.20846574990104899</v>
      </c>
      <c r="G534">
        <v>1.8495053985820499E-2</v>
      </c>
      <c r="H534">
        <v>1.6318592600826701E-2</v>
      </c>
      <c r="I534">
        <v>1.55185755947789E-3</v>
      </c>
      <c r="J534">
        <v>0</v>
      </c>
      <c r="K534">
        <v>9.5312405834533601E-4</v>
      </c>
      <c r="L534">
        <v>0.21542877658398699</v>
      </c>
      <c r="M534">
        <v>3.5279903783601898E-4</v>
      </c>
      <c r="N534">
        <v>3.4795494157165499E-2</v>
      </c>
      <c r="O534">
        <v>2.44692</v>
      </c>
      <c r="P534">
        <v>2.2501706049328498</v>
      </c>
    </row>
    <row r="535" spans="1:16" x14ac:dyDescent="0.25">
      <c r="A535">
        <v>2.6460418563833801</v>
      </c>
      <c r="B535">
        <v>5.5817719186659898E-2</v>
      </c>
      <c r="C535">
        <v>6.8074334587663501E-2</v>
      </c>
      <c r="D535">
        <v>0.44814529666719199</v>
      </c>
      <c r="E535">
        <v>0.127917425035383</v>
      </c>
      <c r="F535">
        <v>0.21468654643917001</v>
      </c>
      <c r="G535">
        <v>1.8915465190743001E-2</v>
      </c>
      <c r="H535">
        <v>1.7041834141603499E-2</v>
      </c>
      <c r="I535">
        <v>1.60000434140163E-3</v>
      </c>
      <c r="J535">
        <v>1.2329213503450699E-3</v>
      </c>
      <c r="K535">
        <v>9.7983724034573193E-4</v>
      </c>
      <c r="L535">
        <v>0.21542877658398699</v>
      </c>
      <c r="M535">
        <v>3.5279903783601898E-4</v>
      </c>
      <c r="N535">
        <v>3.4795494157165499E-2</v>
      </c>
      <c r="O535">
        <v>2.44692</v>
      </c>
      <c r="P535">
        <v>2.2501706049328498</v>
      </c>
    </row>
    <row r="536" spans="1:16" x14ac:dyDescent="0.25">
      <c r="A536">
        <v>2.65100628763363</v>
      </c>
      <c r="B536">
        <v>5.5364841385892399E-2</v>
      </c>
      <c r="C536">
        <v>6.7022588426345397E-2</v>
      </c>
      <c r="D536">
        <v>0.44635054883660102</v>
      </c>
      <c r="E536">
        <v>0.12855156747470201</v>
      </c>
      <c r="F536">
        <v>0.221798795486777</v>
      </c>
      <c r="G536">
        <v>1.9335876395665599E-2</v>
      </c>
      <c r="H536">
        <v>1.7848916920684299E-2</v>
      </c>
      <c r="I536">
        <v>1.65107610428624E-3</v>
      </c>
      <c r="J536">
        <v>1.2740644235312E-3</v>
      </c>
      <c r="K536">
        <v>1.00655042234613E-3</v>
      </c>
      <c r="L536">
        <v>0.21542877658398699</v>
      </c>
      <c r="M536">
        <v>3.5279903783601898E-4</v>
      </c>
      <c r="N536">
        <v>3.4795494157165499E-2</v>
      </c>
      <c r="O536">
        <v>2.44692</v>
      </c>
      <c r="P536">
        <v>2.2501706049328498</v>
      </c>
    </row>
    <row r="537" spans="1:16" x14ac:dyDescent="0.25">
      <c r="A537">
        <v>2.6559707188838799</v>
      </c>
      <c r="B537">
        <v>5.4911963585124901E-2</v>
      </c>
      <c r="C537">
        <v>6.5970842265027405E-2</v>
      </c>
      <c r="D537">
        <v>0.44455580100601</v>
      </c>
      <c r="E537">
        <v>0.12918570991402201</v>
      </c>
      <c r="F537">
        <v>0.22891104453438399</v>
      </c>
      <c r="G537">
        <v>1.9756287600588101E-2</v>
      </c>
      <c r="H537">
        <v>1.8655999699764999E-2</v>
      </c>
      <c r="I537">
        <v>1.7091553199737001E-3</v>
      </c>
      <c r="J537">
        <v>1.3152074967173299E-3</v>
      </c>
      <c r="K537">
        <v>1.03326360434653E-3</v>
      </c>
      <c r="L537">
        <v>0.21542877658398699</v>
      </c>
      <c r="M537">
        <v>3.5279903783601898E-4</v>
      </c>
      <c r="N537">
        <v>3.4795494157165499E-2</v>
      </c>
      <c r="O537">
        <v>2.44692</v>
      </c>
      <c r="P537">
        <v>2.2501706049328498</v>
      </c>
    </row>
    <row r="538" spans="1:16" x14ac:dyDescent="0.25">
      <c r="A538">
        <v>2.6609351501341298</v>
      </c>
      <c r="B538">
        <v>5.4459085784357403E-2</v>
      </c>
      <c r="C538">
        <v>6.4919096103709398E-2</v>
      </c>
      <c r="D538">
        <v>0.44276105317542003</v>
      </c>
      <c r="E538">
        <v>0.12981985235334101</v>
      </c>
      <c r="F538">
        <v>0.23602329358199101</v>
      </c>
      <c r="G538">
        <v>2.0176698805510599E-2</v>
      </c>
      <c r="H538">
        <v>1.9463082478845799E-2</v>
      </c>
      <c r="I538">
        <v>1.7672345356611701E-3</v>
      </c>
      <c r="J538">
        <v>1.35635056990346E-3</v>
      </c>
      <c r="K538">
        <v>1.0599767863469201E-3</v>
      </c>
      <c r="L538">
        <v>0.21542877658398699</v>
      </c>
      <c r="M538">
        <v>3.5279903783601898E-4</v>
      </c>
      <c r="N538">
        <v>3.4795494157165499E-2</v>
      </c>
      <c r="O538">
        <v>2.44692</v>
      </c>
      <c r="P538">
        <v>2.2501706049328498</v>
      </c>
    </row>
    <row r="539" spans="1:16" x14ac:dyDescent="0.25">
      <c r="A539">
        <v>2.6658995813843802</v>
      </c>
      <c r="B539">
        <v>5.4006207983590002E-2</v>
      </c>
      <c r="C539">
        <v>6.3867349942391405E-2</v>
      </c>
      <c r="D539">
        <v>0.44096630534483</v>
      </c>
      <c r="E539">
        <v>0.13045399479266001</v>
      </c>
      <c r="F539">
        <v>0.243135542629597</v>
      </c>
      <c r="G539">
        <v>2.0597110010433101E-2</v>
      </c>
      <c r="H539">
        <v>2.0270165257926499E-2</v>
      </c>
      <c r="I539">
        <v>1.8253137513486401E-3</v>
      </c>
      <c r="J539">
        <v>1.3974936430895799E-3</v>
      </c>
      <c r="K539">
        <v>1.0866899683473199E-3</v>
      </c>
      <c r="L539">
        <v>0.21542877658398699</v>
      </c>
      <c r="M539">
        <v>3.5279903783601898E-4</v>
      </c>
      <c r="N539">
        <v>3.4795494157165499E-2</v>
      </c>
      <c r="O539">
        <v>2.44692</v>
      </c>
      <c r="P539">
        <v>2.2501706049328498</v>
      </c>
    </row>
    <row r="540" spans="1:16" x14ac:dyDescent="0.25">
      <c r="A540">
        <v>2.6708640126346301</v>
      </c>
      <c r="B540">
        <v>5.3553330182822503E-2</v>
      </c>
      <c r="C540">
        <v>6.2815603781073398E-2</v>
      </c>
      <c r="D540">
        <v>0.43917155751423897</v>
      </c>
      <c r="E540">
        <v>0.13108813723198001</v>
      </c>
      <c r="F540">
        <v>0.25024779167720401</v>
      </c>
      <c r="G540">
        <v>2.10137347366917E-2</v>
      </c>
      <c r="H540">
        <v>2.1077248037007199E-2</v>
      </c>
      <c r="I540">
        <v>1.8833929670361101E-3</v>
      </c>
      <c r="J540">
        <v>1.43863671627571E-3</v>
      </c>
      <c r="K540">
        <v>1.11340315034772E-3</v>
      </c>
      <c r="L540">
        <v>0.21542877658398699</v>
      </c>
      <c r="M540">
        <v>3.5279903783601898E-4</v>
      </c>
      <c r="N540">
        <v>3.4795494157165499E-2</v>
      </c>
      <c r="O540">
        <v>2.44692</v>
      </c>
      <c r="P540">
        <v>2.2501706049328498</v>
      </c>
    </row>
    <row r="541" spans="1:16" x14ac:dyDescent="0.25">
      <c r="A541">
        <v>2.6758284438848801</v>
      </c>
      <c r="B541">
        <v>5.3100452382054998E-2</v>
      </c>
      <c r="C541">
        <v>6.1763857619755301E-2</v>
      </c>
      <c r="D541">
        <v>0.437376809683648</v>
      </c>
      <c r="E541">
        <v>0.13172227967129899</v>
      </c>
      <c r="F541">
        <v>0.257360040724811</v>
      </c>
      <c r="G541">
        <v>2.1426959042463899E-2</v>
      </c>
      <c r="H541">
        <v>2.1884330816088E-2</v>
      </c>
      <c r="I541">
        <v>1.94147218272358E-3</v>
      </c>
      <c r="J541">
        <v>1.4797797894618399E-3</v>
      </c>
      <c r="K541">
        <v>1.14011633234812E-3</v>
      </c>
      <c r="L541">
        <v>0.21542877658398699</v>
      </c>
      <c r="M541">
        <v>3.5279903783601898E-4</v>
      </c>
      <c r="N541">
        <v>3.4795494157165499E-2</v>
      </c>
      <c r="O541">
        <v>2.44692</v>
      </c>
      <c r="P541">
        <v>2.2501706049328498</v>
      </c>
    </row>
    <row r="542" spans="1:16" x14ac:dyDescent="0.25">
      <c r="A542">
        <v>2.68079287513513</v>
      </c>
      <c r="B542">
        <v>5.26475745812875E-2</v>
      </c>
      <c r="C542">
        <v>6.0712111458437301E-2</v>
      </c>
      <c r="D542">
        <v>0.43558206185305798</v>
      </c>
      <c r="E542">
        <v>0.13235642211061799</v>
      </c>
      <c r="F542">
        <v>0.26447228977241799</v>
      </c>
      <c r="G542">
        <v>2.1840183348236099E-2</v>
      </c>
      <c r="H542">
        <v>2.26914135951687E-2</v>
      </c>
      <c r="I542">
        <v>1.9995513984110399E-3</v>
      </c>
      <c r="J542">
        <v>1.5209228626479701E-3</v>
      </c>
      <c r="K542">
        <v>1.16682951434852E-3</v>
      </c>
      <c r="L542">
        <v>0.21542877658398699</v>
      </c>
      <c r="M542">
        <v>3.5279903783601898E-4</v>
      </c>
      <c r="N542">
        <v>3.4795494157165499E-2</v>
      </c>
      <c r="O542">
        <v>2.44692</v>
      </c>
      <c r="P542">
        <v>2.2501706049328498</v>
      </c>
    </row>
    <row r="543" spans="1:16" x14ac:dyDescent="0.25">
      <c r="A543">
        <v>2.6857573063853799</v>
      </c>
      <c r="B543">
        <v>5.2194696780520002E-2</v>
      </c>
      <c r="C543">
        <v>5.9660365297119398E-2</v>
      </c>
      <c r="D543">
        <v>0.43378731402246801</v>
      </c>
      <c r="E543">
        <v>0.13299056454993799</v>
      </c>
      <c r="F543">
        <v>0.27158453882002398</v>
      </c>
      <c r="G543">
        <v>2.2253407654008201E-2</v>
      </c>
      <c r="H543">
        <v>2.3498496374249399E-2</v>
      </c>
      <c r="I543">
        <v>2.0576306140985099E-3</v>
      </c>
      <c r="J543">
        <v>1.5620659358341E-3</v>
      </c>
      <c r="K543">
        <v>1.1935426963489101E-3</v>
      </c>
      <c r="L543">
        <v>0.21542877658398699</v>
      </c>
      <c r="M543">
        <v>3.5279903783601898E-4</v>
      </c>
      <c r="N543">
        <v>3.4795494157165499E-2</v>
      </c>
      <c r="O543">
        <v>2.44692</v>
      </c>
      <c r="P543">
        <v>2.2501706049328498</v>
      </c>
    </row>
    <row r="544" spans="1:16" x14ac:dyDescent="0.25">
      <c r="A544">
        <v>2.6907217376356298</v>
      </c>
      <c r="B544">
        <v>5.1741818979752503E-2</v>
      </c>
      <c r="C544">
        <v>5.8608619135801301E-2</v>
      </c>
      <c r="D544">
        <v>0.43199256619187698</v>
      </c>
      <c r="E544">
        <v>0.13362470698925699</v>
      </c>
      <c r="F544">
        <v>0.278916021382972</v>
      </c>
      <c r="G544">
        <v>2.2666631959780401E-2</v>
      </c>
      <c r="H544">
        <v>2.43055791533302E-2</v>
      </c>
      <c r="I544">
        <v>2.1157098297859799E-3</v>
      </c>
      <c r="J544">
        <v>1.6032090090202301E-3</v>
      </c>
      <c r="K544">
        <v>1.22543909630825E-3</v>
      </c>
      <c r="L544">
        <v>0.21542877658398699</v>
      </c>
      <c r="M544">
        <v>3.5279903783601898E-4</v>
      </c>
      <c r="N544">
        <v>3.4795494157165499E-2</v>
      </c>
      <c r="O544">
        <v>2.44692</v>
      </c>
      <c r="P544">
        <v>2.2501706049328498</v>
      </c>
    </row>
    <row r="545" spans="1:16" x14ac:dyDescent="0.25">
      <c r="A545">
        <v>2.6956861688858802</v>
      </c>
      <c r="B545">
        <v>5.1288941178984998E-2</v>
      </c>
      <c r="C545">
        <v>5.7556872974483302E-2</v>
      </c>
      <c r="D545">
        <v>0.43019781836128601</v>
      </c>
      <c r="E545">
        <v>0.13425884942857599</v>
      </c>
      <c r="F545">
        <v>0.28670326370812199</v>
      </c>
      <c r="G545">
        <v>2.30798562655526E-2</v>
      </c>
      <c r="H545">
        <v>2.51126619324109E-2</v>
      </c>
      <c r="I545">
        <v>2.1737890454734498E-3</v>
      </c>
      <c r="J545">
        <v>1.64435208220636E-3</v>
      </c>
      <c r="K545">
        <v>1.28554375799594E-3</v>
      </c>
      <c r="L545">
        <v>0.21542877658398699</v>
      </c>
      <c r="M545">
        <v>3.5279903783601898E-4</v>
      </c>
      <c r="N545">
        <v>3.4795494157165499E-2</v>
      </c>
      <c r="O545">
        <v>2.44692</v>
      </c>
      <c r="P545">
        <v>2.2501706049328498</v>
      </c>
    </row>
    <row r="546" spans="1:16" x14ac:dyDescent="0.25">
      <c r="A546">
        <v>2.7006506001361301</v>
      </c>
      <c r="B546">
        <v>5.08360633782175E-2</v>
      </c>
      <c r="C546">
        <v>5.6535108345384999E-2</v>
      </c>
      <c r="D546">
        <v>0.42762451660605699</v>
      </c>
      <c r="E546">
        <v>0.13489299186789599</v>
      </c>
      <c r="F546">
        <v>0.29449050603327298</v>
      </c>
      <c r="G546">
        <v>2.3493080571324799E-2</v>
      </c>
      <c r="H546">
        <v>2.59197447114917E-2</v>
      </c>
      <c r="I546">
        <v>2.2318682611609198E-3</v>
      </c>
      <c r="J546">
        <v>1.6854951553924901E-3</v>
      </c>
      <c r="K546">
        <v>1.3456484196836299E-3</v>
      </c>
      <c r="L546">
        <v>0.21542877658398699</v>
      </c>
      <c r="M546">
        <v>3.5279903783601898E-4</v>
      </c>
      <c r="N546">
        <v>3.4795494157165499E-2</v>
      </c>
      <c r="O546">
        <v>2.44692</v>
      </c>
      <c r="P546">
        <v>2.2501706049328498</v>
      </c>
    </row>
    <row r="547" spans="1:16" x14ac:dyDescent="0.25">
      <c r="A547">
        <v>2.70561503138638</v>
      </c>
      <c r="B547">
        <v>5.0383185577450099E-2</v>
      </c>
      <c r="C547">
        <v>5.5732357147973997E-2</v>
      </c>
      <c r="D547">
        <v>0.42485497045234399</v>
      </c>
      <c r="E547">
        <v>0.13533308033187599</v>
      </c>
      <c r="F547">
        <v>0.30227774835842303</v>
      </c>
      <c r="G547">
        <v>2.3906304877096898E-2</v>
      </c>
      <c r="H547">
        <v>2.67268274905724E-2</v>
      </c>
      <c r="I547">
        <v>2.2899474768483799E-3</v>
      </c>
      <c r="J547">
        <v>1.72663822857862E-3</v>
      </c>
      <c r="K547">
        <v>1.4057530813713201E-3</v>
      </c>
      <c r="L547">
        <v>0.21542877658398699</v>
      </c>
      <c r="M547">
        <v>3.5279903783601898E-4</v>
      </c>
      <c r="N547">
        <v>3.4795494157165499E-2</v>
      </c>
      <c r="O547">
        <v>2.44692</v>
      </c>
      <c r="P547">
        <v>2.2501706049328498</v>
      </c>
    </row>
    <row r="548" spans="1:16" x14ac:dyDescent="0.25">
      <c r="A548">
        <v>2.71057946263663</v>
      </c>
      <c r="B548">
        <v>4.99303077766826E-2</v>
      </c>
      <c r="C548">
        <v>5.4929605950562899E-2</v>
      </c>
      <c r="D548">
        <v>0.42208542429863</v>
      </c>
      <c r="E548">
        <v>0.13552832399612499</v>
      </c>
      <c r="F548">
        <v>0.31006499068357302</v>
      </c>
      <c r="G548">
        <v>2.4319529182869101E-2</v>
      </c>
      <c r="H548">
        <v>2.75339102696531E-2</v>
      </c>
      <c r="I548">
        <v>2.3480266925358499E-3</v>
      </c>
      <c r="J548">
        <v>1.7677813017647401E-3</v>
      </c>
      <c r="K548">
        <v>1.46585774305901E-3</v>
      </c>
      <c r="L548">
        <v>0.21542877658398699</v>
      </c>
      <c r="M548">
        <v>3.5279903783601898E-4</v>
      </c>
      <c r="N548">
        <v>3.4795494157165499E-2</v>
      </c>
      <c r="O548">
        <v>2.44692</v>
      </c>
      <c r="P548">
        <v>2.2501706049328498</v>
      </c>
    </row>
    <row r="549" spans="1:16" x14ac:dyDescent="0.25">
      <c r="A549">
        <v>2.7155438938868799</v>
      </c>
      <c r="B549">
        <v>4.9477429975915102E-2</v>
      </c>
      <c r="C549">
        <v>5.4126854753151897E-2</v>
      </c>
      <c r="D549">
        <v>0.419315878144917</v>
      </c>
      <c r="E549">
        <v>0.135723567660373</v>
      </c>
      <c r="F549">
        <v>0.31785223300872401</v>
      </c>
      <c r="G549">
        <v>2.4723988204602899E-2</v>
      </c>
      <c r="H549">
        <v>2.8340993048733901E-2</v>
      </c>
      <c r="I549">
        <v>2.4061059082233199E-3</v>
      </c>
      <c r="J549">
        <v>1.80892437495087E-3</v>
      </c>
      <c r="K549">
        <v>1.52596240474671E-3</v>
      </c>
      <c r="L549">
        <v>0.21542877658398699</v>
      </c>
      <c r="M549">
        <v>3.5279903783601898E-4</v>
      </c>
      <c r="N549">
        <v>3.4795494157165499E-2</v>
      </c>
      <c r="O549">
        <v>2.44692</v>
      </c>
      <c r="P549">
        <v>2.2501706049328498</v>
      </c>
    </row>
    <row r="550" spans="1:16" x14ac:dyDescent="0.25">
      <c r="A550">
        <v>2.7205083251371298</v>
      </c>
      <c r="B550">
        <v>4.9024552175147597E-2</v>
      </c>
      <c r="C550">
        <v>5.3324103555740798E-2</v>
      </c>
      <c r="D550">
        <v>0.416546331991204</v>
      </c>
      <c r="E550">
        <v>0.135918811324622</v>
      </c>
      <c r="F550">
        <v>0.32563947533387499</v>
      </c>
      <c r="G550">
        <v>2.5127538772157901E-2</v>
      </c>
      <c r="H550">
        <v>2.9181868393481299E-2</v>
      </c>
      <c r="I550">
        <v>2.4641851239107899E-3</v>
      </c>
      <c r="J550">
        <v>1.8893947419922499E-3</v>
      </c>
      <c r="K550">
        <v>1.5860670664343999E-3</v>
      </c>
      <c r="L550">
        <v>0.21542877658398699</v>
      </c>
      <c r="M550">
        <v>3.5279903783601898E-4</v>
      </c>
      <c r="N550">
        <v>3.4795494157165499E-2</v>
      </c>
      <c r="O550">
        <v>2.44692</v>
      </c>
      <c r="P550">
        <v>2.2501706049328498</v>
      </c>
    </row>
    <row r="551" spans="1:16" x14ac:dyDescent="0.25">
      <c r="A551">
        <v>2.7254727563873802</v>
      </c>
      <c r="B551">
        <v>4.8571674374380099E-2</v>
      </c>
      <c r="C551">
        <v>5.2521352358329797E-2</v>
      </c>
      <c r="D551">
        <v>0.41377678583749</v>
      </c>
      <c r="E551">
        <v>0.13611405498887</v>
      </c>
      <c r="F551">
        <v>0.33342671765902498</v>
      </c>
      <c r="G551">
        <v>2.55310893397129E-2</v>
      </c>
      <c r="H551">
        <v>3.0183048498882401E-2</v>
      </c>
      <c r="I551">
        <v>2.5259209320587098E-3</v>
      </c>
      <c r="J551">
        <v>1.9844809529433898E-3</v>
      </c>
      <c r="K551">
        <v>1.6461717281220801E-3</v>
      </c>
      <c r="L551">
        <v>0.21542877658398699</v>
      </c>
      <c r="M551">
        <v>3.5279903783601898E-4</v>
      </c>
      <c r="N551">
        <v>3.4795494157165499E-2</v>
      </c>
      <c r="O551">
        <v>2.44692</v>
      </c>
      <c r="P551">
        <v>2.2501706049328498</v>
      </c>
    </row>
    <row r="552" spans="1:16" x14ac:dyDescent="0.25">
      <c r="A552">
        <v>2.7304371876376301</v>
      </c>
      <c r="B552">
        <v>4.81257450559303E-2</v>
      </c>
      <c r="C552">
        <v>5.1718601160918698E-2</v>
      </c>
      <c r="D552">
        <v>0.411007239683777</v>
      </c>
      <c r="E552">
        <v>0.136309298653118</v>
      </c>
      <c r="F552">
        <v>0.34121406001522198</v>
      </c>
      <c r="G552">
        <v>2.5934639907267899E-2</v>
      </c>
      <c r="H552">
        <v>3.11842286042835E-2</v>
      </c>
      <c r="I552">
        <v>2.59381631359478E-3</v>
      </c>
      <c r="J552">
        <v>2.0795671638945499E-3</v>
      </c>
      <c r="K552">
        <v>1.70627638980978E-3</v>
      </c>
      <c r="L552">
        <v>0.21542877658398699</v>
      </c>
      <c r="M552">
        <v>3.5279903783601898E-4</v>
      </c>
      <c r="N552">
        <v>3.4795494157165499E-2</v>
      </c>
      <c r="O552">
        <v>2.44692</v>
      </c>
      <c r="P552">
        <v>2.2501706049328498</v>
      </c>
    </row>
    <row r="553" spans="1:16" x14ac:dyDescent="0.25">
      <c r="A553">
        <v>2.73540161888788</v>
      </c>
      <c r="B553">
        <v>4.8108140699782802E-2</v>
      </c>
      <c r="C553">
        <v>5.0915849963507703E-2</v>
      </c>
      <c r="D553">
        <v>0.40823769353006401</v>
      </c>
      <c r="E553">
        <v>0.136504542317367</v>
      </c>
      <c r="F553">
        <v>0.34900756858045501</v>
      </c>
      <c r="G553">
        <v>2.6338190474822901E-2</v>
      </c>
      <c r="H553">
        <v>3.2185408709684699E-2</v>
      </c>
      <c r="I553">
        <v>2.6617116951308602E-3</v>
      </c>
      <c r="J553">
        <v>2.1746533748457E-3</v>
      </c>
      <c r="K553">
        <v>1.7663810514974699E-3</v>
      </c>
      <c r="L553">
        <v>0.21542877658398699</v>
      </c>
      <c r="M553">
        <v>3.5279903783601898E-4</v>
      </c>
      <c r="N553">
        <v>3.4795494157165499E-2</v>
      </c>
      <c r="O553">
        <v>2.44692</v>
      </c>
      <c r="P553">
        <v>2.2501706049328498</v>
      </c>
    </row>
    <row r="554" spans="1:16" x14ac:dyDescent="0.25">
      <c r="A554">
        <v>2.7403660501381299</v>
      </c>
      <c r="B554">
        <v>4.8090536343635401E-2</v>
      </c>
      <c r="C554">
        <v>5.0113098766096702E-2</v>
      </c>
      <c r="D554">
        <v>0.40546814737635101</v>
      </c>
      <c r="E554">
        <v>0.136699785981615</v>
      </c>
      <c r="F554">
        <v>0.35680107714568698</v>
      </c>
      <c r="G554">
        <v>2.6741741042377899E-2</v>
      </c>
      <c r="H554">
        <v>3.3186588815085703E-2</v>
      </c>
      <c r="I554">
        <v>2.72960707666692E-3</v>
      </c>
      <c r="J554">
        <v>2.26973958579685E-3</v>
      </c>
      <c r="K554">
        <v>1.8264857131851601E-3</v>
      </c>
      <c r="L554">
        <v>0.21542877658398699</v>
      </c>
      <c r="M554">
        <v>3.5279903783601898E-4</v>
      </c>
      <c r="N554">
        <v>3.4795494157165499E-2</v>
      </c>
      <c r="O554">
        <v>2.44692</v>
      </c>
      <c r="P554">
        <v>2.2501706049328498</v>
      </c>
    </row>
    <row r="555" spans="1:16" x14ac:dyDescent="0.25">
      <c r="A555">
        <v>2.7453304813883799</v>
      </c>
      <c r="B555">
        <v>4.8072931987488E-2</v>
      </c>
      <c r="C555">
        <v>4.9310347568685603E-2</v>
      </c>
      <c r="D555">
        <v>0.40269860122263701</v>
      </c>
      <c r="E555">
        <v>0.136895029645864</v>
      </c>
      <c r="F555">
        <v>0.36459458571092002</v>
      </c>
      <c r="G555">
        <v>2.7145291609932901E-2</v>
      </c>
      <c r="H555">
        <v>3.4187768920486902E-2</v>
      </c>
      <c r="I555">
        <v>2.7975024582029902E-3</v>
      </c>
      <c r="J555">
        <v>2.3648257967480001E-3</v>
      </c>
      <c r="K555">
        <v>1.88659037487285E-3</v>
      </c>
      <c r="L555">
        <v>0.21542877658398699</v>
      </c>
      <c r="M555">
        <v>3.5279903783601898E-4</v>
      </c>
      <c r="N555">
        <v>3.4795494157165499E-2</v>
      </c>
      <c r="O555">
        <v>2.44692</v>
      </c>
      <c r="P555">
        <v>2.2501706049328498</v>
      </c>
    </row>
    <row r="556" spans="1:16" x14ac:dyDescent="0.25">
      <c r="A556">
        <v>2.7502949126386298</v>
      </c>
      <c r="B556">
        <v>4.80553276313406E-2</v>
      </c>
      <c r="C556">
        <v>4.8507596371274497E-2</v>
      </c>
      <c r="D556">
        <v>0.39992905506892401</v>
      </c>
      <c r="E556">
        <v>0.137090273310112</v>
      </c>
      <c r="F556">
        <v>0.37238809427615299</v>
      </c>
      <c r="G556">
        <v>2.75488421774879E-2</v>
      </c>
      <c r="H556">
        <v>3.5188949025887997E-2</v>
      </c>
      <c r="I556">
        <v>2.86539783973906E-3</v>
      </c>
      <c r="J556">
        <v>2.4599120076991602E-3</v>
      </c>
      <c r="K556">
        <v>1.94669503656054E-3</v>
      </c>
      <c r="L556">
        <v>0.21542877658398699</v>
      </c>
      <c r="M556">
        <v>3.5279903783601898E-4</v>
      </c>
      <c r="N556">
        <v>3.4795494157165499E-2</v>
      </c>
      <c r="O556">
        <v>2.44692</v>
      </c>
      <c r="P556">
        <v>2.2501706049328498</v>
      </c>
    </row>
    <row r="557" spans="1:16" x14ac:dyDescent="0.25">
      <c r="A557">
        <v>2.7552593438888802</v>
      </c>
      <c r="B557">
        <v>4.8037723275193102E-2</v>
      </c>
      <c r="C557">
        <v>4.7718175412879003E-2</v>
      </c>
      <c r="D557">
        <v>0.396485766712316</v>
      </c>
      <c r="E557">
        <v>0.137285516974361</v>
      </c>
      <c r="F557">
        <v>0.38018160284138602</v>
      </c>
      <c r="G557">
        <v>2.7952392745042898E-2</v>
      </c>
      <c r="H557">
        <v>3.6190129131289203E-2</v>
      </c>
      <c r="I557">
        <v>2.9332932212751302E-3</v>
      </c>
      <c r="J557">
        <v>2.5549982186503098E-3</v>
      </c>
      <c r="K557">
        <v>2.0067996982482302E-3</v>
      </c>
      <c r="L557">
        <v>0.21542877658398699</v>
      </c>
      <c r="M557">
        <v>3.5279903783601898E-4</v>
      </c>
      <c r="N557">
        <v>3.4795494157165499E-2</v>
      </c>
      <c r="O557">
        <v>2.44692</v>
      </c>
      <c r="P557">
        <v>2.2501706049328498</v>
      </c>
    </row>
    <row r="558" spans="1:16" x14ac:dyDescent="0.25">
      <c r="A558">
        <v>2.7602237751391301</v>
      </c>
      <c r="B558">
        <v>4.8020118919045701E-2</v>
      </c>
      <c r="C558">
        <v>4.7233038168599202E-2</v>
      </c>
      <c r="D558">
        <v>0.39300426962163698</v>
      </c>
      <c r="E558">
        <v>0.13748076063860901</v>
      </c>
      <c r="F558">
        <v>0.387975111406619</v>
      </c>
      <c r="G558">
        <v>2.83559433125979E-2</v>
      </c>
      <c r="H558">
        <v>3.7191309236690298E-2</v>
      </c>
      <c r="I558">
        <v>3.0011886028111999E-3</v>
      </c>
      <c r="J558">
        <v>2.6500844296014599E-3</v>
      </c>
      <c r="K558">
        <v>2.0669043599359201E-3</v>
      </c>
      <c r="L558">
        <v>0.21542877658398699</v>
      </c>
      <c r="M558">
        <v>3.5279903783601898E-4</v>
      </c>
      <c r="N558">
        <v>3.4795494157165499E-2</v>
      </c>
      <c r="O558">
        <v>2.44692</v>
      </c>
      <c r="P558">
        <v>2.2501706049328498</v>
      </c>
    </row>
    <row r="559" spans="1:16" x14ac:dyDescent="0.25">
      <c r="A559">
        <v>2.76518820638938</v>
      </c>
      <c r="B559">
        <v>4.80025145628983E-2</v>
      </c>
      <c r="C559">
        <v>4.6747900924319401E-2</v>
      </c>
      <c r="D559">
        <v>0.38952277253095702</v>
      </c>
      <c r="E559">
        <v>0.13767600430285701</v>
      </c>
      <c r="F559">
        <v>0.39576861997185198</v>
      </c>
      <c r="G559">
        <v>2.8772889884500899E-2</v>
      </c>
      <c r="H559">
        <v>3.81924893420914E-2</v>
      </c>
      <c r="I559">
        <v>3.0690839843472702E-3</v>
      </c>
      <c r="J559">
        <v>2.74517064055261E-3</v>
      </c>
      <c r="K559">
        <v>2.1573837802984202E-3</v>
      </c>
      <c r="L559">
        <v>0.21542877658398699</v>
      </c>
      <c r="M559">
        <v>3.5279903783601898E-4</v>
      </c>
      <c r="N559">
        <v>3.4795494157165499E-2</v>
      </c>
      <c r="O559">
        <v>2.44692</v>
      </c>
      <c r="P559">
        <v>2.2501706049328498</v>
      </c>
    </row>
    <row r="560" spans="1:16" x14ac:dyDescent="0.25">
      <c r="A560">
        <v>2.7701526376396299</v>
      </c>
      <c r="B560">
        <v>4.79849102067509E-2</v>
      </c>
      <c r="C560">
        <v>4.6262763680039599E-2</v>
      </c>
      <c r="D560">
        <v>0.386041275440277</v>
      </c>
      <c r="E560">
        <v>0.13787124796710601</v>
      </c>
      <c r="F560">
        <v>0.40353468779373303</v>
      </c>
      <c r="G560">
        <v>2.9202947510447701E-2</v>
      </c>
      <c r="H560">
        <v>3.9193669447492502E-2</v>
      </c>
      <c r="I560">
        <v>3.1369793658833399E-3</v>
      </c>
      <c r="J560">
        <v>2.84025685150377E-3</v>
      </c>
      <c r="K560">
        <v>2.34771520932254E-3</v>
      </c>
      <c r="L560">
        <v>0.21542877658398699</v>
      </c>
      <c r="M560">
        <v>3.5279903783601898E-4</v>
      </c>
      <c r="N560">
        <v>3.4795494157165499E-2</v>
      </c>
      <c r="O560">
        <v>2.44692</v>
      </c>
      <c r="P560">
        <v>2.2501706049328498</v>
      </c>
    </row>
    <row r="561" spans="1:16" x14ac:dyDescent="0.25">
      <c r="A561">
        <v>2.7751170688898901</v>
      </c>
      <c r="B561">
        <v>4.7967305850603402E-2</v>
      </c>
      <c r="C561">
        <v>4.5777626435759701E-2</v>
      </c>
      <c r="D561">
        <v>0.38255977834959798</v>
      </c>
      <c r="E561">
        <v>0.13806649163135401</v>
      </c>
      <c r="F561">
        <v>0.41127875119667801</v>
      </c>
      <c r="G561">
        <v>2.96330051363945E-2</v>
      </c>
      <c r="H561">
        <v>4.0194849552893701E-2</v>
      </c>
      <c r="I561">
        <v>3.2048747474194101E-3</v>
      </c>
      <c r="J561">
        <v>2.9353430624549201E-3</v>
      </c>
      <c r="K561">
        <v>2.5380466383466702E-3</v>
      </c>
      <c r="L561">
        <v>0.21542877658398699</v>
      </c>
      <c r="M561">
        <v>3.5279903783601898E-4</v>
      </c>
      <c r="N561">
        <v>3.4795494157165499E-2</v>
      </c>
      <c r="O561">
        <v>2.44692</v>
      </c>
      <c r="P561">
        <v>2.2501706049328498</v>
      </c>
    </row>
    <row r="562" spans="1:16" x14ac:dyDescent="0.25">
      <c r="A562">
        <v>2.78008150014014</v>
      </c>
      <c r="B562">
        <v>4.7949701494456001E-2</v>
      </c>
      <c r="C562">
        <v>4.52924891914799E-2</v>
      </c>
      <c r="D562">
        <v>0.37907828125891802</v>
      </c>
      <c r="E562">
        <v>0.13826173529560301</v>
      </c>
      <c r="F562">
        <v>0.41902281459962198</v>
      </c>
      <c r="G562">
        <v>3.0063062762341299E-2</v>
      </c>
      <c r="H562">
        <v>4.1196029658294699E-2</v>
      </c>
      <c r="I562">
        <v>3.2727701289554799E-3</v>
      </c>
      <c r="J562">
        <v>3.0304292734060702E-3</v>
      </c>
      <c r="K562">
        <v>2.72837806737077E-3</v>
      </c>
      <c r="L562">
        <v>0.21542877658398699</v>
      </c>
      <c r="M562">
        <v>3.5279903783601898E-4</v>
      </c>
      <c r="N562">
        <v>3.4795494157165499E-2</v>
      </c>
      <c r="O562">
        <v>2.44692</v>
      </c>
      <c r="P562">
        <v>2.2501706049328498</v>
      </c>
    </row>
    <row r="563" spans="1:16" x14ac:dyDescent="0.25">
      <c r="A563">
        <v>2.7850459313903899</v>
      </c>
      <c r="B563">
        <v>4.7932097138308601E-2</v>
      </c>
      <c r="C563">
        <v>4.4807351947200098E-2</v>
      </c>
      <c r="D563">
        <v>0.375596784168239</v>
      </c>
      <c r="E563">
        <v>0.13845697895985101</v>
      </c>
      <c r="F563">
        <v>0.42676687800256602</v>
      </c>
      <c r="G563">
        <v>3.0493120388288001E-2</v>
      </c>
      <c r="H563">
        <v>4.2197209763695898E-2</v>
      </c>
      <c r="I563">
        <v>3.3406655104915501E-3</v>
      </c>
      <c r="J563">
        <v>3.1255154843572198E-3</v>
      </c>
      <c r="K563">
        <v>2.9187094963948898E-3</v>
      </c>
      <c r="L563">
        <v>0.21542877658398699</v>
      </c>
      <c r="M563">
        <v>3.5279903783601898E-4</v>
      </c>
      <c r="N563">
        <v>3.4795494157165499E-2</v>
      </c>
      <c r="O563">
        <v>2.44692</v>
      </c>
      <c r="P563">
        <v>2.2501706049328498</v>
      </c>
    </row>
    <row r="564" spans="1:16" x14ac:dyDescent="0.25">
      <c r="A564">
        <v>2.7900103626406398</v>
      </c>
      <c r="B564">
        <v>4.79144927821612E-2</v>
      </c>
      <c r="C564">
        <v>4.43222147029202E-2</v>
      </c>
      <c r="D564">
        <v>0.37211528707755898</v>
      </c>
      <c r="E564">
        <v>0.13865222262410001</v>
      </c>
      <c r="F564">
        <v>0.434510941405511</v>
      </c>
      <c r="G564">
        <v>3.09231780142348E-2</v>
      </c>
      <c r="H564">
        <v>4.3310980154306698E-2</v>
      </c>
      <c r="I564">
        <v>3.4085608920276199E-3</v>
      </c>
      <c r="J564">
        <v>3.2206016953083799E-3</v>
      </c>
      <c r="K564">
        <v>3.1090409254190101E-3</v>
      </c>
      <c r="L564">
        <v>0.21542877658398699</v>
      </c>
      <c r="M564">
        <v>3.5279903783601898E-4</v>
      </c>
      <c r="N564">
        <v>3.4795494157165499E-2</v>
      </c>
      <c r="O564">
        <v>2.44692</v>
      </c>
      <c r="P564">
        <v>2.2501706049328498</v>
      </c>
    </row>
    <row r="565" spans="1:16" x14ac:dyDescent="0.25">
      <c r="A565">
        <v>2.7949747938908902</v>
      </c>
      <c r="B565">
        <v>4.7896888426013702E-2</v>
      </c>
      <c r="C565">
        <v>4.3837077458640399E-2</v>
      </c>
      <c r="D565">
        <v>0.36861068107927197</v>
      </c>
      <c r="E565">
        <v>0.13884746628834799</v>
      </c>
      <c r="F565">
        <v>0.44225500480845498</v>
      </c>
      <c r="G565">
        <v>3.1353235640181602E-2</v>
      </c>
      <c r="H565">
        <v>4.4519016553328399E-2</v>
      </c>
      <c r="I565">
        <v>3.4848551941703198E-3</v>
      </c>
      <c r="J565">
        <v>3.3429900844326099E-3</v>
      </c>
      <c r="K565">
        <v>3.2993723544431299E-3</v>
      </c>
      <c r="L565">
        <v>0.21542877658398699</v>
      </c>
      <c r="M565">
        <v>3.5279903783601898E-4</v>
      </c>
      <c r="N565">
        <v>3.4795494157165499E-2</v>
      </c>
      <c r="O565">
        <v>2.44692</v>
      </c>
      <c r="P565">
        <v>2.2501706049328498</v>
      </c>
    </row>
    <row r="566" spans="1:16" x14ac:dyDescent="0.25">
      <c r="A566">
        <v>2.7999392251411401</v>
      </c>
      <c r="B566">
        <v>4.7879284069866301E-2</v>
      </c>
      <c r="C566">
        <v>4.3351940214360597E-2</v>
      </c>
      <c r="D566">
        <v>0.36494976480021502</v>
      </c>
      <c r="E566">
        <v>0.13904270995259599</v>
      </c>
      <c r="F566">
        <v>0.44999906821139901</v>
      </c>
      <c r="G566">
        <v>3.1783293266128401E-2</v>
      </c>
      <c r="H566">
        <v>4.5727052952350099E-2</v>
      </c>
      <c r="I566">
        <v>3.5631572538781298E-3</v>
      </c>
      <c r="J566">
        <v>3.4719050449269202E-3</v>
      </c>
      <c r="K566">
        <v>3.4897037834672401E-3</v>
      </c>
      <c r="L566">
        <v>0.21542877658398699</v>
      </c>
      <c r="M566">
        <v>3.5279903783601898E-4</v>
      </c>
      <c r="N566">
        <v>3.4795494157165499E-2</v>
      </c>
      <c r="O566">
        <v>2.44692</v>
      </c>
      <c r="P566">
        <v>2.2501706049328498</v>
      </c>
    </row>
    <row r="567" spans="1:16" x14ac:dyDescent="0.25">
      <c r="A567">
        <v>2.8049036563913901</v>
      </c>
      <c r="B567">
        <v>4.7853223344514598E-2</v>
      </c>
      <c r="C567">
        <v>4.2866802970080803E-2</v>
      </c>
      <c r="D567">
        <v>0.361288848521157</v>
      </c>
      <c r="E567">
        <v>0.13923795361684499</v>
      </c>
      <c r="F567">
        <v>0.45774313161434299</v>
      </c>
      <c r="G567">
        <v>3.2181313903116598E-2</v>
      </c>
      <c r="H567">
        <v>4.6935089351371903E-2</v>
      </c>
      <c r="I567">
        <v>3.6414593135859399E-3</v>
      </c>
      <c r="J567">
        <v>3.6008200054212301E-3</v>
      </c>
      <c r="K567">
        <v>3.6800352124913599E-3</v>
      </c>
      <c r="L567">
        <v>0.21542877658398699</v>
      </c>
      <c r="M567">
        <v>3.5279903783601898E-4</v>
      </c>
      <c r="N567">
        <v>3.4795494157165499E-2</v>
      </c>
      <c r="O567">
        <v>2.44692</v>
      </c>
      <c r="P567">
        <v>2.2501706049328498</v>
      </c>
    </row>
    <row r="568" spans="1:16" x14ac:dyDescent="0.25">
      <c r="A568">
        <v>2.80986808764164</v>
      </c>
      <c r="B568">
        <v>4.7745641196509002E-2</v>
      </c>
      <c r="C568">
        <v>4.2381665725800897E-2</v>
      </c>
      <c r="D568">
        <v>0.35762793224209899</v>
      </c>
      <c r="E568">
        <v>0.13943319728109299</v>
      </c>
      <c r="F568">
        <v>0.46548719501728802</v>
      </c>
      <c r="G568">
        <v>3.2558069325064103E-2</v>
      </c>
      <c r="H568">
        <v>4.81431257503937E-2</v>
      </c>
      <c r="I568">
        <v>3.7197613732937499E-3</v>
      </c>
      <c r="J568">
        <v>3.72973496591555E-3</v>
      </c>
      <c r="K568">
        <v>3.8703666415154801E-3</v>
      </c>
      <c r="L568">
        <v>0.21542877658398699</v>
      </c>
      <c r="M568">
        <v>3.5279903783601898E-4</v>
      </c>
      <c r="N568">
        <v>3.4795494157165499E-2</v>
      </c>
      <c r="O568">
        <v>2.44692</v>
      </c>
      <c r="P568">
        <v>2.2501706049328498</v>
      </c>
    </row>
    <row r="569" spans="1:16" x14ac:dyDescent="0.25">
      <c r="A569">
        <v>2.8148325188918899</v>
      </c>
      <c r="B569">
        <v>4.76380590485036E-2</v>
      </c>
      <c r="C569">
        <v>4.1896528481521103E-2</v>
      </c>
      <c r="D569">
        <v>0.35396701596304098</v>
      </c>
      <c r="E569">
        <v>0.13962844094534199</v>
      </c>
      <c r="F569">
        <v>0.47323651018545898</v>
      </c>
      <c r="G569">
        <v>3.29348247470116E-2</v>
      </c>
      <c r="H569">
        <v>4.9351162149415401E-2</v>
      </c>
      <c r="I569">
        <v>3.7980634330015499E-3</v>
      </c>
      <c r="J569">
        <v>3.8586499264098599E-3</v>
      </c>
      <c r="K569">
        <v>4.06069807053958E-3</v>
      </c>
      <c r="L569">
        <v>0.21542877658398699</v>
      </c>
      <c r="M569">
        <v>3.5279903783601898E-4</v>
      </c>
      <c r="N569">
        <v>3.4795494157165499E-2</v>
      </c>
      <c r="O569">
        <v>2.44692</v>
      </c>
      <c r="P569">
        <v>2.2501706049328498</v>
      </c>
    </row>
    <row r="570" spans="1:16" x14ac:dyDescent="0.25">
      <c r="A570">
        <v>2.8197969501421398</v>
      </c>
      <c r="B570">
        <v>4.7530476900497998E-2</v>
      </c>
      <c r="C570">
        <v>4.1411391237241302E-2</v>
      </c>
      <c r="D570">
        <v>0.35030609968398302</v>
      </c>
      <c r="E570">
        <v>0.13982368460958999</v>
      </c>
      <c r="F570">
        <v>0.48106933489805298</v>
      </c>
      <c r="G570">
        <v>3.3311580168959097E-2</v>
      </c>
      <c r="H570">
        <v>5.0559198548437198E-2</v>
      </c>
      <c r="I570">
        <v>3.87636549270936E-3</v>
      </c>
      <c r="J570">
        <v>3.9875648869041698E-3</v>
      </c>
      <c r="K570">
        <v>4.2510294995637098E-3</v>
      </c>
      <c r="L570">
        <v>0.21542877658398699</v>
      </c>
      <c r="M570">
        <v>3.5279903783601898E-4</v>
      </c>
      <c r="N570">
        <v>3.4795494157165499E-2</v>
      </c>
      <c r="O570">
        <v>2.44692</v>
      </c>
      <c r="P570">
        <v>2.2501706049328498</v>
      </c>
    </row>
    <row r="571" spans="1:16" x14ac:dyDescent="0.25">
      <c r="A571">
        <v>2.8247613813923902</v>
      </c>
      <c r="B571">
        <v>4.7422894752492499E-2</v>
      </c>
      <c r="C571">
        <v>4.0958892232166297E-2</v>
      </c>
      <c r="D571">
        <v>0.34664518340492501</v>
      </c>
      <c r="E571">
        <v>0.14001892827383899</v>
      </c>
      <c r="F571">
        <v>0.48890215961064798</v>
      </c>
      <c r="G571">
        <v>3.3688335590906698E-2</v>
      </c>
      <c r="H571">
        <v>5.1767234947459002E-2</v>
      </c>
      <c r="I571">
        <v>3.95466755241718E-3</v>
      </c>
      <c r="J571">
        <v>4.1164798473984901E-3</v>
      </c>
      <c r="K571">
        <v>4.44136092858783E-3</v>
      </c>
      <c r="L571">
        <v>0.21542877658398699</v>
      </c>
      <c r="M571">
        <v>3.5279903783601898E-4</v>
      </c>
      <c r="N571">
        <v>3.4795494157165499E-2</v>
      </c>
      <c r="O571">
        <v>2.44692</v>
      </c>
      <c r="P571">
        <v>2.2501706049328498</v>
      </c>
    </row>
    <row r="572" spans="1:16" x14ac:dyDescent="0.25">
      <c r="A572">
        <v>2.8297258126426401</v>
      </c>
      <c r="B572">
        <v>4.7315312604487E-2</v>
      </c>
      <c r="C572">
        <v>4.0520206944161703E-2</v>
      </c>
      <c r="D572">
        <v>0.34298426712586699</v>
      </c>
      <c r="E572">
        <v>0.140214171938087</v>
      </c>
      <c r="F572">
        <v>0.49673498432324298</v>
      </c>
      <c r="G572">
        <v>3.4065091012854203E-2</v>
      </c>
      <c r="H572">
        <v>5.29752713464808E-2</v>
      </c>
      <c r="I572">
        <v>4.0329696121249904E-3</v>
      </c>
      <c r="J572">
        <v>4.2453948078928104E-3</v>
      </c>
      <c r="K572">
        <v>4.6316923576119502E-3</v>
      </c>
      <c r="L572">
        <v>0.21542877658398699</v>
      </c>
      <c r="M572">
        <v>3.5279903783601898E-4</v>
      </c>
      <c r="N572">
        <v>3.4795494157165499E-2</v>
      </c>
      <c r="O572">
        <v>2.44692</v>
      </c>
      <c r="P572">
        <v>2.2501706049328498</v>
      </c>
    </row>
    <row r="573" spans="1:16" x14ac:dyDescent="0.25">
      <c r="A573">
        <v>2.83469024389289</v>
      </c>
      <c r="B573">
        <v>4.7207730456481502E-2</v>
      </c>
      <c r="C573">
        <v>4.00815216561572E-2</v>
      </c>
      <c r="D573">
        <v>0.33932335084680998</v>
      </c>
      <c r="E573">
        <v>0.140409415602335</v>
      </c>
      <c r="F573">
        <v>0.50456780903583698</v>
      </c>
      <c r="G573">
        <v>3.44418464348017E-2</v>
      </c>
      <c r="H573">
        <v>5.41833077455025E-2</v>
      </c>
      <c r="I573">
        <v>4.1112716718327896E-3</v>
      </c>
      <c r="J573">
        <v>4.3743097683871099E-3</v>
      </c>
      <c r="K573">
        <v>4.8220237866360496E-3</v>
      </c>
      <c r="L573">
        <v>0.21542877658398699</v>
      </c>
      <c r="M573">
        <v>3.5279903783601898E-4</v>
      </c>
      <c r="N573">
        <v>3.4795494157165499E-2</v>
      </c>
      <c r="O573">
        <v>2.44692</v>
      </c>
      <c r="P573">
        <v>2.2501706049328498</v>
      </c>
    </row>
    <row r="574" spans="1:16" x14ac:dyDescent="0.25">
      <c r="A574">
        <v>2.83965467514314</v>
      </c>
      <c r="B574">
        <v>4.7100148308476003E-2</v>
      </c>
      <c r="C574">
        <v>3.9642836368152599E-2</v>
      </c>
      <c r="D574">
        <v>0.33587000732369698</v>
      </c>
      <c r="E574">
        <v>0.140604659266584</v>
      </c>
      <c r="F574">
        <v>0.51240063374843103</v>
      </c>
      <c r="G574">
        <v>3.4818601856749197E-2</v>
      </c>
      <c r="H574">
        <v>5.5391344144524297E-2</v>
      </c>
      <c r="I574">
        <v>4.1895737315406001E-3</v>
      </c>
      <c r="J574">
        <v>4.5032247288814302E-3</v>
      </c>
      <c r="K574">
        <v>5.0414572260477604E-3</v>
      </c>
      <c r="L574">
        <v>0.21542877658398699</v>
      </c>
      <c r="M574">
        <v>3.5279903783601898E-4</v>
      </c>
      <c r="N574">
        <v>3.4795494157165499E-2</v>
      </c>
      <c r="O574">
        <v>2.44692</v>
      </c>
      <c r="P574">
        <v>2.2501706049328498</v>
      </c>
    </row>
    <row r="575" spans="1:16" x14ac:dyDescent="0.25">
      <c r="A575">
        <v>2.8446191063933899</v>
      </c>
      <c r="B575">
        <v>4.6992566160470498E-2</v>
      </c>
      <c r="C575">
        <v>3.9204151080147999E-2</v>
      </c>
      <c r="D575">
        <v>0.33241885878053201</v>
      </c>
      <c r="E575">
        <v>0.140799902930832</v>
      </c>
      <c r="F575">
        <v>0.52023345846102598</v>
      </c>
      <c r="G575">
        <v>3.5195357278696701E-2</v>
      </c>
      <c r="H575">
        <v>5.6708119324209202E-2</v>
      </c>
      <c r="I575">
        <v>4.2678757912484096E-3</v>
      </c>
      <c r="J575">
        <v>4.6321396893757496E-3</v>
      </c>
      <c r="K575">
        <v>5.3252847990161601E-3</v>
      </c>
      <c r="L575">
        <v>0.21542877658398699</v>
      </c>
      <c r="M575">
        <v>3.5279903783601898E-4</v>
      </c>
      <c r="N575">
        <v>3.4795494157165499E-2</v>
      </c>
      <c r="O575">
        <v>2.44692</v>
      </c>
      <c r="P575">
        <v>2.2501706049328498</v>
      </c>
    </row>
    <row r="576" spans="1:16" x14ac:dyDescent="0.25">
      <c r="A576">
        <v>2.8495835376436398</v>
      </c>
      <c r="B576">
        <v>4.6884984012464999E-2</v>
      </c>
      <c r="C576">
        <v>3.8765465792143398E-2</v>
      </c>
      <c r="D576">
        <v>0.32896771023736698</v>
      </c>
      <c r="E576">
        <v>0.140995146595081</v>
      </c>
      <c r="F576">
        <v>0.52693670205392795</v>
      </c>
      <c r="G576">
        <v>3.5578697861390701E-2</v>
      </c>
      <c r="H576">
        <v>5.8071315139022701E-2</v>
      </c>
      <c r="I576">
        <v>4.3467747717875196E-3</v>
      </c>
      <c r="J576">
        <v>4.7610546498700699E-3</v>
      </c>
      <c r="K576">
        <v>5.6091123719845702E-3</v>
      </c>
      <c r="L576">
        <v>0.21542877658398699</v>
      </c>
      <c r="M576">
        <v>3.5279903783601898E-4</v>
      </c>
      <c r="N576">
        <v>3.4795494157165499E-2</v>
      </c>
      <c r="O576">
        <v>2.44692</v>
      </c>
      <c r="P576">
        <v>2.2501706049328498</v>
      </c>
    </row>
    <row r="577" spans="1:16" x14ac:dyDescent="0.25">
      <c r="A577">
        <v>2.8545479688938902</v>
      </c>
      <c r="B577">
        <v>4.67774018644595E-2</v>
      </c>
      <c r="C577">
        <v>3.8326780504138798E-2</v>
      </c>
      <c r="D577">
        <v>0.32551656169420301</v>
      </c>
      <c r="E577">
        <v>0.141190390259329</v>
      </c>
      <c r="F577">
        <v>0.53314093594897405</v>
      </c>
      <c r="G577">
        <v>3.5969474040599997E-2</v>
      </c>
      <c r="H577">
        <v>5.9434510953835999E-2</v>
      </c>
      <c r="I577">
        <v>4.4272360760940904E-3</v>
      </c>
      <c r="J577">
        <v>4.8899696103643702E-3</v>
      </c>
      <c r="K577">
        <v>5.8929399449529499E-3</v>
      </c>
      <c r="L577">
        <v>0.21542877658398699</v>
      </c>
      <c r="M577">
        <v>3.5279903783601898E-4</v>
      </c>
      <c r="N577">
        <v>3.4795494157165499E-2</v>
      </c>
      <c r="O577">
        <v>2.44692</v>
      </c>
      <c r="P577">
        <v>2.2501706049328498</v>
      </c>
    </row>
    <row r="578" spans="1:16" x14ac:dyDescent="0.25">
      <c r="A578">
        <v>2.8595124001441401</v>
      </c>
      <c r="B578">
        <v>4.6669819716454002E-2</v>
      </c>
      <c r="C578">
        <v>3.7888095216134197E-2</v>
      </c>
      <c r="D578">
        <v>0.32206541315103798</v>
      </c>
      <c r="E578">
        <v>0.141082943001374</v>
      </c>
      <c r="F578">
        <v>0.53934516984402003</v>
      </c>
      <c r="G578">
        <v>3.6360250219809397E-2</v>
      </c>
      <c r="H578">
        <v>6.0797706768649498E-2</v>
      </c>
      <c r="I578">
        <v>4.5076973804006604E-3</v>
      </c>
      <c r="J578">
        <v>5.0188845708586897E-3</v>
      </c>
      <c r="K578">
        <v>6.17676751792136E-3</v>
      </c>
      <c r="L578">
        <v>0.21542877658398699</v>
      </c>
      <c r="M578">
        <v>3.5279903783601898E-4</v>
      </c>
      <c r="N578">
        <v>3.4795494157165499E-2</v>
      </c>
      <c r="O578">
        <v>2.44692</v>
      </c>
      <c r="P578">
        <v>2.2501706049328498</v>
      </c>
    </row>
    <row r="579" spans="1:16" x14ac:dyDescent="0.25">
      <c r="A579">
        <v>2.86447683139439</v>
      </c>
      <c r="B579">
        <v>4.6562237568448503E-2</v>
      </c>
      <c r="C579">
        <v>3.7449409928129597E-2</v>
      </c>
      <c r="D579">
        <v>0.31861426460787301</v>
      </c>
      <c r="E579">
        <v>0.14089235944584999</v>
      </c>
      <c r="F579">
        <v>0.54554940373906702</v>
      </c>
      <c r="G579">
        <v>3.6751026399018699E-2</v>
      </c>
      <c r="H579">
        <v>6.2160902583462997E-2</v>
      </c>
      <c r="I579">
        <v>4.5881586847072399E-3</v>
      </c>
      <c r="J579">
        <v>5.1477995313529996E-3</v>
      </c>
      <c r="K579">
        <v>6.4605950908897597E-3</v>
      </c>
      <c r="L579">
        <v>0.21542877658398699</v>
      </c>
      <c r="M579">
        <v>3.5279903783601898E-4</v>
      </c>
      <c r="N579">
        <v>3.4795494157165499E-2</v>
      </c>
      <c r="O579">
        <v>2.44692</v>
      </c>
      <c r="P579">
        <v>2.2501706049328498</v>
      </c>
    </row>
    <row r="580" spans="1:16" x14ac:dyDescent="0.25">
      <c r="A580">
        <v>2.8694412626446399</v>
      </c>
      <c r="B580">
        <v>4.6454655420442997E-2</v>
      </c>
      <c r="C580">
        <v>3.7010724640125003E-2</v>
      </c>
      <c r="D580">
        <v>0.315316313099545</v>
      </c>
      <c r="E580">
        <v>0.14070177589032501</v>
      </c>
      <c r="F580">
        <v>0.551753637634114</v>
      </c>
      <c r="G580">
        <v>3.7141802578228099E-2</v>
      </c>
      <c r="H580">
        <v>6.3524098398276496E-2</v>
      </c>
      <c r="I580">
        <v>4.6686199890138098E-3</v>
      </c>
      <c r="J580">
        <v>5.31474825696923E-3</v>
      </c>
      <c r="K580">
        <v>6.7444226638581697E-3</v>
      </c>
      <c r="L580">
        <v>0.21542877658398699</v>
      </c>
      <c r="M580">
        <v>3.5279903783601898E-4</v>
      </c>
      <c r="N580">
        <v>3.4795494157165499E-2</v>
      </c>
      <c r="O580">
        <v>2.44692</v>
      </c>
      <c r="P580">
        <v>2.2501706049328498</v>
      </c>
    </row>
    <row r="581" spans="1:16" x14ac:dyDescent="0.25">
      <c r="A581">
        <v>2.8744056938948899</v>
      </c>
      <c r="B581">
        <v>4.6347073272437499E-2</v>
      </c>
      <c r="C581">
        <v>3.6572039352120403E-2</v>
      </c>
      <c r="D581">
        <v>0.31260589891518498</v>
      </c>
      <c r="E581">
        <v>0.140511192334801</v>
      </c>
      <c r="F581">
        <v>0.55795787152915999</v>
      </c>
      <c r="G581">
        <v>3.7532578757437401E-2</v>
      </c>
      <c r="H581">
        <v>6.4887294213089794E-2</v>
      </c>
      <c r="I581">
        <v>4.7490812933203798E-3</v>
      </c>
      <c r="J581">
        <v>5.4866348709616403E-3</v>
      </c>
      <c r="K581">
        <v>7.0282502368265503E-3</v>
      </c>
      <c r="L581">
        <v>0.21542877658398699</v>
      </c>
      <c r="M581">
        <v>3.5279903783601898E-4</v>
      </c>
      <c r="N581">
        <v>3.4795494157165499E-2</v>
      </c>
      <c r="O581">
        <v>2.44692</v>
      </c>
      <c r="P581">
        <v>2.2501706049328498</v>
      </c>
    </row>
    <row r="582" spans="1:16" x14ac:dyDescent="0.25">
      <c r="A582">
        <v>2.8793701251451398</v>
      </c>
      <c r="B582">
        <v>4.6239491124432E-2</v>
      </c>
      <c r="C582">
        <v>3.6133354064115802E-2</v>
      </c>
      <c r="D582">
        <v>0.30989548473082401</v>
      </c>
      <c r="E582">
        <v>0.14032060877927699</v>
      </c>
      <c r="F582">
        <v>0.56416210542420597</v>
      </c>
      <c r="G582">
        <v>3.7923354936646697E-2</v>
      </c>
      <c r="H582">
        <v>6.62504900279033E-2</v>
      </c>
      <c r="I582">
        <v>4.8295425976269497E-3</v>
      </c>
      <c r="J582">
        <v>5.6585214849540696E-3</v>
      </c>
      <c r="K582">
        <v>7.31207780979495E-3</v>
      </c>
      <c r="L582">
        <v>0.21542877658398699</v>
      </c>
      <c r="M582">
        <v>3.5279903783601898E-4</v>
      </c>
      <c r="N582">
        <v>3.4795494157165499E-2</v>
      </c>
      <c r="O582">
        <v>2.44692</v>
      </c>
      <c r="P582">
        <v>2.2501706049328498</v>
      </c>
    </row>
    <row r="583" spans="1:16" x14ac:dyDescent="0.25">
      <c r="A583">
        <v>2.8843345563953902</v>
      </c>
      <c r="B583">
        <v>4.6131908976426501E-2</v>
      </c>
      <c r="C583">
        <v>3.5694668776111202E-2</v>
      </c>
      <c r="D583">
        <v>0.30718507054646399</v>
      </c>
      <c r="E583">
        <v>0.14013002522375201</v>
      </c>
      <c r="F583">
        <v>0.57036633931925296</v>
      </c>
      <c r="G583">
        <v>3.8314131115856097E-2</v>
      </c>
      <c r="H583">
        <v>6.7613685842716806E-2</v>
      </c>
      <c r="I583">
        <v>4.9100039019335196E-3</v>
      </c>
      <c r="J583">
        <v>5.8304080989464904E-3</v>
      </c>
      <c r="K583">
        <v>7.5959053827633601E-3</v>
      </c>
      <c r="L583">
        <v>0.21542877658398699</v>
      </c>
      <c r="M583">
        <v>3.5279903783601898E-4</v>
      </c>
      <c r="N583">
        <v>3.4795494157165499E-2</v>
      </c>
      <c r="O583">
        <v>2.44692</v>
      </c>
      <c r="P583">
        <v>2.2501706049328498</v>
      </c>
    </row>
    <row r="584" spans="1:16" x14ac:dyDescent="0.25">
      <c r="A584">
        <v>2.8892989876456401</v>
      </c>
      <c r="B584">
        <v>4.6024326828421003E-2</v>
      </c>
      <c r="C584">
        <v>3.5255983488106601E-2</v>
      </c>
      <c r="D584">
        <v>0.30447465636210302</v>
      </c>
      <c r="E584">
        <v>0.139939441668228</v>
      </c>
      <c r="F584">
        <v>0.57698985542396697</v>
      </c>
      <c r="G584">
        <v>3.8704907295065399E-2</v>
      </c>
      <c r="H584">
        <v>6.8976881657530201E-2</v>
      </c>
      <c r="I584">
        <v>4.9904652062401E-3</v>
      </c>
      <c r="J584">
        <v>6.0022947129389102E-3</v>
      </c>
      <c r="K584">
        <v>7.8797329557317702E-3</v>
      </c>
      <c r="L584">
        <v>0.21542877658398699</v>
      </c>
      <c r="M584">
        <v>3.5279903783601898E-4</v>
      </c>
      <c r="N584">
        <v>3.4795494157165499E-2</v>
      </c>
      <c r="O584">
        <v>2.44692</v>
      </c>
      <c r="P584">
        <v>2.2501706049328498</v>
      </c>
    </row>
    <row r="585" spans="1:16" x14ac:dyDescent="0.25">
      <c r="A585">
        <v>2.89426341889589</v>
      </c>
      <c r="B585">
        <v>4.5916744680415497E-2</v>
      </c>
      <c r="C585">
        <v>3.4817298200102001E-2</v>
      </c>
      <c r="D585">
        <v>0.301764242177743</v>
      </c>
      <c r="E585">
        <v>0.13974885811270399</v>
      </c>
      <c r="F585">
        <v>0.58370825676128602</v>
      </c>
      <c r="G585">
        <v>3.9057660461694801E-2</v>
      </c>
      <c r="H585">
        <v>7.0340077472343596E-2</v>
      </c>
      <c r="I585">
        <v>5.07092651054667E-3</v>
      </c>
      <c r="J585">
        <v>6.1741813269313196E-3</v>
      </c>
      <c r="K585">
        <v>8.1635605287001499E-3</v>
      </c>
      <c r="L585">
        <v>0.21542877658398699</v>
      </c>
      <c r="M585">
        <v>3.5279903783601898E-4</v>
      </c>
      <c r="N585">
        <v>3.4795494157165499E-2</v>
      </c>
      <c r="O585">
        <v>2.44692</v>
      </c>
      <c r="P585">
        <v>2.2501706049328498</v>
      </c>
    </row>
    <row r="586" spans="1:16" x14ac:dyDescent="0.25">
      <c r="A586">
        <v>2.8992278501461399</v>
      </c>
      <c r="B586">
        <v>4.5809162532409999E-2</v>
      </c>
      <c r="C586">
        <v>3.43786129120974E-2</v>
      </c>
      <c r="D586">
        <v>0.29905382799338198</v>
      </c>
      <c r="E586">
        <v>0.13955827455717901</v>
      </c>
      <c r="F586">
        <v>0.59042665809860595</v>
      </c>
      <c r="G586">
        <v>3.9365284882461701E-2</v>
      </c>
      <c r="H586">
        <v>7.1703273287157102E-2</v>
      </c>
      <c r="I586">
        <v>5.1513878148532399E-3</v>
      </c>
      <c r="J586">
        <v>6.3460679409237499E-3</v>
      </c>
      <c r="K586">
        <v>8.4473881016685504E-3</v>
      </c>
      <c r="L586">
        <v>0.21542877658398699</v>
      </c>
      <c r="M586">
        <v>3.5279903783601898E-4</v>
      </c>
      <c r="N586">
        <v>3.4795494157165499E-2</v>
      </c>
      <c r="O586">
        <v>2.44692</v>
      </c>
      <c r="P586">
        <v>2.2501706049328498</v>
      </c>
    </row>
    <row r="587" spans="1:16" x14ac:dyDescent="0.25">
      <c r="A587">
        <v>2.9041922813963899</v>
      </c>
      <c r="B587">
        <v>4.57015803844045E-2</v>
      </c>
      <c r="C587">
        <v>3.39399276240928E-2</v>
      </c>
      <c r="D587">
        <v>0.29634341380902102</v>
      </c>
      <c r="E587">
        <v>0.139367691001655</v>
      </c>
      <c r="F587">
        <v>0.597145059435925</v>
      </c>
      <c r="G587">
        <v>3.9672909303228601E-2</v>
      </c>
      <c r="H587">
        <v>7.3066469101970594E-2</v>
      </c>
      <c r="I587">
        <v>5.23565337288348E-3</v>
      </c>
      <c r="J587">
        <v>6.5179545549161697E-3</v>
      </c>
      <c r="K587">
        <v>8.7312156746369596E-3</v>
      </c>
      <c r="L587">
        <v>0.21542877658398699</v>
      </c>
      <c r="M587">
        <v>3.5279903783601898E-4</v>
      </c>
      <c r="N587">
        <v>3.4795494157165499E-2</v>
      </c>
      <c r="O587">
        <v>2.44692</v>
      </c>
      <c r="P587">
        <v>2.2501706049328498</v>
      </c>
    </row>
    <row r="588" spans="1:16" x14ac:dyDescent="0.25">
      <c r="A588">
        <v>2.9091567126466402</v>
      </c>
      <c r="B588">
        <v>4.5593998236399001E-2</v>
      </c>
      <c r="C588">
        <v>3.35520837869491E-2</v>
      </c>
      <c r="D588">
        <v>0.293632999624661</v>
      </c>
      <c r="E588">
        <v>0.13917710744612999</v>
      </c>
      <c r="F588">
        <v>0.60386346077324504</v>
      </c>
      <c r="G588">
        <v>3.9980533723995501E-2</v>
      </c>
      <c r="H588">
        <v>7.4548115629224199E-2</v>
      </c>
      <c r="I588">
        <v>5.3250848747020199E-3</v>
      </c>
      <c r="J588">
        <v>6.68984116890858E-3</v>
      </c>
      <c r="K588">
        <v>9.0150432476053394E-3</v>
      </c>
      <c r="L588">
        <v>0.21542877658398699</v>
      </c>
      <c r="M588">
        <v>3.5279903783601898E-4</v>
      </c>
      <c r="N588">
        <v>3.4795494157165499E-2</v>
      </c>
      <c r="O588">
        <v>2.44692</v>
      </c>
      <c r="P588">
        <v>2.2501706049328498</v>
      </c>
    </row>
    <row r="589" spans="1:16" x14ac:dyDescent="0.25">
      <c r="A589">
        <v>2.9141211438968901</v>
      </c>
      <c r="B589">
        <v>4.5486416088393503E-2</v>
      </c>
      <c r="C589">
        <v>3.3181566353435499E-2</v>
      </c>
      <c r="D589">
        <v>0.29092258544029997</v>
      </c>
      <c r="E589">
        <v>0.13898652389060601</v>
      </c>
      <c r="F589">
        <v>0.61052594610261501</v>
      </c>
      <c r="G589">
        <v>4.0288158144762401E-2</v>
      </c>
      <c r="H589">
        <v>7.6034840143494306E-2</v>
      </c>
      <c r="I589">
        <v>5.4145163765205598E-3</v>
      </c>
      <c r="J589">
        <v>6.8617277829009999E-3</v>
      </c>
      <c r="K589">
        <v>9.3664643540131796E-3</v>
      </c>
      <c r="L589">
        <v>0.21542877658398699</v>
      </c>
      <c r="M589">
        <v>3.5279903783601898E-4</v>
      </c>
      <c r="N589">
        <v>3.4795494157165499E-2</v>
      </c>
      <c r="O589">
        <v>2.44692</v>
      </c>
      <c r="P589">
        <v>2.2501706049328498</v>
      </c>
    </row>
    <row r="590" spans="1:16" x14ac:dyDescent="0.25">
      <c r="A590">
        <v>2.9190855751471401</v>
      </c>
      <c r="B590">
        <v>4.5378833940387997E-2</v>
      </c>
      <c r="C590">
        <v>3.2811048919921898E-2</v>
      </c>
      <c r="D590">
        <v>0.28821217125594001</v>
      </c>
      <c r="E590">
        <v>0.138795940335082</v>
      </c>
      <c r="F590">
        <v>0.617008329600649</v>
      </c>
      <c r="G590">
        <v>4.0595782565529301E-2</v>
      </c>
      <c r="H590">
        <v>7.7521564657764497E-2</v>
      </c>
      <c r="I590">
        <v>5.5039478783391101E-3</v>
      </c>
      <c r="J590">
        <v>7.0336143968934301E-3</v>
      </c>
      <c r="K590">
        <v>9.8239276143577692E-3</v>
      </c>
      <c r="L590">
        <v>0.21542877658398699</v>
      </c>
      <c r="M590">
        <v>3.5279903783601898E-4</v>
      </c>
      <c r="N590">
        <v>3.4795494157165499E-2</v>
      </c>
      <c r="O590">
        <v>2.44692</v>
      </c>
      <c r="P590">
        <v>2.2501706049328498</v>
      </c>
    </row>
    <row r="591" spans="1:16" x14ac:dyDescent="0.25">
      <c r="A591">
        <v>2.92405000639739</v>
      </c>
      <c r="B591">
        <v>4.5271251792382498E-2</v>
      </c>
      <c r="C591">
        <v>3.24405314864082E-2</v>
      </c>
      <c r="D591">
        <v>0.28550175707157899</v>
      </c>
      <c r="E591">
        <v>0.138539117843055</v>
      </c>
      <c r="F591">
        <v>0.62349071309868298</v>
      </c>
      <c r="G591">
        <v>4.0903406986296201E-2</v>
      </c>
      <c r="H591">
        <v>7.9008289172034701E-2</v>
      </c>
      <c r="I591">
        <v>5.59337938015765E-3</v>
      </c>
      <c r="J591">
        <v>7.20550101088585E-3</v>
      </c>
      <c r="K591">
        <v>1.02813908747023E-2</v>
      </c>
      <c r="L591">
        <v>0.21542877658398699</v>
      </c>
      <c r="M591">
        <v>3.5279903783601898E-4</v>
      </c>
      <c r="N591">
        <v>3.4795494157165499E-2</v>
      </c>
      <c r="O591">
        <v>2.44692</v>
      </c>
      <c r="P591">
        <v>2.2501706049328498</v>
      </c>
    </row>
    <row r="592" spans="1:16" x14ac:dyDescent="0.25">
      <c r="A592">
        <v>2.9290144376476399</v>
      </c>
      <c r="B592">
        <v>4.5163669644377E-2</v>
      </c>
      <c r="C592">
        <v>3.2070014052894599E-2</v>
      </c>
      <c r="D592">
        <v>0.28244092345438898</v>
      </c>
      <c r="E592">
        <v>0.13826154162580601</v>
      </c>
      <c r="F592">
        <v>0.62997309659671696</v>
      </c>
      <c r="G592">
        <v>4.1211031407063101E-2</v>
      </c>
      <c r="H592">
        <v>8.0495013686304698E-2</v>
      </c>
      <c r="I592">
        <v>5.6828108819761899E-3</v>
      </c>
      <c r="J592">
        <v>7.3773876248782603E-3</v>
      </c>
      <c r="K592">
        <v>1.07388541350469E-2</v>
      </c>
      <c r="L592">
        <v>0.21542877658398699</v>
      </c>
      <c r="M592">
        <v>3.5279903783601898E-4</v>
      </c>
      <c r="N592">
        <v>3.4795494157165499E-2</v>
      </c>
      <c r="O592">
        <v>2.44692</v>
      </c>
      <c r="P592">
        <v>2.2501706049328498</v>
      </c>
    </row>
    <row r="593" spans="1:16" x14ac:dyDescent="0.25">
      <c r="A593">
        <v>2.9339788688978898</v>
      </c>
      <c r="B593">
        <v>4.5056087496371397E-2</v>
      </c>
      <c r="C593">
        <v>3.1699496619380998E-2</v>
      </c>
      <c r="D593">
        <v>0.27934214121957002</v>
      </c>
      <c r="E593">
        <v>0.13798396540855701</v>
      </c>
      <c r="F593">
        <v>0.63645548009475095</v>
      </c>
      <c r="G593">
        <v>4.1518655827830001E-2</v>
      </c>
      <c r="H593">
        <v>8.1981738200574902E-2</v>
      </c>
      <c r="I593">
        <v>5.7722423837947403E-3</v>
      </c>
      <c r="J593">
        <v>7.5492742388706801E-3</v>
      </c>
      <c r="K593">
        <v>1.1196317395391399E-2</v>
      </c>
      <c r="L593">
        <v>0.21542877658398699</v>
      </c>
      <c r="M593">
        <v>3.5279903783601898E-4</v>
      </c>
      <c r="N593">
        <v>3.4795494157165499E-2</v>
      </c>
      <c r="O593">
        <v>2.44692</v>
      </c>
      <c r="P593">
        <v>2.2501706049328498</v>
      </c>
    </row>
    <row r="594" spans="1:16" x14ac:dyDescent="0.25">
      <c r="A594">
        <v>2.9389433001481402</v>
      </c>
      <c r="B594">
        <v>4.4948505348365898E-2</v>
      </c>
      <c r="C594">
        <v>3.1328979185867398E-2</v>
      </c>
      <c r="D594">
        <v>0.276243358984751</v>
      </c>
      <c r="E594">
        <v>0.13770638919130801</v>
      </c>
      <c r="F594">
        <v>0.64293786359278504</v>
      </c>
      <c r="G594">
        <v>4.18262802485969E-2</v>
      </c>
      <c r="H594">
        <v>8.3468462714844996E-2</v>
      </c>
      <c r="I594">
        <v>5.8616738856132802E-3</v>
      </c>
      <c r="J594">
        <v>7.7211608528630999E-3</v>
      </c>
      <c r="K594">
        <v>1.1653780655735999E-2</v>
      </c>
      <c r="L594">
        <v>0.21542877658398699</v>
      </c>
      <c r="M594">
        <v>3.5279903783601898E-4</v>
      </c>
      <c r="N594">
        <v>3.4795494157165499E-2</v>
      </c>
      <c r="O594">
        <v>2.44692</v>
      </c>
      <c r="P594">
        <v>2.2501706049328498</v>
      </c>
    </row>
    <row r="595" spans="1:16" x14ac:dyDescent="0.25">
      <c r="A595">
        <v>2.9439077313983901</v>
      </c>
      <c r="B595">
        <v>4.48409232003604E-2</v>
      </c>
      <c r="C595">
        <v>3.09584617523538E-2</v>
      </c>
      <c r="D595">
        <v>0.27314457674993198</v>
      </c>
      <c r="E595">
        <v>0.13742881297405801</v>
      </c>
      <c r="F595">
        <v>0.64942024709081903</v>
      </c>
      <c r="G595">
        <v>4.21339046693638E-2</v>
      </c>
      <c r="H595">
        <v>8.49551872291152E-2</v>
      </c>
      <c r="I595">
        <v>5.9511053874318296E-3</v>
      </c>
      <c r="J595">
        <v>7.9466862355123593E-3</v>
      </c>
      <c r="K595">
        <v>1.2111243916080599E-2</v>
      </c>
      <c r="L595">
        <v>0.21542877658398699</v>
      </c>
      <c r="M595">
        <v>3.5279903783601898E-4</v>
      </c>
      <c r="N595">
        <v>3.4795494157165499E-2</v>
      </c>
      <c r="O595">
        <v>2.44692</v>
      </c>
      <c r="P595">
        <v>2.2501706049328498</v>
      </c>
    </row>
    <row r="596" spans="1:16" x14ac:dyDescent="0.25">
      <c r="A596">
        <v>2.94887216264864</v>
      </c>
      <c r="B596">
        <v>4.4733341052354901E-2</v>
      </c>
      <c r="C596">
        <v>3.05879443188402E-2</v>
      </c>
      <c r="D596">
        <v>0.27004579451511301</v>
      </c>
      <c r="E596">
        <v>0.13715123675680899</v>
      </c>
      <c r="F596">
        <v>0.65435928443098801</v>
      </c>
      <c r="G596">
        <v>4.24415290901307E-2</v>
      </c>
      <c r="H596">
        <v>8.6441911743385294E-2</v>
      </c>
      <c r="I596">
        <v>6.0405368892503704E-3</v>
      </c>
      <c r="J596">
        <v>8.1742662018309108E-3</v>
      </c>
      <c r="K596">
        <v>1.2568707176425199E-2</v>
      </c>
      <c r="L596">
        <v>0.21542877658398699</v>
      </c>
      <c r="M596">
        <v>3.5279903783601898E-4</v>
      </c>
      <c r="N596">
        <v>3.4795494157165499E-2</v>
      </c>
      <c r="O596">
        <v>2.44692</v>
      </c>
      <c r="P596">
        <v>2.2501706049328498</v>
      </c>
    </row>
    <row r="597" spans="1:16" x14ac:dyDescent="0.25">
      <c r="A597">
        <v>2.95383659389889</v>
      </c>
      <c r="B597">
        <v>4.4625758904349402E-2</v>
      </c>
      <c r="C597">
        <v>3.0217426885326599E-2</v>
      </c>
      <c r="D597">
        <v>0.26694701228029399</v>
      </c>
      <c r="E597">
        <v>0.13687366053955999</v>
      </c>
      <c r="F597">
        <v>0.65829726553757795</v>
      </c>
      <c r="G597">
        <v>4.2686748694509197E-2</v>
      </c>
      <c r="H597">
        <v>8.7758374826463897E-2</v>
      </c>
      <c r="I597">
        <v>6.1366706889160998E-3</v>
      </c>
      <c r="J597">
        <v>8.4018461681494797E-3</v>
      </c>
      <c r="K597">
        <v>1.30261704367697E-2</v>
      </c>
      <c r="L597">
        <v>0.21542877658398699</v>
      </c>
      <c r="M597">
        <v>3.5279903783601898E-4</v>
      </c>
      <c r="N597">
        <v>3.4795494157165499E-2</v>
      </c>
      <c r="O597">
        <v>2.44692</v>
      </c>
      <c r="P597">
        <v>2.2501706049328498</v>
      </c>
    </row>
    <row r="598" spans="1:16" x14ac:dyDescent="0.25">
      <c r="A598">
        <v>2.9588010251491399</v>
      </c>
      <c r="B598">
        <v>4.4518176756343897E-2</v>
      </c>
      <c r="C598">
        <v>2.9846909451812901E-2</v>
      </c>
      <c r="D598">
        <v>0.26384823004547497</v>
      </c>
      <c r="E598">
        <v>0.13659608432231099</v>
      </c>
      <c r="F598">
        <v>0.662235246644169</v>
      </c>
      <c r="G598">
        <v>4.2744775385729399E-2</v>
      </c>
      <c r="H598">
        <v>8.8985943448553706E-2</v>
      </c>
      <c r="I598">
        <v>6.2529090691491301E-3</v>
      </c>
      <c r="J598">
        <v>8.6294261344680503E-3</v>
      </c>
      <c r="K598">
        <v>1.34836336971143E-2</v>
      </c>
      <c r="L598">
        <v>0.21542877658398699</v>
      </c>
      <c r="M598">
        <v>3.5279903783601898E-4</v>
      </c>
      <c r="N598">
        <v>3.4795494157165499E-2</v>
      </c>
      <c r="O598">
        <v>2.44692</v>
      </c>
      <c r="P598">
        <v>2.2501706049328498</v>
      </c>
    </row>
    <row r="599" spans="1:16" x14ac:dyDescent="0.25">
      <c r="A599">
        <v>2.9637654563993898</v>
      </c>
      <c r="B599">
        <v>4.4410594608338398E-2</v>
      </c>
      <c r="C599">
        <v>2.94763920182993E-2</v>
      </c>
      <c r="D599">
        <v>0.26074944781065601</v>
      </c>
      <c r="E599">
        <v>0.13631850810506199</v>
      </c>
      <c r="F599">
        <v>0.66617322775075904</v>
      </c>
      <c r="G599">
        <v>4.28028020769496E-2</v>
      </c>
      <c r="H599">
        <v>9.0213512070643403E-2</v>
      </c>
      <c r="I599">
        <v>6.3691474493821698E-3</v>
      </c>
      <c r="J599">
        <v>8.8570061007866296E-3</v>
      </c>
      <c r="K599">
        <v>1.39410969574589E-2</v>
      </c>
      <c r="L599">
        <v>0.21542877658398699</v>
      </c>
      <c r="M599">
        <v>3.5279903783601898E-4</v>
      </c>
      <c r="N599">
        <v>3.4795494157165499E-2</v>
      </c>
      <c r="O599">
        <v>2.44692</v>
      </c>
      <c r="P599">
        <v>2.2501706049328498</v>
      </c>
    </row>
    <row r="600" spans="1:16" x14ac:dyDescent="0.25">
      <c r="A600">
        <v>2.9687298876496402</v>
      </c>
      <c r="B600">
        <v>4.43030124603329E-2</v>
      </c>
      <c r="C600">
        <v>2.9105874584785699E-2</v>
      </c>
      <c r="D600">
        <v>0.25765066557583699</v>
      </c>
      <c r="E600">
        <v>0.13604093188781299</v>
      </c>
      <c r="F600">
        <v>0.67011120885734898</v>
      </c>
      <c r="G600">
        <v>4.2860828768169802E-2</v>
      </c>
      <c r="H600">
        <v>9.1441080692733101E-2</v>
      </c>
      <c r="I600">
        <v>6.4853858296152001E-3</v>
      </c>
      <c r="J600">
        <v>9.0845860671051794E-3</v>
      </c>
      <c r="K600">
        <v>1.43985602178035E-2</v>
      </c>
      <c r="L600">
        <v>0.21542877658398699</v>
      </c>
      <c r="M600">
        <v>3.5279903783601898E-4</v>
      </c>
      <c r="N600">
        <v>3.4795494157165499E-2</v>
      </c>
      <c r="O600">
        <v>2.44692</v>
      </c>
      <c r="P600">
        <v>2.2501706049328498</v>
      </c>
    </row>
    <row r="601" spans="1:16" x14ac:dyDescent="0.25">
      <c r="A601">
        <v>2.9736943188998999</v>
      </c>
      <c r="B601">
        <v>4.4195430312327401E-2</v>
      </c>
      <c r="C601">
        <v>2.8735357151272099E-2</v>
      </c>
      <c r="D601">
        <v>0.25455188334101803</v>
      </c>
      <c r="E601">
        <v>0.135763355670563</v>
      </c>
      <c r="F601">
        <v>0.67404918996394003</v>
      </c>
      <c r="G601">
        <v>4.2918855459389997E-2</v>
      </c>
      <c r="H601">
        <v>9.2668649314822896E-2</v>
      </c>
      <c r="I601">
        <v>6.6016242098482399E-3</v>
      </c>
      <c r="J601">
        <v>9.3121660334237501E-3</v>
      </c>
      <c r="K601">
        <v>1.4856023478148E-2</v>
      </c>
      <c r="L601">
        <v>0.21542877658398699</v>
      </c>
      <c r="M601">
        <v>3.5279903783601898E-4</v>
      </c>
      <c r="N601">
        <v>3.4795494157165499E-2</v>
      </c>
      <c r="O601">
        <v>2.44692</v>
      </c>
      <c r="P601">
        <v>2.2501706049328498</v>
      </c>
    </row>
    <row r="602" spans="1:16" x14ac:dyDescent="0.25">
      <c r="A602">
        <v>2.9786587501501498</v>
      </c>
      <c r="B602">
        <v>4.4087848164321902E-2</v>
      </c>
      <c r="C602">
        <v>2.8364839717758501E-2</v>
      </c>
      <c r="D602">
        <v>0.25145310110619901</v>
      </c>
      <c r="E602">
        <v>0.135485779453314</v>
      </c>
      <c r="F602">
        <v>0.67798717107052997</v>
      </c>
      <c r="G602">
        <v>4.2976882150610199E-2</v>
      </c>
      <c r="H602">
        <v>9.3896217936912593E-2</v>
      </c>
      <c r="I602">
        <v>6.7178625900812701E-3</v>
      </c>
      <c r="J602">
        <v>9.5397459997423207E-3</v>
      </c>
      <c r="K602">
        <v>1.53134867384926E-2</v>
      </c>
      <c r="L602">
        <v>0.21542877658398699</v>
      </c>
      <c r="M602">
        <v>3.5279903783601898E-4</v>
      </c>
      <c r="N602">
        <v>3.4795494157165499E-2</v>
      </c>
      <c r="O602">
        <v>2.44692</v>
      </c>
      <c r="P602">
        <v>2.2501706049328498</v>
      </c>
    </row>
    <row r="603" spans="1:16" x14ac:dyDescent="0.25">
      <c r="A603">
        <v>2.9836231814004002</v>
      </c>
      <c r="B603">
        <v>4.3980266016316397E-2</v>
      </c>
      <c r="C603">
        <v>2.8176480903661E-2</v>
      </c>
      <c r="D603">
        <v>0.24835431887137999</v>
      </c>
      <c r="E603">
        <v>0.135208203236065</v>
      </c>
      <c r="F603">
        <v>0.68192515217712102</v>
      </c>
      <c r="G603">
        <v>4.3034908841830498E-2</v>
      </c>
      <c r="H603">
        <v>9.5123786559002402E-2</v>
      </c>
      <c r="I603">
        <v>6.8341009703143099E-3</v>
      </c>
      <c r="J603">
        <v>9.7673259660608896E-3</v>
      </c>
      <c r="K603">
        <v>1.57709499988372E-2</v>
      </c>
      <c r="L603">
        <v>0.21542877658398699</v>
      </c>
      <c r="M603">
        <v>3.5279903783601898E-4</v>
      </c>
      <c r="N603">
        <v>3.4795494157165499E-2</v>
      </c>
      <c r="O603">
        <v>2.44692</v>
      </c>
      <c r="P603">
        <v>2.2501706049328498</v>
      </c>
    </row>
    <row r="604" spans="1:16" x14ac:dyDescent="0.25">
      <c r="A604">
        <v>2.9885876126506501</v>
      </c>
      <c r="B604">
        <v>4.4079262089132203E-2</v>
      </c>
      <c r="C604">
        <v>2.80270708862158E-2</v>
      </c>
      <c r="D604">
        <v>0.24567613509053199</v>
      </c>
      <c r="E604">
        <v>0.134930627018816</v>
      </c>
      <c r="F604">
        <v>0.68586313328371096</v>
      </c>
      <c r="G604">
        <v>4.30929355330507E-2</v>
      </c>
      <c r="H604">
        <v>9.6351355181092002E-2</v>
      </c>
      <c r="I604">
        <v>6.9503393505473401E-3</v>
      </c>
      <c r="J604">
        <v>9.9949059323794394E-3</v>
      </c>
      <c r="K604">
        <v>1.62674231063362E-2</v>
      </c>
      <c r="L604">
        <v>0.21542877658398699</v>
      </c>
      <c r="M604">
        <v>3.5279903783601898E-4</v>
      </c>
      <c r="N604">
        <v>3.4795494157165499E-2</v>
      </c>
      <c r="O604">
        <v>2.44692</v>
      </c>
      <c r="P604">
        <v>2.2501706049328498</v>
      </c>
    </row>
    <row r="605" spans="1:16" x14ac:dyDescent="0.25">
      <c r="A605">
        <v>2.9935520439009</v>
      </c>
      <c r="B605">
        <v>4.44137447637011E-2</v>
      </c>
      <c r="C605">
        <v>2.7877660868770599E-2</v>
      </c>
      <c r="D605">
        <v>0.243477407954409</v>
      </c>
      <c r="E605">
        <v>0.134653050801567</v>
      </c>
      <c r="F605">
        <v>0.68980111439030201</v>
      </c>
      <c r="G605">
        <v>4.3150962224270902E-2</v>
      </c>
      <c r="H605">
        <v>9.7578923803181797E-2</v>
      </c>
      <c r="I605">
        <v>7.0665777307803799E-3</v>
      </c>
      <c r="J605">
        <v>1.0222485898698E-2</v>
      </c>
      <c r="K605">
        <v>1.6808365065899E-2</v>
      </c>
      <c r="L605">
        <v>0.21542877658398699</v>
      </c>
      <c r="M605">
        <v>3.5279903783601898E-4</v>
      </c>
      <c r="N605">
        <v>3.4795494157165499E-2</v>
      </c>
      <c r="O605">
        <v>2.44692</v>
      </c>
      <c r="P605">
        <v>2.2501706049328498</v>
      </c>
    </row>
    <row r="606" spans="1:16" x14ac:dyDescent="0.25">
      <c r="A606">
        <v>2.9985164751511499</v>
      </c>
      <c r="B606">
        <v>4.4748227438270102E-2</v>
      </c>
      <c r="C606">
        <v>2.7728250851325301E-2</v>
      </c>
      <c r="D606">
        <v>0.24127868081828699</v>
      </c>
      <c r="E606">
        <v>0.13439618771025</v>
      </c>
      <c r="F606">
        <v>0.69373909549689206</v>
      </c>
      <c r="G606">
        <v>4.3208988915491103E-2</v>
      </c>
      <c r="H606">
        <v>9.8899825192302102E-2</v>
      </c>
      <c r="I606">
        <v>7.1828161110134101E-3</v>
      </c>
      <c r="J606">
        <v>1.0450065865016501E-2</v>
      </c>
      <c r="K606">
        <v>1.7349307025461801E-2</v>
      </c>
      <c r="L606">
        <v>0.21542877658398699</v>
      </c>
      <c r="M606">
        <v>3.5279903783601898E-4</v>
      </c>
      <c r="N606">
        <v>3.4795494157165499E-2</v>
      </c>
      <c r="O606">
        <v>2.44692</v>
      </c>
      <c r="P606">
        <v>2.2501706049328498</v>
      </c>
    </row>
    <row r="607" spans="1:16" x14ac:dyDescent="0.25">
      <c r="A607">
        <v>3.0034809064013999</v>
      </c>
      <c r="B607">
        <v>4.5082710112839E-2</v>
      </c>
      <c r="C607">
        <v>2.7578840833880101E-2</v>
      </c>
      <c r="D607">
        <v>0.239079953682164</v>
      </c>
      <c r="E607">
        <v>0.13416650450473999</v>
      </c>
      <c r="F607">
        <v>0.69767707660348199</v>
      </c>
      <c r="G607">
        <v>4.3267015606711298E-2</v>
      </c>
      <c r="H607">
        <v>0.100405507993793</v>
      </c>
      <c r="I607">
        <v>7.30094485154367E-3</v>
      </c>
      <c r="J607">
        <v>1.0677645831335099E-2</v>
      </c>
      <c r="K607">
        <v>1.7890248985024601E-2</v>
      </c>
      <c r="L607">
        <v>0.21542877658398699</v>
      </c>
      <c r="M607">
        <v>3.5279903783601898E-4</v>
      </c>
      <c r="N607">
        <v>3.4795494157165499E-2</v>
      </c>
      <c r="O607">
        <v>2.44692</v>
      </c>
      <c r="P607">
        <v>2.2501706049328498</v>
      </c>
    </row>
    <row r="608" spans="1:16" x14ac:dyDescent="0.25">
      <c r="A608">
        <v>3.0084453376516498</v>
      </c>
      <c r="B608">
        <v>4.5417192787407898E-2</v>
      </c>
      <c r="C608">
        <v>2.7429430816434799E-2</v>
      </c>
      <c r="D608">
        <v>0.23688122654604199</v>
      </c>
      <c r="E608">
        <v>0.13393682129923101</v>
      </c>
      <c r="F608">
        <v>0.70161505771007304</v>
      </c>
      <c r="G608">
        <v>4.33250422979315E-2</v>
      </c>
      <c r="H608">
        <v>0.101911190795285</v>
      </c>
      <c r="I608">
        <v>7.4196859907347699E-3</v>
      </c>
      <c r="J608">
        <v>1.0905225797653699E-2</v>
      </c>
      <c r="K608">
        <v>1.8431190944587401E-2</v>
      </c>
      <c r="L608">
        <v>0.21542877658398699</v>
      </c>
      <c r="M608">
        <v>3.5279903783601898E-4</v>
      </c>
      <c r="N608">
        <v>3.4795494157165499E-2</v>
      </c>
      <c r="O608">
        <v>2.44692</v>
      </c>
      <c r="P608">
        <v>2.2501706049328498</v>
      </c>
    </row>
    <row r="609" spans="1:16" x14ac:dyDescent="0.25">
      <c r="A609">
        <v>3.0134097689019002</v>
      </c>
      <c r="B609">
        <v>4.5751675461976803E-2</v>
      </c>
      <c r="C609">
        <v>2.7280020798989599E-2</v>
      </c>
      <c r="D609">
        <v>0.234682499409919</v>
      </c>
      <c r="E609">
        <v>0.13370713809372201</v>
      </c>
      <c r="F609">
        <v>0.70555303881666298</v>
      </c>
      <c r="G609">
        <v>4.3383068989151702E-2</v>
      </c>
      <c r="H609">
        <v>0.103416873596777</v>
      </c>
      <c r="I609">
        <v>7.5384271299258699E-3</v>
      </c>
      <c r="J609">
        <v>1.11386042166399E-2</v>
      </c>
      <c r="K609">
        <v>1.8972132904150198E-2</v>
      </c>
      <c r="L609">
        <v>0.21542877658398699</v>
      </c>
      <c r="M609">
        <v>3.5279903783601898E-4</v>
      </c>
      <c r="N609">
        <v>3.4795494157165499E-2</v>
      </c>
      <c r="O609">
        <v>2.44692</v>
      </c>
      <c r="P609">
        <v>2.2501706049328498</v>
      </c>
    </row>
    <row r="610" spans="1:16" x14ac:dyDescent="0.25">
      <c r="A610">
        <v>3.0183742001521501</v>
      </c>
      <c r="B610">
        <v>4.6086158136545798E-2</v>
      </c>
      <c r="C610">
        <v>2.7130610781544301E-2</v>
      </c>
      <c r="D610">
        <v>0.23248377227379599</v>
      </c>
      <c r="E610">
        <v>0.133477454888212</v>
      </c>
      <c r="F610">
        <v>0.70949101992325403</v>
      </c>
      <c r="G610">
        <v>4.3441095680371897E-2</v>
      </c>
      <c r="H610">
        <v>0.104922556398268</v>
      </c>
      <c r="I610">
        <v>7.6571682691169698E-3</v>
      </c>
      <c r="J610">
        <v>1.13742443038174E-2</v>
      </c>
      <c r="K610">
        <v>1.9513074863713099E-2</v>
      </c>
      <c r="L610">
        <v>0.21542877658398699</v>
      </c>
      <c r="M610">
        <v>3.5279903783601898E-4</v>
      </c>
      <c r="N610">
        <v>3.4795494157165499E-2</v>
      </c>
      <c r="O610">
        <v>2.44692</v>
      </c>
      <c r="P610">
        <v>2.2501706049328498</v>
      </c>
    </row>
    <row r="611" spans="1:16" x14ac:dyDescent="0.25">
      <c r="A611">
        <v>3.0233386314024</v>
      </c>
      <c r="B611">
        <v>4.6420640811114702E-2</v>
      </c>
      <c r="C611">
        <v>2.69812007640991E-2</v>
      </c>
      <c r="D611">
        <v>0.230285045137674</v>
      </c>
      <c r="E611">
        <v>0.13324777168270299</v>
      </c>
      <c r="F611">
        <v>0.71164809417952302</v>
      </c>
      <c r="G611">
        <v>4.3499122371592099E-2</v>
      </c>
      <c r="H611">
        <v>0.10642823919975999</v>
      </c>
      <c r="I611">
        <v>7.7759094083080602E-3</v>
      </c>
      <c r="J611">
        <v>1.1609884390994901E-2</v>
      </c>
      <c r="K611">
        <v>2.0054016823275799E-2</v>
      </c>
      <c r="L611">
        <v>0.21542877658398699</v>
      </c>
      <c r="M611">
        <v>3.5279903783601898E-4</v>
      </c>
      <c r="N611">
        <v>3.4795494157165499E-2</v>
      </c>
      <c r="O611">
        <v>2.44692</v>
      </c>
      <c r="P611">
        <v>2.2501706049328498</v>
      </c>
    </row>
    <row r="612" spans="1:16" x14ac:dyDescent="0.25">
      <c r="A612">
        <v>3.0283030626526499</v>
      </c>
      <c r="B612">
        <v>4.67551234856836E-2</v>
      </c>
      <c r="C612">
        <v>2.68317907466539E-2</v>
      </c>
      <c r="D612">
        <v>0.22808631800155099</v>
      </c>
      <c r="E612">
        <v>0.13301808847719401</v>
      </c>
      <c r="F612">
        <v>0.71328819258950804</v>
      </c>
      <c r="G612">
        <v>4.3555048967270603E-2</v>
      </c>
      <c r="H612">
        <v>0.107933922001252</v>
      </c>
      <c r="I612">
        <v>7.8946505474991602E-3</v>
      </c>
      <c r="J612">
        <v>1.1845524478172401E-2</v>
      </c>
      <c r="K612">
        <v>2.05949587828387E-2</v>
      </c>
      <c r="L612">
        <v>0.21542877658398699</v>
      </c>
      <c r="M612">
        <v>3.5279903783601898E-4</v>
      </c>
      <c r="N612">
        <v>3.4795494157165499E-2</v>
      </c>
      <c r="O612">
        <v>2.44692</v>
      </c>
      <c r="P612">
        <v>2.2501706049328498</v>
      </c>
    </row>
    <row r="613" spans="1:16" x14ac:dyDescent="0.25">
      <c r="A613">
        <v>3.0332674939028998</v>
      </c>
      <c r="B613">
        <v>4.7089606160252498E-2</v>
      </c>
      <c r="C613">
        <v>2.6682380729208598E-2</v>
      </c>
      <c r="D613">
        <v>0.22588759086542901</v>
      </c>
      <c r="E613">
        <v>0.13278840527168401</v>
      </c>
      <c r="F613">
        <v>0.71492829099949395</v>
      </c>
      <c r="G613">
        <v>4.36066737270887E-2</v>
      </c>
      <c r="H613">
        <v>0.109310502326633</v>
      </c>
      <c r="I613">
        <v>8.0133916866902601E-3</v>
      </c>
      <c r="J613">
        <v>1.2081164565349901E-2</v>
      </c>
      <c r="K613">
        <v>2.1135900742401501E-2</v>
      </c>
      <c r="L613">
        <v>0.21542877658398699</v>
      </c>
      <c r="M613">
        <v>3.5279903783601898E-4</v>
      </c>
      <c r="N613">
        <v>3.4795494157165499E-2</v>
      </c>
      <c r="O613">
        <v>2.44692</v>
      </c>
      <c r="P613">
        <v>2.2501706049328498</v>
      </c>
    </row>
    <row r="614" spans="1:16" x14ac:dyDescent="0.25">
      <c r="A614">
        <v>3.0382319251531502</v>
      </c>
      <c r="B614">
        <v>4.74240888348215E-2</v>
      </c>
      <c r="C614">
        <v>2.6532970711763401E-2</v>
      </c>
      <c r="D614">
        <v>0.22368886372930599</v>
      </c>
      <c r="E614">
        <v>0.132558722066175</v>
      </c>
      <c r="F614">
        <v>0.71656838940947898</v>
      </c>
      <c r="G614">
        <v>4.3658298486906798E-2</v>
      </c>
      <c r="H614">
        <v>0.110669380667752</v>
      </c>
      <c r="I614">
        <v>8.1321328258813601E-3</v>
      </c>
      <c r="J614">
        <v>1.2316804652527401E-2</v>
      </c>
      <c r="K614">
        <v>2.1676842701964301E-2</v>
      </c>
      <c r="L614">
        <v>0.21542877658398699</v>
      </c>
      <c r="M614">
        <v>3.5279903783601898E-4</v>
      </c>
      <c r="N614">
        <v>3.4795494157165499E-2</v>
      </c>
      <c r="O614">
        <v>2.44692</v>
      </c>
      <c r="P614">
        <v>2.2501706049328498</v>
      </c>
    </row>
    <row r="615" spans="1:16" x14ac:dyDescent="0.25">
      <c r="A615">
        <v>3.0431963564034001</v>
      </c>
      <c r="B615">
        <v>4.7758571509390398E-2</v>
      </c>
      <c r="C615">
        <v>2.6383560694318201E-2</v>
      </c>
      <c r="D615">
        <v>0.22149013659318401</v>
      </c>
      <c r="E615">
        <v>0.13232903886066599</v>
      </c>
      <c r="F615">
        <v>0.718208487819465</v>
      </c>
      <c r="G615">
        <v>4.3709923246724902E-2</v>
      </c>
      <c r="H615">
        <v>0.11202825900887101</v>
      </c>
      <c r="I615">
        <v>8.2084429779466592E-3</v>
      </c>
      <c r="J615">
        <v>1.2552444739704899E-2</v>
      </c>
      <c r="K615">
        <v>2.2217784661527101E-2</v>
      </c>
      <c r="L615">
        <v>0.21542877658398699</v>
      </c>
      <c r="M615">
        <v>3.5279903783601898E-4</v>
      </c>
      <c r="N615">
        <v>3.4795494157165499E-2</v>
      </c>
      <c r="O615">
        <v>2.44692</v>
      </c>
      <c r="P615">
        <v>2.2501706049328498</v>
      </c>
    </row>
    <row r="616" spans="1:16" x14ac:dyDescent="0.25">
      <c r="A616">
        <v>3.0481607876536501</v>
      </c>
      <c r="B616">
        <v>4.8093054183959302E-2</v>
      </c>
      <c r="C616">
        <v>2.6234150676872899E-2</v>
      </c>
      <c r="D616">
        <v>0.21929140945706099</v>
      </c>
      <c r="E616">
        <v>0.13209935565515599</v>
      </c>
      <c r="F616">
        <v>0.71984858622945003</v>
      </c>
      <c r="G616">
        <v>4.3761548006543E-2</v>
      </c>
      <c r="H616">
        <v>0.11338713734998999</v>
      </c>
      <c r="I616">
        <v>8.2581854258527206E-3</v>
      </c>
      <c r="J616">
        <v>1.27880848268823E-2</v>
      </c>
      <c r="K616">
        <v>2.2758726621089902E-2</v>
      </c>
      <c r="L616">
        <v>0.21542877658398699</v>
      </c>
      <c r="M616">
        <v>3.5279903783601898E-4</v>
      </c>
      <c r="N616">
        <v>3.4795494157165499E-2</v>
      </c>
      <c r="O616">
        <v>2.44692</v>
      </c>
      <c r="P616">
        <v>2.2501706049328498</v>
      </c>
    </row>
    <row r="617" spans="1:16" x14ac:dyDescent="0.25">
      <c r="A617">
        <v>3.0531252189039</v>
      </c>
      <c r="B617">
        <v>4.84275368585282E-2</v>
      </c>
      <c r="C617">
        <v>2.6084740659427699E-2</v>
      </c>
      <c r="D617">
        <v>0.21709268232093801</v>
      </c>
      <c r="E617">
        <v>0.13186967244964701</v>
      </c>
      <c r="F617">
        <v>0.72148868463943605</v>
      </c>
      <c r="G617">
        <v>4.3813172766361201E-2</v>
      </c>
      <c r="H617">
        <v>0.114746015691109</v>
      </c>
      <c r="I617">
        <v>8.3079278737587803E-3</v>
      </c>
      <c r="J617">
        <v>1.30237249140598E-2</v>
      </c>
      <c r="K617">
        <v>2.3299668580652699E-2</v>
      </c>
      <c r="L617">
        <v>0.21542877658398699</v>
      </c>
      <c r="M617">
        <v>3.5279903783601898E-4</v>
      </c>
      <c r="N617">
        <v>3.4795494157165499E-2</v>
      </c>
      <c r="O617">
        <v>2.44692</v>
      </c>
      <c r="P617">
        <v>2.2501706049328498</v>
      </c>
    </row>
    <row r="618" spans="1:16" x14ac:dyDescent="0.25">
      <c r="A618">
        <v>3.0580896501541499</v>
      </c>
      <c r="B618">
        <v>4.8762019533097202E-2</v>
      </c>
      <c r="C618">
        <v>2.5935330641982401E-2</v>
      </c>
      <c r="D618">
        <v>0.21489395518481599</v>
      </c>
      <c r="E618">
        <v>0.131639989244138</v>
      </c>
      <c r="F618">
        <v>0.72312878304942196</v>
      </c>
      <c r="G618">
        <v>4.3864797526179299E-2</v>
      </c>
      <c r="H618">
        <v>0.116104894032228</v>
      </c>
      <c r="I618">
        <v>8.3576703216648399E-3</v>
      </c>
      <c r="J618">
        <v>1.3259365001237301E-2</v>
      </c>
      <c r="K618">
        <v>2.3840610540215499E-2</v>
      </c>
      <c r="L618">
        <v>0.21542877658398699</v>
      </c>
      <c r="M618">
        <v>3.5279903783601898E-4</v>
      </c>
      <c r="N618">
        <v>3.4795494157165499E-2</v>
      </c>
      <c r="O618">
        <v>2.44692</v>
      </c>
      <c r="P618">
        <v>2.2501706049328498</v>
      </c>
    </row>
    <row r="619" spans="1:16" x14ac:dyDescent="0.25">
      <c r="A619">
        <v>3.0630540814043998</v>
      </c>
      <c r="B619">
        <v>4.90965022076661E-2</v>
      </c>
      <c r="C619">
        <v>2.57859206245372E-2</v>
      </c>
      <c r="D619">
        <v>0.21269522804869301</v>
      </c>
      <c r="E619">
        <v>0.13141030603862899</v>
      </c>
      <c r="F619">
        <v>0.72476888145940699</v>
      </c>
      <c r="G619">
        <v>4.3916422285997403E-2</v>
      </c>
      <c r="H619">
        <v>0.117463772373347</v>
      </c>
      <c r="I619">
        <v>8.4074127695708892E-3</v>
      </c>
      <c r="J619">
        <v>1.3495005088414801E-2</v>
      </c>
      <c r="K619">
        <v>2.4498090872222999E-2</v>
      </c>
      <c r="L619">
        <v>0.21542877658398699</v>
      </c>
      <c r="M619">
        <v>3.5279903783601898E-4</v>
      </c>
      <c r="N619">
        <v>3.4795494157165499E-2</v>
      </c>
      <c r="O619">
        <v>2.44692</v>
      </c>
      <c r="P619">
        <v>2.2501706049328498</v>
      </c>
    </row>
    <row r="620" spans="1:16" x14ac:dyDescent="0.25">
      <c r="A620">
        <v>3.0680185126546502</v>
      </c>
      <c r="B620">
        <v>4.9430984882234998E-2</v>
      </c>
      <c r="C620">
        <v>2.5636510607091999E-2</v>
      </c>
      <c r="D620">
        <v>0.21049650091257099</v>
      </c>
      <c r="E620">
        <v>0.13118062283311899</v>
      </c>
      <c r="F620">
        <v>0.72640897986939301</v>
      </c>
      <c r="G620">
        <v>4.39680470458155E-2</v>
      </c>
      <c r="H620">
        <v>0.118630990701572</v>
      </c>
      <c r="I620">
        <v>8.4571552174769506E-3</v>
      </c>
      <c r="J620">
        <v>1.3730645175592301E-2</v>
      </c>
      <c r="K620">
        <v>2.5252738300909801E-2</v>
      </c>
      <c r="L620">
        <v>0.21542877658398699</v>
      </c>
      <c r="M620">
        <v>3.5279903783601898E-4</v>
      </c>
      <c r="N620">
        <v>3.4795494157165499E-2</v>
      </c>
      <c r="O620">
        <v>2.44692</v>
      </c>
      <c r="P620">
        <v>2.2501706049328498</v>
      </c>
    </row>
    <row r="621" spans="1:16" x14ac:dyDescent="0.25">
      <c r="A621">
        <v>3.0729829439049001</v>
      </c>
      <c r="B621">
        <v>4.9765467556803999E-2</v>
      </c>
      <c r="C621">
        <v>2.5487100589646702E-2</v>
      </c>
      <c r="D621">
        <v>0.20829777377644801</v>
      </c>
      <c r="E621">
        <v>0.13095093962761001</v>
      </c>
      <c r="F621">
        <v>0.72804907827937804</v>
      </c>
      <c r="G621">
        <v>4.4019671805633598E-2</v>
      </c>
      <c r="H621">
        <v>0.1197848582817</v>
      </c>
      <c r="I621">
        <v>8.5068976653829998E-3</v>
      </c>
      <c r="J621">
        <v>1.3966285262769799E-2</v>
      </c>
      <c r="K621">
        <v>2.6007385729596599E-2</v>
      </c>
      <c r="L621">
        <v>0.21542877658398699</v>
      </c>
      <c r="M621">
        <v>3.5279903783601898E-4</v>
      </c>
      <c r="N621">
        <v>3.4795494157165499E-2</v>
      </c>
      <c r="O621">
        <v>2.44692</v>
      </c>
      <c r="P621">
        <v>2.2501706049328498</v>
      </c>
    </row>
    <row r="622" spans="1:16" x14ac:dyDescent="0.25">
      <c r="A622">
        <v>3.07794737515515</v>
      </c>
      <c r="B622">
        <v>5.0099950231372897E-2</v>
      </c>
      <c r="C622">
        <v>2.5337690572201501E-2</v>
      </c>
      <c r="D622">
        <v>0.20612653561858801</v>
      </c>
      <c r="E622">
        <v>0.130721256422101</v>
      </c>
      <c r="F622">
        <v>0.72968917668936395</v>
      </c>
      <c r="G622">
        <v>4.4071296565451702E-2</v>
      </c>
      <c r="H622">
        <v>0.120938725861827</v>
      </c>
      <c r="I622">
        <v>8.5566401132890595E-3</v>
      </c>
      <c r="J622">
        <v>1.4202095678385001E-2</v>
      </c>
      <c r="K622">
        <v>2.6762033158283401E-2</v>
      </c>
      <c r="L622">
        <v>0.21542877658398699</v>
      </c>
      <c r="M622">
        <v>3.5279903783601898E-4</v>
      </c>
      <c r="N622">
        <v>3.4795494157165499E-2</v>
      </c>
      <c r="O622">
        <v>2.44692</v>
      </c>
      <c r="P622">
        <v>2.2501706049328498</v>
      </c>
    </row>
    <row r="623" spans="1:16" x14ac:dyDescent="0.25">
      <c r="A623">
        <v>3.0829118064054</v>
      </c>
      <c r="B623">
        <v>5.0434432905941802E-2</v>
      </c>
      <c r="C623">
        <v>2.51882805547562E-2</v>
      </c>
      <c r="D623">
        <v>0.204106351138308</v>
      </c>
      <c r="E623">
        <v>0.13049157321659099</v>
      </c>
      <c r="F623">
        <v>0.73132927509934897</v>
      </c>
      <c r="G623">
        <v>4.41229213252698E-2</v>
      </c>
      <c r="H623">
        <v>0.122092593441955</v>
      </c>
      <c r="I623">
        <v>8.6063825611951104E-3</v>
      </c>
      <c r="J623">
        <v>1.44388420595589E-2</v>
      </c>
      <c r="K623">
        <v>2.7516680586970099E-2</v>
      </c>
      <c r="L623">
        <v>0.21542877658398699</v>
      </c>
      <c r="M623">
        <v>3.5279903783601898E-4</v>
      </c>
      <c r="N623">
        <v>3.4795494157165499E-2</v>
      </c>
      <c r="O623">
        <v>2.44692</v>
      </c>
      <c r="P623">
        <v>2.2501706049328498</v>
      </c>
    </row>
    <row r="624" spans="1:16" x14ac:dyDescent="0.25">
      <c r="A624">
        <v>3.0878762376556499</v>
      </c>
      <c r="B624">
        <v>5.07689155805107E-2</v>
      </c>
      <c r="C624">
        <v>2.5038870537310999E-2</v>
      </c>
      <c r="D624">
        <v>0.20208616665802701</v>
      </c>
      <c r="E624">
        <v>0.13026189001108199</v>
      </c>
      <c r="F624">
        <v>0.732969373509335</v>
      </c>
      <c r="G624">
        <v>4.4174546085088001E-2</v>
      </c>
      <c r="H624">
        <v>0.123246461022083</v>
      </c>
      <c r="I624">
        <v>8.6561250091011701E-3</v>
      </c>
      <c r="J624">
        <v>1.46755884407329E-2</v>
      </c>
      <c r="K624">
        <v>2.8271328015656901E-2</v>
      </c>
      <c r="L624">
        <v>0.21542877658398699</v>
      </c>
      <c r="M624">
        <v>3.5279903783601898E-4</v>
      </c>
      <c r="N624">
        <v>3.4795494157165499E-2</v>
      </c>
      <c r="O624">
        <v>2.44692</v>
      </c>
      <c r="P624">
        <v>2.2501706049328498</v>
      </c>
    </row>
    <row r="625" spans="1:16" x14ac:dyDescent="0.25">
      <c r="A625">
        <v>3.0928406689058998</v>
      </c>
      <c r="B625">
        <v>5.1103398255079702E-2</v>
      </c>
      <c r="C625">
        <v>2.4889460519865798E-2</v>
      </c>
      <c r="D625">
        <v>0.20006598217774599</v>
      </c>
      <c r="E625">
        <v>0.130084006420847</v>
      </c>
      <c r="F625">
        <v>0.73429564952926796</v>
      </c>
      <c r="G625">
        <v>4.4226170844906099E-2</v>
      </c>
      <c r="H625">
        <v>0.12440032860221099</v>
      </c>
      <c r="I625">
        <v>8.7058674570072297E-3</v>
      </c>
      <c r="J625">
        <v>1.4912334821906899E-2</v>
      </c>
      <c r="K625">
        <v>2.90259754443437E-2</v>
      </c>
      <c r="L625">
        <v>0.21542877658398699</v>
      </c>
      <c r="M625">
        <v>3.5279903783601898E-4</v>
      </c>
      <c r="N625">
        <v>3.4795494157165499E-2</v>
      </c>
      <c r="O625">
        <v>2.44692</v>
      </c>
      <c r="P625">
        <v>2.2501706049328498</v>
      </c>
    </row>
    <row r="626" spans="1:16" x14ac:dyDescent="0.25">
      <c r="A626">
        <v>3.0978051001561502</v>
      </c>
      <c r="B626">
        <v>5.1437880929648599E-2</v>
      </c>
      <c r="C626">
        <v>2.4740050502420501E-2</v>
      </c>
      <c r="D626">
        <v>0.198045797697466</v>
      </c>
      <c r="E626">
        <v>0.12992705663831</v>
      </c>
      <c r="F626">
        <v>0.73384621448241805</v>
      </c>
      <c r="G626">
        <v>4.4277795604724203E-2</v>
      </c>
      <c r="H626">
        <v>0.12555419618233801</v>
      </c>
      <c r="I626">
        <v>8.7556099049132807E-3</v>
      </c>
      <c r="J626">
        <v>1.51490812030808E-2</v>
      </c>
      <c r="K626">
        <v>2.9780622873030401E-2</v>
      </c>
      <c r="L626">
        <v>0.21542877658398699</v>
      </c>
      <c r="M626">
        <v>3.5279903783601898E-4</v>
      </c>
      <c r="N626">
        <v>3.4795494157165499E-2</v>
      </c>
      <c r="O626">
        <v>2.44692</v>
      </c>
      <c r="P626">
        <v>2.2501706049328498</v>
      </c>
    </row>
    <row r="627" spans="1:16" x14ac:dyDescent="0.25">
      <c r="A627">
        <v>3.1027695314064001</v>
      </c>
      <c r="B627">
        <v>5.1772363604217497E-2</v>
      </c>
      <c r="C627">
        <v>2.45906404849753E-2</v>
      </c>
      <c r="D627">
        <v>0.19602561321718501</v>
      </c>
      <c r="E627">
        <v>0.129770106855774</v>
      </c>
      <c r="F627">
        <v>0.73339677943556802</v>
      </c>
      <c r="G627">
        <v>4.4335232741463199E-2</v>
      </c>
      <c r="H627">
        <v>0.12651259059210901</v>
      </c>
      <c r="I627">
        <v>8.7955555813065307E-3</v>
      </c>
      <c r="J627">
        <v>1.53858275842548E-2</v>
      </c>
      <c r="K627">
        <v>3.05352703017172E-2</v>
      </c>
      <c r="L627">
        <v>0.21542877658398699</v>
      </c>
      <c r="M627">
        <v>3.5279903783601898E-4</v>
      </c>
      <c r="N627">
        <v>3.4795494157165499E-2</v>
      </c>
      <c r="O627">
        <v>2.44692</v>
      </c>
      <c r="P627">
        <v>2.2501706049328498</v>
      </c>
    </row>
    <row r="628" spans="1:16" x14ac:dyDescent="0.25">
      <c r="A628">
        <v>3.10773396265665</v>
      </c>
      <c r="B628">
        <v>5.2106846278786402E-2</v>
      </c>
      <c r="C628">
        <v>2.4441230467529999E-2</v>
      </c>
      <c r="D628">
        <v>0.19400542873690499</v>
      </c>
      <c r="E628">
        <v>0.12961315707323701</v>
      </c>
      <c r="F628">
        <v>0.732947344388717</v>
      </c>
      <c r="G628">
        <v>4.4401171574895301E-2</v>
      </c>
      <c r="H628">
        <v>0.127439854389749</v>
      </c>
      <c r="I628">
        <v>8.8211716329859701E-3</v>
      </c>
      <c r="J628">
        <v>1.56225739654288E-2</v>
      </c>
      <c r="K628">
        <v>3.1289917730403898E-2</v>
      </c>
      <c r="L628">
        <v>0.21542877658398699</v>
      </c>
      <c r="M628">
        <v>3.5279903783601898E-4</v>
      </c>
      <c r="N628">
        <v>3.4795494157165499E-2</v>
      </c>
      <c r="O628">
        <v>2.44692</v>
      </c>
      <c r="P628">
        <v>2.2501706049328498</v>
      </c>
    </row>
    <row r="629" spans="1:16" x14ac:dyDescent="0.25">
      <c r="A629">
        <v>3.1126983939069</v>
      </c>
      <c r="B629">
        <v>5.2441328953355397E-2</v>
      </c>
      <c r="C629">
        <v>2.4291820450084801E-2</v>
      </c>
      <c r="D629">
        <v>0.191985244256624</v>
      </c>
      <c r="E629">
        <v>0.12945620729070101</v>
      </c>
      <c r="F629">
        <v>0.73249790934186698</v>
      </c>
      <c r="G629">
        <v>4.44671104083273E-2</v>
      </c>
      <c r="H629">
        <v>0.128367118187388</v>
      </c>
      <c r="I629">
        <v>8.8467876846654008E-3</v>
      </c>
      <c r="J629">
        <v>1.5859320346602701E-2</v>
      </c>
      <c r="K629">
        <v>3.2044565159090703E-2</v>
      </c>
      <c r="L629">
        <v>0.21542877658398699</v>
      </c>
      <c r="M629">
        <v>3.5279903783601898E-4</v>
      </c>
      <c r="N629">
        <v>3.4795494157165499E-2</v>
      </c>
      <c r="O629">
        <v>2.44692</v>
      </c>
      <c r="P629">
        <v>2.2501706049328498</v>
      </c>
    </row>
    <row r="630" spans="1:16" x14ac:dyDescent="0.25">
      <c r="A630">
        <v>3.1176628251571499</v>
      </c>
      <c r="B630">
        <v>5.2775811627924302E-2</v>
      </c>
      <c r="C630">
        <v>2.4142410432639601E-2</v>
      </c>
      <c r="D630">
        <v>0.18996505977634301</v>
      </c>
      <c r="E630">
        <v>0.12929925750816401</v>
      </c>
      <c r="F630">
        <v>0.73204847429501696</v>
      </c>
      <c r="G630">
        <v>4.4533049241759402E-2</v>
      </c>
      <c r="H630">
        <v>0.12929438198502799</v>
      </c>
      <c r="I630">
        <v>8.8724037363448298E-3</v>
      </c>
      <c r="J630">
        <v>1.6096066727776699E-2</v>
      </c>
      <c r="K630">
        <v>3.2799212587777397E-2</v>
      </c>
      <c r="L630">
        <v>0.21542877658398699</v>
      </c>
      <c r="M630">
        <v>3.5279903783601898E-4</v>
      </c>
      <c r="N630">
        <v>3.4795494157165499E-2</v>
      </c>
      <c r="O630">
        <v>2.44692</v>
      </c>
      <c r="P630">
        <v>2.2501706049328498</v>
      </c>
    </row>
    <row r="631" spans="1:16" x14ac:dyDescent="0.25">
      <c r="A631">
        <v>3.1226272564073998</v>
      </c>
      <c r="B631">
        <v>5.3110294302493199E-2</v>
      </c>
      <c r="C631">
        <v>2.39930004151943E-2</v>
      </c>
      <c r="D631">
        <v>0.18794487529606299</v>
      </c>
      <c r="E631">
        <v>0.12914230772562801</v>
      </c>
      <c r="F631">
        <v>0.73159903924816705</v>
      </c>
      <c r="G631">
        <v>4.4598988075191401E-2</v>
      </c>
      <c r="H631">
        <v>0.13022164578266701</v>
      </c>
      <c r="I631">
        <v>8.8980197880242605E-3</v>
      </c>
      <c r="J631">
        <v>1.6332813108950701E-2</v>
      </c>
      <c r="K631">
        <v>3.3553860016464203E-2</v>
      </c>
      <c r="L631">
        <v>0.21542877658398699</v>
      </c>
      <c r="M631">
        <v>3.5279903783601898E-4</v>
      </c>
      <c r="N631">
        <v>3.4795494157165499E-2</v>
      </c>
      <c r="O631">
        <v>2.44692</v>
      </c>
      <c r="P631">
        <v>2.2501706049328498</v>
      </c>
    </row>
    <row r="632" spans="1:16" x14ac:dyDescent="0.25">
      <c r="A632">
        <v>3.1275916876576502</v>
      </c>
      <c r="B632">
        <v>5.3444776977062097E-2</v>
      </c>
      <c r="C632">
        <v>2.3843590397749099E-2</v>
      </c>
      <c r="D632">
        <v>0.185924690815782</v>
      </c>
      <c r="E632">
        <v>0.12898535794309099</v>
      </c>
      <c r="F632">
        <v>0.73114960420131703</v>
      </c>
      <c r="G632">
        <v>4.4664926908623503E-2</v>
      </c>
      <c r="H632">
        <v>0.131148909580307</v>
      </c>
      <c r="I632">
        <v>8.9236358397036895E-3</v>
      </c>
      <c r="J632">
        <v>1.6569559490124699E-2</v>
      </c>
      <c r="K632">
        <v>3.4308507445151001E-2</v>
      </c>
      <c r="L632">
        <v>0.21542877658398699</v>
      </c>
      <c r="M632">
        <v>3.5279903783601898E-4</v>
      </c>
      <c r="N632">
        <v>3.4795494157165499E-2</v>
      </c>
      <c r="O632">
        <v>2.44692</v>
      </c>
      <c r="P632">
        <v>2.2501706049328498</v>
      </c>
    </row>
    <row r="633" spans="1:16" x14ac:dyDescent="0.25">
      <c r="A633">
        <v>3.1325561189079001</v>
      </c>
      <c r="B633">
        <v>5.3779259651631099E-2</v>
      </c>
      <c r="C633">
        <v>2.3700948894554801E-2</v>
      </c>
      <c r="D633">
        <v>0.18390450633550101</v>
      </c>
      <c r="E633">
        <v>0.12882840816055499</v>
      </c>
      <c r="F633">
        <v>0.73070016915446601</v>
      </c>
      <c r="G633">
        <v>4.4730865742055502E-2</v>
      </c>
      <c r="H633">
        <v>0.132076173377946</v>
      </c>
      <c r="I633">
        <v>8.9492518913831306E-3</v>
      </c>
      <c r="J633">
        <v>1.68063058712986E-2</v>
      </c>
      <c r="K633">
        <v>3.50631548738378E-2</v>
      </c>
      <c r="L633">
        <v>0.21542877658398699</v>
      </c>
      <c r="M633">
        <v>3.5279903783601898E-4</v>
      </c>
      <c r="N633">
        <v>3.4795494157165499E-2</v>
      </c>
      <c r="O633">
        <v>2.44692</v>
      </c>
      <c r="P633">
        <v>2.2501706049328498</v>
      </c>
    </row>
    <row r="634" spans="1:16" x14ac:dyDescent="0.25">
      <c r="A634">
        <v>3.13752055015815</v>
      </c>
      <c r="B634">
        <v>5.4113742326199997E-2</v>
      </c>
      <c r="C634">
        <v>2.3602797823499298E-2</v>
      </c>
      <c r="D634">
        <v>0.18188432185522099</v>
      </c>
      <c r="E634">
        <v>0.12867145837801799</v>
      </c>
      <c r="F634">
        <v>0.73025073410761598</v>
      </c>
      <c r="G634">
        <v>4.4796804575487598E-2</v>
      </c>
      <c r="H634">
        <v>0.13300343717558599</v>
      </c>
      <c r="I634">
        <v>8.9748679430625596E-3</v>
      </c>
      <c r="J634">
        <v>1.7043052252472601E-2</v>
      </c>
      <c r="K634">
        <v>3.5870293990846701E-2</v>
      </c>
      <c r="L634">
        <v>0.21542877658398699</v>
      </c>
      <c r="M634">
        <v>3.5279903783601898E-4</v>
      </c>
      <c r="N634">
        <v>3.4795494157165499E-2</v>
      </c>
      <c r="O634">
        <v>2.44692</v>
      </c>
      <c r="P634">
        <v>2.2501706049328498</v>
      </c>
    </row>
    <row r="635" spans="1:16" x14ac:dyDescent="0.25">
      <c r="A635">
        <v>3.1424849814083999</v>
      </c>
      <c r="B635">
        <v>5.4448225000768902E-2</v>
      </c>
      <c r="C635">
        <v>2.3504646752443799E-2</v>
      </c>
      <c r="D635">
        <v>0.17986413737494</v>
      </c>
      <c r="E635">
        <v>0.128514508595482</v>
      </c>
      <c r="F635">
        <v>0.72980129906076596</v>
      </c>
      <c r="G635">
        <v>4.4862743408919603E-2</v>
      </c>
      <c r="H635">
        <v>0.13381236031476099</v>
      </c>
      <c r="I635">
        <v>9.0004839947419903E-3</v>
      </c>
      <c r="J635">
        <v>1.7279798633646599E-2</v>
      </c>
      <c r="K635">
        <v>3.6709151550020303E-2</v>
      </c>
      <c r="L635">
        <v>0.21542877658398699</v>
      </c>
      <c r="M635">
        <v>3.5279903783601898E-4</v>
      </c>
      <c r="N635">
        <v>3.4795494157165499E-2</v>
      </c>
      <c r="O635">
        <v>2.44692</v>
      </c>
      <c r="P635">
        <v>2.2501706049328498</v>
      </c>
    </row>
    <row r="636" spans="1:16" x14ac:dyDescent="0.25">
      <c r="A636">
        <v>3.1474494126586499</v>
      </c>
      <c r="B636">
        <v>5.4782707675337897E-2</v>
      </c>
      <c r="C636">
        <v>2.3406495681388199E-2</v>
      </c>
      <c r="D636">
        <v>0.17808093357315899</v>
      </c>
      <c r="E636">
        <v>0.128357558812945</v>
      </c>
      <c r="F636">
        <v>0.72935186401391605</v>
      </c>
      <c r="G636">
        <v>4.4928682242351699E-2</v>
      </c>
      <c r="H636">
        <v>0.1345278476423</v>
      </c>
      <c r="I636">
        <v>9.0261000464214192E-3</v>
      </c>
      <c r="J636">
        <v>1.75100342004142E-2</v>
      </c>
      <c r="K636">
        <v>3.7548009109194001E-2</v>
      </c>
      <c r="L636">
        <v>0.21542877658398699</v>
      </c>
      <c r="M636">
        <v>3.5279903783601898E-4</v>
      </c>
      <c r="N636">
        <v>3.4795494157165499E-2</v>
      </c>
      <c r="O636">
        <v>2.44692</v>
      </c>
      <c r="P636">
        <v>2.2501706049328498</v>
      </c>
    </row>
    <row r="637" spans="1:16" x14ac:dyDescent="0.25">
      <c r="A637">
        <v>3.1524138439088998</v>
      </c>
      <c r="B637">
        <v>5.5117190349906801E-2</v>
      </c>
      <c r="C637">
        <v>2.3308344610332699E-2</v>
      </c>
      <c r="D637">
        <v>0.17646341713847999</v>
      </c>
      <c r="E637">
        <v>0.128200609030409</v>
      </c>
      <c r="F637">
        <v>0.72890242896706503</v>
      </c>
      <c r="G637">
        <v>4.4994621075783697E-2</v>
      </c>
      <c r="H637">
        <v>0.13524333496984001</v>
      </c>
      <c r="I637">
        <v>9.0517160981008499E-3</v>
      </c>
      <c r="J637">
        <v>1.7735717667392601E-2</v>
      </c>
      <c r="K637">
        <v>3.8386866668367603E-2</v>
      </c>
      <c r="L637">
        <v>0.21542877658398699</v>
      </c>
      <c r="M637">
        <v>3.5279903783601898E-4</v>
      </c>
      <c r="N637">
        <v>3.4795494157165499E-2</v>
      </c>
      <c r="O637">
        <v>2.44692</v>
      </c>
      <c r="P637">
        <v>2.2501706049328498</v>
      </c>
    </row>
    <row r="638" spans="1:16" x14ac:dyDescent="0.25">
      <c r="A638">
        <v>3.1573782751591501</v>
      </c>
      <c r="B638">
        <v>5.5451673024475699E-2</v>
      </c>
      <c r="C638">
        <v>2.32101935392772E-2</v>
      </c>
      <c r="D638">
        <v>0.17484590070380099</v>
      </c>
      <c r="E638">
        <v>0.128043659247872</v>
      </c>
      <c r="F638">
        <v>0.72845299392021501</v>
      </c>
      <c r="G638">
        <v>4.4939289270253098E-2</v>
      </c>
      <c r="H638">
        <v>0.13595882229737999</v>
      </c>
      <c r="I638">
        <v>9.0773321497802893E-3</v>
      </c>
      <c r="J638">
        <v>1.7961401134370999E-2</v>
      </c>
      <c r="K638">
        <v>3.9225724227541198E-2</v>
      </c>
      <c r="L638">
        <v>0.21542877658398699</v>
      </c>
      <c r="M638">
        <v>3.5279903783601898E-4</v>
      </c>
      <c r="N638">
        <v>3.4795494157165499E-2</v>
      </c>
      <c r="O638">
        <v>2.44692</v>
      </c>
      <c r="P638">
        <v>2.2501706049328498</v>
      </c>
    </row>
    <row r="639" spans="1:16" x14ac:dyDescent="0.25">
      <c r="A639">
        <v>3.1623427064094001</v>
      </c>
      <c r="B639">
        <v>5.5786155699044597E-2</v>
      </c>
      <c r="C639">
        <v>2.31120424682217E-2</v>
      </c>
      <c r="D639">
        <v>0.17322838426912099</v>
      </c>
      <c r="E639">
        <v>0.127881339479508</v>
      </c>
      <c r="F639">
        <v>0.72800355887336499</v>
      </c>
      <c r="G639">
        <v>4.47871837258529E-2</v>
      </c>
      <c r="H639">
        <v>0.136674309624919</v>
      </c>
      <c r="I639">
        <v>9.10294820145972E-3</v>
      </c>
      <c r="J639">
        <v>1.8187084601349299E-2</v>
      </c>
      <c r="K639">
        <v>4.0064581786714903E-2</v>
      </c>
      <c r="L639">
        <v>0.21542877658398699</v>
      </c>
      <c r="M639">
        <v>3.5279903783601898E-4</v>
      </c>
      <c r="N639">
        <v>3.4795494157165499E-2</v>
      </c>
      <c r="O639">
        <v>2.44692</v>
      </c>
      <c r="P639">
        <v>2.2501706049328498</v>
      </c>
    </row>
    <row r="640" spans="1:16" x14ac:dyDescent="0.25">
      <c r="A640">
        <v>3.16730713765965</v>
      </c>
      <c r="B640">
        <v>5.6120638373613599E-2</v>
      </c>
      <c r="C640">
        <v>2.3013891397166201E-2</v>
      </c>
      <c r="D640">
        <v>0.17161086783444199</v>
      </c>
      <c r="E640">
        <v>0.12769715395692499</v>
      </c>
      <c r="F640">
        <v>0.72755412382651496</v>
      </c>
      <c r="G640">
        <v>4.4635078181452702E-2</v>
      </c>
      <c r="H640">
        <v>0.13738979695245901</v>
      </c>
      <c r="I640">
        <v>9.1285642531391507E-3</v>
      </c>
      <c r="J640">
        <v>1.8412768068327701E-2</v>
      </c>
      <c r="K640">
        <v>4.0903439345888498E-2</v>
      </c>
      <c r="L640">
        <v>0.21542877658398699</v>
      </c>
      <c r="M640">
        <v>3.5279903783601898E-4</v>
      </c>
      <c r="N640">
        <v>3.4795494157165499E-2</v>
      </c>
      <c r="O640">
        <v>2.44692</v>
      </c>
      <c r="P640">
        <v>2.2501706049328498</v>
      </c>
    </row>
    <row r="641" spans="1:16" x14ac:dyDescent="0.25">
      <c r="A641">
        <v>3.1722715689099101</v>
      </c>
      <c r="B641">
        <v>5.6455121048182497E-2</v>
      </c>
      <c r="C641">
        <v>2.2915740326110601E-2</v>
      </c>
      <c r="D641">
        <v>0.16999335139976199</v>
      </c>
      <c r="E641">
        <v>0.12751296843434301</v>
      </c>
      <c r="F641">
        <v>0.72710468877966505</v>
      </c>
      <c r="G641">
        <v>4.44829726370524E-2</v>
      </c>
      <c r="H641">
        <v>0.13810528427999799</v>
      </c>
      <c r="I641">
        <v>9.1541803048185797E-3</v>
      </c>
      <c r="J641">
        <v>1.8638451535306098E-2</v>
      </c>
      <c r="K641">
        <v>4.1742296905062197E-2</v>
      </c>
      <c r="L641">
        <v>0.21542877658398699</v>
      </c>
      <c r="M641">
        <v>3.5279903783601898E-4</v>
      </c>
      <c r="N641">
        <v>3.4795494157165499E-2</v>
      </c>
      <c r="O641">
        <v>2.44692</v>
      </c>
      <c r="P641">
        <v>2.2501706049328498</v>
      </c>
    </row>
    <row r="642" spans="1:16" x14ac:dyDescent="0.25">
      <c r="A642">
        <v>3.1772360001601601</v>
      </c>
      <c r="B642">
        <v>5.6789603722751401E-2</v>
      </c>
      <c r="C642">
        <v>2.2817589255055101E-2</v>
      </c>
      <c r="D642">
        <v>0.16837583496508299</v>
      </c>
      <c r="E642">
        <v>0.12732878291176</v>
      </c>
      <c r="F642">
        <v>0.72665525373281403</v>
      </c>
      <c r="G642">
        <v>4.4330867092652201E-2</v>
      </c>
      <c r="H642">
        <v>0.138820771607538</v>
      </c>
      <c r="I642">
        <v>9.1807990653422402E-3</v>
      </c>
      <c r="J642">
        <v>1.88641350022845E-2</v>
      </c>
      <c r="K642">
        <v>4.2581154464235799E-2</v>
      </c>
      <c r="L642">
        <v>0.21542877658398699</v>
      </c>
      <c r="M642">
        <v>3.5279903783601898E-4</v>
      </c>
      <c r="N642">
        <v>3.4795494157165499E-2</v>
      </c>
      <c r="O642">
        <v>2.44692</v>
      </c>
      <c r="P642">
        <v>2.2501706049328498</v>
      </c>
    </row>
    <row r="643" spans="1:16" x14ac:dyDescent="0.25">
      <c r="A643">
        <v>3.18220043141041</v>
      </c>
      <c r="B643">
        <v>5.7124086397320299E-2</v>
      </c>
      <c r="C643">
        <v>2.2719438183999598E-2</v>
      </c>
      <c r="D643">
        <v>0.16675831853040399</v>
      </c>
      <c r="E643">
        <v>0.12714459738917799</v>
      </c>
      <c r="F643">
        <v>0.72620581868596401</v>
      </c>
      <c r="G643">
        <v>4.4178761548252003E-2</v>
      </c>
      <c r="H643">
        <v>0.13953625893507701</v>
      </c>
      <c r="I643">
        <v>9.2084864894784908E-3</v>
      </c>
      <c r="J643">
        <v>1.90898184692628E-2</v>
      </c>
      <c r="K643">
        <v>4.34200120234094E-2</v>
      </c>
      <c r="L643">
        <v>0.21542877658398699</v>
      </c>
      <c r="M643">
        <v>3.5279903783601898E-4</v>
      </c>
      <c r="N643">
        <v>3.4795494157165499E-2</v>
      </c>
      <c r="O643">
        <v>2.44692</v>
      </c>
      <c r="P643">
        <v>2.2501706049328498</v>
      </c>
    </row>
    <row r="644" spans="1:16" x14ac:dyDescent="0.25">
      <c r="A644">
        <v>3.1871648626606599</v>
      </c>
      <c r="B644">
        <v>5.7458569071889301E-2</v>
      </c>
      <c r="C644">
        <v>2.2621287112944099E-2</v>
      </c>
      <c r="D644">
        <v>0.16514080209572399</v>
      </c>
      <c r="E644">
        <v>0.12696041186659501</v>
      </c>
      <c r="F644">
        <v>0.72575638363911399</v>
      </c>
      <c r="G644">
        <v>4.4026656003851798E-2</v>
      </c>
      <c r="H644">
        <v>0.14025174626261699</v>
      </c>
      <c r="I644">
        <v>9.2361739136147501E-3</v>
      </c>
      <c r="J644">
        <v>1.9315501936241201E-2</v>
      </c>
      <c r="K644">
        <v>4.4258869582583099E-2</v>
      </c>
      <c r="L644">
        <v>0.21542877658398699</v>
      </c>
      <c r="M644">
        <v>3.5279903783601898E-4</v>
      </c>
      <c r="N644">
        <v>3.4795494157165499E-2</v>
      </c>
      <c r="O644">
        <v>2.44692</v>
      </c>
      <c r="P644">
        <v>2.2501706049328498</v>
      </c>
    </row>
    <row r="645" spans="1:16" x14ac:dyDescent="0.25">
      <c r="A645">
        <v>3.1921292939109098</v>
      </c>
      <c r="B645">
        <v>5.7793051746458199E-2</v>
      </c>
      <c r="C645">
        <v>2.2523136041888599E-2</v>
      </c>
      <c r="D645">
        <v>0.16352328566104499</v>
      </c>
      <c r="E645">
        <v>0.126776226344013</v>
      </c>
      <c r="F645">
        <v>0.72530694859226397</v>
      </c>
      <c r="G645">
        <v>4.38745504594516E-2</v>
      </c>
      <c r="H645">
        <v>0.140967233590156</v>
      </c>
      <c r="I645">
        <v>9.2638613377510007E-3</v>
      </c>
      <c r="J645">
        <v>1.9541185403219599E-2</v>
      </c>
      <c r="K645">
        <v>4.5097727141756701E-2</v>
      </c>
      <c r="L645">
        <v>0.21542877658398699</v>
      </c>
      <c r="M645">
        <v>3.5279903783601898E-4</v>
      </c>
      <c r="N645">
        <v>3.4795494157165499E-2</v>
      </c>
      <c r="O645">
        <v>2.44692</v>
      </c>
      <c r="P645">
        <v>2.2501706049328498</v>
      </c>
    </row>
    <row r="646" spans="1:16" x14ac:dyDescent="0.25">
      <c r="A646">
        <v>3.1970937251611602</v>
      </c>
      <c r="B646">
        <v>5.8127534421027097E-2</v>
      </c>
      <c r="C646">
        <v>2.2424984970832999E-2</v>
      </c>
      <c r="D646">
        <v>0.16190576922636599</v>
      </c>
      <c r="E646">
        <v>0.12659204082143</v>
      </c>
      <c r="F646">
        <v>0.72485751354541395</v>
      </c>
      <c r="G646">
        <v>4.3722444915051298E-2</v>
      </c>
      <c r="H646">
        <v>0.14161495000720001</v>
      </c>
      <c r="I646">
        <v>9.29154876188726E-3</v>
      </c>
      <c r="J646">
        <v>1.97668688701979E-2</v>
      </c>
      <c r="K646">
        <v>4.5936584700930302E-2</v>
      </c>
      <c r="L646">
        <v>0.21542877658398699</v>
      </c>
      <c r="M646">
        <v>3.5279903783601898E-4</v>
      </c>
      <c r="N646">
        <v>3.4795494157165499E-2</v>
      </c>
      <c r="O646">
        <v>2.44692</v>
      </c>
      <c r="P646">
        <v>2.2501706049328498</v>
      </c>
    </row>
    <row r="647" spans="1:16" x14ac:dyDescent="0.25">
      <c r="A647">
        <v>3.2020581564114101</v>
      </c>
      <c r="B647">
        <v>5.8462017095596099E-2</v>
      </c>
      <c r="C647">
        <v>2.23268338997775E-2</v>
      </c>
      <c r="D647">
        <v>0.16028825279168599</v>
      </c>
      <c r="E647">
        <v>0.12640785529884799</v>
      </c>
      <c r="F647">
        <v>0.72440807849856304</v>
      </c>
      <c r="G647">
        <v>4.35703393706511E-2</v>
      </c>
      <c r="H647">
        <v>0.14216691663678099</v>
      </c>
      <c r="I647">
        <v>9.3192361860235107E-3</v>
      </c>
      <c r="J647">
        <v>1.9992552337176301E-2</v>
      </c>
      <c r="K647">
        <v>4.6775442260104001E-2</v>
      </c>
      <c r="L647">
        <v>0.21542877658398699</v>
      </c>
      <c r="M647">
        <v>3.5279903783601898E-4</v>
      </c>
      <c r="N647">
        <v>3.4795494157165499E-2</v>
      </c>
      <c r="O647">
        <v>2.44692</v>
      </c>
      <c r="P647">
        <v>2.2501706049328498</v>
      </c>
    </row>
    <row r="648" spans="1:16" x14ac:dyDescent="0.25">
      <c r="A648">
        <v>3.20702258766166</v>
      </c>
      <c r="B648">
        <v>5.8796499770165003E-2</v>
      </c>
      <c r="C648">
        <v>2.2228682828722E-2</v>
      </c>
      <c r="D648">
        <v>0.15867073635700699</v>
      </c>
      <c r="E648">
        <v>0.12622366977626501</v>
      </c>
      <c r="F648">
        <v>0.72395864345171301</v>
      </c>
      <c r="G648">
        <v>4.3418233826250902E-2</v>
      </c>
      <c r="H648">
        <v>0.14271888326636201</v>
      </c>
      <c r="I648">
        <v>9.34692361015977E-3</v>
      </c>
      <c r="J648">
        <v>2.0218235804154699E-2</v>
      </c>
      <c r="K648">
        <v>4.7625621145023903E-2</v>
      </c>
      <c r="L648">
        <v>0.21542877658398699</v>
      </c>
      <c r="M648">
        <v>3.5279903783601898E-4</v>
      </c>
      <c r="N648">
        <v>3.4795494157165499E-2</v>
      </c>
      <c r="O648">
        <v>2.44692</v>
      </c>
      <c r="P648">
        <v>2.2501706049328498</v>
      </c>
    </row>
    <row r="649" spans="1:16" x14ac:dyDescent="0.25">
      <c r="A649">
        <v>3.21198701891191</v>
      </c>
      <c r="B649">
        <v>5.9149502952267098E-2</v>
      </c>
      <c r="C649">
        <v>2.21566212478157E-2</v>
      </c>
      <c r="D649">
        <v>0.15705321992232801</v>
      </c>
      <c r="E649">
        <v>0.126039484253683</v>
      </c>
      <c r="F649">
        <v>0.72350920840486299</v>
      </c>
      <c r="G649">
        <v>4.3266128281850703E-2</v>
      </c>
      <c r="H649">
        <v>0.14327084989594299</v>
      </c>
      <c r="I649">
        <v>9.3746110342960206E-3</v>
      </c>
      <c r="J649">
        <v>2.04445053507895E-2</v>
      </c>
      <c r="K649">
        <v>4.8494300472460901E-2</v>
      </c>
      <c r="L649">
        <v>0.21542877658398699</v>
      </c>
      <c r="M649">
        <v>3.5279903783601898E-4</v>
      </c>
      <c r="N649">
        <v>3.4795494157165499E-2</v>
      </c>
      <c r="O649">
        <v>2.44692</v>
      </c>
      <c r="P649">
        <v>2.2501706049328498</v>
      </c>
    </row>
    <row r="650" spans="1:16" x14ac:dyDescent="0.25">
      <c r="A650">
        <v>3.2169514501621599</v>
      </c>
      <c r="B650">
        <v>5.95103921495281E-2</v>
      </c>
      <c r="C650">
        <v>2.20956685479398E-2</v>
      </c>
      <c r="D650">
        <v>0.15543570348764801</v>
      </c>
      <c r="E650">
        <v>0.12585529873109999</v>
      </c>
      <c r="F650">
        <v>0.72305977335801297</v>
      </c>
      <c r="G650">
        <v>4.3134819843098103E-2</v>
      </c>
      <c r="H650">
        <v>0.14382281652552401</v>
      </c>
      <c r="I650">
        <v>9.4022984584322799E-3</v>
      </c>
      <c r="J650">
        <v>2.06955720622394E-2</v>
      </c>
      <c r="K650">
        <v>4.9362979799897899E-2</v>
      </c>
      <c r="L650">
        <v>0.21542877658398699</v>
      </c>
      <c r="M650">
        <v>3.5279903783601898E-4</v>
      </c>
      <c r="N650">
        <v>3.4795494157165499E-2</v>
      </c>
      <c r="O650">
        <v>2.44692</v>
      </c>
      <c r="P650">
        <v>2.2501706049328498</v>
      </c>
    </row>
    <row r="651" spans="1:16" x14ac:dyDescent="0.25">
      <c r="A651">
        <v>3.2219158814124098</v>
      </c>
      <c r="B651">
        <v>5.98712813467892E-2</v>
      </c>
      <c r="C651">
        <v>2.20347158480638E-2</v>
      </c>
      <c r="D651">
        <v>0.15381818705296901</v>
      </c>
      <c r="E651">
        <v>0.12567111320851801</v>
      </c>
      <c r="F651">
        <v>0.72261033831116295</v>
      </c>
      <c r="G651">
        <v>4.3008665977842003E-2</v>
      </c>
      <c r="H651">
        <v>0.14437478315510499</v>
      </c>
      <c r="I651">
        <v>9.4299858825685305E-3</v>
      </c>
      <c r="J651">
        <v>2.09466387736892E-2</v>
      </c>
      <c r="K651">
        <v>5.0231659127335002E-2</v>
      </c>
      <c r="L651">
        <v>0.21542877658398699</v>
      </c>
      <c r="M651">
        <v>3.5279903783601898E-4</v>
      </c>
      <c r="N651">
        <v>3.4795494157165499E-2</v>
      </c>
      <c r="O651">
        <v>2.44692</v>
      </c>
      <c r="P651">
        <v>2.2501706049328498</v>
      </c>
    </row>
    <row r="652" spans="1:16" x14ac:dyDescent="0.25">
      <c r="A652">
        <v>3.2268803126626602</v>
      </c>
      <c r="B652">
        <v>6.0232170544050202E-2</v>
      </c>
      <c r="C652">
        <v>2.1973763148187799E-2</v>
      </c>
      <c r="D652">
        <v>0.152648743895828</v>
      </c>
      <c r="E652">
        <v>0.125486927685935</v>
      </c>
      <c r="F652">
        <v>0.72216090326431204</v>
      </c>
      <c r="G652">
        <v>4.2882512112585897E-2</v>
      </c>
      <c r="H652">
        <v>0.144926749784686</v>
      </c>
      <c r="I652">
        <v>9.4576733067047898E-3</v>
      </c>
      <c r="J652">
        <v>2.11977054851391E-2</v>
      </c>
      <c r="K652">
        <v>5.1100338454772097E-2</v>
      </c>
      <c r="L652">
        <v>0.21542877658398699</v>
      </c>
      <c r="M652">
        <v>3.5279903783601898E-4</v>
      </c>
      <c r="N652">
        <v>3.4795494157165499E-2</v>
      </c>
      <c r="O652">
        <v>2.44692</v>
      </c>
      <c r="P652">
        <v>2.2501706049328498</v>
      </c>
    </row>
    <row r="653" spans="1:16" x14ac:dyDescent="0.25">
      <c r="A653">
        <v>3.2318447439129101</v>
      </c>
      <c r="B653">
        <v>6.0593059741311198E-2</v>
      </c>
      <c r="C653">
        <v>2.1912810448311799E-2</v>
      </c>
      <c r="D653">
        <v>0.15148461734063301</v>
      </c>
      <c r="E653">
        <v>0.12530274216335299</v>
      </c>
      <c r="F653">
        <v>0.72171146821746202</v>
      </c>
      <c r="G653">
        <v>4.2756358247329901E-2</v>
      </c>
      <c r="H653">
        <v>0.14547871641426699</v>
      </c>
      <c r="I653">
        <v>9.4853607308410404E-3</v>
      </c>
      <c r="J653">
        <v>2.1448772196588899E-2</v>
      </c>
      <c r="K653">
        <v>5.1969017782209102E-2</v>
      </c>
      <c r="L653">
        <v>0.21542877658398699</v>
      </c>
      <c r="M653">
        <v>3.5279903783601898E-4</v>
      </c>
      <c r="N653">
        <v>3.4795494157165499E-2</v>
      </c>
      <c r="O653">
        <v>2.44692</v>
      </c>
      <c r="P653">
        <v>2.2501706049328498</v>
      </c>
    </row>
    <row r="654" spans="1:16" x14ac:dyDescent="0.25">
      <c r="A654">
        <v>3.23680917516316</v>
      </c>
      <c r="B654">
        <v>6.0953948938572297E-2</v>
      </c>
      <c r="C654">
        <v>2.1851857748435798E-2</v>
      </c>
      <c r="D654">
        <v>0.15032049078543899</v>
      </c>
      <c r="E654">
        <v>0.12511115041941601</v>
      </c>
      <c r="F654">
        <v>0.72126203317061199</v>
      </c>
      <c r="G654">
        <v>4.2630204382073801E-2</v>
      </c>
      <c r="H654">
        <v>0.146030683043848</v>
      </c>
      <c r="I654">
        <v>9.5130481549772997E-3</v>
      </c>
      <c r="J654">
        <v>2.1699838908038799E-2</v>
      </c>
      <c r="K654">
        <v>5.2837697109646101E-2</v>
      </c>
      <c r="L654">
        <v>0.21542877658398699</v>
      </c>
      <c r="M654">
        <v>3.5279903783601898E-4</v>
      </c>
      <c r="N654">
        <v>3.4795494157165499E-2</v>
      </c>
      <c r="O654">
        <v>2.44692</v>
      </c>
      <c r="P654">
        <v>2.2501706049328498</v>
      </c>
    </row>
    <row r="655" spans="1:16" x14ac:dyDescent="0.25">
      <c r="A655">
        <v>3.2417736064134099</v>
      </c>
      <c r="B655">
        <v>6.1314838135833397E-2</v>
      </c>
      <c r="C655">
        <v>2.1790905048559801E-2</v>
      </c>
      <c r="D655">
        <v>0.149156364230245</v>
      </c>
      <c r="E655">
        <v>0.124900051409486</v>
      </c>
      <c r="F655">
        <v>0.72035000032368102</v>
      </c>
      <c r="G655">
        <v>4.2504050516817701E-2</v>
      </c>
      <c r="H655">
        <v>0.14658264967342899</v>
      </c>
      <c r="I655">
        <v>9.5407355791135504E-3</v>
      </c>
      <c r="J655">
        <v>2.1950905619488599E-2</v>
      </c>
      <c r="K655">
        <v>5.3706376437083203E-2</v>
      </c>
      <c r="L655">
        <v>0.21542877658398699</v>
      </c>
      <c r="M655">
        <v>3.5279903783601898E-4</v>
      </c>
      <c r="N655">
        <v>3.4795494157165499E-2</v>
      </c>
      <c r="O655">
        <v>2.44692</v>
      </c>
      <c r="P655">
        <v>2.2501706049328498</v>
      </c>
    </row>
    <row r="656" spans="1:16" x14ac:dyDescent="0.25">
      <c r="A656">
        <v>3.2467380376636599</v>
      </c>
      <c r="B656">
        <v>6.1675727333094399E-2</v>
      </c>
      <c r="C656">
        <v>2.1729952348683901E-2</v>
      </c>
      <c r="D656">
        <v>0.14799223767504999</v>
      </c>
      <c r="E656">
        <v>0.12468895239955601</v>
      </c>
      <c r="F656">
        <v>0.71779877275667503</v>
      </c>
      <c r="G656">
        <v>4.2377896651561602E-2</v>
      </c>
      <c r="H656">
        <v>0.14713461630301</v>
      </c>
      <c r="I656">
        <v>9.5684230032498097E-3</v>
      </c>
      <c r="J656">
        <v>2.2201972330938499E-2</v>
      </c>
      <c r="K656">
        <v>5.4575055764520299E-2</v>
      </c>
      <c r="L656">
        <v>0.21542877658398699</v>
      </c>
      <c r="M656">
        <v>3.5279903783601898E-4</v>
      </c>
      <c r="N656">
        <v>3.4795494157165499E-2</v>
      </c>
      <c r="O656">
        <v>2.44692</v>
      </c>
      <c r="P656">
        <v>2.2501706049328498</v>
      </c>
    </row>
    <row r="657" spans="1:16" x14ac:dyDescent="0.25">
      <c r="A657">
        <v>3.2517024689139098</v>
      </c>
      <c r="B657">
        <v>6.2036616530355401E-2</v>
      </c>
      <c r="C657">
        <v>2.1668999648807901E-2</v>
      </c>
      <c r="D657">
        <v>0.146828111119856</v>
      </c>
      <c r="E657">
        <v>0.124477853389626</v>
      </c>
      <c r="F657">
        <v>0.71524754518967004</v>
      </c>
      <c r="G657">
        <v>4.2251742786305502E-2</v>
      </c>
      <c r="H657">
        <v>0.14754641645411701</v>
      </c>
      <c r="I657">
        <v>9.5961643784768808E-3</v>
      </c>
      <c r="J657">
        <v>2.2453039042388299E-2</v>
      </c>
      <c r="K657">
        <v>5.5443735091957297E-2</v>
      </c>
      <c r="L657">
        <v>0.21542877658398699</v>
      </c>
      <c r="M657">
        <v>3.5279903783601898E-4</v>
      </c>
      <c r="N657">
        <v>3.4795494157165499E-2</v>
      </c>
      <c r="O657">
        <v>2.44692</v>
      </c>
      <c r="P657">
        <v>2.2501706049328498</v>
      </c>
    </row>
    <row r="658" spans="1:16" x14ac:dyDescent="0.25">
      <c r="A658">
        <v>3.2566669001641602</v>
      </c>
      <c r="B658">
        <v>6.2397505727616501E-2</v>
      </c>
      <c r="C658">
        <v>2.1608046948931901E-2</v>
      </c>
      <c r="D658">
        <v>0.14566398456466201</v>
      </c>
      <c r="E658">
        <v>0.124266754379696</v>
      </c>
      <c r="F658">
        <v>0.71269631762266505</v>
      </c>
      <c r="G658">
        <v>4.2125588921049402E-2</v>
      </c>
      <c r="H658">
        <v>0.14775156322656899</v>
      </c>
      <c r="I658">
        <v>9.6391699495918803E-3</v>
      </c>
      <c r="J658">
        <v>2.2704105753838199E-2</v>
      </c>
      <c r="K658">
        <v>5.6312414419394302E-2</v>
      </c>
      <c r="L658">
        <v>0.21542877658398699</v>
      </c>
      <c r="M658">
        <v>3.5279903783601898E-4</v>
      </c>
      <c r="N658">
        <v>3.4795494157165499E-2</v>
      </c>
      <c r="O658">
        <v>2.44692</v>
      </c>
      <c r="P658">
        <v>2.2501706049328498</v>
      </c>
    </row>
    <row r="659" spans="1:16" x14ac:dyDescent="0.25">
      <c r="A659">
        <v>3.2616313314144101</v>
      </c>
      <c r="B659">
        <v>6.2758394924877503E-2</v>
      </c>
      <c r="C659">
        <v>2.15470942490559E-2</v>
      </c>
      <c r="D659">
        <v>0.14449985800946699</v>
      </c>
      <c r="E659">
        <v>0.124055655369766</v>
      </c>
      <c r="F659">
        <v>0.71014509005565996</v>
      </c>
      <c r="G659">
        <v>4.1999435055793399E-2</v>
      </c>
      <c r="H659">
        <v>0.147956709999022</v>
      </c>
      <c r="I659">
        <v>9.6821755207068694E-3</v>
      </c>
      <c r="J659">
        <v>2.2955172465287998E-2</v>
      </c>
      <c r="K659">
        <v>5.7181093746831398E-2</v>
      </c>
      <c r="L659">
        <v>0.21542877658398699</v>
      </c>
      <c r="M659">
        <v>3.5279903783601898E-4</v>
      </c>
      <c r="N659">
        <v>3.4795494157165499E-2</v>
      </c>
      <c r="O659">
        <v>2.44692</v>
      </c>
      <c r="P659">
        <v>2.2501706049328498</v>
      </c>
    </row>
    <row r="660" spans="1:16" x14ac:dyDescent="0.25">
      <c r="A660">
        <v>3.26659576266466</v>
      </c>
      <c r="B660">
        <v>6.3119284122138603E-2</v>
      </c>
      <c r="C660">
        <v>2.14861415491799E-2</v>
      </c>
      <c r="D660">
        <v>0.143335731454273</v>
      </c>
      <c r="E660">
        <v>0.123844556359836</v>
      </c>
      <c r="F660">
        <v>0.70759386248865397</v>
      </c>
      <c r="G660">
        <v>4.18732811905373E-2</v>
      </c>
      <c r="H660">
        <v>0.148161856771474</v>
      </c>
      <c r="I660">
        <v>9.7251810918218707E-3</v>
      </c>
      <c r="J660">
        <v>2.3206239176737899E-2</v>
      </c>
      <c r="K660">
        <v>5.80497730742685E-2</v>
      </c>
      <c r="L660">
        <v>0.21542877658398699</v>
      </c>
      <c r="M660">
        <v>3.5279903783601898E-4</v>
      </c>
      <c r="N660">
        <v>3.4795494157165499E-2</v>
      </c>
      <c r="O660">
        <v>2.44692</v>
      </c>
      <c r="P660">
        <v>2.2501706049328498</v>
      </c>
    </row>
    <row r="661" spans="1:16" x14ac:dyDescent="0.25">
      <c r="A661">
        <v>3.2715601939149099</v>
      </c>
      <c r="B661">
        <v>6.3480173319399605E-2</v>
      </c>
      <c r="C661">
        <v>2.1425188849304E-2</v>
      </c>
      <c r="D661">
        <v>0.14217160489907901</v>
      </c>
      <c r="E661">
        <v>0.123633457349905</v>
      </c>
      <c r="F661">
        <v>0.70504263492164898</v>
      </c>
      <c r="G661">
        <v>4.17471273252812E-2</v>
      </c>
      <c r="H661">
        <v>0.14836700354392701</v>
      </c>
      <c r="I661">
        <v>9.7681866629368598E-3</v>
      </c>
      <c r="J661">
        <v>2.3457305888187702E-2</v>
      </c>
      <c r="K661">
        <v>5.8918452401705401E-2</v>
      </c>
      <c r="L661">
        <v>0.21542877658398699</v>
      </c>
      <c r="M661">
        <v>3.5279903783601898E-4</v>
      </c>
      <c r="N661">
        <v>3.4795494157165499E-2</v>
      </c>
      <c r="O661">
        <v>2.44692</v>
      </c>
      <c r="P661">
        <v>2.2501706049328498</v>
      </c>
    </row>
    <row r="662" spans="1:16" x14ac:dyDescent="0.25">
      <c r="A662">
        <v>3.2765246251651599</v>
      </c>
      <c r="B662">
        <v>6.3841062516660704E-2</v>
      </c>
      <c r="C662">
        <v>2.1364236149427999E-2</v>
      </c>
      <c r="D662">
        <v>0.141007478343884</v>
      </c>
      <c r="E662">
        <v>0.123422358339975</v>
      </c>
      <c r="F662">
        <v>0.70249140735464399</v>
      </c>
      <c r="G662">
        <v>4.16209734600251E-2</v>
      </c>
      <c r="H662">
        <v>0.14857215031637899</v>
      </c>
      <c r="I662">
        <v>9.8111922340518593E-3</v>
      </c>
      <c r="J662">
        <v>2.3724886128447701E-2</v>
      </c>
      <c r="K662">
        <v>5.9793711025061203E-2</v>
      </c>
      <c r="L662">
        <v>0.21542877658398699</v>
      </c>
      <c r="M662">
        <v>3.5279903783601898E-4</v>
      </c>
      <c r="N662">
        <v>3.4795494157165499E-2</v>
      </c>
      <c r="O662">
        <v>2.44692</v>
      </c>
      <c r="P662">
        <v>2.2501706049328498</v>
      </c>
    </row>
    <row r="663" spans="1:16" x14ac:dyDescent="0.25">
      <c r="A663">
        <v>3.2814890564154102</v>
      </c>
      <c r="B663">
        <v>6.4201951713921707E-2</v>
      </c>
      <c r="C663">
        <v>2.1303283449551999E-2</v>
      </c>
      <c r="D663">
        <v>0.13984335178869001</v>
      </c>
      <c r="E663">
        <v>0.12321125933004499</v>
      </c>
      <c r="F663">
        <v>0.69994017978763801</v>
      </c>
      <c r="G663">
        <v>4.1494819594769E-2</v>
      </c>
      <c r="H663">
        <v>0.148777297088831</v>
      </c>
      <c r="I663">
        <v>9.8541978051668606E-3</v>
      </c>
      <c r="J663">
        <v>2.3996234846203199E-2</v>
      </c>
      <c r="K663">
        <v>6.0670471079691299E-2</v>
      </c>
      <c r="L663">
        <v>0.21542877658398699</v>
      </c>
      <c r="M663">
        <v>3.5279903783601898E-4</v>
      </c>
      <c r="N663">
        <v>3.4795494157165499E-2</v>
      </c>
      <c r="O663">
        <v>2.44692</v>
      </c>
      <c r="P663">
        <v>2.2501706049328498</v>
      </c>
    </row>
    <row r="664" spans="1:16" x14ac:dyDescent="0.25">
      <c r="A664">
        <v>3.2864534876656601</v>
      </c>
      <c r="B664">
        <v>6.4604002375286601E-2</v>
      </c>
      <c r="C664">
        <v>2.1271173278381999E-2</v>
      </c>
      <c r="D664">
        <v>0.13867922523349599</v>
      </c>
      <c r="E664">
        <v>0.123000160320115</v>
      </c>
      <c r="F664">
        <v>0.69738895222063302</v>
      </c>
      <c r="G664">
        <v>4.1368665729512998E-2</v>
      </c>
      <c r="H664">
        <v>0.14898244386128401</v>
      </c>
      <c r="I664">
        <v>9.8972033762818497E-3</v>
      </c>
      <c r="J664">
        <v>2.4267583563958601E-2</v>
      </c>
      <c r="K664">
        <v>6.1547231134321402E-2</v>
      </c>
      <c r="L664">
        <v>0.21542877658398699</v>
      </c>
      <c r="M664">
        <v>3.5279903783601898E-4</v>
      </c>
      <c r="N664">
        <v>3.4795494157165499E-2</v>
      </c>
      <c r="O664">
        <v>2.44692</v>
      </c>
      <c r="P664">
        <v>2.2501706049328498</v>
      </c>
    </row>
    <row r="665" spans="1:16" x14ac:dyDescent="0.25">
      <c r="A665">
        <v>3.2914179189159101</v>
      </c>
      <c r="B665">
        <v>6.5017704629460896E-2</v>
      </c>
      <c r="C665">
        <v>2.1247227573840999E-2</v>
      </c>
      <c r="D665">
        <v>0.137515098678301</v>
      </c>
      <c r="E665">
        <v>0.12278906131018499</v>
      </c>
      <c r="F665">
        <v>0.69483772465362803</v>
      </c>
      <c r="G665">
        <v>4.1242511864256898E-2</v>
      </c>
      <c r="H665">
        <v>0.14918759063373599</v>
      </c>
      <c r="I665">
        <v>9.9402089473968492E-3</v>
      </c>
      <c r="J665">
        <v>2.4538932281713999E-2</v>
      </c>
      <c r="K665">
        <v>6.2423991188951498E-2</v>
      </c>
      <c r="L665">
        <v>0.21542877658398699</v>
      </c>
      <c r="M665">
        <v>3.5279903783601898E-4</v>
      </c>
      <c r="N665">
        <v>3.4795494157165499E-2</v>
      </c>
      <c r="O665">
        <v>2.44692</v>
      </c>
      <c r="P665">
        <v>2.2501706049328498</v>
      </c>
    </row>
    <row r="666" spans="1:16" x14ac:dyDescent="0.25">
      <c r="A666">
        <v>3.29638235016616</v>
      </c>
      <c r="B666">
        <v>6.5431406883635301E-2</v>
      </c>
      <c r="C666">
        <v>2.12232818693E-2</v>
      </c>
      <c r="D666">
        <v>0.13635097212310701</v>
      </c>
      <c r="E666">
        <v>0.122577962300255</v>
      </c>
      <c r="F666">
        <v>0.69228649708662304</v>
      </c>
      <c r="G666">
        <v>4.1116357999000798E-2</v>
      </c>
      <c r="H666">
        <v>0.149392737406189</v>
      </c>
      <c r="I666">
        <v>9.98321451851184E-3</v>
      </c>
      <c r="J666">
        <v>2.4810280999469501E-2</v>
      </c>
      <c r="K666">
        <v>6.3300751243581602E-2</v>
      </c>
      <c r="L666">
        <v>0.21542877658398699</v>
      </c>
      <c r="M666">
        <v>3.5279903783601898E-4</v>
      </c>
      <c r="N666">
        <v>3.4795494157165499E-2</v>
      </c>
      <c r="O666">
        <v>2.44692</v>
      </c>
      <c r="P666">
        <v>2.2501706049328498</v>
      </c>
    </row>
    <row r="667" spans="1:16" x14ac:dyDescent="0.25">
      <c r="A667">
        <v>3.3013467814164099</v>
      </c>
      <c r="B667">
        <v>6.5845109137809596E-2</v>
      </c>
      <c r="C667">
        <v>2.1199336164759001E-2</v>
      </c>
      <c r="D667">
        <v>0.13518980238668399</v>
      </c>
      <c r="E667">
        <v>0.12236686329032501</v>
      </c>
      <c r="F667">
        <v>0.68968706780551703</v>
      </c>
      <c r="G667">
        <v>4.0990204133744698E-2</v>
      </c>
      <c r="H667">
        <v>0.14959788417864101</v>
      </c>
      <c r="I667">
        <v>1.00262200896268E-2</v>
      </c>
      <c r="J667">
        <v>2.5081629717224899E-2</v>
      </c>
      <c r="K667">
        <v>6.4177511298211795E-2</v>
      </c>
      <c r="L667">
        <v>0.21542877658398699</v>
      </c>
      <c r="M667">
        <v>3.5279903783601898E-4</v>
      </c>
      <c r="N667">
        <v>3.4795494157165499E-2</v>
      </c>
      <c r="O667">
        <v>2.44692</v>
      </c>
      <c r="P667">
        <v>2.2501706049328498</v>
      </c>
    </row>
    <row r="668" spans="1:16" x14ac:dyDescent="0.25">
      <c r="A668">
        <v>3.3063112126666598</v>
      </c>
      <c r="B668">
        <v>6.6258811391983793E-2</v>
      </c>
      <c r="C668">
        <v>2.1175390460218001E-2</v>
      </c>
      <c r="D668">
        <v>0.13428959782818101</v>
      </c>
      <c r="E668">
        <v>0.122155764280395</v>
      </c>
      <c r="F668">
        <v>0.68651324181434503</v>
      </c>
      <c r="G668">
        <v>4.0840723182967699E-2</v>
      </c>
      <c r="H668">
        <v>0.14972506580723799</v>
      </c>
      <c r="I668">
        <v>1.0069225660741799E-2</v>
      </c>
      <c r="J668">
        <v>2.53529784349803E-2</v>
      </c>
      <c r="K668">
        <v>6.5054271352841794E-2</v>
      </c>
      <c r="L668">
        <v>0.21542877658398699</v>
      </c>
      <c r="M668">
        <v>3.5279903783601898E-4</v>
      </c>
      <c r="N668">
        <v>3.4795494157165499E-2</v>
      </c>
      <c r="O668">
        <v>2.44692</v>
      </c>
      <c r="P668">
        <v>2.2501706049328498</v>
      </c>
    </row>
    <row r="669" spans="1:16" x14ac:dyDescent="0.25">
      <c r="A669">
        <v>3.3112756439169102</v>
      </c>
      <c r="B669">
        <v>6.6672513646158199E-2</v>
      </c>
      <c r="C669">
        <v>2.1151444755676999E-2</v>
      </c>
      <c r="D669">
        <v>0.133389393269677</v>
      </c>
      <c r="E669">
        <v>0.121909819696327</v>
      </c>
      <c r="F669">
        <v>0.68333941582317204</v>
      </c>
      <c r="G669">
        <v>4.0673365497661498E-2</v>
      </c>
      <c r="H669">
        <v>0.149769196121529</v>
      </c>
      <c r="I669">
        <v>1.01122312318568E-2</v>
      </c>
      <c r="J669">
        <v>2.5624327152735799E-2</v>
      </c>
      <c r="K669">
        <v>6.5931031407471904E-2</v>
      </c>
      <c r="L669">
        <v>0.21542877658398699</v>
      </c>
      <c r="M669">
        <v>3.5279903783601898E-4</v>
      </c>
      <c r="N669">
        <v>3.4795494157165499E-2</v>
      </c>
      <c r="O669">
        <v>2.44692</v>
      </c>
      <c r="P669">
        <v>2.2501706049328498</v>
      </c>
    </row>
    <row r="670" spans="1:16" x14ac:dyDescent="0.25">
      <c r="A670">
        <v>3.3162400751671601</v>
      </c>
      <c r="B670">
        <v>6.7086215900332494E-2</v>
      </c>
      <c r="C670">
        <v>2.1127499051135899E-2</v>
      </c>
      <c r="D670">
        <v>0.13248918871117299</v>
      </c>
      <c r="E670">
        <v>0.121659822854564</v>
      </c>
      <c r="F670">
        <v>0.68016558983199904</v>
      </c>
      <c r="G670">
        <v>4.0506007812355298E-2</v>
      </c>
      <c r="H670">
        <v>0.14981332643582099</v>
      </c>
      <c r="I670">
        <v>1.01552368029718E-2</v>
      </c>
      <c r="J670">
        <v>2.58956758704912E-2</v>
      </c>
      <c r="K670">
        <v>6.6807791462102001E-2</v>
      </c>
      <c r="L670">
        <v>0.21542877658398699</v>
      </c>
      <c r="M670">
        <v>3.5279903783601898E-4</v>
      </c>
      <c r="N670">
        <v>3.4795494157165499E-2</v>
      </c>
      <c r="O670">
        <v>2.44692</v>
      </c>
      <c r="P670">
        <v>2.2501706049328498</v>
      </c>
    </row>
    <row r="671" spans="1:16" x14ac:dyDescent="0.25">
      <c r="A671">
        <v>3.3212045064174101</v>
      </c>
      <c r="B671">
        <v>6.7499918154506802E-2</v>
      </c>
      <c r="C671">
        <v>2.1103553346594899E-2</v>
      </c>
      <c r="D671">
        <v>0.13158898415266901</v>
      </c>
      <c r="E671">
        <v>0.1214098260128</v>
      </c>
      <c r="F671">
        <v>0.67699176384082604</v>
      </c>
      <c r="G671">
        <v>4.0338650127049097E-2</v>
      </c>
      <c r="H671">
        <v>0.149857456750112</v>
      </c>
      <c r="I671">
        <v>1.0198242374086799E-2</v>
      </c>
      <c r="J671">
        <v>2.6167024588246698E-2</v>
      </c>
      <c r="K671">
        <v>6.7684551516732194E-2</v>
      </c>
      <c r="L671">
        <v>0.21542877658398699</v>
      </c>
      <c r="M671">
        <v>3.5279903783601898E-4</v>
      </c>
      <c r="N671">
        <v>3.4795494157165499E-2</v>
      </c>
      <c r="O671">
        <v>2.44692</v>
      </c>
      <c r="P671">
        <v>2.2501706049328498</v>
      </c>
    </row>
    <row r="672" spans="1:16" x14ac:dyDescent="0.25">
      <c r="A672">
        <v>3.32616893766766</v>
      </c>
      <c r="B672">
        <v>6.7913620408681097E-2</v>
      </c>
      <c r="C672">
        <v>2.10796076420539E-2</v>
      </c>
      <c r="D672">
        <v>0.130688779594166</v>
      </c>
      <c r="E672">
        <v>0.121159829171037</v>
      </c>
      <c r="F672">
        <v>0.67381793784965405</v>
      </c>
      <c r="G672">
        <v>4.0171292441743001E-2</v>
      </c>
      <c r="H672">
        <v>0.14990158706440401</v>
      </c>
      <c r="I672">
        <v>1.0241247945201801E-2</v>
      </c>
      <c r="J672">
        <v>2.64383733060021E-2</v>
      </c>
      <c r="K672">
        <v>6.8561311571362193E-2</v>
      </c>
      <c r="L672">
        <v>0.21542877658398699</v>
      </c>
      <c r="M672">
        <v>3.5279903783601898E-4</v>
      </c>
      <c r="N672">
        <v>3.4795494157165499E-2</v>
      </c>
      <c r="O672">
        <v>2.44692</v>
      </c>
      <c r="P672">
        <v>2.2501706049328498</v>
      </c>
    </row>
    <row r="673" spans="1:16" x14ac:dyDescent="0.25">
      <c r="A673">
        <v>3.3311333689179099</v>
      </c>
      <c r="B673">
        <v>6.8327322662855405E-2</v>
      </c>
      <c r="C673">
        <v>2.10556619375129E-2</v>
      </c>
      <c r="D673">
        <v>0.12978857503566199</v>
      </c>
      <c r="E673">
        <v>0.12090983232927401</v>
      </c>
      <c r="F673">
        <v>0.67064411185848105</v>
      </c>
      <c r="G673">
        <v>4.00039347564368E-2</v>
      </c>
      <c r="H673">
        <v>0.149945717378695</v>
      </c>
      <c r="I673">
        <v>1.02842535163168E-2</v>
      </c>
      <c r="J673">
        <v>2.6709722023757501E-2</v>
      </c>
      <c r="K673">
        <v>6.9438071625992304E-2</v>
      </c>
      <c r="L673">
        <v>0.21542877658398699</v>
      </c>
      <c r="M673">
        <v>3.5279903783601898E-4</v>
      </c>
      <c r="N673">
        <v>3.4795494157165499E-2</v>
      </c>
      <c r="O673">
        <v>2.44692</v>
      </c>
      <c r="P673">
        <v>2.2501706049328498</v>
      </c>
    </row>
    <row r="674" spans="1:16" x14ac:dyDescent="0.25">
      <c r="A674">
        <v>3.3360978001681598</v>
      </c>
      <c r="B674">
        <v>6.87410249170297E-2</v>
      </c>
      <c r="C674">
        <v>2.1031716232971901E-2</v>
      </c>
      <c r="D674">
        <v>0.12888837047715801</v>
      </c>
      <c r="E674">
        <v>0.120659835487511</v>
      </c>
      <c r="F674">
        <v>0.66747028586730806</v>
      </c>
      <c r="G674">
        <v>3.9836577071130697E-2</v>
      </c>
      <c r="H674">
        <v>0.14998984769298701</v>
      </c>
      <c r="I674">
        <v>1.03272590874318E-2</v>
      </c>
      <c r="J674">
        <v>2.6943677615887202E-2</v>
      </c>
      <c r="K674">
        <v>7.0314831680622497E-2</v>
      </c>
      <c r="L674">
        <v>0.21542877658398699</v>
      </c>
      <c r="M674">
        <v>3.5279903783601898E-4</v>
      </c>
      <c r="N674">
        <v>3.4795494157165499E-2</v>
      </c>
      <c r="O674">
        <v>2.44692</v>
      </c>
      <c r="P674">
        <v>2.2501706049328498</v>
      </c>
    </row>
    <row r="675" spans="1:16" x14ac:dyDescent="0.25">
      <c r="A675">
        <v>3.3410622314184102</v>
      </c>
      <c r="B675">
        <v>6.9154727171203995E-2</v>
      </c>
      <c r="C675">
        <v>2.1007770528430902E-2</v>
      </c>
      <c r="D675">
        <v>0.127988165918654</v>
      </c>
      <c r="E675">
        <v>0.120409838645748</v>
      </c>
      <c r="F675">
        <v>0.66429645987613595</v>
      </c>
      <c r="G675">
        <v>3.9669219385824503E-2</v>
      </c>
      <c r="H675">
        <v>0.150033978007278</v>
      </c>
      <c r="I675">
        <v>1.0347679560438401E-2</v>
      </c>
      <c r="J675">
        <v>2.7153250413109301E-2</v>
      </c>
      <c r="K675">
        <v>7.1181466993414003E-2</v>
      </c>
      <c r="L675">
        <v>0.21542877658398699</v>
      </c>
      <c r="M675">
        <v>3.5279903783601898E-4</v>
      </c>
      <c r="N675">
        <v>3.4795494157165499E-2</v>
      </c>
      <c r="O675">
        <v>2.44692</v>
      </c>
      <c r="P675">
        <v>2.2501706049328498</v>
      </c>
    </row>
    <row r="676" spans="1:16" x14ac:dyDescent="0.25">
      <c r="A676">
        <v>3.3460266626686601</v>
      </c>
      <c r="B676">
        <v>6.9568429425378303E-2</v>
      </c>
      <c r="C676">
        <v>2.0983824823889798E-2</v>
      </c>
      <c r="D676">
        <v>0.12708796136014999</v>
      </c>
      <c r="E676">
        <v>0.12015984180398501</v>
      </c>
      <c r="F676">
        <v>0.66112263388496295</v>
      </c>
      <c r="G676">
        <v>3.9501861700518302E-2</v>
      </c>
      <c r="H676">
        <v>0.15007810832156901</v>
      </c>
      <c r="I676">
        <v>1.0339203007704899E-2</v>
      </c>
      <c r="J676">
        <v>2.7362823210331299E-2</v>
      </c>
      <c r="K676">
        <v>7.2017526023258893E-2</v>
      </c>
      <c r="L676">
        <v>0.21542877658398699</v>
      </c>
      <c r="M676">
        <v>3.5279903783601898E-4</v>
      </c>
      <c r="N676">
        <v>3.4795494157165499E-2</v>
      </c>
      <c r="O676">
        <v>2.44692</v>
      </c>
      <c r="P676">
        <v>2.2501706049328498</v>
      </c>
    </row>
    <row r="677" spans="1:16" x14ac:dyDescent="0.25">
      <c r="A677">
        <v>3.35099109391891</v>
      </c>
      <c r="B677">
        <v>6.9982131679552598E-2</v>
      </c>
      <c r="C677">
        <v>2.0959879119348799E-2</v>
      </c>
      <c r="D677">
        <v>0.12618775680164701</v>
      </c>
      <c r="E677">
        <v>0.119909844962222</v>
      </c>
      <c r="F677">
        <v>0.65739661814748696</v>
      </c>
      <c r="G677">
        <v>3.9334504015212199E-2</v>
      </c>
      <c r="H677">
        <v>0.15012223863586099</v>
      </c>
      <c r="I677">
        <v>1.0330726454971399E-2</v>
      </c>
      <c r="J677">
        <v>2.7572396007553401E-2</v>
      </c>
      <c r="K677">
        <v>7.2853585053103895E-2</v>
      </c>
      <c r="L677">
        <v>0.21542877658398699</v>
      </c>
      <c r="M677">
        <v>3.5279903783601898E-4</v>
      </c>
      <c r="N677">
        <v>3.4795494157165499E-2</v>
      </c>
      <c r="O677">
        <v>2.44692</v>
      </c>
      <c r="P677">
        <v>2.2501706049328498</v>
      </c>
    </row>
    <row r="678" spans="1:16" x14ac:dyDescent="0.25">
      <c r="A678">
        <v>3.35595552516916</v>
      </c>
      <c r="B678">
        <v>7.0395833933726906E-2</v>
      </c>
      <c r="C678">
        <v>2.09359334148078E-2</v>
      </c>
      <c r="D678">
        <v>0.125287552243143</v>
      </c>
      <c r="E678">
        <v>0.119659848120459</v>
      </c>
      <c r="F678">
        <v>0.65237431879096797</v>
      </c>
      <c r="G678">
        <v>3.9167146329905998E-2</v>
      </c>
      <c r="H678">
        <v>0.15016636895015201</v>
      </c>
      <c r="I678">
        <v>1.0322249902237899E-2</v>
      </c>
      <c r="J678">
        <v>2.77819688047755E-2</v>
      </c>
      <c r="K678">
        <v>7.3689644082948896E-2</v>
      </c>
      <c r="L678">
        <v>0.21542877658398699</v>
      </c>
      <c r="M678">
        <v>3.5279903783601898E-4</v>
      </c>
      <c r="N678">
        <v>3.4795494157165499E-2</v>
      </c>
      <c r="O678">
        <v>2.44692</v>
      </c>
      <c r="P678">
        <v>2.2501706049328498</v>
      </c>
    </row>
    <row r="679" spans="1:16" x14ac:dyDescent="0.25">
      <c r="A679">
        <v>3.3609199564194099</v>
      </c>
      <c r="B679">
        <v>7.0749874220327594E-2</v>
      </c>
      <c r="C679">
        <v>2.0930652293973E-2</v>
      </c>
      <c r="D679">
        <v>0.12438734768463899</v>
      </c>
      <c r="E679">
        <v>0.11940985127869599</v>
      </c>
      <c r="F679">
        <v>0.64735201943444898</v>
      </c>
      <c r="G679">
        <v>3.8999788644599798E-2</v>
      </c>
      <c r="H679">
        <v>0.15021049926444399</v>
      </c>
      <c r="I679">
        <v>1.0313773349504399E-2</v>
      </c>
      <c r="J679">
        <v>2.7991541601997599E-2</v>
      </c>
      <c r="K679">
        <v>7.4525703112793898E-2</v>
      </c>
      <c r="L679">
        <v>0.21542877658398699</v>
      </c>
      <c r="M679">
        <v>3.5279903783601898E-4</v>
      </c>
      <c r="N679">
        <v>3.4795494157165499E-2</v>
      </c>
      <c r="O679">
        <v>2.44692</v>
      </c>
      <c r="P679">
        <v>2.2501706049328498</v>
      </c>
    </row>
    <row r="680" spans="1:16" x14ac:dyDescent="0.25">
      <c r="A680">
        <v>3.3658843876696598</v>
      </c>
      <c r="B680">
        <v>7.1093991705814305E-2</v>
      </c>
      <c r="C680">
        <v>2.0928475411223599E-2</v>
      </c>
      <c r="D680">
        <v>0.123487143126135</v>
      </c>
      <c r="E680">
        <v>0.119159854436933</v>
      </c>
      <c r="F680">
        <v>0.64232972007792999</v>
      </c>
      <c r="G680">
        <v>3.8832430959293701E-2</v>
      </c>
      <c r="H680">
        <v>0.15025462957873501</v>
      </c>
      <c r="I680">
        <v>1.03052967967709E-2</v>
      </c>
      <c r="J680">
        <v>2.8201114399219601E-2</v>
      </c>
      <c r="K680">
        <v>7.5361762142638899E-2</v>
      </c>
      <c r="L680">
        <v>0.21542877658398699</v>
      </c>
      <c r="M680">
        <v>3.5279903783601898E-4</v>
      </c>
      <c r="N680">
        <v>3.4795494157165499E-2</v>
      </c>
      <c r="O680">
        <v>2.44692</v>
      </c>
      <c r="P680">
        <v>2.2501706049328498</v>
      </c>
    </row>
    <row r="681" spans="1:16" x14ac:dyDescent="0.25">
      <c r="A681">
        <v>3.3708488189199199</v>
      </c>
      <c r="B681">
        <v>7.14381091913011E-2</v>
      </c>
      <c r="C681">
        <v>2.0926298528474201E-2</v>
      </c>
      <c r="D681">
        <v>0.122617031152759</v>
      </c>
      <c r="E681">
        <v>0.11890985759517</v>
      </c>
      <c r="F681">
        <v>0.637307420721411</v>
      </c>
      <c r="G681">
        <v>3.8665073273987501E-2</v>
      </c>
      <c r="H681">
        <v>0.15011298660365599</v>
      </c>
      <c r="I681">
        <v>1.02968202440374E-2</v>
      </c>
      <c r="J681">
        <v>2.84106871964417E-2</v>
      </c>
      <c r="K681">
        <v>7.6197821172483901E-2</v>
      </c>
      <c r="L681">
        <v>0.21542877658398699</v>
      </c>
      <c r="M681">
        <v>3.5279903783601898E-4</v>
      </c>
      <c r="N681">
        <v>3.4795494157165499E-2</v>
      </c>
      <c r="O681">
        <v>2.44692</v>
      </c>
      <c r="P681">
        <v>2.2501706049328498</v>
      </c>
    </row>
    <row r="682" spans="1:16" x14ac:dyDescent="0.25">
      <c r="A682">
        <v>3.3758132501701699</v>
      </c>
      <c r="B682">
        <v>7.1782226676787797E-2</v>
      </c>
      <c r="C682">
        <v>2.09241216457247E-2</v>
      </c>
      <c r="D682">
        <v>0.121925350518755</v>
      </c>
      <c r="E682">
        <v>0.118659860753407</v>
      </c>
      <c r="F682">
        <v>0.63228512136489101</v>
      </c>
      <c r="G682">
        <v>3.84912561405404E-2</v>
      </c>
      <c r="H682">
        <v>0.149969874167313</v>
      </c>
      <c r="I682">
        <v>1.0288343691303801E-2</v>
      </c>
      <c r="J682">
        <v>2.8620259993663799E-2</v>
      </c>
      <c r="K682">
        <v>7.7033880202328903E-2</v>
      </c>
      <c r="L682">
        <v>0.21542877658398699</v>
      </c>
      <c r="M682">
        <v>3.5279903783601898E-4</v>
      </c>
      <c r="N682">
        <v>3.4795494157165499E-2</v>
      </c>
      <c r="O682">
        <v>2.44692</v>
      </c>
      <c r="P682">
        <v>2.2501706049328498</v>
      </c>
    </row>
    <row r="683" spans="1:16" x14ac:dyDescent="0.25">
      <c r="A683">
        <v>3.3807776814204198</v>
      </c>
      <c r="B683">
        <v>7.2126344162274494E-2</v>
      </c>
      <c r="C683">
        <v>2.0921944762975299E-2</v>
      </c>
      <c r="D683">
        <v>0.121233669884751</v>
      </c>
      <c r="E683">
        <v>0.118409863911644</v>
      </c>
      <c r="F683">
        <v>0.62726282200837202</v>
      </c>
      <c r="G683">
        <v>3.8297724893214903E-2</v>
      </c>
      <c r="H683">
        <v>0.14982676173097001</v>
      </c>
      <c r="I683">
        <v>1.0279867138570299E-2</v>
      </c>
      <c r="J683">
        <v>2.8829832790885801E-2</v>
      </c>
      <c r="K683">
        <v>7.7869939232173904E-2</v>
      </c>
      <c r="L683">
        <v>0.21542877658398699</v>
      </c>
      <c r="M683">
        <v>3.5279903783601898E-4</v>
      </c>
      <c r="N683">
        <v>3.4795494157165499E-2</v>
      </c>
      <c r="O683">
        <v>2.44692</v>
      </c>
      <c r="P683">
        <v>2.2501706049328498</v>
      </c>
    </row>
    <row r="684" spans="1:16" x14ac:dyDescent="0.25">
      <c r="A684">
        <v>3.3857421126706702</v>
      </c>
      <c r="B684">
        <v>7.2470461647761206E-2</v>
      </c>
      <c r="C684">
        <v>2.0919767880225901E-2</v>
      </c>
      <c r="D684">
        <v>0.120541989250746</v>
      </c>
      <c r="E684">
        <v>0.118186635022202</v>
      </c>
      <c r="F684">
        <v>0.62224052265185303</v>
      </c>
      <c r="G684">
        <v>3.8104193645889399E-2</v>
      </c>
      <c r="H684">
        <v>0.14968364929462699</v>
      </c>
      <c r="I684">
        <v>1.0271390585836799E-2</v>
      </c>
      <c r="J684">
        <v>2.90394055881079E-2</v>
      </c>
      <c r="K684">
        <v>7.8705998262018906E-2</v>
      </c>
      <c r="L684">
        <v>0.21542877658398699</v>
      </c>
      <c r="M684">
        <v>3.5279903783601898E-4</v>
      </c>
      <c r="N684">
        <v>3.4795494157165499E-2</v>
      </c>
      <c r="O684">
        <v>2.44692</v>
      </c>
      <c r="P684">
        <v>2.2501706049328498</v>
      </c>
    </row>
    <row r="685" spans="1:16" x14ac:dyDescent="0.25">
      <c r="A685">
        <v>3.3907065439209201</v>
      </c>
      <c r="B685">
        <v>7.2814579133247903E-2</v>
      </c>
      <c r="C685">
        <v>2.09175909974765E-2</v>
      </c>
      <c r="D685">
        <v>0.11985030861674199</v>
      </c>
      <c r="E685">
        <v>0.11799871239868299</v>
      </c>
      <c r="F685">
        <v>0.61721822329533405</v>
      </c>
      <c r="G685">
        <v>3.7910662398563798E-2</v>
      </c>
      <c r="H685">
        <v>0.149540536858284</v>
      </c>
      <c r="I685">
        <v>1.0262914033103299E-2</v>
      </c>
      <c r="J685">
        <v>2.9248978385329999E-2</v>
      </c>
      <c r="K685">
        <v>7.9542057291863894E-2</v>
      </c>
      <c r="L685">
        <v>0.21542877658398699</v>
      </c>
      <c r="M685">
        <v>3.5279903783601898E-4</v>
      </c>
      <c r="N685">
        <v>3.4795494157165499E-2</v>
      </c>
      <c r="O685">
        <v>2.44692</v>
      </c>
      <c r="P685">
        <v>2.2501706049328498</v>
      </c>
    </row>
    <row r="686" spans="1:16" x14ac:dyDescent="0.25">
      <c r="A686">
        <v>3.39567097517117</v>
      </c>
      <c r="B686">
        <v>7.3158696618734601E-2</v>
      </c>
      <c r="C686">
        <v>2.09154141147271E-2</v>
      </c>
      <c r="D686">
        <v>0.11915862798273801</v>
      </c>
      <c r="E686">
        <v>0.117810789775163</v>
      </c>
      <c r="F686">
        <v>0.61219592393881395</v>
      </c>
      <c r="G686">
        <v>3.7717131151238301E-2</v>
      </c>
      <c r="H686">
        <v>0.14939742442194101</v>
      </c>
      <c r="I686">
        <v>1.02524842597013E-2</v>
      </c>
      <c r="J686">
        <v>2.9458551182552101E-2</v>
      </c>
      <c r="K686">
        <v>8.0378116321708895E-2</v>
      </c>
      <c r="L686">
        <v>0.21542877658398699</v>
      </c>
      <c r="M686">
        <v>3.5279903783601898E-4</v>
      </c>
      <c r="N686">
        <v>3.4795494157165499E-2</v>
      </c>
      <c r="O686">
        <v>2.44692</v>
      </c>
      <c r="P686">
        <v>2.2501706049328498</v>
      </c>
    </row>
    <row r="687" spans="1:16" x14ac:dyDescent="0.25">
      <c r="A687">
        <v>3.4006354064214199</v>
      </c>
      <c r="B687">
        <v>7.3502814104221298E-2</v>
      </c>
      <c r="C687">
        <v>2.0913237231977699E-2</v>
      </c>
      <c r="D687">
        <v>0.118466947348734</v>
      </c>
      <c r="E687">
        <v>0.11762286715164399</v>
      </c>
      <c r="F687">
        <v>0.60808092059271501</v>
      </c>
      <c r="G687">
        <v>3.7523599903912797E-2</v>
      </c>
      <c r="H687">
        <v>0.14925431198559799</v>
      </c>
      <c r="I687">
        <v>1.0237114733388701E-2</v>
      </c>
      <c r="J687">
        <v>2.96681239797741E-2</v>
      </c>
      <c r="K687">
        <v>8.12141753515538E-2</v>
      </c>
      <c r="L687">
        <v>0.21542877658398699</v>
      </c>
      <c r="M687">
        <v>3.5279903783601898E-4</v>
      </c>
      <c r="N687">
        <v>3.4795494157165499E-2</v>
      </c>
      <c r="O687">
        <v>2.44692</v>
      </c>
      <c r="P687">
        <v>2.2501706049328498</v>
      </c>
    </row>
    <row r="688" spans="1:16" x14ac:dyDescent="0.25">
      <c r="A688">
        <v>3.4055998376716698</v>
      </c>
      <c r="B688">
        <v>7.3846931589707995E-2</v>
      </c>
      <c r="C688">
        <v>2.0911060349228301E-2</v>
      </c>
      <c r="D688">
        <v>0.11777526671473</v>
      </c>
      <c r="E688">
        <v>0.117434944528125</v>
      </c>
      <c r="F688">
        <v>0.60514119431117097</v>
      </c>
      <c r="G688">
        <v>3.7330068656587299E-2</v>
      </c>
      <c r="H688">
        <v>0.149111199549255</v>
      </c>
      <c r="I688">
        <v>1.02217452070761E-2</v>
      </c>
      <c r="J688">
        <v>2.98534904281091E-2</v>
      </c>
      <c r="K688">
        <v>8.2050234381398898E-2</v>
      </c>
      <c r="L688">
        <v>0.21542877658398699</v>
      </c>
      <c r="M688">
        <v>3.5279903783601898E-4</v>
      </c>
      <c r="N688">
        <v>3.4795494157165499E-2</v>
      </c>
      <c r="O688">
        <v>2.44692</v>
      </c>
      <c r="P688">
        <v>2.2501706049328498</v>
      </c>
    </row>
    <row r="689" spans="1:16" x14ac:dyDescent="0.25">
      <c r="A689">
        <v>3.4105642689219202</v>
      </c>
      <c r="B689">
        <v>7.4191049075194804E-2</v>
      </c>
      <c r="C689">
        <v>2.09088834664788E-2</v>
      </c>
      <c r="D689">
        <v>0.117083586080726</v>
      </c>
      <c r="E689">
        <v>0.11724702190460599</v>
      </c>
      <c r="F689">
        <v>0.60220146802962704</v>
      </c>
      <c r="G689">
        <v>3.7136537409261802E-2</v>
      </c>
      <c r="H689">
        <v>0.14896808711291201</v>
      </c>
      <c r="I689">
        <v>1.02063756807635E-2</v>
      </c>
      <c r="J689">
        <v>2.9996119745134601E-2</v>
      </c>
      <c r="K689">
        <v>8.2885646190854603E-2</v>
      </c>
      <c r="L689">
        <v>0.21542877658398699</v>
      </c>
      <c r="M689">
        <v>3.5279903783601898E-4</v>
      </c>
      <c r="N689">
        <v>3.4795494157165499E-2</v>
      </c>
      <c r="O689">
        <v>2.44692</v>
      </c>
      <c r="P689">
        <v>2.2501706049328498</v>
      </c>
    </row>
    <row r="690" spans="1:16" x14ac:dyDescent="0.25">
      <c r="A690">
        <v>3.4155287001721701</v>
      </c>
      <c r="B690">
        <v>7.4535166560681501E-2</v>
      </c>
      <c r="C690">
        <v>2.0906706583729399E-2</v>
      </c>
      <c r="D690">
        <v>0.116391905446722</v>
      </c>
      <c r="E690">
        <v>0.117059099281087</v>
      </c>
      <c r="F690">
        <v>0.599261741748083</v>
      </c>
      <c r="G690">
        <v>3.6943006161936201E-2</v>
      </c>
      <c r="H690">
        <v>0.14875480368505301</v>
      </c>
      <c r="I690">
        <v>1.0191006154450901E-2</v>
      </c>
      <c r="J690">
        <v>3.0138749062160099E-2</v>
      </c>
      <c r="K690">
        <v>8.3593545548853898E-2</v>
      </c>
      <c r="L690">
        <v>0.21542877658398699</v>
      </c>
      <c r="M690">
        <v>3.5279903783601898E-4</v>
      </c>
      <c r="N690">
        <v>3.4795494157165499E-2</v>
      </c>
      <c r="O690">
        <v>2.44692</v>
      </c>
      <c r="P690">
        <v>2.2501706049328498</v>
      </c>
    </row>
    <row r="691" spans="1:16" x14ac:dyDescent="0.25">
      <c r="A691">
        <v>3.4204931314224201</v>
      </c>
      <c r="B691">
        <v>7.4879284046168199E-2</v>
      </c>
      <c r="C691">
        <v>2.0904529700980001E-2</v>
      </c>
      <c r="D691">
        <v>0.11570022481271799</v>
      </c>
      <c r="E691">
        <v>0.11687117665756699</v>
      </c>
      <c r="F691">
        <v>0.59632201546653896</v>
      </c>
      <c r="G691">
        <v>3.6749474914610697E-2</v>
      </c>
      <c r="H691">
        <v>0.14849420421447199</v>
      </c>
      <c r="I691">
        <v>1.01756366281383E-2</v>
      </c>
      <c r="J691">
        <v>3.0281378379185601E-2</v>
      </c>
      <c r="K691">
        <v>8.4301444906853096E-2</v>
      </c>
      <c r="L691">
        <v>0.21542877658398699</v>
      </c>
      <c r="M691">
        <v>3.5279903783601898E-4</v>
      </c>
      <c r="N691">
        <v>3.4795494157165499E-2</v>
      </c>
      <c r="O691">
        <v>2.44692</v>
      </c>
      <c r="P691">
        <v>2.2501706049328498</v>
      </c>
    </row>
    <row r="692" spans="1:16" x14ac:dyDescent="0.25">
      <c r="A692">
        <v>3.42545756267267</v>
      </c>
      <c r="B692">
        <v>7.5223401531654896E-2</v>
      </c>
      <c r="C692">
        <v>2.09023528182306E-2</v>
      </c>
      <c r="D692">
        <v>0.11500854417871401</v>
      </c>
      <c r="E692">
        <v>0.116683254034048</v>
      </c>
      <c r="F692">
        <v>0.59338228918499503</v>
      </c>
      <c r="G692">
        <v>3.65559436672852E-2</v>
      </c>
      <c r="H692">
        <v>0.148233604743891</v>
      </c>
      <c r="I692">
        <v>1.01602671018257E-2</v>
      </c>
      <c r="J692">
        <v>3.0424007696211099E-2</v>
      </c>
      <c r="K692">
        <v>8.5009344264852404E-2</v>
      </c>
      <c r="L692">
        <v>0.21542877658398699</v>
      </c>
      <c r="M692">
        <v>3.5279903783601898E-4</v>
      </c>
      <c r="N692">
        <v>3.4795494157165499E-2</v>
      </c>
      <c r="O692">
        <v>2.44692</v>
      </c>
      <c r="P692">
        <v>2.2501706049328498</v>
      </c>
    </row>
    <row r="693" spans="1:16" x14ac:dyDescent="0.25">
      <c r="A693">
        <v>3.4304219939229199</v>
      </c>
      <c r="B693">
        <v>7.5567519017141593E-2</v>
      </c>
      <c r="C693">
        <v>2.0900175935481199E-2</v>
      </c>
      <c r="D693">
        <v>0.11431686354471</v>
      </c>
      <c r="E693">
        <v>0.11649533141052899</v>
      </c>
      <c r="F693">
        <v>0.59044256290345098</v>
      </c>
      <c r="G693">
        <v>3.6362412419959703E-2</v>
      </c>
      <c r="H693">
        <v>0.147973005273311</v>
      </c>
      <c r="I693">
        <v>1.0144897575513101E-2</v>
      </c>
      <c r="J693">
        <v>3.05666370132366E-2</v>
      </c>
      <c r="K693">
        <v>8.5717243622851699E-2</v>
      </c>
      <c r="L693">
        <v>0.21542877658398699</v>
      </c>
      <c r="M693">
        <v>3.5279903783601898E-4</v>
      </c>
      <c r="N693">
        <v>3.4795494157165499E-2</v>
      </c>
      <c r="O693">
        <v>2.44692</v>
      </c>
      <c r="P693">
        <v>2.2501706049328498</v>
      </c>
    </row>
    <row r="694" spans="1:16" x14ac:dyDescent="0.25">
      <c r="A694">
        <v>3.4353864251731698</v>
      </c>
      <c r="B694">
        <v>7.5911636502628305E-2</v>
      </c>
      <c r="C694">
        <v>2.0948906485250999E-2</v>
      </c>
      <c r="D694">
        <v>0.113625182910706</v>
      </c>
      <c r="E694">
        <v>0.11630740878701</v>
      </c>
      <c r="F694">
        <v>0.58750283662190705</v>
      </c>
      <c r="G694">
        <v>3.6168881172634199E-2</v>
      </c>
      <c r="H694">
        <v>0.14771240580273001</v>
      </c>
      <c r="I694">
        <v>1.0129528049200601E-2</v>
      </c>
      <c r="J694">
        <v>3.0709266330262101E-2</v>
      </c>
      <c r="K694">
        <v>8.6425142980850994E-2</v>
      </c>
      <c r="L694">
        <v>0.21542877658398699</v>
      </c>
      <c r="M694">
        <v>3.5279903783601898E-4</v>
      </c>
      <c r="N694">
        <v>3.4795494157165499E-2</v>
      </c>
      <c r="O694">
        <v>2.44692</v>
      </c>
      <c r="P694">
        <v>2.2501706049328498</v>
      </c>
    </row>
    <row r="695" spans="1:16" x14ac:dyDescent="0.25">
      <c r="A695">
        <v>3.4403508564234202</v>
      </c>
      <c r="B695">
        <v>7.6255753988115002E-2</v>
      </c>
      <c r="C695">
        <v>2.1001151656275301E-2</v>
      </c>
      <c r="D695">
        <v>0.112933502276702</v>
      </c>
      <c r="E695">
        <v>0.11611948616349101</v>
      </c>
      <c r="F695">
        <v>0.58456311034036301</v>
      </c>
      <c r="G695">
        <v>3.5975349925308701E-2</v>
      </c>
      <c r="H695">
        <v>0.14745180633214899</v>
      </c>
      <c r="I695">
        <v>1.0114158522888E-2</v>
      </c>
      <c r="J695">
        <v>3.0851895647287599E-2</v>
      </c>
      <c r="K695">
        <v>8.7133042338850206E-2</v>
      </c>
      <c r="L695">
        <v>0.21542877658398699</v>
      </c>
      <c r="M695">
        <v>3.5279903783601898E-4</v>
      </c>
      <c r="N695">
        <v>3.4795494157165499E-2</v>
      </c>
      <c r="O695">
        <v>2.44692</v>
      </c>
      <c r="P695">
        <v>2.2501706049328498</v>
      </c>
    </row>
    <row r="696" spans="1:16" x14ac:dyDescent="0.25">
      <c r="A696">
        <v>3.4453152876736701</v>
      </c>
      <c r="B696">
        <v>7.6599871473601797E-2</v>
      </c>
      <c r="C696">
        <v>2.1053396827299599E-2</v>
      </c>
      <c r="D696">
        <v>0.11229626420490101</v>
      </c>
      <c r="E696">
        <v>0.115931563539972</v>
      </c>
      <c r="F696">
        <v>0.58162338405881897</v>
      </c>
      <c r="G696">
        <v>3.57818186779831E-2</v>
      </c>
      <c r="H696">
        <v>0.147191206861568</v>
      </c>
      <c r="I696">
        <v>1.0098788996575399E-2</v>
      </c>
      <c r="J696">
        <v>3.0994524964313101E-2</v>
      </c>
      <c r="K696">
        <v>8.78409416968495E-2</v>
      </c>
      <c r="L696">
        <v>0.21542877658398699</v>
      </c>
      <c r="M696">
        <v>3.5279903783601898E-4</v>
      </c>
      <c r="N696">
        <v>3.4795494157165499E-2</v>
      </c>
      <c r="O696">
        <v>2.44692</v>
      </c>
      <c r="P696">
        <v>2.2501706049328498</v>
      </c>
    </row>
    <row r="697" spans="1:16" x14ac:dyDescent="0.25">
      <c r="A697">
        <v>3.45027971892392</v>
      </c>
      <c r="B697">
        <v>7.6943988959088494E-2</v>
      </c>
      <c r="C697">
        <v>2.1105641998324001E-2</v>
      </c>
      <c r="D697">
        <v>0.11184945441319</v>
      </c>
      <c r="E697">
        <v>0.11574364091645201</v>
      </c>
      <c r="F697">
        <v>0.57868365777727504</v>
      </c>
      <c r="G697">
        <v>3.5588287430657603E-2</v>
      </c>
      <c r="H697">
        <v>0.14693060739098701</v>
      </c>
      <c r="I697">
        <v>1.0083419470262801E-2</v>
      </c>
      <c r="J697">
        <v>3.1137154281338598E-2</v>
      </c>
      <c r="K697">
        <v>8.8548841054848795E-2</v>
      </c>
      <c r="L697">
        <v>0.21542877658398699</v>
      </c>
      <c r="M697">
        <v>3.5279903783601898E-4</v>
      </c>
      <c r="N697">
        <v>3.4795494157165499E-2</v>
      </c>
      <c r="O697">
        <v>2.44692</v>
      </c>
      <c r="P697">
        <v>2.2501706049328498</v>
      </c>
    </row>
    <row r="698" spans="1:16" x14ac:dyDescent="0.25">
      <c r="A698">
        <v>3.45524415017417</v>
      </c>
      <c r="B698">
        <v>7.7288106444575205E-2</v>
      </c>
      <c r="C698">
        <v>2.1157887169348299E-2</v>
      </c>
      <c r="D698">
        <v>0.111402644621479</v>
      </c>
      <c r="E698">
        <v>0.115412962033813</v>
      </c>
      <c r="F698">
        <v>0.575743931495731</v>
      </c>
      <c r="G698">
        <v>3.5394756183332099E-2</v>
      </c>
      <c r="H698">
        <v>0.14667000792040599</v>
      </c>
      <c r="I698">
        <v>1.00680499439502E-2</v>
      </c>
      <c r="J698">
        <v>3.12797835983641E-2</v>
      </c>
      <c r="K698">
        <v>8.9256740412848007E-2</v>
      </c>
      <c r="L698">
        <v>0.21542877658398699</v>
      </c>
      <c r="M698">
        <v>3.5279903783601898E-4</v>
      </c>
      <c r="N698">
        <v>3.4795494157165499E-2</v>
      </c>
      <c r="O698">
        <v>2.44692</v>
      </c>
      <c r="P698">
        <v>2.2501706049328498</v>
      </c>
    </row>
    <row r="699" spans="1:16" x14ac:dyDescent="0.25">
      <c r="A699">
        <v>3.4602085814244199</v>
      </c>
      <c r="B699">
        <v>7.7632223930061903E-2</v>
      </c>
      <c r="C699">
        <v>2.1210132340372601E-2</v>
      </c>
      <c r="D699">
        <v>0.11095583482976699</v>
      </c>
      <c r="E699">
        <v>0.11497207517495001</v>
      </c>
      <c r="F699">
        <v>0.57280420521418696</v>
      </c>
      <c r="G699">
        <v>3.5201224936006602E-2</v>
      </c>
      <c r="H699">
        <v>0.146409408449825</v>
      </c>
      <c r="I699">
        <v>1.0052680417637599E-2</v>
      </c>
      <c r="J699">
        <v>3.1422412915389601E-2</v>
      </c>
      <c r="K699">
        <v>8.9964639770847302E-2</v>
      </c>
      <c r="L699">
        <v>0.21542877658398699</v>
      </c>
      <c r="M699">
        <v>3.5279903783601898E-4</v>
      </c>
      <c r="N699">
        <v>3.4795494157165499E-2</v>
      </c>
      <c r="O699">
        <v>2.44692</v>
      </c>
      <c r="P699">
        <v>2.2501706049328498</v>
      </c>
    </row>
    <row r="700" spans="1:16" x14ac:dyDescent="0.25">
      <c r="A700">
        <v>3.4651730126746698</v>
      </c>
      <c r="B700">
        <v>7.79763414155486E-2</v>
      </c>
      <c r="C700">
        <v>2.1262377511397E-2</v>
      </c>
      <c r="D700">
        <v>0.110509025038056</v>
      </c>
      <c r="E700">
        <v>0.114531188316086</v>
      </c>
      <c r="F700">
        <v>0.56986447893264303</v>
      </c>
      <c r="G700">
        <v>3.50197930938227E-2</v>
      </c>
      <c r="H700">
        <v>0.14614880897924401</v>
      </c>
      <c r="I700">
        <v>1.0037310891325099E-2</v>
      </c>
      <c r="J700">
        <v>3.1565042232415103E-2</v>
      </c>
      <c r="K700">
        <v>9.0672539128846597E-2</v>
      </c>
      <c r="L700">
        <v>0.21542877658398699</v>
      </c>
      <c r="M700">
        <v>3.5279903783601898E-4</v>
      </c>
      <c r="N700">
        <v>3.4795494157165499E-2</v>
      </c>
      <c r="O700">
        <v>2.44692</v>
      </c>
      <c r="P700">
        <v>2.2501706049328498</v>
      </c>
    </row>
    <row r="701" spans="1:16" x14ac:dyDescent="0.25">
      <c r="A701">
        <v>3.4701374439249202</v>
      </c>
      <c r="B701">
        <v>7.8320458901035298E-2</v>
      </c>
      <c r="C701">
        <v>2.1314622682421298E-2</v>
      </c>
      <c r="D701">
        <v>0.110062215246345</v>
      </c>
      <c r="E701">
        <v>0.114090301457223</v>
      </c>
      <c r="F701">
        <v>0.56692475265109898</v>
      </c>
      <c r="G701">
        <v>3.4903021348633899E-2</v>
      </c>
      <c r="H701">
        <v>0.14588820950866299</v>
      </c>
      <c r="I701">
        <v>1.0021941365012501E-2</v>
      </c>
      <c r="J701">
        <v>3.1707671549440597E-2</v>
      </c>
      <c r="K701">
        <v>9.1380438486845905E-2</v>
      </c>
      <c r="L701">
        <v>0.21542877658398699</v>
      </c>
      <c r="M701">
        <v>3.5279903783601898E-4</v>
      </c>
      <c r="N701">
        <v>3.4795494157165499E-2</v>
      </c>
      <c r="O701">
        <v>2.44692</v>
      </c>
      <c r="P701">
        <v>2.2501706049328498</v>
      </c>
    </row>
    <row r="702" spans="1:16" x14ac:dyDescent="0.25">
      <c r="A702">
        <v>3.4751018751751701</v>
      </c>
      <c r="B702">
        <v>7.8664576386521995E-2</v>
      </c>
      <c r="C702">
        <v>2.13668678534456E-2</v>
      </c>
      <c r="D702">
        <v>0.109615405454634</v>
      </c>
      <c r="E702">
        <v>0.11364941459835901</v>
      </c>
      <c r="F702">
        <v>0.56398502636955505</v>
      </c>
      <c r="G702">
        <v>3.4786249603445098E-2</v>
      </c>
      <c r="H702">
        <v>0.145627610038082</v>
      </c>
      <c r="I702">
        <v>1.00065718386999E-2</v>
      </c>
      <c r="J702">
        <v>3.1850300866466098E-2</v>
      </c>
      <c r="K702">
        <v>9.2088337844845103E-2</v>
      </c>
      <c r="L702">
        <v>0.21542877658398699</v>
      </c>
      <c r="M702">
        <v>3.5279903783601898E-4</v>
      </c>
      <c r="N702">
        <v>3.4795494157165499E-2</v>
      </c>
      <c r="O702">
        <v>2.44692</v>
      </c>
      <c r="P702">
        <v>2.2501706049328498</v>
      </c>
    </row>
    <row r="703" spans="1:16" x14ac:dyDescent="0.25">
      <c r="A703">
        <v>3.48006630642542</v>
      </c>
      <c r="B703">
        <v>7.9008693872008706E-2</v>
      </c>
      <c r="C703">
        <v>2.1419113024469999E-2</v>
      </c>
      <c r="D703">
        <v>0.109168595662923</v>
      </c>
      <c r="E703">
        <v>0.113208527739496</v>
      </c>
      <c r="F703">
        <v>0.56104530008801101</v>
      </c>
      <c r="G703">
        <v>3.4669477858256303E-2</v>
      </c>
      <c r="H703">
        <v>0.14526370795639601</v>
      </c>
      <c r="I703">
        <v>9.9949875170079992E-3</v>
      </c>
      <c r="J703">
        <v>3.1966402529620998E-2</v>
      </c>
      <c r="K703">
        <v>9.2796237202844398E-2</v>
      </c>
      <c r="L703">
        <v>0.21542877658398699</v>
      </c>
      <c r="M703">
        <v>3.5279903783601898E-4</v>
      </c>
      <c r="N703">
        <v>3.4795494157165499E-2</v>
      </c>
      <c r="O703">
        <v>2.44692</v>
      </c>
      <c r="P703">
        <v>2.2501706049328498</v>
      </c>
    </row>
    <row r="704" spans="1:16" x14ac:dyDescent="0.25">
      <c r="A704">
        <v>3.48503073767567</v>
      </c>
      <c r="B704">
        <v>7.9890996439710399E-2</v>
      </c>
      <c r="C704">
        <v>2.1471358195494301E-2</v>
      </c>
      <c r="D704">
        <v>0.10872178587121201</v>
      </c>
      <c r="E704">
        <v>0.112767640880632</v>
      </c>
      <c r="F704">
        <v>0.55795688404851096</v>
      </c>
      <c r="G704">
        <v>3.4552706113067599E-2</v>
      </c>
      <c r="H704">
        <v>0.14476812324192501</v>
      </c>
      <c r="I704">
        <v>9.9882282980384395E-3</v>
      </c>
      <c r="J704">
        <v>3.2048688674795801E-2</v>
      </c>
      <c r="K704">
        <v>9.3496369885878602E-2</v>
      </c>
      <c r="L704">
        <v>0.21542877658398699</v>
      </c>
      <c r="M704">
        <v>3.5279903783601898E-4</v>
      </c>
      <c r="N704">
        <v>3.4795494157165499E-2</v>
      </c>
      <c r="O704">
        <v>2.44692</v>
      </c>
      <c r="P704">
        <v>2.2501706049328498</v>
      </c>
    </row>
    <row r="705" spans="1:16" x14ac:dyDescent="0.25">
      <c r="A705">
        <v>3.4899951689259199</v>
      </c>
      <c r="B705">
        <v>8.0942004597167702E-2</v>
      </c>
      <c r="C705">
        <v>2.1523603366518599E-2</v>
      </c>
      <c r="D705">
        <v>0.108274976079501</v>
      </c>
      <c r="E705">
        <v>0.112326754021769</v>
      </c>
      <c r="F705">
        <v>0.55478988884063596</v>
      </c>
      <c r="G705">
        <v>3.4435934367878798E-2</v>
      </c>
      <c r="H705">
        <v>0.144272538527454</v>
      </c>
      <c r="I705">
        <v>9.9814690790688797E-3</v>
      </c>
      <c r="J705">
        <v>3.2130974819970501E-2</v>
      </c>
      <c r="K705">
        <v>9.4110773102502904E-2</v>
      </c>
      <c r="L705">
        <v>0.21542877658398699</v>
      </c>
      <c r="M705">
        <v>3.5279903783601898E-4</v>
      </c>
      <c r="N705">
        <v>3.4795494157165499E-2</v>
      </c>
      <c r="O705">
        <v>2.44692</v>
      </c>
      <c r="P705">
        <v>2.2501706049328498</v>
      </c>
    </row>
    <row r="706" spans="1:16" x14ac:dyDescent="0.25">
      <c r="A706">
        <v>3.4949596001761698</v>
      </c>
      <c r="B706">
        <v>8.1993012754624894E-2</v>
      </c>
      <c r="C706">
        <v>2.1575848537542901E-2</v>
      </c>
      <c r="D706">
        <v>0.10782816628779</v>
      </c>
      <c r="E706">
        <v>0.111885867162905</v>
      </c>
      <c r="F706">
        <v>0.55162289363276096</v>
      </c>
      <c r="G706">
        <v>3.4319162622689997E-2</v>
      </c>
      <c r="H706">
        <v>0.143776953812984</v>
      </c>
      <c r="I706">
        <v>9.9747098600993303E-3</v>
      </c>
      <c r="J706">
        <v>3.22132609651452E-2</v>
      </c>
      <c r="K706">
        <v>9.4725176319127205E-2</v>
      </c>
      <c r="L706">
        <v>0.21542877658398699</v>
      </c>
      <c r="M706">
        <v>3.5279903783601898E-4</v>
      </c>
      <c r="N706">
        <v>3.4795494157165499E-2</v>
      </c>
      <c r="O706">
        <v>2.44692</v>
      </c>
      <c r="P706">
        <v>2.2501706049328498</v>
      </c>
    </row>
    <row r="707" spans="1:16" x14ac:dyDescent="0.25">
      <c r="A707">
        <v>3.4999240314264202</v>
      </c>
      <c r="B707">
        <v>8.3044020912082198E-2</v>
      </c>
      <c r="C707">
        <v>2.16280937085673E-2</v>
      </c>
      <c r="D707">
        <v>0.10738135649607899</v>
      </c>
      <c r="E707">
        <v>0.111444980304042</v>
      </c>
      <c r="F707">
        <v>0.54845589842488596</v>
      </c>
      <c r="G707">
        <v>3.4202390877501203E-2</v>
      </c>
      <c r="H707">
        <v>0.143281369098513</v>
      </c>
      <c r="I707">
        <v>9.9679506411297792E-3</v>
      </c>
      <c r="J707">
        <v>3.22955471103199E-2</v>
      </c>
      <c r="K707">
        <v>9.5339579535751506E-2</v>
      </c>
      <c r="L707">
        <v>0.21542877658398699</v>
      </c>
      <c r="M707">
        <v>3.5279903783601898E-4</v>
      </c>
      <c r="N707">
        <v>3.4795494157165499E-2</v>
      </c>
      <c r="O707">
        <v>2.44692</v>
      </c>
      <c r="P707">
        <v>2.2501706049328498</v>
      </c>
    </row>
    <row r="708" spans="1:16" x14ac:dyDescent="0.25">
      <c r="A708">
        <v>3.5048884626766701</v>
      </c>
      <c r="B708">
        <v>8.4095029069539501E-2</v>
      </c>
      <c r="C708">
        <v>2.1680572908914099E-2</v>
      </c>
      <c r="D708">
        <v>0.106934546704368</v>
      </c>
      <c r="E708">
        <v>0.111004093445178</v>
      </c>
      <c r="F708">
        <v>0.54528890321701196</v>
      </c>
      <c r="G708">
        <v>3.4085619132312402E-2</v>
      </c>
      <c r="H708">
        <v>0.14278578438404199</v>
      </c>
      <c r="I708">
        <v>9.9611914221602194E-3</v>
      </c>
      <c r="J708">
        <v>3.2377833255494697E-2</v>
      </c>
      <c r="K708">
        <v>9.5953982752375794E-2</v>
      </c>
      <c r="L708">
        <v>0.21542877658398699</v>
      </c>
      <c r="M708">
        <v>3.5279903783601898E-4</v>
      </c>
      <c r="N708">
        <v>3.4795494157165499E-2</v>
      </c>
      <c r="O708">
        <v>2.44692</v>
      </c>
      <c r="P708">
        <v>2.2501706049328498</v>
      </c>
    </row>
    <row r="709" spans="1:16" x14ac:dyDescent="0.25">
      <c r="A709">
        <v>3.50985289392692</v>
      </c>
      <c r="B709">
        <v>8.5146037226996804E-2</v>
      </c>
      <c r="C709">
        <v>2.17502331369364E-2</v>
      </c>
      <c r="D709">
        <v>0.10648773691265701</v>
      </c>
      <c r="E709">
        <v>0.11056320658631499</v>
      </c>
      <c r="F709">
        <v>0.54212190800913695</v>
      </c>
      <c r="G709">
        <v>3.39688473871236E-2</v>
      </c>
      <c r="H709">
        <v>0.14229019966957199</v>
      </c>
      <c r="I709">
        <v>9.9544322031906596E-3</v>
      </c>
      <c r="J709">
        <v>3.2460119400669403E-2</v>
      </c>
      <c r="K709">
        <v>9.6568385969000095E-2</v>
      </c>
      <c r="L709">
        <v>0.21542877658398699</v>
      </c>
      <c r="M709">
        <v>3.5279903783601898E-4</v>
      </c>
      <c r="N709">
        <v>3.4795494157165499E-2</v>
      </c>
      <c r="O709">
        <v>2.44692</v>
      </c>
      <c r="P709">
        <v>2.2501706049328498</v>
      </c>
    </row>
    <row r="710" spans="1:16" x14ac:dyDescent="0.25">
      <c r="A710">
        <v>3.5148173251771699</v>
      </c>
      <c r="B710">
        <v>8.6197045384453996E-2</v>
      </c>
      <c r="C710">
        <v>2.1819893364958799E-2</v>
      </c>
      <c r="D710">
        <v>0.106040927120945</v>
      </c>
      <c r="E710">
        <v>0.110122319727451</v>
      </c>
      <c r="F710">
        <v>0.53895491280126195</v>
      </c>
      <c r="G710">
        <v>3.3852075641934799E-2</v>
      </c>
      <c r="H710">
        <v>0.14179461495510101</v>
      </c>
      <c r="I710">
        <v>9.9476729842211103E-3</v>
      </c>
      <c r="J710">
        <v>3.2542405545844102E-2</v>
      </c>
      <c r="K710">
        <v>9.7182789185624396E-2</v>
      </c>
      <c r="L710">
        <v>0.21542877658398699</v>
      </c>
      <c r="M710">
        <v>3.5279903783601898E-4</v>
      </c>
      <c r="N710">
        <v>3.4795494157165499E-2</v>
      </c>
      <c r="O710">
        <v>2.44692</v>
      </c>
      <c r="P710">
        <v>2.2501706049328498</v>
      </c>
    </row>
    <row r="711" spans="1:16" x14ac:dyDescent="0.25">
      <c r="A711">
        <v>3.5197817564274199</v>
      </c>
      <c r="B711">
        <v>8.72480535419113E-2</v>
      </c>
      <c r="C711">
        <v>2.1889553592981201E-2</v>
      </c>
      <c r="D711">
        <v>0.105609081484871</v>
      </c>
      <c r="E711">
        <v>0.109681432868588</v>
      </c>
      <c r="F711">
        <v>0.53578791759338695</v>
      </c>
      <c r="G711">
        <v>3.3735303896745998E-2</v>
      </c>
      <c r="H711">
        <v>0.14129903024063101</v>
      </c>
      <c r="I711">
        <v>9.9409137652515505E-3</v>
      </c>
      <c r="J711">
        <v>3.2624691691018899E-2</v>
      </c>
      <c r="K711">
        <v>9.7797192402248698E-2</v>
      </c>
      <c r="L711">
        <v>0.21542877658398699</v>
      </c>
      <c r="M711">
        <v>3.5279903783601898E-4</v>
      </c>
      <c r="N711">
        <v>3.4795494157165499E-2</v>
      </c>
      <c r="O711">
        <v>2.44692</v>
      </c>
      <c r="P711">
        <v>2.2501706049328498</v>
      </c>
    </row>
    <row r="712" spans="1:16" x14ac:dyDescent="0.25">
      <c r="A712">
        <v>3.5247461876776698</v>
      </c>
      <c r="B712">
        <v>8.8299061699368603E-2</v>
      </c>
      <c r="C712">
        <v>2.19592138210035E-2</v>
      </c>
      <c r="D712">
        <v>0.10521209390200301</v>
      </c>
      <c r="E712">
        <v>0.10924054600972399</v>
      </c>
      <c r="F712">
        <v>0.53262092238551195</v>
      </c>
      <c r="G712">
        <v>3.3618532151557197E-2</v>
      </c>
      <c r="H712">
        <v>0.14080344552616</v>
      </c>
      <c r="I712">
        <v>9.9341545462819994E-3</v>
      </c>
      <c r="J712">
        <v>3.2706977836193599E-2</v>
      </c>
      <c r="K712">
        <v>9.8411595618872999E-2</v>
      </c>
      <c r="L712">
        <v>0.21542877658398699</v>
      </c>
      <c r="M712">
        <v>3.5279903783601898E-4</v>
      </c>
      <c r="N712">
        <v>3.4795494157165499E-2</v>
      </c>
      <c r="O712">
        <v>2.44692</v>
      </c>
      <c r="P712">
        <v>2.2501706049328498</v>
      </c>
    </row>
    <row r="713" spans="1:16" x14ac:dyDescent="0.25">
      <c r="A713">
        <v>3.5297106189279202</v>
      </c>
      <c r="B713">
        <v>8.9350069856825795E-2</v>
      </c>
      <c r="C713">
        <v>2.2028874049025898E-2</v>
      </c>
      <c r="D713">
        <v>0.104815106319134</v>
      </c>
      <c r="E713">
        <v>0.108799659150861</v>
      </c>
      <c r="F713">
        <v>0.52945392717763695</v>
      </c>
      <c r="G713">
        <v>3.3501760406368403E-2</v>
      </c>
      <c r="H713">
        <v>0.140307860811689</v>
      </c>
      <c r="I713">
        <v>9.9273953273124396E-3</v>
      </c>
      <c r="J713">
        <v>3.2789263981368298E-2</v>
      </c>
      <c r="K713">
        <v>9.90259988354973E-2</v>
      </c>
      <c r="L713">
        <v>0.21542877658398699</v>
      </c>
      <c r="M713">
        <v>3.5279903783601898E-4</v>
      </c>
      <c r="N713">
        <v>3.4795494157165499E-2</v>
      </c>
      <c r="O713">
        <v>2.44692</v>
      </c>
      <c r="P713">
        <v>2.2501706049328498</v>
      </c>
    </row>
    <row r="714" spans="1:16" x14ac:dyDescent="0.25">
      <c r="A714">
        <v>3.5346750501781701</v>
      </c>
      <c r="B714">
        <v>9.0401078014283098E-2</v>
      </c>
      <c r="C714">
        <v>2.2098534277048301E-2</v>
      </c>
      <c r="D714">
        <v>0.104418118736265</v>
      </c>
      <c r="E714">
        <v>0.108354195346027</v>
      </c>
      <c r="F714">
        <v>0.52628693196976195</v>
      </c>
      <c r="G714">
        <v>3.3384988661179602E-2</v>
      </c>
      <c r="H714">
        <v>0.139812276097219</v>
      </c>
      <c r="I714">
        <v>9.9206361083428903E-3</v>
      </c>
      <c r="J714">
        <v>3.2871550126542998E-2</v>
      </c>
      <c r="K714">
        <v>9.9640402052121504E-2</v>
      </c>
      <c r="L714">
        <v>0.21542877658398699</v>
      </c>
      <c r="M714">
        <v>3.5279903783601898E-4</v>
      </c>
      <c r="N714">
        <v>3.4795494157165499E-2</v>
      </c>
      <c r="O714">
        <v>2.44692</v>
      </c>
      <c r="P714">
        <v>2.2501706049328498</v>
      </c>
    </row>
    <row r="715" spans="1:16" x14ac:dyDescent="0.25">
      <c r="A715">
        <v>3.53963948142842</v>
      </c>
      <c r="B715">
        <v>9.1452086171740304E-2</v>
      </c>
      <c r="C715">
        <v>2.2168194505070699E-2</v>
      </c>
      <c r="D715">
        <v>0.10402113115339599</v>
      </c>
      <c r="E715">
        <v>0.10790551480588299</v>
      </c>
      <c r="F715">
        <v>0.52311993676188695</v>
      </c>
      <c r="G715">
        <v>3.32682169159908E-2</v>
      </c>
      <c r="H715">
        <v>0.13931669138274799</v>
      </c>
      <c r="I715">
        <v>9.9138768893733305E-3</v>
      </c>
      <c r="J715">
        <v>3.2953836271717801E-2</v>
      </c>
      <c r="K715">
        <v>0.100254805268745</v>
      </c>
      <c r="L715">
        <v>0.21542877658398699</v>
      </c>
      <c r="M715">
        <v>3.5279903783601898E-4</v>
      </c>
      <c r="N715">
        <v>3.4795494157165499E-2</v>
      </c>
      <c r="O715">
        <v>2.44692</v>
      </c>
      <c r="P715">
        <v>2.2501706049328498</v>
      </c>
    </row>
    <row r="716" spans="1:16" x14ac:dyDescent="0.25">
      <c r="A716">
        <v>3.5446039126786699</v>
      </c>
      <c r="B716">
        <v>9.2503094329197594E-2</v>
      </c>
      <c r="C716">
        <v>2.2237854733093001E-2</v>
      </c>
      <c r="D716">
        <v>0.103624143570527</v>
      </c>
      <c r="E716">
        <v>0.107456834265738</v>
      </c>
      <c r="F716">
        <v>0.51995294155401195</v>
      </c>
      <c r="G716">
        <v>3.3151445170801999E-2</v>
      </c>
      <c r="H716">
        <v>0.13882110666827799</v>
      </c>
      <c r="I716">
        <v>9.9071176704037794E-3</v>
      </c>
      <c r="J716">
        <v>3.3036122416892501E-2</v>
      </c>
      <c r="K716">
        <v>0.10086920848537</v>
      </c>
      <c r="L716">
        <v>0.21542877658398699</v>
      </c>
      <c r="M716">
        <v>3.5279903783601898E-4</v>
      </c>
      <c r="N716">
        <v>3.4795494157165499E-2</v>
      </c>
      <c r="O716">
        <v>2.44692</v>
      </c>
      <c r="P716">
        <v>2.2501706049328498</v>
      </c>
    </row>
    <row r="717" spans="1:16" x14ac:dyDescent="0.25">
      <c r="A717">
        <v>3.5495683439289198</v>
      </c>
      <c r="B717">
        <v>9.35541024866548E-2</v>
      </c>
      <c r="C717">
        <v>2.23075149611154E-2</v>
      </c>
      <c r="D717">
        <v>0.103227155987658</v>
      </c>
      <c r="E717">
        <v>0.107008153725594</v>
      </c>
      <c r="F717">
        <v>0.51678594634613795</v>
      </c>
      <c r="G717">
        <v>3.3034673425613302E-2</v>
      </c>
      <c r="H717">
        <v>0.138316508448731</v>
      </c>
      <c r="I717">
        <v>9.9003584514342196E-3</v>
      </c>
      <c r="J717">
        <v>3.31184085620672E-2</v>
      </c>
      <c r="K717">
        <v>0.10148361170199401</v>
      </c>
      <c r="L717">
        <v>0.21542877658398699</v>
      </c>
      <c r="M717">
        <v>3.5279903783601898E-4</v>
      </c>
      <c r="N717">
        <v>3.4795494157165499E-2</v>
      </c>
      <c r="O717">
        <v>2.44692</v>
      </c>
      <c r="P717">
        <v>2.2501706049328498</v>
      </c>
    </row>
    <row r="718" spans="1:16" x14ac:dyDescent="0.25">
      <c r="A718">
        <v>3.5545327751791702</v>
      </c>
      <c r="B718">
        <v>9.46051106441122E-2</v>
      </c>
      <c r="C718">
        <v>2.2377175189137798E-2</v>
      </c>
      <c r="D718">
        <v>0.10283016840478899</v>
      </c>
      <c r="E718">
        <v>0.10655947318545</v>
      </c>
      <c r="F718">
        <v>0.51359502883623698</v>
      </c>
      <c r="G718">
        <v>3.2917901680424501E-2</v>
      </c>
      <c r="H718">
        <v>0.13776314706784701</v>
      </c>
      <c r="I718">
        <v>9.8891933465097594E-3</v>
      </c>
      <c r="J718">
        <v>3.3169459117044497E-2</v>
      </c>
      <c r="K718">
        <v>0.102098014918618</v>
      </c>
      <c r="L718">
        <v>0.21542877658398699</v>
      </c>
      <c r="M718">
        <v>3.5279903783601898E-4</v>
      </c>
      <c r="N718">
        <v>3.4795494157165499E-2</v>
      </c>
      <c r="O718">
        <v>2.44692</v>
      </c>
      <c r="P718">
        <v>2.2501706049328498</v>
      </c>
    </row>
    <row r="719" spans="1:16" x14ac:dyDescent="0.25">
      <c r="A719">
        <v>3.5594972064294201</v>
      </c>
      <c r="B719">
        <v>9.5656118801569406E-2</v>
      </c>
      <c r="C719">
        <v>2.24468354171601E-2</v>
      </c>
      <c r="D719">
        <v>0.10243318082192</v>
      </c>
      <c r="E719">
        <v>0.106110792645305</v>
      </c>
      <c r="F719">
        <v>0.51038181879452305</v>
      </c>
      <c r="G719">
        <v>3.28011299352357E-2</v>
      </c>
      <c r="H719">
        <v>0.13720978568696199</v>
      </c>
      <c r="I719">
        <v>9.8739225182852604E-3</v>
      </c>
      <c r="J719">
        <v>3.3191402089170902E-2</v>
      </c>
      <c r="K719">
        <v>0.102701122246764</v>
      </c>
      <c r="L719">
        <v>0.21542877658398699</v>
      </c>
      <c r="M719">
        <v>3.5279903783601898E-4</v>
      </c>
      <c r="N719">
        <v>3.4795494157165499E-2</v>
      </c>
      <c r="O719">
        <v>2.44692</v>
      </c>
      <c r="P719">
        <v>2.2501706049328498</v>
      </c>
    </row>
    <row r="720" spans="1:16" x14ac:dyDescent="0.25">
      <c r="A720">
        <v>3.5644616376796798</v>
      </c>
      <c r="B720">
        <v>9.6707126959026696E-2</v>
      </c>
      <c r="C720">
        <v>2.2516495645182499E-2</v>
      </c>
      <c r="D720">
        <v>0.102036193239051</v>
      </c>
      <c r="E720">
        <v>0.10566211210516099</v>
      </c>
      <c r="F720">
        <v>0.507168608752809</v>
      </c>
      <c r="G720">
        <v>3.2684358190046899E-2</v>
      </c>
      <c r="H720">
        <v>0.13665642430607799</v>
      </c>
      <c r="I720">
        <v>9.8586516900607702E-3</v>
      </c>
      <c r="J720">
        <v>3.3213345061297299E-2</v>
      </c>
      <c r="K720">
        <v>0.10324540335517</v>
      </c>
      <c r="L720">
        <v>0.21542877658398699</v>
      </c>
      <c r="M720">
        <v>3.5279903783601898E-4</v>
      </c>
      <c r="N720">
        <v>3.4795494157165499E-2</v>
      </c>
      <c r="O720">
        <v>2.44692</v>
      </c>
      <c r="P720">
        <v>2.2501706049328498</v>
      </c>
    </row>
    <row r="721" spans="1:16" x14ac:dyDescent="0.25">
      <c r="A721">
        <v>3.56942606892992</v>
      </c>
      <c r="B721">
        <v>9.7758135116483902E-2</v>
      </c>
      <c r="C721">
        <v>2.2586155873204901E-2</v>
      </c>
      <c r="D721">
        <v>0.10163920565618199</v>
      </c>
      <c r="E721">
        <v>0.105213431565017</v>
      </c>
      <c r="F721">
        <v>0.50395539871109496</v>
      </c>
      <c r="G721">
        <v>3.2567586444858097E-2</v>
      </c>
      <c r="H721">
        <v>0.136103062925194</v>
      </c>
      <c r="I721">
        <v>9.84338086183628E-3</v>
      </c>
      <c r="J721">
        <v>3.32352880334238E-2</v>
      </c>
      <c r="K721">
        <v>0.103789684463576</v>
      </c>
      <c r="L721">
        <v>0.21542877658398699</v>
      </c>
      <c r="M721">
        <v>3.5279903783601898E-4</v>
      </c>
      <c r="N721">
        <v>3.4795494157165499E-2</v>
      </c>
      <c r="O721">
        <v>2.44692</v>
      </c>
      <c r="P721">
        <v>2.2501706049328498</v>
      </c>
    </row>
    <row r="722" spans="1:16" x14ac:dyDescent="0.25">
      <c r="A722">
        <v>3.5743905001801801</v>
      </c>
      <c r="B722">
        <v>9.8809143273941205E-2</v>
      </c>
      <c r="C722">
        <v>2.2655816101227199E-2</v>
      </c>
      <c r="D722">
        <v>0.101242218073314</v>
      </c>
      <c r="E722">
        <v>0.104764751024872</v>
      </c>
      <c r="F722">
        <v>0.50074218866938003</v>
      </c>
      <c r="G722">
        <v>3.2451883163769499E-2</v>
      </c>
      <c r="H722">
        <v>0.13554970154431001</v>
      </c>
      <c r="I722">
        <v>9.8281100336117897E-3</v>
      </c>
      <c r="J722">
        <v>3.3257231005550197E-2</v>
      </c>
      <c r="K722">
        <v>0.104333965571982</v>
      </c>
      <c r="L722">
        <v>0.21542877658398699</v>
      </c>
      <c r="M722">
        <v>3.5279903783601898E-4</v>
      </c>
      <c r="N722">
        <v>3.4795494157165499E-2</v>
      </c>
      <c r="O722">
        <v>2.44692</v>
      </c>
      <c r="P722">
        <v>2.2501706049328498</v>
      </c>
    </row>
    <row r="723" spans="1:16" x14ac:dyDescent="0.25">
      <c r="A723">
        <v>3.57935493143043</v>
      </c>
      <c r="B723">
        <v>9.9860151431398494E-2</v>
      </c>
      <c r="C723">
        <v>2.2723286310609901E-2</v>
      </c>
      <c r="D723">
        <v>0.100845230490445</v>
      </c>
      <c r="E723">
        <v>0.104316070484728</v>
      </c>
      <c r="F723">
        <v>0.49752897862766599</v>
      </c>
      <c r="G723">
        <v>3.23411584346164E-2</v>
      </c>
      <c r="H723">
        <v>0.13499634016342499</v>
      </c>
      <c r="I723">
        <v>9.8128392053872908E-3</v>
      </c>
      <c r="J723">
        <v>3.3279173977676602E-2</v>
      </c>
      <c r="K723">
        <v>0.104878246680389</v>
      </c>
      <c r="L723">
        <v>0.21542877658398699</v>
      </c>
      <c r="M723">
        <v>3.5279903783601898E-4</v>
      </c>
      <c r="N723">
        <v>3.4795494157165499E-2</v>
      </c>
      <c r="O723">
        <v>2.44692</v>
      </c>
      <c r="P723">
        <v>2.2501706049328498</v>
      </c>
    </row>
    <row r="724" spans="1:16" x14ac:dyDescent="0.25">
      <c r="A724">
        <v>3.58431936268068</v>
      </c>
      <c r="B724">
        <v>0.10091115958885501</v>
      </c>
      <c r="C724">
        <v>2.2769000836942499E-2</v>
      </c>
      <c r="D724">
        <v>0.10044824290757599</v>
      </c>
      <c r="E724">
        <v>0.103867389944583</v>
      </c>
      <c r="F724">
        <v>0.494315768585952</v>
      </c>
      <c r="G724">
        <v>3.2230433705463302E-2</v>
      </c>
      <c r="H724">
        <v>0.13444297878254099</v>
      </c>
      <c r="I724">
        <v>9.7975683771628005E-3</v>
      </c>
      <c r="J724">
        <v>3.3301116949803103E-2</v>
      </c>
      <c r="K724">
        <v>0.105422527788795</v>
      </c>
      <c r="L724">
        <v>0.21542877658398699</v>
      </c>
      <c r="M724">
        <v>3.5279903783601898E-4</v>
      </c>
      <c r="N724">
        <v>3.4795494157165499E-2</v>
      </c>
      <c r="O724">
        <v>2.44692</v>
      </c>
      <c r="P724">
        <v>2.2501706049328498</v>
      </c>
    </row>
    <row r="725" spans="1:16" x14ac:dyDescent="0.25">
      <c r="A725">
        <v>3.5892837939309299</v>
      </c>
      <c r="B725">
        <v>0.101644917206188</v>
      </c>
      <c r="C725">
        <v>2.28147153632751E-2</v>
      </c>
      <c r="D725">
        <v>0.100051255324707</v>
      </c>
      <c r="E725">
        <v>0.103392275729645</v>
      </c>
      <c r="F725">
        <v>0.49110255854423801</v>
      </c>
      <c r="G725">
        <v>3.2119708976310203E-2</v>
      </c>
      <c r="H725">
        <v>0.133889617401657</v>
      </c>
      <c r="I725">
        <v>9.7822975489383103E-3</v>
      </c>
      <c r="J725">
        <v>3.33230599219295E-2</v>
      </c>
      <c r="K725">
        <v>0.105966808897201</v>
      </c>
      <c r="L725">
        <v>0.21542877658398699</v>
      </c>
      <c r="M725">
        <v>3.5279903783601898E-4</v>
      </c>
      <c r="N725">
        <v>3.4795494157165499E-2</v>
      </c>
      <c r="O725">
        <v>2.44692</v>
      </c>
      <c r="P725">
        <v>2.2501706049328498</v>
      </c>
    </row>
    <row r="726" spans="1:16" x14ac:dyDescent="0.25">
      <c r="A726">
        <v>3.5942482251811798</v>
      </c>
      <c r="B726">
        <v>0.10226424145430101</v>
      </c>
      <c r="C726">
        <v>2.2860429889607702E-2</v>
      </c>
      <c r="D726">
        <v>9.9765770834313205E-2</v>
      </c>
      <c r="E726">
        <v>0.102907626796607</v>
      </c>
      <c r="F726">
        <v>0.48788934850252302</v>
      </c>
      <c r="G726">
        <v>3.2008984247157098E-2</v>
      </c>
      <c r="H726">
        <v>0.13333632697522399</v>
      </c>
      <c r="I726">
        <v>9.7670267207138096E-3</v>
      </c>
      <c r="J726">
        <v>3.3345002894055897E-2</v>
      </c>
      <c r="K726">
        <v>0.106511090005607</v>
      </c>
      <c r="L726">
        <v>0.21542877658398699</v>
      </c>
      <c r="M726">
        <v>3.5279903783601898E-4</v>
      </c>
      <c r="N726">
        <v>3.4795494157165499E-2</v>
      </c>
      <c r="O726">
        <v>2.44692</v>
      </c>
      <c r="P726">
        <v>2.2501706049328498</v>
      </c>
    </row>
    <row r="727" spans="1:16" x14ac:dyDescent="0.25">
      <c r="A727">
        <v>3.5992126564314302</v>
      </c>
      <c r="B727">
        <v>0.102883565702414</v>
      </c>
      <c r="C727">
        <v>2.29061444159404E-2</v>
      </c>
      <c r="D727">
        <v>9.9663476312688196E-2</v>
      </c>
      <c r="E727">
        <v>0.10242297786356799</v>
      </c>
      <c r="F727">
        <v>0.48467613846080898</v>
      </c>
      <c r="G727">
        <v>3.1898259518003902E-2</v>
      </c>
      <c r="H727">
        <v>0.13278304730656301</v>
      </c>
      <c r="I727">
        <v>9.7517558924893194E-3</v>
      </c>
      <c r="J727">
        <v>3.3366945866182302E-2</v>
      </c>
      <c r="K727">
        <v>0.107055371114014</v>
      </c>
      <c r="L727">
        <v>0.21542877658398699</v>
      </c>
      <c r="M727">
        <v>3.5279903783601898E-4</v>
      </c>
      <c r="N727">
        <v>3.4795494157165499E-2</v>
      </c>
      <c r="O727">
        <v>2.44692</v>
      </c>
      <c r="P727">
        <v>2.2501706049328498</v>
      </c>
    </row>
    <row r="728" spans="1:16" x14ac:dyDescent="0.25">
      <c r="A728">
        <v>3.6041770876816801</v>
      </c>
      <c r="B728">
        <v>0.10350288995052701</v>
      </c>
      <c r="C728">
        <v>2.2951858942273001E-2</v>
      </c>
      <c r="D728">
        <v>9.9561181791063103E-2</v>
      </c>
      <c r="E728">
        <v>0.101938328930529</v>
      </c>
      <c r="F728">
        <v>0.48146292841909499</v>
      </c>
      <c r="G728">
        <v>3.1787534788850803E-2</v>
      </c>
      <c r="H728">
        <v>0.13222976763790101</v>
      </c>
      <c r="I728">
        <v>9.7364850642648292E-3</v>
      </c>
      <c r="J728">
        <v>3.3388888838308803E-2</v>
      </c>
      <c r="K728">
        <v>0.10759965222242</v>
      </c>
      <c r="L728">
        <v>0.21542877658398699</v>
      </c>
      <c r="M728">
        <v>3.5279903783601898E-4</v>
      </c>
      <c r="N728">
        <v>3.4795494157165499E-2</v>
      </c>
      <c r="O728">
        <v>2.44692</v>
      </c>
      <c r="P728">
        <v>2.2501706049328498</v>
      </c>
    </row>
    <row r="729" spans="1:16" x14ac:dyDescent="0.25">
      <c r="A729">
        <v>3.60914151893193</v>
      </c>
      <c r="B729">
        <v>0.104122214198639</v>
      </c>
      <c r="C729">
        <v>2.2997573468605599E-2</v>
      </c>
      <c r="D729">
        <v>9.9458887269437996E-2</v>
      </c>
      <c r="E729">
        <v>0.10145367999749</v>
      </c>
      <c r="F729">
        <v>0.47824971837738101</v>
      </c>
      <c r="G729">
        <v>3.1676810059697698E-2</v>
      </c>
      <c r="H729">
        <v>0.13167648796924</v>
      </c>
      <c r="I729">
        <v>9.7212142360403302E-3</v>
      </c>
      <c r="J729">
        <v>3.34108318104352E-2</v>
      </c>
      <c r="K729">
        <v>0.108143933330826</v>
      </c>
      <c r="L729">
        <v>0.21542877658398699</v>
      </c>
      <c r="M729">
        <v>3.5279903783601898E-4</v>
      </c>
      <c r="N729">
        <v>3.4795494157165499E-2</v>
      </c>
      <c r="O729">
        <v>2.44692</v>
      </c>
      <c r="P729">
        <v>2.2501706049328498</v>
      </c>
    </row>
    <row r="730" spans="1:16" x14ac:dyDescent="0.25">
      <c r="A730">
        <v>3.6141059501821799</v>
      </c>
      <c r="B730">
        <v>0.10474153844675201</v>
      </c>
      <c r="C730">
        <v>2.30432879949382E-2</v>
      </c>
      <c r="D730">
        <v>9.9356592747813E-2</v>
      </c>
      <c r="E730">
        <v>0.100969031064451</v>
      </c>
      <c r="F730">
        <v>0.47503650833566702</v>
      </c>
      <c r="G730">
        <v>3.1566085330544599E-2</v>
      </c>
      <c r="H730">
        <v>0.131123208300578</v>
      </c>
      <c r="I730">
        <v>9.70594340781584E-3</v>
      </c>
      <c r="J730">
        <v>3.3432774782561597E-2</v>
      </c>
      <c r="K730">
        <v>0.108688214439232</v>
      </c>
      <c r="L730">
        <v>0.21542877658398699</v>
      </c>
      <c r="M730">
        <v>3.5279903783601898E-4</v>
      </c>
      <c r="N730">
        <v>3.4795494157165499E-2</v>
      </c>
      <c r="O730">
        <v>2.44692</v>
      </c>
      <c r="P730">
        <v>2.2501706049328498</v>
      </c>
    </row>
    <row r="731" spans="1:16" x14ac:dyDescent="0.25">
      <c r="A731">
        <v>3.6190703814324299</v>
      </c>
      <c r="B731">
        <v>0.105360862694865</v>
      </c>
      <c r="C731">
        <v>2.3089002521270802E-2</v>
      </c>
      <c r="D731">
        <v>9.9254298226187906E-2</v>
      </c>
      <c r="E731">
        <v>0.100484382131412</v>
      </c>
      <c r="F731">
        <v>0.47182329829395198</v>
      </c>
      <c r="G731">
        <v>3.1455360601391501E-2</v>
      </c>
      <c r="H731">
        <v>0.13056992863191699</v>
      </c>
      <c r="I731">
        <v>9.6906725795913497E-3</v>
      </c>
      <c r="J731">
        <v>3.3454717754688099E-2</v>
      </c>
      <c r="K731">
        <v>0.109232495547639</v>
      </c>
      <c r="L731">
        <v>0.21542877658398699</v>
      </c>
      <c r="M731">
        <v>3.5279903783601898E-4</v>
      </c>
      <c r="N731">
        <v>3.4795494157165499E-2</v>
      </c>
      <c r="O731">
        <v>2.44692</v>
      </c>
      <c r="P731">
        <v>2.2501706049328498</v>
      </c>
    </row>
    <row r="732" spans="1:16" x14ac:dyDescent="0.25">
      <c r="A732">
        <v>3.6240348126826798</v>
      </c>
      <c r="B732">
        <v>0.10598018694297801</v>
      </c>
      <c r="C732">
        <v>2.31347170476035E-2</v>
      </c>
      <c r="D732">
        <v>9.9152003704562897E-2</v>
      </c>
      <c r="E732">
        <v>9.9999733198373505E-2</v>
      </c>
      <c r="F732">
        <v>0.46861008825223799</v>
      </c>
      <c r="G732">
        <v>3.1344635872238402E-2</v>
      </c>
      <c r="H732">
        <v>0.13001664896325499</v>
      </c>
      <c r="I732">
        <v>9.6754017513668595E-3</v>
      </c>
      <c r="J732">
        <v>3.3476660726814503E-2</v>
      </c>
      <c r="K732">
        <v>0.109776776656045</v>
      </c>
      <c r="L732">
        <v>0.21542877658398699</v>
      </c>
      <c r="M732">
        <v>3.5279903783601898E-4</v>
      </c>
      <c r="N732">
        <v>3.4795494157165499E-2</v>
      </c>
      <c r="O732">
        <v>2.44692</v>
      </c>
      <c r="P732">
        <v>2.2501706049328498</v>
      </c>
    </row>
    <row r="733" spans="1:16" x14ac:dyDescent="0.25">
      <c r="A733">
        <v>3.6289992439329302</v>
      </c>
      <c r="B733">
        <v>0.106599511191091</v>
      </c>
      <c r="C733">
        <v>2.3180431573936101E-2</v>
      </c>
      <c r="D733">
        <v>9.9049709182937803E-2</v>
      </c>
      <c r="E733">
        <v>9.9515084265334605E-2</v>
      </c>
      <c r="F733">
        <v>0.46573228542381201</v>
      </c>
      <c r="G733">
        <v>3.12339111430853E-2</v>
      </c>
      <c r="H733">
        <v>0.12946336929459401</v>
      </c>
      <c r="I733">
        <v>9.6567012468938701E-3</v>
      </c>
      <c r="J733">
        <v>3.3473380990410598E-2</v>
      </c>
      <c r="K733">
        <v>0.110321057764451</v>
      </c>
      <c r="L733">
        <v>0.21542877658398699</v>
      </c>
      <c r="M733">
        <v>3.5279903783601898E-4</v>
      </c>
      <c r="N733">
        <v>3.4795494157165499E-2</v>
      </c>
      <c r="O733">
        <v>2.44692</v>
      </c>
      <c r="P733">
        <v>2.2501706049328498</v>
      </c>
    </row>
    <row r="734" spans="1:16" x14ac:dyDescent="0.25">
      <c r="A734">
        <v>3.6339636751831801</v>
      </c>
      <c r="B734">
        <v>0.107218835439204</v>
      </c>
      <c r="C734">
        <v>2.3226146100268699E-2</v>
      </c>
      <c r="D734">
        <v>9.8947414661312794E-2</v>
      </c>
      <c r="E734">
        <v>9.9030435332295594E-2</v>
      </c>
      <c r="F734">
        <v>0.46308216803789998</v>
      </c>
      <c r="G734">
        <v>3.1123186413932202E-2</v>
      </c>
      <c r="H734">
        <v>0.12891008962593201</v>
      </c>
      <c r="I734">
        <v>9.6356725654366503E-3</v>
      </c>
      <c r="J734">
        <v>3.3452979250288201E-2</v>
      </c>
      <c r="K734">
        <v>0.110823821156445</v>
      </c>
      <c r="L734">
        <v>0.21542877658398699</v>
      </c>
      <c r="M734">
        <v>3.5279903783601898E-4</v>
      </c>
      <c r="N734">
        <v>3.4795494157165499E-2</v>
      </c>
      <c r="O734">
        <v>2.44692</v>
      </c>
      <c r="P734">
        <v>2.2501706049328498</v>
      </c>
    </row>
    <row r="735" spans="1:16" x14ac:dyDescent="0.25">
      <c r="A735">
        <v>3.63892810643343</v>
      </c>
      <c r="B735">
        <v>0.107838159687317</v>
      </c>
      <c r="C735">
        <v>2.32718606266013E-2</v>
      </c>
      <c r="D735">
        <v>9.8845120139687701E-2</v>
      </c>
      <c r="E735">
        <v>9.8545786399256693E-2</v>
      </c>
      <c r="F735">
        <v>0.460432050651987</v>
      </c>
      <c r="G735">
        <v>3.10124616847791E-2</v>
      </c>
      <c r="H735">
        <v>0.12837206186342801</v>
      </c>
      <c r="I735">
        <v>9.6146438839794408E-3</v>
      </c>
      <c r="J735">
        <v>3.3432577510165797E-2</v>
      </c>
      <c r="K735">
        <v>0.111194466573101</v>
      </c>
      <c r="L735">
        <v>0.21542877658398699</v>
      </c>
      <c r="M735">
        <v>3.5279903783601898E-4</v>
      </c>
      <c r="N735">
        <v>3.4795494157165499E-2</v>
      </c>
      <c r="O735">
        <v>2.44692</v>
      </c>
      <c r="P735">
        <v>2.2501706049328498</v>
      </c>
    </row>
    <row r="736" spans="1:16" x14ac:dyDescent="0.25">
      <c r="A736">
        <v>3.6438925376836799</v>
      </c>
      <c r="B736">
        <v>0.10845748393542901</v>
      </c>
      <c r="C736">
        <v>2.3317575152933898E-2</v>
      </c>
      <c r="D736">
        <v>9.8742825618062594E-2</v>
      </c>
      <c r="E736">
        <v>9.8061137466217793E-2</v>
      </c>
      <c r="F736">
        <v>0.45778193326607503</v>
      </c>
      <c r="G736">
        <v>3.0901736955626001E-2</v>
      </c>
      <c r="H736">
        <v>0.12783816379983601</v>
      </c>
      <c r="I736">
        <v>9.5936152025222297E-3</v>
      </c>
      <c r="J736">
        <v>3.3412175770043399E-2</v>
      </c>
      <c r="K736">
        <v>0.11156511198975801</v>
      </c>
      <c r="L736">
        <v>0.21542877658398699</v>
      </c>
      <c r="M736">
        <v>3.5279903783601898E-4</v>
      </c>
      <c r="N736">
        <v>3.4795494157165499E-2</v>
      </c>
      <c r="O736">
        <v>2.44692</v>
      </c>
      <c r="P736">
        <v>2.2501706049328498</v>
      </c>
    </row>
    <row r="737" spans="1:16" x14ac:dyDescent="0.25">
      <c r="A737">
        <v>3.6488569689339299</v>
      </c>
      <c r="B737">
        <v>0.109076808183542</v>
      </c>
      <c r="C737">
        <v>2.33632896792665E-2</v>
      </c>
      <c r="D737">
        <v>9.8640531096437598E-2</v>
      </c>
      <c r="E737">
        <v>9.7576488533178907E-2</v>
      </c>
      <c r="F737">
        <v>0.45513181588016299</v>
      </c>
      <c r="G737">
        <v>3.0791012226472899E-2</v>
      </c>
      <c r="H737">
        <v>0.12730426573624401</v>
      </c>
      <c r="I737">
        <v>9.5725865210650098E-3</v>
      </c>
      <c r="J737">
        <v>3.3391774029921099E-2</v>
      </c>
      <c r="K737">
        <v>0.111935757406414</v>
      </c>
      <c r="L737">
        <v>0.21542877658398699</v>
      </c>
      <c r="M737">
        <v>3.5279903783601898E-4</v>
      </c>
      <c r="N737">
        <v>3.4795494157165499E-2</v>
      </c>
      <c r="O737">
        <v>2.44692</v>
      </c>
      <c r="P737">
        <v>2.2501706049328498</v>
      </c>
    </row>
    <row r="738" spans="1:16" x14ac:dyDescent="0.25">
      <c r="A738">
        <v>3.6538214001841798</v>
      </c>
      <c r="B738">
        <v>0.10969613243165501</v>
      </c>
      <c r="C738">
        <v>2.3403839163105001E-2</v>
      </c>
      <c r="D738">
        <v>9.8538236574812504E-2</v>
      </c>
      <c r="E738">
        <v>9.7091839600140006E-2</v>
      </c>
      <c r="F738">
        <v>0.45248169849425002</v>
      </c>
      <c r="G738">
        <v>3.0682069033496101E-2</v>
      </c>
      <c r="H738">
        <v>0.12677036767265201</v>
      </c>
      <c r="I738">
        <v>9.5515578396078004E-3</v>
      </c>
      <c r="J738">
        <v>3.3371372289798702E-2</v>
      </c>
      <c r="K738">
        <v>0.112306402823071</v>
      </c>
      <c r="L738">
        <v>0.21542877658398699</v>
      </c>
      <c r="M738">
        <v>3.5279903783601898E-4</v>
      </c>
      <c r="N738">
        <v>3.4795494157165499E-2</v>
      </c>
      <c r="O738">
        <v>2.44692</v>
      </c>
      <c r="P738">
        <v>2.2501706049328498</v>
      </c>
    </row>
    <row r="739" spans="1:16" x14ac:dyDescent="0.25">
      <c r="A739">
        <v>3.6587858314344301</v>
      </c>
      <c r="B739">
        <v>0.110315456679768</v>
      </c>
      <c r="C739">
        <v>2.3419077336648299E-2</v>
      </c>
      <c r="D739">
        <v>9.8435942053187495E-2</v>
      </c>
      <c r="E739">
        <v>9.6607190667101106E-2</v>
      </c>
      <c r="F739">
        <v>0.44983158110833799</v>
      </c>
      <c r="G739">
        <v>3.0581856265295301E-2</v>
      </c>
      <c r="H739">
        <v>0.12623646960905999</v>
      </c>
      <c r="I739">
        <v>9.5305291581505806E-3</v>
      </c>
      <c r="J739">
        <v>3.3350970549676298E-2</v>
      </c>
      <c r="K739">
        <v>0.112677048239727</v>
      </c>
      <c r="L739">
        <v>0.21542877658398699</v>
      </c>
      <c r="M739">
        <v>3.5279903783601898E-4</v>
      </c>
      <c r="N739">
        <v>3.4795494157165499E-2</v>
      </c>
      <c r="O739">
        <v>2.44692</v>
      </c>
      <c r="P739">
        <v>2.2501706049328498</v>
      </c>
    </row>
    <row r="740" spans="1:16" x14ac:dyDescent="0.25">
      <c r="A740">
        <v>3.6637502626846801</v>
      </c>
      <c r="B740">
        <v>0.111020688228577</v>
      </c>
      <c r="C740">
        <v>2.3434315510191699E-2</v>
      </c>
      <c r="D740">
        <v>9.8333647531562401E-2</v>
      </c>
      <c r="E740">
        <v>9.6122541734062206E-2</v>
      </c>
      <c r="F740">
        <v>0.44718146372242601</v>
      </c>
      <c r="G740">
        <v>3.04816434970945E-2</v>
      </c>
      <c r="H740">
        <v>0.12570257154546799</v>
      </c>
      <c r="I740">
        <v>9.5095004766933694E-3</v>
      </c>
      <c r="J740">
        <v>3.3330568809553901E-2</v>
      </c>
      <c r="K740">
        <v>0.11304769365638399</v>
      </c>
      <c r="L740">
        <v>0.21542877658398699</v>
      </c>
      <c r="M740">
        <v>3.5279903783601898E-4</v>
      </c>
      <c r="N740">
        <v>3.4795494157165499E-2</v>
      </c>
      <c r="O740">
        <v>2.44692</v>
      </c>
      <c r="P740">
        <v>2.2501706049328498</v>
      </c>
    </row>
    <row r="741" spans="1:16" x14ac:dyDescent="0.25">
      <c r="A741">
        <v>3.66871469393493</v>
      </c>
      <c r="B741">
        <v>0.11176685430935999</v>
      </c>
      <c r="C741">
        <v>2.3449553683735101E-2</v>
      </c>
      <c r="D741">
        <v>9.8212726915759399E-2</v>
      </c>
      <c r="E741">
        <v>9.5637892801023194E-2</v>
      </c>
      <c r="F741">
        <v>0.44453134633651398</v>
      </c>
      <c r="G741">
        <v>3.03814307288937E-2</v>
      </c>
      <c r="H741">
        <v>0.12516867348187599</v>
      </c>
      <c r="I741">
        <v>9.48847179523616E-3</v>
      </c>
      <c r="J741">
        <v>3.3310167069431497E-2</v>
      </c>
      <c r="K741">
        <v>0.11341833907304</v>
      </c>
      <c r="L741">
        <v>0.21542877658398699</v>
      </c>
      <c r="M741">
        <v>3.5279903783601898E-4</v>
      </c>
      <c r="N741">
        <v>3.4795494157165499E-2</v>
      </c>
      <c r="O741">
        <v>2.44692</v>
      </c>
      <c r="P741">
        <v>2.2501706049328498</v>
      </c>
    </row>
    <row r="742" spans="1:16" x14ac:dyDescent="0.25">
      <c r="A742">
        <v>3.6736791251851799</v>
      </c>
      <c r="B742">
        <v>0.11251302039014199</v>
      </c>
      <c r="C742">
        <v>2.34647918572784E-2</v>
      </c>
      <c r="D742">
        <v>9.8069620567994495E-2</v>
      </c>
      <c r="E742">
        <v>9.5153243867984294E-2</v>
      </c>
      <c r="F742">
        <v>0.441881228950602</v>
      </c>
      <c r="G742">
        <v>3.0281217960692899E-2</v>
      </c>
      <c r="H742">
        <v>0.12463477541828399</v>
      </c>
      <c r="I742">
        <v>9.4674431137789401E-3</v>
      </c>
      <c r="J742">
        <v>3.32897653293091E-2</v>
      </c>
      <c r="K742">
        <v>0.113788984489697</v>
      </c>
      <c r="L742">
        <v>0.21542877658398699</v>
      </c>
      <c r="M742">
        <v>3.5279903783601898E-4</v>
      </c>
      <c r="N742">
        <v>3.4795494157165499E-2</v>
      </c>
      <c r="O742">
        <v>2.44692</v>
      </c>
      <c r="P742">
        <v>2.2501706049328498</v>
      </c>
    </row>
    <row r="743" spans="1:16" x14ac:dyDescent="0.25">
      <c r="A743">
        <v>3.6786435564354298</v>
      </c>
      <c r="B743">
        <v>0.11325918647092501</v>
      </c>
      <c r="C743">
        <v>2.3480030030821799E-2</v>
      </c>
      <c r="D743">
        <v>9.7926514220229494E-2</v>
      </c>
      <c r="E743">
        <v>9.4668594934945394E-2</v>
      </c>
      <c r="F743">
        <v>0.43923111156468903</v>
      </c>
      <c r="G743">
        <v>3.0181005192492099E-2</v>
      </c>
      <c r="H743">
        <v>0.124087941689788</v>
      </c>
      <c r="I743">
        <v>9.4464144323217307E-3</v>
      </c>
      <c r="J743">
        <v>3.3269363589186703E-2</v>
      </c>
      <c r="K743">
        <v>0.11415962990635301</v>
      </c>
      <c r="L743">
        <v>0.21542877658398699</v>
      </c>
      <c r="M743">
        <v>3.5279903783601898E-4</v>
      </c>
      <c r="N743">
        <v>3.4795494157165499E-2</v>
      </c>
      <c r="O743">
        <v>2.44692</v>
      </c>
      <c r="P743">
        <v>2.2501706049328498</v>
      </c>
    </row>
    <row r="744" spans="1:16" x14ac:dyDescent="0.25">
      <c r="A744">
        <v>3.6836079876856802</v>
      </c>
      <c r="B744">
        <v>0.114005352551708</v>
      </c>
      <c r="C744">
        <v>2.3495268204365202E-2</v>
      </c>
      <c r="D744">
        <v>9.7783407872464506E-2</v>
      </c>
      <c r="E744">
        <v>9.4183946001906493E-2</v>
      </c>
      <c r="F744">
        <v>0.43658099417877699</v>
      </c>
      <c r="G744">
        <v>3.0080792424291299E-2</v>
      </c>
      <c r="H744">
        <v>0.123486835832064</v>
      </c>
      <c r="I744">
        <v>9.4253857508645195E-3</v>
      </c>
      <c r="J744">
        <v>3.3248961849064299E-2</v>
      </c>
      <c r="K744">
        <v>0.114530275323009</v>
      </c>
      <c r="L744">
        <v>0.21542877658398699</v>
      </c>
      <c r="M744">
        <v>3.5279903783601898E-4</v>
      </c>
      <c r="N744">
        <v>3.4795494157165499E-2</v>
      </c>
      <c r="O744">
        <v>2.44692</v>
      </c>
      <c r="P744">
        <v>2.2501706049328498</v>
      </c>
    </row>
    <row r="745" spans="1:16" x14ac:dyDescent="0.25">
      <c r="A745">
        <v>3.6885724189359301</v>
      </c>
      <c r="B745">
        <v>0.11475151863249</v>
      </c>
      <c r="C745">
        <v>2.35105063779085E-2</v>
      </c>
      <c r="D745">
        <v>9.7640301524699602E-2</v>
      </c>
      <c r="E745">
        <v>9.3506400352896604E-2</v>
      </c>
      <c r="F745">
        <v>0.43393087679286502</v>
      </c>
      <c r="G745">
        <v>2.9980579656090502E-2</v>
      </c>
      <c r="H745">
        <v>0.122885729974341</v>
      </c>
      <c r="I745">
        <v>9.4043570694072997E-3</v>
      </c>
      <c r="J745">
        <v>3.3228560108941901E-2</v>
      </c>
      <c r="K745">
        <v>0.114900920739666</v>
      </c>
      <c r="L745">
        <v>0.21542877658398699</v>
      </c>
      <c r="M745">
        <v>3.5279903783601898E-4</v>
      </c>
      <c r="N745">
        <v>3.4795494157165499E-2</v>
      </c>
      <c r="O745">
        <v>2.44692</v>
      </c>
      <c r="P745">
        <v>2.2501706049328498</v>
      </c>
    </row>
    <row r="746" spans="1:16" x14ac:dyDescent="0.25">
      <c r="A746">
        <v>3.6935368501861801</v>
      </c>
      <c r="B746">
        <v>0.115497684713273</v>
      </c>
      <c r="C746">
        <v>2.3525744551451899E-2</v>
      </c>
      <c r="D746">
        <v>9.7497195176934601E-2</v>
      </c>
      <c r="E746">
        <v>9.2756014891916497E-2</v>
      </c>
      <c r="F746">
        <v>0.43128075940695298</v>
      </c>
      <c r="G746">
        <v>2.9880366887889701E-2</v>
      </c>
      <c r="H746">
        <v>0.122284624116617</v>
      </c>
      <c r="I746">
        <v>9.3833283879500903E-3</v>
      </c>
      <c r="J746">
        <v>3.3208158368819601E-2</v>
      </c>
      <c r="K746">
        <v>0.115271566156322</v>
      </c>
      <c r="L746">
        <v>0.21542877658398699</v>
      </c>
      <c r="M746">
        <v>3.5279903783601898E-4</v>
      </c>
      <c r="N746">
        <v>3.4795494157165499E-2</v>
      </c>
      <c r="O746">
        <v>2.44692</v>
      </c>
      <c r="P746">
        <v>2.2501706049328498</v>
      </c>
    </row>
    <row r="747" spans="1:16" x14ac:dyDescent="0.25">
      <c r="A747">
        <v>3.69850128143643</v>
      </c>
      <c r="B747">
        <v>0.116243850794056</v>
      </c>
      <c r="C747">
        <v>2.3540982724995298E-2</v>
      </c>
      <c r="D747">
        <v>9.7354088829169697E-2</v>
      </c>
      <c r="E747">
        <v>9.2005629430936403E-2</v>
      </c>
      <c r="F747">
        <v>0.42863064202104001</v>
      </c>
      <c r="G747">
        <v>2.9780154119688901E-2</v>
      </c>
      <c r="H747">
        <v>0.12168351825889299</v>
      </c>
      <c r="I747">
        <v>9.3622997064928704E-3</v>
      </c>
      <c r="J747">
        <v>3.3156211464185799E-2</v>
      </c>
      <c r="K747">
        <v>0.11564221157297901</v>
      </c>
      <c r="L747">
        <v>0.21542877658398699</v>
      </c>
      <c r="M747">
        <v>3.5279903783601898E-4</v>
      </c>
      <c r="N747">
        <v>3.4795494157165499E-2</v>
      </c>
      <c r="O747">
        <v>2.44692</v>
      </c>
      <c r="P747">
        <v>2.2501706049328498</v>
      </c>
    </row>
    <row r="748" spans="1:16" x14ac:dyDescent="0.25">
      <c r="A748">
        <v>3.7034657126866799</v>
      </c>
      <c r="B748">
        <v>0.116990016874838</v>
      </c>
      <c r="C748">
        <v>2.35562208985386E-2</v>
      </c>
      <c r="D748">
        <v>9.7210982481404695E-2</v>
      </c>
      <c r="E748">
        <v>9.1255243969956407E-2</v>
      </c>
      <c r="F748">
        <v>0.42620836393622202</v>
      </c>
      <c r="G748">
        <v>2.96799413514881E-2</v>
      </c>
      <c r="H748">
        <v>0.12108241240117</v>
      </c>
      <c r="I748">
        <v>9.3330351273075707E-3</v>
      </c>
      <c r="J748">
        <v>3.30461782964818E-2</v>
      </c>
      <c r="K748">
        <v>0.116012856989635</v>
      </c>
      <c r="L748">
        <v>0.21542877658398699</v>
      </c>
      <c r="M748">
        <v>3.5279903783601898E-4</v>
      </c>
      <c r="N748">
        <v>3.4795494157165499E-2</v>
      </c>
      <c r="O748">
        <v>2.44692</v>
      </c>
      <c r="P748">
        <v>2.2501706049328498</v>
      </c>
    </row>
    <row r="749" spans="1:16" x14ac:dyDescent="0.25">
      <c r="A749">
        <v>3.7084301439369298</v>
      </c>
      <c r="B749">
        <v>0.11773618295562099</v>
      </c>
      <c r="C749">
        <v>2.3571459072082E-2</v>
      </c>
      <c r="D749">
        <v>9.7067876133639694E-2</v>
      </c>
      <c r="E749">
        <v>9.0504858508976299E-2</v>
      </c>
      <c r="F749">
        <v>0.42389645201119303</v>
      </c>
      <c r="G749">
        <v>2.95797285832873E-2</v>
      </c>
      <c r="H749">
        <v>0.12048130654344601</v>
      </c>
      <c r="I749">
        <v>9.2997810502599507E-3</v>
      </c>
      <c r="J749">
        <v>3.2936145128777801E-2</v>
      </c>
      <c r="K749">
        <v>0.11631678945118799</v>
      </c>
      <c r="L749">
        <v>0.21542877658398699</v>
      </c>
      <c r="M749">
        <v>3.5279903783601898E-4</v>
      </c>
      <c r="N749">
        <v>3.4795494157165499E-2</v>
      </c>
      <c r="O749">
        <v>2.44692</v>
      </c>
      <c r="P749">
        <v>2.2501706049328498</v>
      </c>
    </row>
    <row r="750" spans="1:16" x14ac:dyDescent="0.25">
      <c r="A750">
        <v>3.7133945751871802</v>
      </c>
      <c r="B750">
        <v>0.11848234903640401</v>
      </c>
      <c r="C750">
        <v>2.3586697245625302E-2</v>
      </c>
      <c r="D750">
        <v>9.6924769785874804E-2</v>
      </c>
      <c r="E750">
        <v>8.9754473047996303E-2</v>
      </c>
      <c r="F750">
        <v>0.42158454008616297</v>
      </c>
      <c r="G750">
        <v>2.94795158150865E-2</v>
      </c>
      <c r="H750">
        <v>0.119880200685722</v>
      </c>
      <c r="I750">
        <v>9.2665269732123308E-3</v>
      </c>
      <c r="J750">
        <v>3.2826111961073802E-2</v>
      </c>
      <c r="K750">
        <v>0.116477068551938</v>
      </c>
      <c r="L750">
        <v>1.8661711281271101E-3</v>
      </c>
      <c r="M750">
        <v>3.5279903783601898E-4</v>
      </c>
      <c r="N750">
        <v>3.4795494157165499E-2</v>
      </c>
      <c r="O750">
        <v>2.44692</v>
      </c>
      <c r="P750">
        <v>2.2501706049328498</v>
      </c>
    </row>
    <row r="751" spans="1:16" x14ac:dyDescent="0.25">
      <c r="A751">
        <v>3.7183590064374301</v>
      </c>
      <c r="B751">
        <v>0.119228515117187</v>
      </c>
      <c r="C751">
        <v>2.3601935419168701E-2</v>
      </c>
      <c r="D751">
        <v>9.6781663438109802E-2</v>
      </c>
      <c r="E751">
        <v>8.9004087587016195E-2</v>
      </c>
      <c r="F751">
        <v>0.41927262816113398</v>
      </c>
      <c r="G751">
        <v>2.9379303046885699E-2</v>
      </c>
      <c r="H751">
        <v>0.119279094827999</v>
      </c>
      <c r="I751">
        <v>9.2332728961647108E-3</v>
      </c>
      <c r="J751">
        <v>3.2716078793369803E-2</v>
      </c>
      <c r="K751">
        <v>0.116637347652688</v>
      </c>
      <c r="L751">
        <v>1.8661711281271101E-3</v>
      </c>
      <c r="M751">
        <v>3.5279903783601898E-4</v>
      </c>
      <c r="N751">
        <v>3.4795494157165499E-2</v>
      </c>
      <c r="O751">
        <v>2.44692</v>
      </c>
      <c r="P751">
        <v>2.2501706049328498</v>
      </c>
    </row>
    <row r="752" spans="1:16" x14ac:dyDescent="0.25">
      <c r="A752">
        <v>3.72332343768768</v>
      </c>
      <c r="B752">
        <v>0.119974681197969</v>
      </c>
      <c r="C752">
        <v>2.36171735927121E-2</v>
      </c>
      <c r="D752">
        <v>9.6638557090344898E-2</v>
      </c>
      <c r="E752">
        <v>8.8253702126036199E-2</v>
      </c>
      <c r="F752">
        <v>0.41696071623610498</v>
      </c>
      <c r="G752">
        <v>2.9279090278684899E-2</v>
      </c>
      <c r="H752">
        <v>0.118676437349557</v>
      </c>
      <c r="I752">
        <v>9.2000188191170892E-3</v>
      </c>
      <c r="J752">
        <v>3.2606045625665901E-2</v>
      </c>
      <c r="K752">
        <v>0.11679762675343699</v>
      </c>
      <c r="L752">
        <v>1.8661711281271101E-3</v>
      </c>
      <c r="M752">
        <v>3.5279903783601898E-4</v>
      </c>
      <c r="N752">
        <v>3.4795494157165499E-2</v>
      </c>
      <c r="O752">
        <v>2.44692</v>
      </c>
      <c r="P752">
        <v>2.2501706049328498</v>
      </c>
    </row>
    <row r="753" spans="1:16" x14ac:dyDescent="0.25">
      <c r="A753">
        <v>3.72828786893793</v>
      </c>
      <c r="B753">
        <v>0.120720847278752</v>
      </c>
      <c r="C753">
        <v>2.3629204798984602E-2</v>
      </c>
      <c r="D753">
        <v>9.6495450742579897E-2</v>
      </c>
      <c r="E753">
        <v>8.7503316665056105E-2</v>
      </c>
      <c r="F753">
        <v>0.41464880431107598</v>
      </c>
      <c r="G753">
        <v>2.9182885962678699E-2</v>
      </c>
      <c r="H753">
        <v>0.118067018142219</v>
      </c>
      <c r="I753">
        <v>9.1667647420694692E-3</v>
      </c>
      <c r="J753">
        <v>3.2496012457961902E-2</v>
      </c>
      <c r="K753">
        <v>0.116957905854187</v>
      </c>
      <c r="L753">
        <v>1.8661711281271101E-3</v>
      </c>
      <c r="M753">
        <v>3.5279903783601898E-4</v>
      </c>
      <c r="N753">
        <v>3.4795494157165499E-2</v>
      </c>
      <c r="O753">
        <v>2.44692</v>
      </c>
      <c r="P753">
        <v>2.2501706049328498</v>
      </c>
    </row>
    <row r="754" spans="1:16" x14ac:dyDescent="0.25">
      <c r="A754">
        <v>3.7332523001881799</v>
      </c>
      <c r="B754">
        <v>0.121467013359535</v>
      </c>
      <c r="C754">
        <v>2.3631485341330701E-2</v>
      </c>
      <c r="D754">
        <v>9.6352344394815007E-2</v>
      </c>
      <c r="E754">
        <v>8.6752931204075998E-2</v>
      </c>
      <c r="F754">
        <v>0.41233689238604598</v>
      </c>
      <c r="G754">
        <v>2.90988691955044E-2</v>
      </c>
      <c r="H754">
        <v>0.117457598934881</v>
      </c>
      <c r="I754">
        <v>9.1335106650218493E-3</v>
      </c>
      <c r="J754">
        <v>3.2385979290257903E-2</v>
      </c>
      <c r="K754">
        <v>0.11711818495493601</v>
      </c>
      <c r="L754">
        <v>1.8661711281271101E-3</v>
      </c>
      <c r="M754">
        <v>3.5279903783601898E-4</v>
      </c>
      <c r="N754">
        <v>3.4795494157165499E-2</v>
      </c>
      <c r="O754">
        <v>2.44692</v>
      </c>
      <c r="P754">
        <v>2.2501706049328498</v>
      </c>
    </row>
    <row r="755" spans="1:16" x14ac:dyDescent="0.25">
      <c r="A755">
        <v>3.7382167314384298</v>
      </c>
      <c r="B755">
        <v>0.122356139935433</v>
      </c>
      <c r="C755">
        <v>2.3633765883676699E-2</v>
      </c>
      <c r="D755">
        <v>9.6209238047050005E-2</v>
      </c>
      <c r="E755">
        <v>8.6002545743096001E-2</v>
      </c>
      <c r="F755">
        <v>0.41002498046101699</v>
      </c>
      <c r="G755">
        <v>2.9014852428330001E-2</v>
      </c>
      <c r="H755">
        <v>0.11684817972754299</v>
      </c>
      <c r="I755">
        <v>9.1002565879742293E-3</v>
      </c>
      <c r="J755">
        <v>3.2275946122553897E-2</v>
      </c>
      <c r="K755">
        <v>0.117278464055686</v>
      </c>
      <c r="L755">
        <v>1.8661711281271101E-3</v>
      </c>
      <c r="M755">
        <v>3.5279903783601898E-4</v>
      </c>
      <c r="N755">
        <v>3.4795494157165499E-2</v>
      </c>
      <c r="O755">
        <v>2.44692</v>
      </c>
      <c r="P755">
        <v>2.2501706049328498</v>
      </c>
    </row>
    <row r="756" spans="1:16" x14ac:dyDescent="0.25">
      <c r="A756">
        <v>3.7431811626886802</v>
      </c>
      <c r="B756">
        <v>0.123262764023387</v>
      </c>
      <c r="C756">
        <v>2.3636046426022801E-2</v>
      </c>
      <c r="D756">
        <v>9.6057634228701894E-2</v>
      </c>
      <c r="E756">
        <v>8.5252160282115894E-2</v>
      </c>
      <c r="F756">
        <v>0.40771306853598799</v>
      </c>
      <c r="G756">
        <v>2.8930835661155702E-2</v>
      </c>
      <c r="H756">
        <v>0.116238760520205</v>
      </c>
      <c r="I756">
        <v>9.0670025109266094E-3</v>
      </c>
      <c r="J756">
        <v>3.2165912954849898E-2</v>
      </c>
      <c r="K756">
        <v>0.117438743156435</v>
      </c>
      <c r="L756">
        <v>1.8661711281271101E-3</v>
      </c>
      <c r="M756">
        <v>3.5279903783601898E-4</v>
      </c>
      <c r="N756">
        <v>3.4795494157165499E-2</v>
      </c>
      <c r="O756">
        <v>2.44692</v>
      </c>
      <c r="P756">
        <v>2.2501706049328498</v>
      </c>
    </row>
    <row r="757" spans="1:16" x14ac:dyDescent="0.25">
      <c r="A757">
        <v>3.7481455939389301</v>
      </c>
      <c r="B757">
        <v>0.124169388111341</v>
      </c>
      <c r="C757">
        <v>2.36383269683688E-2</v>
      </c>
      <c r="D757">
        <v>9.5898627192985197E-2</v>
      </c>
      <c r="E757">
        <v>8.4501774821135897E-2</v>
      </c>
      <c r="F757">
        <v>0.40540115661095899</v>
      </c>
      <c r="G757">
        <v>2.8846818893981298E-2</v>
      </c>
      <c r="H757">
        <v>0.11562934131286801</v>
      </c>
      <c r="I757">
        <v>9.0337484338789895E-3</v>
      </c>
      <c r="J757">
        <v>3.2055879787145997E-2</v>
      </c>
      <c r="K757">
        <v>0.11759902225718501</v>
      </c>
      <c r="L757">
        <v>1.8661711281271101E-3</v>
      </c>
      <c r="M757">
        <v>3.5279903783601898E-4</v>
      </c>
      <c r="N757">
        <v>3.4795494157165499E-2</v>
      </c>
      <c r="O757">
        <v>2.44692</v>
      </c>
      <c r="P757">
        <v>2.2501706049328498</v>
      </c>
    </row>
    <row r="758" spans="1:16" x14ac:dyDescent="0.25">
      <c r="A758">
        <v>3.75311002518918</v>
      </c>
      <c r="B758">
        <v>0.12507601219929501</v>
      </c>
      <c r="C758">
        <v>2.3640607510714801E-2</v>
      </c>
      <c r="D758">
        <v>9.5739620157268598E-2</v>
      </c>
      <c r="E758">
        <v>8.3751389360155803E-2</v>
      </c>
      <c r="F758">
        <v>0.40308924468592899</v>
      </c>
      <c r="G758">
        <v>2.8762802126806899E-2</v>
      </c>
      <c r="H758">
        <v>0.11501992210553</v>
      </c>
      <c r="I758">
        <v>9.0004943568313608E-3</v>
      </c>
      <c r="J758">
        <v>3.1945846619441998E-2</v>
      </c>
      <c r="K758">
        <v>0.117759301357935</v>
      </c>
      <c r="L758">
        <v>1.8661711281271101E-3</v>
      </c>
      <c r="M758">
        <v>3.5279903783601898E-4</v>
      </c>
      <c r="N758">
        <v>3.4795494157165499E-2</v>
      </c>
      <c r="O758">
        <v>2.44692</v>
      </c>
      <c r="P758">
        <v>2.2501706049328498</v>
      </c>
    </row>
    <row r="759" spans="1:16" x14ac:dyDescent="0.25">
      <c r="A759">
        <v>3.7580744564394299</v>
      </c>
      <c r="B759">
        <v>0.12598263628724901</v>
      </c>
      <c r="C759">
        <v>2.36428880530609E-2</v>
      </c>
      <c r="D759">
        <v>9.5580613121551902E-2</v>
      </c>
      <c r="E759">
        <v>8.3001003899175793E-2</v>
      </c>
      <c r="F759">
        <v>0.4007773327609</v>
      </c>
      <c r="G759">
        <v>2.86787853596326E-2</v>
      </c>
      <c r="H759">
        <v>0.11445049876029199</v>
      </c>
      <c r="I759">
        <v>8.9672402797837496E-3</v>
      </c>
      <c r="J759">
        <v>3.1835813451737999E-2</v>
      </c>
      <c r="K759">
        <v>0.117919580458684</v>
      </c>
      <c r="L759">
        <v>1.8661711281271101E-3</v>
      </c>
      <c r="M759">
        <v>3.5279903783601898E-4</v>
      </c>
      <c r="N759">
        <v>3.4795494157165499E-2</v>
      </c>
      <c r="O759">
        <v>2.44692</v>
      </c>
      <c r="P759">
        <v>2.2501706049328498</v>
      </c>
    </row>
    <row r="760" spans="1:16" x14ac:dyDescent="0.25">
      <c r="A760">
        <v>3.7630388876896799</v>
      </c>
      <c r="B760">
        <v>0.12688926037520301</v>
      </c>
      <c r="C760">
        <v>2.3645168595406899E-2</v>
      </c>
      <c r="D760">
        <v>9.5421606085835303E-2</v>
      </c>
      <c r="E760">
        <v>8.2323541511652498E-2</v>
      </c>
      <c r="F760">
        <v>0.398465420835871</v>
      </c>
      <c r="G760">
        <v>2.85947685924582E-2</v>
      </c>
      <c r="H760">
        <v>0.113961191327813</v>
      </c>
      <c r="I760">
        <v>8.8942364846038794E-3</v>
      </c>
      <c r="J760">
        <v>3.1725780284034E-2</v>
      </c>
      <c r="K760">
        <v>0.11807985955943399</v>
      </c>
      <c r="L760">
        <v>1.8661711281271101E-3</v>
      </c>
      <c r="M760">
        <v>3.5279903783601898E-4</v>
      </c>
      <c r="N760">
        <v>3.4795494157165499E-2</v>
      </c>
      <c r="O760">
        <v>2.44692</v>
      </c>
      <c r="P760">
        <v>2.2501706049328498</v>
      </c>
    </row>
    <row r="761" spans="1:16" x14ac:dyDescent="0.25">
      <c r="A761">
        <v>3.76800331893994</v>
      </c>
      <c r="B761">
        <v>0.12779588446315701</v>
      </c>
      <c r="C761">
        <v>2.3647449137753001E-2</v>
      </c>
      <c r="D761">
        <v>9.5262599050118593E-2</v>
      </c>
      <c r="E761">
        <v>8.1730054821223197E-2</v>
      </c>
      <c r="F761">
        <v>0.396153508910842</v>
      </c>
      <c r="G761">
        <v>2.8510751825283901E-2</v>
      </c>
      <c r="H761">
        <v>0.113471883895334</v>
      </c>
      <c r="I761">
        <v>8.8176329106148602E-3</v>
      </c>
      <c r="J761">
        <v>3.1615747116330001E-2</v>
      </c>
      <c r="K761">
        <v>0.118240138660183</v>
      </c>
      <c r="L761">
        <v>1.8661711281271101E-3</v>
      </c>
      <c r="M761">
        <v>3.5279903783601898E-4</v>
      </c>
      <c r="N761">
        <v>3.4795494157165499E-2</v>
      </c>
      <c r="O761">
        <v>2.44692</v>
      </c>
      <c r="P761">
        <v>2.2501706049328498</v>
      </c>
    </row>
    <row r="762" spans="1:16" x14ac:dyDescent="0.25">
      <c r="A762">
        <v>3.7729677501901899</v>
      </c>
      <c r="B762">
        <v>0.12870250855111101</v>
      </c>
      <c r="C762">
        <v>2.3649729680098999E-2</v>
      </c>
      <c r="D762">
        <v>9.5103592014401897E-2</v>
      </c>
      <c r="E762">
        <v>8.1136568130793896E-2</v>
      </c>
      <c r="F762">
        <v>0.393841596985812</v>
      </c>
      <c r="G762">
        <v>2.8426735058109501E-2</v>
      </c>
      <c r="H762">
        <v>0.112982576462856</v>
      </c>
      <c r="I762">
        <v>8.7410293366258496E-3</v>
      </c>
      <c r="J762">
        <v>3.1505713948626002E-2</v>
      </c>
      <c r="K762">
        <v>0.118400417760933</v>
      </c>
      <c r="L762">
        <v>1.8661711281271101E-3</v>
      </c>
      <c r="M762">
        <v>3.5279903783601898E-4</v>
      </c>
      <c r="N762">
        <v>3.4795494157165499E-2</v>
      </c>
      <c r="O762">
        <v>2.44692</v>
      </c>
      <c r="P762">
        <v>2.2501706049328498</v>
      </c>
    </row>
    <row r="763" spans="1:16" x14ac:dyDescent="0.25">
      <c r="A763">
        <v>3.7779321814404399</v>
      </c>
      <c r="B763">
        <v>0.12960913263906501</v>
      </c>
      <c r="C763">
        <v>2.3652010222445001E-2</v>
      </c>
      <c r="D763">
        <v>9.4944584978685298E-2</v>
      </c>
      <c r="E763">
        <v>8.0543081440364706E-2</v>
      </c>
      <c r="F763">
        <v>0.39224361164592397</v>
      </c>
      <c r="G763">
        <v>2.8342718290935199E-2</v>
      </c>
      <c r="H763">
        <v>0.112493269030377</v>
      </c>
      <c r="I763">
        <v>8.6644257626368494E-3</v>
      </c>
      <c r="J763">
        <v>3.13956807809221E-2</v>
      </c>
      <c r="K763">
        <v>0.118560696861682</v>
      </c>
      <c r="L763">
        <v>1.8661711281271101E-3</v>
      </c>
      <c r="M763">
        <v>3.5279903783601898E-4</v>
      </c>
      <c r="N763">
        <v>3.4795494157165499E-2</v>
      </c>
      <c r="O763">
        <v>2.44692</v>
      </c>
      <c r="P763">
        <v>2.2501706049328498</v>
      </c>
    </row>
    <row r="764" spans="1:16" x14ac:dyDescent="0.25">
      <c r="A764">
        <v>3.7828966126906902</v>
      </c>
      <c r="B764">
        <v>0.13051575672701901</v>
      </c>
      <c r="C764">
        <v>2.36542907647911E-2</v>
      </c>
      <c r="D764">
        <v>9.4785577942968602E-2</v>
      </c>
      <c r="E764">
        <v>7.9949594749935404E-2</v>
      </c>
      <c r="F764">
        <v>0.39088146091154802</v>
      </c>
      <c r="G764">
        <v>2.8258701523760799E-2</v>
      </c>
      <c r="H764">
        <v>0.11200396159789799</v>
      </c>
      <c r="I764">
        <v>8.5878221886478302E-3</v>
      </c>
      <c r="J764">
        <v>3.1285647613218101E-2</v>
      </c>
      <c r="K764">
        <v>0.118647086537143</v>
      </c>
      <c r="L764">
        <v>1.8661711281271101E-3</v>
      </c>
      <c r="M764">
        <v>3.5279903783601898E-4</v>
      </c>
      <c r="N764">
        <v>3.4795494157165499E-2</v>
      </c>
      <c r="O764">
        <v>2.44692</v>
      </c>
      <c r="P764">
        <v>2.2501706049328498</v>
      </c>
    </row>
    <row r="765" spans="1:16" x14ac:dyDescent="0.25">
      <c r="A765">
        <v>3.7878610439409401</v>
      </c>
      <c r="B765">
        <v>0.13142238081497301</v>
      </c>
      <c r="C765">
        <v>2.3662416611843901E-2</v>
      </c>
      <c r="D765">
        <v>9.4626570907252003E-2</v>
      </c>
      <c r="E765">
        <v>7.93561080595062E-2</v>
      </c>
      <c r="F765">
        <v>0.38951931017717201</v>
      </c>
      <c r="G765">
        <v>2.81746847565865E-2</v>
      </c>
      <c r="H765">
        <v>0.111514654165419</v>
      </c>
      <c r="I765">
        <v>8.5112186146588196E-3</v>
      </c>
      <c r="J765">
        <v>3.1175944384093799E-2</v>
      </c>
      <c r="K765">
        <v>0.118620373350769</v>
      </c>
      <c r="L765">
        <v>1.8661711281271101E-3</v>
      </c>
      <c r="M765">
        <v>3.5279903783601898E-4</v>
      </c>
      <c r="N765">
        <v>3.4795494157165499E-2</v>
      </c>
      <c r="O765">
        <v>2.44692</v>
      </c>
      <c r="P765">
        <v>2.2501706049328498</v>
      </c>
    </row>
    <row r="766" spans="1:16" x14ac:dyDescent="0.25">
      <c r="A766">
        <v>3.7928254751911901</v>
      </c>
      <c r="B766">
        <v>0.13232900490292701</v>
      </c>
      <c r="C766">
        <v>2.3816117358927E-2</v>
      </c>
      <c r="D766">
        <v>9.4467563871535307E-2</v>
      </c>
      <c r="E766">
        <v>7.8762621369076899E-2</v>
      </c>
      <c r="F766">
        <v>0.388157159442796</v>
      </c>
      <c r="G766">
        <v>2.8090667989412101E-2</v>
      </c>
      <c r="H766">
        <v>0.111025346732941</v>
      </c>
      <c r="I766">
        <v>8.4346150406698107E-3</v>
      </c>
      <c r="J766">
        <v>3.1074458139056901E-2</v>
      </c>
      <c r="K766">
        <v>0.118593660164395</v>
      </c>
      <c r="L766">
        <v>1.8661711281271101E-3</v>
      </c>
      <c r="M766">
        <v>3.5279903783601898E-4</v>
      </c>
      <c r="N766">
        <v>3.4795494157165499E-2</v>
      </c>
      <c r="O766">
        <v>2.44692</v>
      </c>
      <c r="P766">
        <v>2.2501706049328498</v>
      </c>
    </row>
    <row r="767" spans="1:16" x14ac:dyDescent="0.25">
      <c r="A767">
        <v>3.79778990644144</v>
      </c>
      <c r="B767">
        <v>0.13323562899088101</v>
      </c>
      <c r="C767">
        <v>2.39698181060101E-2</v>
      </c>
      <c r="D767">
        <v>9.4308556835818694E-2</v>
      </c>
      <c r="E767">
        <v>7.8169134678647695E-2</v>
      </c>
      <c r="F767">
        <v>0.38679500870842098</v>
      </c>
      <c r="G767">
        <v>2.8006651222237802E-2</v>
      </c>
      <c r="H767">
        <v>0.11053603930046201</v>
      </c>
      <c r="I767">
        <v>8.3580114666808002E-3</v>
      </c>
      <c r="J767">
        <v>3.0972971894019999E-2</v>
      </c>
      <c r="K767">
        <v>0.118566946978021</v>
      </c>
      <c r="L767">
        <v>1.8661711281271101E-3</v>
      </c>
      <c r="M767">
        <v>3.5279903783601898E-4</v>
      </c>
      <c r="N767">
        <v>3.4795494157165499E-2</v>
      </c>
      <c r="O767">
        <v>2.44692</v>
      </c>
      <c r="P767">
        <v>2.2501706049328498</v>
      </c>
    </row>
    <row r="768" spans="1:16" x14ac:dyDescent="0.25">
      <c r="A768">
        <v>3.8027543376916899</v>
      </c>
      <c r="B768">
        <v>0.13414225307883501</v>
      </c>
      <c r="C768">
        <v>2.41235188530932E-2</v>
      </c>
      <c r="D768">
        <v>9.4149549800101998E-2</v>
      </c>
      <c r="E768">
        <v>7.7575647988218394E-2</v>
      </c>
      <c r="F768">
        <v>0.38543285797404497</v>
      </c>
      <c r="G768">
        <v>2.7919086158163402E-2</v>
      </c>
      <c r="H768">
        <v>0.110046731867983</v>
      </c>
      <c r="I768">
        <v>8.2814078926917896E-3</v>
      </c>
      <c r="J768">
        <v>3.08714856489831E-2</v>
      </c>
      <c r="K768">
        <v>0.11854023379164701</v>
      </c>
      <c r="L768">
        <v>1.8661711281271101E-3</v>
      </c>
      <c r="M768">
        <v>3.5279903783601898E-4</v>
      </c>
      <c r="N768">
        <v>3.4795494157165499E-2</v>
      </c>
      <c r="O768">
        <v>2.44692</v>
      </c>
      <c r="P768">
        <v>2.2501706049328498</v>
      </c>
    </row>
    <row r="769" spans="1:16" x14ac:dyDescent="0.25">
      <c r="A769">
        <v>3.8077187689419398</v>
      </c>
      <c r="B769">
        <v>0.13504887716678901</v>
      </c>
      <c r="C769">
        <v>2.42772196001763E-2</v>
      </c>
      <c r="D769">
        <v>9.3990542764385399E-2</v>
      </c>
      <c r="E769">
        <v>7.6982161297789106E-2</v>
      </c>
      <c r="F769">
        <v>0.38407070723966902</v>
      </c>
      <c r="G769">
        <v>2.7824168853565898E-2</v>
      </c>
      <c r="H769">
        <v>0.10955742443550399</v>
      </c>
      <c r="I769">
        <v>8.2048043187027807E-3</v>
      </c>
      <c r="J769">
        <v>3.0769999403946199E-2</v>
      </c>
      <c r="K769">
        <v>0.118513520605273</v>
      </c>
      <c r="L769">
        <v>1.8661711281271101E-3</v>
      </c>
      <c r="M769">
        <v>3.5279903783601898E-4</v>
      </c>
      <c r="N769">
        <v>3.4795494157165499E-2</v>
      </c>
      <c r="O769">
        <v>2.44692</v>
      </c>
      <c r="P769">
        <v>2.2501706049328498</v>
      </c>
    </row>
    <row r="770" spans="1:16" x14ac:dyDescent="0.25">
      <c r="A770">
        <v>3.8126832001921902</v>
      </c>
      <c r="B770">
        <v>0.135870866714287</v>
      </c>
      <c r="C770">
        <v>2.44309203472594E-2</v>
      </c>
      <c r="D770">
        <v>9.3831535728668702E-2</v>
      </c>
      <c r="E770">
        <v>7.6388674607359805E-2</v>
      </c>
      <c r="F770">
        <v>0.38270855650529401</v>
      </c>
      <c r="G770">
        <v>2.7729251548968398E-2</v>
      </c>
      <c r="H770">
        <v>0.109046238115187</v>
      </c>
      <c r="I770">
        <v>8.1282007447137702E-3</v>
      </c>
      <c r="J770">
        <v>3.06685131589093E-2</v>
      </c>
      <c r="K770">
        <v>0.118486807418899</v>
      </c>
      <c r="L770">
        <v>1.8661711281271101E-3</v>
      </c>
      <c r="M770">
        <v>3.5279903783601898E-4</v>
      </c>
      <c r="N770">
        <v>3.4795494157165499E-2</v>
      </c>
      <c r="O770">
        <v>2.44692</v>
      </c>
      <c r="P770">
        <v>2.2501706049328498</v>
      </c>
    </row>
    <row r="771" spans="1:16" x14ac:dyDescent="0.25">
      <c r="A771">
        <v>3.8176476314424401</v>
      </c>
      <c r="B771">
        <v>0.13669014613705199</v>
      </c>
      <c r="C771">
        <v>2.45846210943425E-2</v>
      </c>
      <c r="D771">
        <v>9.3750433026250996E-2</v>
      </c>
      <c r="E771">
        <v>7.5795187916930601E-2</v>
      </c>
      <c r="F771">
        <v>0.381346405770918</v>
      </c>
      <c r="G771">
        <v>2.7634334244370898E-2</v>
      </c>
      <c r="H771">
        <v>0.108529898977636</v>
      </c>
      <c r="I771">
        <v>8.0515971707247596E-3</v>
      </c>
      <c r="J771">
        <v>3.0567026913872499E-2</v>
      </c>
      <c r="K771">
        <v>0.118460094232525</v>
      </c>
      <c r="L771">
        <v>1.8661711281271101E-3</v>
      </c>
      <c r="M771">
        <v>3.5279903783601898E-4</v>
      </c>
      <c r="N771">
        <v>3.4795494157165499E-2</v>
      </c>
      <c r="O771">
        <v>2.44692</v>
      </c>
      <c r="P771">
        <v>2.2501706049328498</v>
      </c>
    </row>
    <row r="772" spans="1:16" x14ac:dyDescent="0.25">
      <c r="A772">
        <v>3.82261206269269</v>
      </c>
      <c r="B772">
        <v>0.13750942555981699</v>
      </c>
      <c r="C772">
        <v>2.47383218414256E-2</v>
      </c>
      <c r="D772">
        <v>9.3718631619107595E-2</v>
      </c>
      <c r="E772">
        <v>7.52017012265013E-2</v>
      </c>
      <c r="F772">
        <v>0.37998425503654198</v>
      </c>
      <c r="G772">
        <v>2.7539416939773399E-2</v>
      </c>
      <c r="H772">
        <v>0.108013559840085</v>
      </c>
      <c r="I772">
        <v>7.9749935967357508E-3</v>
      </c>
      <c r="J772">
        <v>3.0465540668835601E-2</v>
      </c>
      <c r="K772">
        <v>0.118433381046151</v>
      </c>
      <c r="L772">
        <v>1.8661711281271101E-3</v>
      </c>
      <c r="M772">
        <v>3.5279903783601898E-4</v>
      </c>
      <c r="N772">
        <v>3.4795494157165499E-2</v>
      </c>
      <c r="O772">
        <v>2.44692</v>
      </c>
      <c r="P772">
        <v>2.2501706049328498</v>
      </c>
    </row>
    <row r="773" spans="1:16" x14ac:dyDescent="0.25">
      <c r="A773">
        <v>3.82757649394294</v>
      </c>
      <c r="B773">
        <v>0.13832870498258201</v>
      </c>
      <c r="C773">
        <v>2.48920225885087E-2</v>
      </c>
      <c r="D773">
        <v>9.3686830211964306E-2</v>
      </c>
      <c r="E773">
        <v>7.4608214536072096E-2</v>
      </c>
      <c r="F773">
        <v>0.37862210430216597</v>
      </c>
      <c r="G773">
        <v>2.7444499635175899E-2</v>
      </c>
      <c r="H773">
        <v>0.10749722070253399</v>
      </c>
      <c r="I773">
        <v>7.9125977637445402E-3</v>
      </c>
      <c r="J773">
        <v>3.0364054423798699E-2</v>
      </c>
      <c r="K773">
        <v>0.11840666785977701</v>
      </c>
      <c r="L773">
        <v>1.8661711281271101E-3</v>
      </c>
      <c r="M773">
        <v>3.5279903783601898E-4</v>
      </c>
      <c r="N773">
        <v>3.4795494157165499E-2</v>
      </c>
      <c r="O773">
        <v>2.44692</v>
      </c>
      <c r="P773">
        <v>2.2501706049328498</v>
      </c>
    </row>
    <row r="774" spans="1:16" x14ac:dyDescent="0.25">
      <c r="A774">
        <v>3.8325409251931899</v>
      </c>
      <c r="B774">
        <v>0.13914798440534701</v>
      </c>
      <c r="C774">
        <v>2.50457233355918E-2</v>
      </c>
      <c r="D774">
        <v>9.3655028804821003E-2</v>
      </c>
      <c r="E774">
        <v>7.4014727845642794E-2</v>
      </c>
      <c r="F774">
        <v>0.37725995356779102</v>
      </c>
      <c r="G774">
        <v>2.7349582330578399E-2</v>
      </c>
      <c r="H774">
        <v>0.106980881564983</v>
      </c>
      <c r="I774">
        <v>7.8605915349896707E-3</v>
      </c>
      <c r="J774">
        <v>3.0262568178761801E-2</v>
      </c>
      <c r="K774">
        <v>0.118379954673403</v>
      </c>
      <c r="L774">
        <v>1.8661711281271101E-3</v>
      </c>
      <c r="M774">
        <v>3.5279903783601898E-4</v>
      </c>
      <c r="N774">
        <v>3.4795494157165499E-2</v>
      </c>
      <c r="O774">
        <v>2.44692</v>
      </c>
      <c r="P774">
        <v>2.2501706049328498</v>
      </c>
    </row>
    <row r="775" spans="1:16" x14ac:dyDescent="0.25">
      <c r="A775">
        <v>3.8375053564434398</v>
      </c>
      <c r="B775">
        <v>0.139967263828112</v>
      </c>
      <c r="C775">
        <v>2.51994240826749E-2</v>
      </c>
      <c r="D775">
        <v>9.36232273976777E-2</v>
      </c>
      <c r="E775">
        <v>7.3354167720314806E-2</v>
      </c>
      <c r="F775">
        <v>0.37589780283341501</v>
      </c>
      <c r="G775">
        <v>2.7254665025980899E-2</v>
      </c>
      <c r="H775">
        <v>0.106464542427431</v>
      </c>
      <c r="I775">
        <v>7.80858530623479E-3</v>
      </c>
      <c r="J775">
        <v>3.0161081933724899E-2</v>
      </c>
      <c r="K775">
        <v>0.118353241487029</v>
      </c>
      <c r="L775">
        <v>1.8661711281271101E-3</v>
      </c>
      <c r="M775">
        <v>3.5279903783601898E-4</v>
      </c>
      <c r="N775">
        <v>3.4795494157165499E-2</v>
      </c>
      <c r="O775">
        <v>2.44692</v>
      </c>
      <c r="P775">
        <v>2.2501706049328498</v>
      </c>
    </row>
    <row r="776" spans="1:16" x14ac:dyDescent="0.25">
      <c r="A776">
        <v>3.8424697876936902</v>
      </c>
      <c r="B776">
        <v>0.140786543250877</v>
      </c>
      <c r="C776">
        <v>2.5353124829758E-2</v>
      </c>
      <c r="D776">
        <v>9.3591425990534299E-2</v>
      </c>
      <c r="E776">
        <v>7.2637111060521301E-2</v>
      </c>
      <c r="F776">
        <v>0.374535652099039</v>
      </c>
      <c r="G776">
        <v>2.7159747721383298E-2</v>
      </c>
      <c r="H776">
        <v>0.10594820328988</v>
      </c>
      <c r="I776">
        <v>7.7565790774799101E-3</v>
      </c>
      <c r="J776">
        <v>3.0059595688688E-2</v>
      </c>
      <c r="K776">
        <v>0.118326528300655</v>
      </c>
      <c r="L776">
        <v>1.8661711281271101E-3</v>
      </c>
      <c r="M776">
        <v>3.5279903783601898E-4</v>
      </c>
      <c r="N776">
        <v>3.4795494157165499E-2</v>
      </c>
      <c r="O776">
        <v>2.44692</v>
      </c>
      <c r="P776">
        <v>2.2501706049328498</v>
      </c>
    </row>
    <row r="777" spans="1:16" x14ac:dyDescent="0.25">
      <c r="A777">
        <v>3.8474342189439401</v>
      </c>
      <c r="B777">
        <v>0.141605822673642</v>
      </c>
      <c r="C777">
        <v>2.55068255768412E-2</v>
      </c>
      <c r="D777">
        <v>9.3559624583390996E-2</v>
      </c>
      <c r="E777">
        <v>7.1920054400727698E-2</v>
      </c>
      <c r="F777">
        <v>0.37316594800159397</v>
      </c>
      <c r="G777">
        <v>2.7064830416785798E-2</v>
      </c>
      <c r="H777">
        <v>0.105431864152329</v>
      </c>
      <c r="I777">
        <v>7.7045728487250302E-3</v>
      </c>
      <c r="J777">
        <v>2.9958109443651099E-2</v>
      </c>
      <c r="K777">
        <v>0.118299815114281</v>
      </c>
      <c r="L777">
        <v>1.8661711281271101E-3</v>
      </c>
      <c r="M777">
        <v>3.5279903783601898E-4</v>
      </c>
      <c r="N777">
        <v>3.4795494157165499E-2</v>
      </c>
      <c r="O777">
        <v>2.44692</v>
      </c>
      <c r="P777">
        <v>2.2501706049328498</v>
      </c>
    </row>
    <row r="778" spans="1:16" x14ac:dyDescent="0.25">
      <c r="A778">
        <v>3.85239865019419</v>
      </c>
      <c r="B778">
        <v>0.14242510209640699</v>
      </c>
      <c r="C778">
        <v>2.5660526323924199E-2</v>
      </c>
      <c r="D778">
        <v>9.3527823176247707E-2</v>
      </c>
      <c r="E778">
        <v>7.1202997740934207E-2</v>
      </c>
      <c r="F778">
        <v>0.37174106058321599</v>
      </c>
      <c r="G778">
        <v>2.6969913112188298E-2</v>
      </c>
      <c r="H778">
        <v>0.10491552501477799</v>
      </c>
      <c r="I778">
        <v>7.6525666199701503E-3</v>
      </c>
      <c r="J778">
        <v>2.98566231986142E-2</v>
      </c>
      <c r="K778">
        <v>0.11827310192790701</v>
      </c>
      <c r="L778">
        <v>1.8661711281271101E-3</v>
      </c>
      <c r="M778">
        <v>3.5279903783601898E-4</v>
      </c>
      <c r="N778">
        <v>3.4795494157165499E-2</v>
      </c>
      <c r="O778">
        <v>2.44692</v>
      </c>
      <c r="P778">
        <v>2.2501706049328498</v>
      </c>
    </row>
    <row r="779" spans="1:16" x14ac:dyDescent="0.25">
      <c r="A779">
        <v>3.85736308144444</v>
      </c>
      <c r="B779">
        <v>0.14324438151917199</v>
      </c>
      <c r="C779">
        <v>2.58142270710074E-2</v>
      </c>
      <c r="D779">
        <v>9.3496021769104307E-2</v>
      </c>
      <c r="E779">
        <v>7.0485941081140605E-2</v>
      </c>
      <c r="F779">
        <v>0.370316173164838</v>
      </c>
      <c r="G779">
        <v>2.6874995807590799E-2</v>
      </c>
      <c r="H779">
        <v>0.104399185877227</v>
      </c>
      <c r="I779">
        <v>7.6005603912152704E-3</v>
      </c>
      <c r="J779">
        <v>2.9755136953577298E-2</v>
      </c>
      <c r="K779">
        <v>0.118180029913193</v>
      </c>
      <c r="L779">
        <v>1.8661711281271101E-3</v>
      </c>
      <c r="M779">
        <v>3.5279903783601898E-4</v>
      </c>
      <c r="N779">
        <v>3.4795494157165499E-2</v>
      </c>
      <c r="O779">
        <v>2.44692</v>
      </c>
      <c r="P779">
        <v>2.2501706049328498</v>
      </c>
    </row>
    <row r="780" spans="1:16" x14ac:dyDescent="0.25">
      <c r="A780">
        <v>3.8623275126946899</v>
      </c>
      <c r="B780">
        <v>0.14406366094193701</v>
      </c>
      <c r="C780">
        <v>2.59679278180905E-2</v>
      </c>
      <c r="D780">
        <v>9.3464220361961003E-2</v>
      </c>
      <c r="E780">
        <v>6.9768884421347099E-2</v>
      </c>
      <c r="F780">
        <v>0.36889128574645902</v>
      </c>
      <c r="G780">
        <v>2.6780078502993299E-2</v>
      </c>
      <c r="H780">
        <v>0.10391559825723699</v>
      </c>
      <c r="I780">
        <v>7.5485541624603896E-3</v>
      </c>
      <c r="J780">
        <v>2.9653437454678699E-2</v>
      </c>
      <c r="K780">
        <v>0.118013072521384</v>
      </c>
      <c r="L780">
        <v>1.8661711281271101E-3</v>
      </c>
      <c r="M780">
        <v>3.5279903783601898E-4</v>
      </c>
      <c r="N780">
        <v>3.4795494157165499E-2</v>
      </c>
      <c r="O780">
        <v>2.44692</v>
      </c>
      <c r="P780">
        <v>2.2501706049328498</v>
      </c>
    </row>
    <row r="781" spans="1:16" x14ac:dyDescent="0.25">
      <c r="A781">
        <v>3.8672919439449398</v>
      </c>
      <c r="B781">
        <v>0.14488294036470201</v>
      </c>
      <c r="C781">
        <v>2.61216285651736E-2</v>
      </c>
      <c r="D781">
        <v>9.34324189548177E-2</v>
      </c>
      <c r="E781">
        <v>6.9051827761553497E-2</v>
      </c>
      <c r="F781">
        <v>0.36746639832808098</v>
      </c>
      <c r="G781">
        <v>2.6685161198395799E-2</v>
      </c>
      <c r="H781">
        <v>0.103517831298806</v>
      </c>
      <c r="I781">
        <v>7.4965479337055097E-3</v>
      </c>
      <c r="J781">
        <v>2.9550122628132301E-2</v>
      </c>
      <c r="K781">
        <v>0.117846115129575</v>
      </c>
      <c r="L781">
        <v>1.8661711281271101E-3</v>
      </c>
      <c r="M781">
        <v>3.5279903783601898E-4</v>
      </c>
      <c r="N781">
        <v>3.4795494157165499E-2</v>
      </c>
      <c r="O781">
        <v>2.44692</v>
      </c>
      <c r="P781">
        <v>2.2501706049328498</v>
      </c>
    </row>
    <row r="782" spans="1:16" x14ac:dyDescent="0.25">
      <c r="A782">
        <v>3.8722563751951902</v>
      </c>
      <c r="B782">
        <v>0.145702219787467</v>
      </c>
      <c r="C782">
        <v>2.62753293122567E-2</v>
      </c>
      <c r="D782">
        <v>9.34006175476743E-2</v>
      </c>
      <c r="E782">
        <v>6.8334771101760006E-2</v>
      </c>
      <c r="F782">
        <v>0.36604151090970299</v>
      </c>
      <c r="G782">
        <v>2.6590243893798299E-2</v>
      </c>
      <c r="H782">
        <v>0.103120064340375</v>
      </c>
      <c r="I782">
        <v>7.4445417049506298E-3</v>
      </c>
      <c r="J782">
        <v>2.94468078015859E-2</v>
      </c>
      <c r="K782">
        <v>0.11767915773776599</v>
      </c>
      <c r="L782">
        <v>1.8661711281271101E-3</v>
      </c>
      <c r="M782">
        <v>3.5279903783601898E-4</v>
      </c>
      <c r="N782">
        <v>3.4795494157165499E-2</v>
      </c>
      <c r="O782">
        <v>2.44692</v>
      </c>
      <c r="P782">
        <v>2.2501706049328498</v>
      </c>
    </row>
    <row r="783" spans="1:16" x14ac:dyDescent="0.25">
      <c r="A783">
        <v>3.8772208064454401</v>
      </c>
      <c r="B783">
        <v>0.146521499210232</v>
      </c>
      <c r="C783">
        <v>2.64290300593398E-2</v>
      </c>
      <c r="D783">
        <v>9.3368816140530997E-2</v>
      </c>
      <c r="E783">
        <v>6.7617714441966403E-2</v>
      </c>
      <c r="F783">
        <v>0.36461662349132501</v>
      </c>
      <c r="G783">
        <v>2.6495326589200799E-2</v>
      </c>
      <c r="H783">
        <v>0.10272229738194399</v>
      </c>
      <c r="I783">
        <v>7.3925354761957499E-3</v>
      </c>
      <c r="J783">
        <v>2.9343492975039499E-2</v>
      </c>
      <c r="K783">
        <v>0.117512200345957</v>
      </c>
      <c r="L783">
        <v>1.8661711281271101E-3</v>
      </c>
      <c r="M783">
        <v>3.5279903783601898E-4</v>
      </c>
      <c r="N783">
        <v>3.4795494157165499E-2</v>
      </c>
      <c r="O783">
        <v>2.44692</v>
      </c>
      <c r="P783">
        <v>2.2501706049328498</v>
      </c>
    </row>
    <row r="784" spans="1:16" x14ac:dyDescent="0.25">
      <c r="A784">
        <v>3.88218523769569</v>
      </c>
      <c r="B784">
        <v>0.14744698381368099</v>
      </c>
      <c r="C784">
        <v>2.65827308064229E-2</v>
      </c>
      <c r="D784">
        <v>9.3337014733387694E-2</v>
      </c>
      <c r="E784">
        <v>6.6900657782172801E-2</v>
      </c>
      <c r="F784">
        <v>0.36319173607294702</v>
      </c>
      <c r="G784">
        <v>2.63811323234996E-2</v>
      </c>
      <c r="H784">
        <v>0.102324530423513</v>
      </c>
      <c r="I784">
        <v>7.34052924744087E-3</v>
      </c>
      <c r="J784">
        <v>2.9240178148493098E-2</v>
      </c>
      <c r="K784">
        <v>0.117345242954148</v>
      </c>
      <c r="L784">
        <v>1.8661711281271101E-3</v>
      </c>
      <c r="M784">
        <v>3.5279903783601898E-4</v>
      </c>
      <c r="N784">
        <v>3.4795494157165499E-2</v>
      </c>
      <c r="O784">
        <v>2.44692</v>
      </c>
      <c r="P784">
        <v>2.2501706049328498</v>
      </c>
    </row>
    <row r="785" spans="1:16" x14ac:dyDescent="0.25">
      <c r="A785">
        <v>3.8871496689459399</v>
      </c>
      <c r="B785">
        <v>0.14838962599415301</v>
      </c>
      <c r="C785">
        <v>2.6736431553505999E-2</v>
      </c>
      <c r="D785">
        <v>9.3305213326244293E-2</v>
      </c>
      <c r="E785">
        <v>6.6183601122379296E-2</v>
      </c>
      <c r="F785">
        <v>0.36176684865456898</v>
      </c>
      <c r="G785">
        <v>2.6261908885013702E-2</v>
      </c>
      <c r="H785">
        <v>0.101926763465082</v>
      </c>
      <c r="I785">
        <v>7.2885230186859901E-3</v>
      </c>
      <c r="J785">
        <v>2.9136863321946701E-2</v>
      </c>
      <c r="K785">
        <v>0.117178285562339</v>
      </c>
      <c r="L785">
        <v>1.8661711281271101E-3</v>
      </c>
      <c r="M785">
        <v>3.5279903783601898E-4</v>
      </c>
      <c r="N785">
        <v>3.4795494157165499E-2</v>
      </c>
      <c r="O785">
        <v>2.44692</v>
      </c>
      <c r="P785">
        <v>2.2501706049328498</v>
      </c>
    </row>
    <row r="786" spans="1:16" x14ac:dyDescent="0.25">
      <c r="A786">
        <v>3.8921141001961899</v>
      </c>
      <c r="B786">
        <v>0.149332268174625</v>
      </c>
      <c r="C786">
        <v>2.6890132300589099E-2</v>
      </c>
      <c r="D786">
        <v>9.3344772849460106E-2</v>
      </c>
      <c r="E786">
        <v>6.5466544462585805E-2</v>
      </c>
      <c r="F786">
        <v>0.360341961236191</v>
      </c>
      <c r="G786">
        <v>2.6142685446527699E-2</v>
      </c>
      <c r="H786">
        <v>0.101528996506651</v>
      </c>
      <c r="I786">
        <v>7.2365167899311198E-3</v>
      </c>
      <c r="J786">
        <v>2.90335484954003E-2</v>
      </c>
      <c r="K786">
        <v>0.11701132817053</v>
      </c>
      <c r="L786">
        <v>1.8661711281271101E-3</v>
      </c>
      <c r="M786">
        <v>3.5279903783601898E-4</v>
      </c>
      <c r="N786">
        <v>3.4795494157165499E-2</v>
      </c>
      <c r="O786">
        <v>2.44692</v>
      </c>
      <c r="P786">
        <v>2.2501706049328498</v>
      </c>
    </row>
    <row r="787" spans="1:16" x14ac:dyDescent="0.25">
      <c r="A787">
        <v>3.8970785314464398</v>
      </c>
      <c r="B787">
        <v>0.15027491035509699</v>
      </c>
      <c r="C787">
        <v>2.7043833047672199E-2</v>
      </c>
      <c r="D787">
        <v>9.3416326018135903E-2</v>
      </c>
      <c r="E787">
        <v>6.4749487802792202E-2</v>
      </c>
      <c r="F787">
        <v>0.35891707381781202</v>
      </c>
      <c r="G787">
        <v>2.60234620080417E-2</v>
      </c>
      <c r="H787">
        <v>0.101131229548219</v>
      </c>
      <c r="I787">
        <v>7.1845105611762399E-3</v>
      </c>
      <c r="J787">
        <v>2.8930233668853899E-2</v>
      </c>
      <c r="K787">
        <v>0.11684437077871999</v>
      </c>
      <c r="L787">
        <v>1.8661711281271101E-3</v>
      </c>
      <c r="M787">
        <v>3.5279903783601898E-4</v>
      </c>
      <c r="N787">
        <v>3.4795494157165499E-2</v>
      </c>
      <c r="O787">
        <v>2.44692</v>
      </c>
      <c r="P787">
        <v>2.2501706049328498</v>
      </c>
    </row>
    <row r="788" spans="1:16" x14ac:dyDescent="0.25">
      <c r="A788">
        <v>3.9020429626966902</v>
      </c>
      <c r="B788">
        <v>0.15121755253556801</v>
      </c>
      <c r="C788">
        <v>2.7197533794755299E-2</v>
      </c>
      <c r="D788">
        <v>9.3487879186811701E-2</v>
      </c>
      <c r="E788">
        <v>6.40324311429986E-2</v>
      </c>
      <c r="F788">
        <v>0.35749218639943398</v>
      </c>
      <c r="G788">
        <v>2.5904238569555801E-2</v>
      </c>
      <c r="H788">
        <v>0.10073346258978801</v>
      </c>
      <c r="I788">
        <v>7.13250433242136E-3</v>
      </c>
      <c r="J788">
        <v>2.8826918842307502E-2</v>
      </c>
      <c r="K788">
        <v>0.116677413386911</v>
      </c>
      <c r="L788">
        <v>1.8661711281271101E-3</v>
      </c>
      <c r="M788">
        <v>3.5279903783601898E-4</v>
      </c>
      <c r="N788">
        <v>3.4795494157165499E-2</v>
      </c>
      <c r="O788">
        <v>2.44692</v>
      </c>
      <c r="P788">
        <v>2.2501706049328498</v>
      </c>
    </row>
    <row r="789" spans="1:16" x14ac:dyDescent="0.25">
      <c r="A789">
        <v>3.9070073939469401</v>
      </c>
      <c r="B789">
        <v>0.15216019471604</v>
      </c>
      <c r="C789">
        <v>2.7351234541838399E-2</v>
      </c>
      <c r="D789">
        <v>9.3559432355487596E-2</v>
      </c>
      <c r="E789">
        <v>6.3315374483205095E-2</v>
      </c>
      <c r="F789">
        <v>0.35606729898105599</v>
      </c>
      <c r="G789">
        <v>2.5785015131069799E-2</v>
      </c>
      <c r="H789">
        <v>0.100335695631357</v>
      </c>
      <c r="I789">
        <v>7.0804981036664801E-3</v>
      </c>
      <c r="J789">
        <v>2.8723604015761101E-2</v>
      </c>
      <c r="K789">
        <v>0.116510455995102</v>
      </c>
      <c r="L789">
        <v>1.8661711281271101E-3</v>
      </c>
      <c r="M789">
        <v>3.5279903783601898E-4</v>
      </c>
      <c r="N789">
        <v>3.4795494157165499E-2</v>
      </c>
      <c r="O789">
        <v>2.44692</v>
      </c>
      <c r="P789">
        <v>2.2501706049328498</v>
      </c>
    </row>
    <row r="790" spans="1:16" x14ac:dyDescent="0.25">
      <c r="A790">
        <v>3.91197182519719</v>
      </c>
      <c r="B790">
        <v>0.153102836896512</v>
      </c>
      <c r="C790">
        <v>2.7504935288921499E-2</v>
      </c>
      <c r="D790">
        <v>9.3630985524163393E-2</v>
      </c>
      <c r="E790">
        <v>6.2757423332419598E-2</v>
      </c>
      <c r="F790">
        <v>0.35464241156267801</v>
      </c>
      <c r="G790">
        <v>2.56657916925838E-2</v>
      </c>
      <c r="H790">
        <v>9.9937928672926404E-2</v>
      </c>
      <c r="I790">
        <v>7.0284918749116002E-3</v>
      </c>
      <c r="J790">
        <v>2.86202891892147E-2</v>
      </c>
      <c r="K790">
        <v>0.116343498603293</v>
      </c>
      <c r="L790">
        <v>1.8661711281271101E-3</v>
      </c>
      <c r="M790">
        <v>3.5279903783601898E-4</v>
      </c>
      <c r="N790">
        <v>3.4795494157165499E-2</v>
      </c>
      <c r="O790">
        <v>2.44692</v>
      </c>
      <c r="P790">
        <v>2.2501706049328498</v>
      </c>
    </row>
    <row r="791" spans="1:16" x14ac:dyDescent="0.25">
      <c r="A791">
        <v>3.9169362564474399</v>
      </c>
      <c r="B791">
        <v>0.15404547907698399</v>
      </c>
      <c r="C791">
        <v>2.7658636036004599E-2</v>
      </c>
      <c r="D791">
        <v>9.3702538692839205E-2</v>
      </c>
      <c r="E791">
        <v>6.2296650921225397E-2</v>
      </c>
      <c r="F791">
        <v>0.35321752414430002</v>
      </c>
      <c r="G791">
        <v>2.5546568254097901E-2</v>
      </c>
      <c r="H791">
        <v>9.9540161714495201E-2</v>
      </c>
      <c r="I791">
        <v>6.9646975332224199E-3</v>
      </c>
      <c r="J791">
        <v>2.8516974362668202E-2</v>
      </c>
      <c r="K791">
        <v>0.11617654121148401</v>
      </c>
      <c r="L791">
        <v>1.8661711281271101E-3</v>
      </c>
      <c r="M791">
        <v>3.5279903783601898E-4</v>
      </c>
      <c r="N791">
        <v>3.4795494157165499E-2</v>
      </c>
      <c r="O791">
        <v>2.44692</v>
      </c>
      <c r="P791">
        <v>2.2501706049328498</v>
      </c>
    </row>
    <row r="792" spans="1:16" x14ac:dyDescent="0.25">
      <c r="A792">
        <v>3.9219006876976898</v>
      </c>
      <c r="B792">
        <v>0.15498812125745601</v>
      </c>
      <c r="C792">
        <v>2.7812336783087699E-2</v>
      </c>
      <c r="D792">
        <v>9.3774091861515002E-2</v>
      </c>
      <c r="E792">
        <v>6.1835878510031299E-2</v>
      </c>
      <c r="F792">
        <v>0.35179263672592198</v>
      </c>
      <c r="G792">
        <v>2.5427344815611898E-2</v>
      </c>
      <c r="H792">
        <v>9.9098708234861596E-2</v>
      </c>
      <c r="I792">
        <v>6.8984801900062401E-3</v>
      </c>
      <c r="J792">
        <v>2.8413659536121801E-2</v>
      </c>
      <c r="K792">
        <v>0.11600958381967499</v>
      </c>
      <c r="L792">
        <v>1.8661711281271101E-3</v>
      </c>
      <c r="M792">
        <v>3.5279903783601898E-4</v>
      </c>
      <c r="N792">
        <v>3.4795494157165499E-2</v>
      </c>
      <c r="O792">
        <v>2.44692</v>
      </c>
      <c r="P792">
        <v>2.2501706049328498</v>
      </c>
    </row>
    <row r="793" spans="1:16" x14ac:dyDescent="0.25">
      <c r="A793">
        <v>3.9268651189479402</v>
      </c>
      <c r="B793">
        <v>0.155930763437928</v>
      </c>
      <c r="C793">
        <v>2.7966037530170799E-2</v>
      </c>
      <c r="D793">
        <v>9.3845645030190897E-2</v>
      </c>
      <c r="E793">
        <v>6.1375106098837298E-2</v>
      </c>
      <c r="F793">
        <v>0.35067432249720798</v>
      </c>
      <c r="G793">
        <v>2.5308121377125899E-2</v>
      </c>
      <c r="H793">
        <v>9.8652566000582698E-2</v>
      </c>
      <c r="I793">
        <v>6.8322628467900604E-3</v>
      </c>
      <c r="J793">
        <v>2.83103447095754E-2</v>
      </c>
      <c r="K793">
        <v>0.115842626427866</v>
      </c>
      <c r="L793">
        <v>1.8661711281271101E-3</v>
      </c>
      <c r="M793">
        <v>3.5279903783601898E-4</v>
      </c>
      <c r="N793">
        <v>3.4795494157165499E-2</v>
      </c>
      <c r="O793">
        <v>2.44692</v>
      </c>
      <c r="P793">
        <v>2.2501706049328498</v>
      </c>
    </row>
    <row r="794" spans="1:16" x14ac:dyDescent="0.25">
      <c r="A794">
        <v>3.9318295501981901</v>
      </c>
      <c r="B794">
        <v>0.15687340561839999</v>
      </c>
      <c r="C794">
        <v>2.8119738277253899E-2</v>
      </c>
      <c r="D794">
        <v>9.3917198198866694E-2</v>
      </c>
      <c r="E794">
        <v>6.09143336876432E-2</v>
      </c>
      <c r="F794">
        <v>0.34958717149548801</v>
      </c>
      <c r="G794">
        <v>2.51888979386399E-2</v>
      </c>
      <c r="H794">
        <v>9.8206423766303799E-2</v>
      </c>
      <c r="I794">
        <v>6.7660455035738901E-3</v>
      </c>
      <c r="J794">
        <v>2.8207029883028999E-2</v>
      </c>
      <c r="K794">
        <v>0.11564806168892899</v>
      </c>
      <c r="L794">
        <v>1.8661711281271101E-3</v>
      </c>
      <c r="M794">
        <v>3.5279903783601898E-4</v>
      </c>
      <c r="N794">
        <v>3.4795494157165499E-2</v>
      </c>
      <c r="O794">
        <v>2.44692</v>
      </c>
      <c r="P794">
        <v>2.2501706049328498</v>
      </c>
    </row>
    <row r="795" spans="1:16" x14ac:dyDescent="0.25">
      <c r="A795">
        <v>3.9367939814484401</v>
      </c>
      <c r="B795">
        <v>0.15781604779887201</v>
      </c>
      <c r="C795">
        <v>2.8273439024336999E-2</v>
      </c>
      <c r="D795">
        <v>9.3988751367542506E-2</v>
      </c>
      <c r="E795">
        <v>6.0453561276449103E-2</v>
      </c>
      <c r="F795">
        <v>0.34850002049376799</v>
      </c>
      <c r="G795">
        <v>2.5069674500154002E-2</v>
      </c>
      <c r="H795">
        <v>9.7760281532024901E-2</v>
      </c>
      <c r="I795">
        <v>6.6998281603577103E-3</v>
      </c>
      <c r="J795">
        <v>2.8095173012491301E-2</v>
      </c>
      <c r="K795">
        <v>0.115431017075336</v>
      </c>
      <c r="L795">
        <v>1.8661711281271101E-3</v>
      </c>
      <c r="M795">
        <v>3.5279903783601898E-4</v>
      </c>
      <c r="N795">
        <v>3.4795494157165499E-2</v>
      </c>
      <c r="O795">
        <v>2.44692</v>
      </c>
      <c r="P795">
        <v>2.2501706049328498</v>
      </c>
    </row>
    <row r="796" spans="1:16" x14ac:dyDescent="0.25">
      <c r="A796">
        <v>3.94175841269869</v>
      </c>
      <c r="B796">
        <v>0.158758689979344</v>
      </c>
      <c r="C796">
        <v>2.8427139771420099E-2</v>
      </c>
      <c r="D796">
        <v>9.4060304536218303E-2</v>
      </c>
      <c r="E796">
        <v>5.9992788865254998E-2</v>
      </c>
      <c r="F796">
        <v>0.34741286949204803</v>
      </c>
      <c r="G796">
        <v>2.4950451061667999E-2</v>
      </c>
      <c r="H796">
        <v>9.7314139297746002E-2</v>
      </c>
      <c r="I796">
        <v>6.6336108171415296E-3</v>
      </c>
      <c r="J796">
        <v>2.79479722448766E-2</v>
      </c>
      <c r="K796">
        <v>0.115213972461742</v>
      </c>
      <c r="L796">
        <v>1.8661711281271101E-3</v>
      </c>
      <c r="M796">
        <v>3.5279903783601898E-4</v>
      </c>
      <c r="N796">
        <v>3.4795494157165499E-2</v>
      </c>
      <c r="O796">
        <v>2.44692</v>
      </c>
      <c r="P796">
        <v>2.2501706049328498</v>
      </c>
    </row>
    <row r="797" spans="1:16" x14ac:dyDescent="0.25">
      <c r="A797">
        <v>3.9467228439489399</v>
      </c>
      <c r="B797">
        <v>0.159701332159815</v>
      </c>
      <c r="C797">
        <v>2.8580840518503198E-2</v>
      </c>
      <c r="D797">
        <v>9.4131857704894101E-2</v>
      </c>
      <c r="E797">
        <v>5.95320164540609E-2</v>
      </c>
      <c r="F797">
        <v>0.346325718490329</v>
      </c>
      <c r="G797">
        <v>2.4833110068241401E-2</v>
      </c>
      <c r="H797">
        <v>9.6867997063467201E-2</v>
      </c>
      <c r="I797">
        <v>6.5673934739253603E-3</v>
      </c>
      <c r="J797">
        <v>2.7800771477261999E-2</v>
      </c>
      <c r="K797">
        <v>0.114996927848148</v>
      </c>
      <c r="L797">
        <v>1.8661711281271101E-3</v>
      </c>
      <c r="M797">
        <v>3.5279903783601898E-4</v>
      </c>
      <c r="N797">
        <v>3.4795494157165499E-2</v>
      </c>
      <c r="O797">
        <v>2.44692</v>
      </c>
      <c r="P797">
        <v>2.2501706049328498</v>
      </c>
    </row>
    <row r="798" spans="1:16" x14ac:dyDescent="0.25">
      <c r="A798">
        <v>3.9516872751991898</v>
      </c>
      <c r="B798">
        <v>0.16064397434028699</v>
      </c>
      <c r="C798">
        <v>2.8734541265586298E-2</v>
      </c>
      <c r="D798">
        <v>9.4203410873569995E-2</v>
      </c>
      <c r="E798">
        <v>5.9071244042866802E-2</v>
      </c>
      <c r="F798">
        <v>0.34523856748860898</v>
      </c>
      <c r="G798">
        <v>2.4718361182663899E-2</v>
      </c>
      <c r="H798">
        <v>9.6421854829188205E-2</v>
      </c>
      <c r="I798">
        <v>6.5011761307091796E-3</v>
      </c>
      <c r="J798">
        <v>2.7653570709647302E-2</v>
      </c>
      <c r="K798">
        <v>0.114779883234554</v>
      </c>
      <c r="L798">
        <v>1.8661711281271101E-3</v>
      </c>
      <c r="M798">
        <v>3.5279903783601898E-4</v>
      </c>
      <c r="N798">
        <v>3.4795494157165499E-2</v>
      </c>
      <c r="O798">
        <v>2.44692</v>
      </c>
      <c r="P798">
        <v>2.2501706049328498</v>
      </c>
    </row>
    <row r="799" spans="1:16" x14ac:dyDescent="0.25">
      <c r="A799">
        <v>3.9566517064494402</v>
      </c>
      <c r="B799">
        <v>0.16155835162906601</v>
      </c>
      <c r="C799">
        <v>2.8888242012669402E-2</v>
      </c>
      <c r="D799">
        <v>9.4274964042245807E-2</v>
      </c>
      <c r="E799">
        <v>5.8610471631672698E-2</v>
      </c>
      <c r="F799">
        <v>0.34415141648688902</v>
      </c>
      <c r="G799">
        <v>2.4603612297086401E-2</v>
      </c>
      <c r="H799">
        <v>9.5975712594909293E-2</v>
      </c>
      <c r="I799">
        <v>6.4305097616313396E-3</v>
      </c>
      <c r="J799">
        <v>2.7506369942032701E-2</v>
      </c>
      <c r="K799">
        <v>0.11456283862096001</v>
      </c>
      <c r="L799">
        <v>1.8661711281271101E-3</v>
      </c>
      <c r="M799">
        <v>3.5279903783601898E-4</v>
      </c>
      <c r="N799">
        <v>3.4795494157165499E-2</v>
      </c>
      <c r="O799">
        <v>2.44692</v>
      </c>
      <c r="P799">
        <v>2.2501706049328498</v>
      </c>
    </row>
    <row r="800" spans="1:16" x14ac:dyDescent="0.25">
      <c r="A800">
        <v>3.9616161376996999</v>
      </c>
      <c r="B800">
        <v>0.16227489418451599</v>
      </c>
      <c r="C800">
        <v>2.9041942759752502E-2</v>
      </c>
      <c r="D800">
        <v>9.4346517210921604E-2</v>
      </c>
      <c r="E800">
        <v>5.81496992204786E-2</v>
      </c>
      <c r="F800">
        <v>0.343064265485169</v>
      </c>
      <c r="G800">
        <v>2.4488863411508899E-2</v>
      </c>
      <c r="H800">
        <v>9.5529570360630395E-2</v>
      </c>
      <c r="I800">
        <v>6.3550692728256896E-3</v>
      </c>
      <c r="J800">
        <v>2.7359169174418E-2</v>
      </c>
      <c r="K800">
        <v>0.114345794007367</v>
      </c>
      <c r="L800">
        <v>1.8661711281271101E-3</v>
      </c>
      <c r="M800">
        <v>3.5279903783601898E-4</v>
      </c>
      <c r="N800">
        <v>3.4795494157165499E-2</v>
      </c>
      <c r="O800">
        <v>2.44692</v>
      </c>
      <c r="P800">
        <v>2.2501706049328498</v>
      </c>
    </row>
    <row r="801" spans="1:16" x14ac:dyDescent="0.25">
      <c r="A801">
        <v>3.9665805689499498</v>
      </c>
      <c r="B801">
        <v>0.16299143673996599</v>
      </c>
      <c r="C801">
        <v>2.9195643506835602E-2</v>
      </c>
      <c r="D801">
        <v>9.4335411296691998E-2</v>
      </c>
      <c r="E801">
        <v>5.7688926809284502E-2</v>
      </c>
      <c r="F801">
        <v>0.34197711448344997</v>
      </c>
      <c r="G801">
        <v>2.4374114525931401E-2</v>
      </c>
      <c r="H801">
        <v>9.5120658622528595E-2</v>
      </c>
      <c r="I801">
        <v>6.27962878402005E-3</v>
      </c>
      <c r="J801">
        <v>2.72119684068034E-2</v>
      </c>
      <c r="K801">
        <v>0.114128749393773</v>
      </c>
      <c r="L801">
        <v>1.8661711281271101E-3</v>
      </c>
      <c r="M801">
        <v>3.5279903783601898E-4</v>
      </c>
      <c r="N801">
        <v>3.4795494157165499E-2</v>
      </c>
      <c r="O801">
        <v>2.44692</v>
      </c>
      <c r="P801">
        <v>2.2501706049328498</v>
      </c>
    </row>
    <row r="802" spans="1:16" x14ac:dyDescent="0.25">
      <c r="A802">
        <v>3.9715450002002002</v>
      </c>
      <c r="B802">
        <v>0.163707979295416</v>
      </c>
      <c r="C802">
        <v>2.9349344253918701E-2</v>
      </c>
      <c r="D802">
        <v>9.4299400867845204E-2</v>
      </c>
      <c r="E802">
        <v>5.7228154398090397E-2</v>
      </c>
      <c r="F802">
        <v>0.34088996348173001</v>
      </c>
      <c r="G802">
        <v>2.42593656403539E-2</v>
      </c>
      <c r="H802">
        <v>9.4743333320782303E-2</v>
      </c>
      <c r="I802">
        <v>6.2041882952144096E-3</v>
      </c>
      <c r="J802">
        <v>2.7064767639188698E-2</v>
      </c>
      <c r="K802">
        <v>0.11391170478017899</v>
      </c>
      <c r="L802">
        <v>1.8661711281271101E-3</v>
      </c>
      <c r="M802">
        <v>3.5279903783601898E-4</v>
      </c>
      <c r="N802">
        <v>3.4795494157165499E-2</v>
      </c>
      <c r="O802">
        <v>2.44692</v>
      </c>
      <c r="P802">
        <v>2.2501706049328498</v>
      </c>
    </row>
    <row r="803" spans="1:16" x14ac:dyDescent="0.25">
      <c r="A803">
        <v>3.9765094314504501</v>
      </c>
      <c r="B803">
        <v>0.16442452185086701</v>
      </c>
      <c r="C803">
        <v>2.9503045001001801E-2</v>
      </c>
      <c r="D803">
        <v>9.4263390438998396E-2</v>
      </c>
      <c r="E803">
        <v>5.6767381986896299E-2</v>
      </c>
      <c r="F803">
        <v>0.33980281248000999</v>
      </c>
      <c r="G803">
        <v>2.4144616754776398E-2</v>
      </c>
      <c r="H803">
        <v>9.4366008019035899E-2</v>
      </c>
      <c r="I803">
        <v>6.1287478064087596E-3</v>
      </c>
      <c r="J803">
        <v>2.6917566871574001E-2</v>
      </c>
      <c r="K803">
        <v>0.113694660166585</v>
      </c>
      <c r="L803">
        <v>1.8661711281271101E-3</v>
      </c>
      <c r="M803">
        <v>3.5279903783601898E-4</v>
      </c>
      <c r="N803">
        <v>3.4795494157165499E-2</v>
      </c>
      <c r="O803">
        <v>2.44692</v>
      </c>
      <c r="P803">
        <v>2.2501706049328498</v>
      </c>
    </row>
    <row r="804" spans="1:16" x14ac:dyDescent="0.25">
      <c r="A804">
        <v>3.9814738627007</v>
      </c>
      <c r="B804">
        <v>0.16514106440631701</v>
      </c>
      <c r="C804">
        <v>2.9656745748084901E-2</v>
      </c>
      <c r="D804">
        <v>9.4227380010151601E-2</v>
      </c>
      <c r="E804">
        <v>5.6306609575702202E-2</v>
      </c>
      <c r="F804">
        <v>0.33871566147829002</v>
      </c>
      <c r="G804">
        <v>2.40298678691989E-2</v>
      </c>
      <c r="H804">
        <v>9.3988682717289607E-2</v>
      </c>
      <c r="I804">
        <v>6.0533073176031096E-3</v>
      </c>
      <c r="J804">
        <v>2.67703661039594E-2</v>
      </c>
      <c r="K804">
        <v>0.113477615552991</v>
      </c>
      <c r="L804">
        <v>1.8661711281271101E-3</v>
      </c>
      <c r="M804">
        <v>3.5279903783601898E-4</v>
      </c>
      <c r="N804">
        <v>3.4795494157165499E-2</v>
      </c>
      <c r="O804">
        <v>2.44692</v>
      </c>
      <c r="P804">
        <v>2.2501706049328498</v>
      </c>
    </row>
    <row r="805" spans="1:16" x14ac:dyDescent="0.25">
      <c r="A805">
        <v>3.98643829395095</v>
      </c>
      <c r="B805">
        <v>0.16585760696176699</v>
      </c>
      <c r="C805">
        <v>2.9795189289562402E-2</v>
      </c>
      <c r="D805">
        <v>9.4191369581304807E-2</v>
      </c>
      <c r="E805">
        <v>5.5845837164508097E-2</v>
      </c>
      <c r="F805">
        <v>0.337628510476571</v>
      </c>
      <c r="G805">
        <v>2.3915118983621399E-2</v>
      </c>
      <c r="H805">
        <v>9.3611357415543203E-2</v>
      </c>
      <c r="I805">
        <v>5.97786682879747E-3</v>
      </c>
      <c r="J805">
        <v>2.6623165336344699E-2</v>
      </c>
      <c r="K805">
        <v>0.113260570939397</v>
      </c>
      <c r="L805">
        <v>1.8661711281271101E-3</v>
      </c>
      <c r="M805">
        <v>3.5279903783601898E-4</v>
      </c>
      <c r="N805">
        <v>3.4795494157165499E-2</v>
      </c>
      <c r="O805">
        <v>2.44692</v>
      </c>
      <c r="P805">
        <v>2.2501706049328498</v>
      </c>
    </row>
    <row r="806" spans="1:16" x14ac:dyDescent="0.25">
      <c r="A806">
        <v>3.9914027252011999</v>
      </c>
      <c r="B806">
        <v>0.166574149517217</v>
      </c>
      <c r="C806">
        <v>2.99270577225683E-2</v>
      </c>
      <c r="D806">
        <v>9.4155359152457999E-2</v>
      </c>
      <c r="E806">
        <v>5.5418017386111698E-2</v>
      </c>
      <c r="F806">
        <v>0.33654135947485098</v>
      </c>
      <c r="G806">
        <v>2.3800370098043901E-2</v>
      </c>
      <c r="H806">
        <v>9.3234032113796897E-2</v>
      </c>
      <c r="I806">
        <v>5.9024263399918304E-3</v>
      </c>
      <c r="J806">
        <v>2.6475964568730099E-2</v>
      </c>
      <c r="K806">
        <v>0.113043526325804</v>
      </c>
      <c r="L806">
        <v>1.8661711281271101E-3</v>
      </c>
      <c r="M806">
        <v>3.5279903783601898E-4</v>
      </c>
      <c r="N806">
        <v>3.4795494157165499E-2</v>
      </c>
      <c r="O806">
        <v>2.44692</v>
      </c>
      <c r="P806">
        <v>2.2501706049328498</v>
      </c>
    </row>
    <row r="807" spans="1:16" x14ac:dyDescent="0.25">
      <c r="A807">
        <v>3.9963671564514498</v>
      </c>
      <c r="B807">
        <v>0.167290692072667</v>
      </c>
      <c r="C807">
        <v>3.00589261555743E-2</v>
      </c>
      <c r="D807">
        <v>9.4119348723611093E-2</v>
      </c>
      <c r="E807">
        <v>5.50535154442027E-2</v>
      </c>
      <c r="F807">
        <v>0.33545420847313101</v>
      </c>
      <c r="G807">
        <v>2.3685621212466399E-2</v>
      </c>
      <c r="H807">
        <v>9.2856706812050493E-2</v>
      </c>
      <c r="I807">
        <v>5.8269858511861804E-3</v>
      </c>
      <c r="J807">
        <v>2.6328763801115401E-2</v>
      </c>
      <c r="K807">
        <v>0.11282648171221001</v>
      </c>
      <c r="L807">
        <v>1.8661711281271101E-3</v>
      </c>
      <c r="M807">
        <v>3.5279903783601898E-4</v>
      </c>
      <c r="N807">
        <v>3.4795494157165499E-2</v>
      </c>
      <c r="O807">
        <v>2.44692</v>
      </c>
      <c r="P807">
        <v>2.2501706049328498</v>
      </c>
    </row>
    <row r="808" spans="1:16" x14ac:dyDescent="0.25">
      <c r="A808">
        <v>4.0013315877017002</v>
      </c>
      <c r="B808">
        <v>0.16800723462811701</v>
      </c>
      <c r="C808">
        <v>3.0190794588580198E-2</v>
      </c>
      <c r="D808">
        <v>9.4083338294764299E-2</v>
      </c>
      <c r="E808">
        <v>5.4689013502293597E-2</v>
      </c>
      <c r="F808">
        <v>0.334417613899963</v>
      </c>
      <c r="G808">
        <v>2.3570872326888901E-2</v>
      </c>
      <c r="H808">
        <v>9.2479381510304104E-2</v>
      </c>
      <c r="I808">
        <v>5.7660192651411103E-3</v>
      </c>
      <c r="J808">
        <v>2.6181563033500801E-2</v>
      </c>
      <c r="K808">
        <v>0.112609437098616</v>
      </c>
      <c r="L808">
        <v>1.8661711281271101E-3</v>
      </c>
      <c r="M808">
        <v>3.5279903783601898E-4</v>
      </c>
      <c r="N808">
        <v>3.4795494157165499E-2</v>
      </c>
      <c r="O808">
        <v>2.44692</v>
      </c>
      <c r="P808">
        <v>2.2501706049328498</v>
      </c>
    </row>
    <row r="809" spans="1:16" x14ac:dyDescent="0.25">
      <c r="A809">
        <v>4.0062960189519501</v>
      </c>
      <c r="B809">
        <v>0.16872377718356699</v>
      </c>
      <c r="C809">
        <v>3.0322663021586201E-2</v>
      </c>
      <c r="D809">
        <v>9.4047327865917504E-2</v>
      </c>
      <c r="E809">
        <v>5.4324511560384599E-2</v>
      </c>
      <c r="F809">
        <v>0.33372242150528197</v>
      </c>
      <c r="G809">
        <v>2.3456123441311399E-2</v>
      </c>
      <c r="H809">
        <v>9.2102056208557798E-2</v>
      </c>
      <c r="I809">
        <v>5.7052619360178497E-3</v>
      </c>
      <c r="J809">
        <v>2.60343622658861E-2</v>
      </c>
      <c r="K809">
        <v>0.112358776357809</v>
      </c>
      <c r="L809">
        <v>1.8661711281271101E-3</v>
      </c>
      <c r="M809">
        <v>3.5279903783601898E-4</v>
      </c>
      <c r="N809">
        <v>3.4795494157165499E-2</v>
      </c>
      <c r="O809">
        <v>2.44692</v>
      </c>
      <c r="P809">
        <v>2.2501706049328498</v>
      </c>
    </row>
    <row r="810" spans="1:16" x14ac:dyDescent="0.25">
      <c r="A810">
        <v>4.0112604502022</v>
      </c>
      <c r="B810">
        <v>0.16944031973901699</v>
      </c>
      <c r="C810">
        <v>3.04545314545921E-2</v>
      </c>
      <c r="D810">
        <v>9.4011317437070696E-2</v>
      </c>
      <c r="E810">
        <v>5.3960009618475503E-2</v>
      </c>
      <c r="F810">
        <v>0.33302722911060201</v>
      </c>
      <c r="G810">
        <v>2.3341374555733999E-2</v>
      </c>
      <c r="H810">
        <v>9.1724730906811505E-2</v>
      </c>
      <c r="I810">
        <v>5.64450460689459E-3</v>
      </c>
      <c r="J810">
        <v>2.58866629147146E-2</v>
      </c>
      <c r="K810">
        <v>0.112088305375841</v>
      </c>
      <c r="L810">
        <v>1.8661711281271101E-3</v>
      </c>
      <c r="M810">
        <v>3.5279903783601898E-4</v>
      </c>
      <c r="N810">
        <v>3.4795494157165499E-2</v>
      </c>
      <c r="O810">
        <v>2.44692</v>
      </c>
      <c r="P810">
        <v>2.2501706049328498</v>
      </c>
    </row>
    <row r="811" spans="1:16" x14ac:dyDescent="0.25">
      <c r="A811">
        <v>4.0162248814524499</v>
      </c>
      <c r="B811">
        <v>0.170156862294468</v>
      </c>
      <c r="C811">
        <v>3.0586399887598099E-2</v>
      </c>
      <c r="D811">
        <v>9.3975307008223902E-2</v>
      </c>
      <c r="E811">
        <v>5.3595507676566401E-2</v>
      </c>
      <c r="F811">
        <v>0.33233203671592199</v>
      </c>
      <c r="G811">
        <v>2.32266256701564E-2</v>
      </c>
      <c r="H811">
        <v>9.1347405605065102E-2</v>
      </c>
      <c r="I811">
        <v>5.5837472777713199E-3</v>
      </c>
      <c r="J811">
        <v>2.5737633563603299E-2</v>
      </c>
      <c r="K811">
        <v>0.11181783439387299</v>
      </c>
      <c r="L811">
        <v>1.8661711281271101E-3</v>
      </c>
      <c r="M811">
        <v>3.5279903783601898E-4</v>
      </c>
      <c r="N811">
        <v>3.4795494157165499E-2</v>
      </c>
      <c r="O811">
        <v>2.44692</v>
      </c>
      <c r="P811">
        <v>2.2501706049328498</v>
      </c>
    </row>
    <row r="812" spans="1:16" x14ac:dyDescent="0.25">
      <c r="A812">
        <v>4.0211893127026999</v>
      </c>
      <c r="B812">
        <v>0.170873404849918</v>
      </c>
      <c r="C812">
        <v>3.0718268320604002E-2</v>
      </c>
      <c r="D812">
        <v>9.40395379132202E-2</v>
      </c>
      <c r="E812">
        <v>5.3231005734657402E-2</v>
      </c>
      <c r="F812">
        <v>0.33163684432124102</v>
      </c>
      <c r="G812">
        <v>2.3111876784578999E-2</v>
      </c>
      <c r="H812">
        <v>9.1011990597648695E-2</v>
      </c>
      <c r="I812">
        <v>5.5229899486480601E-3</v>
      </c>
      <c r="J812">
        <v>2.5588604212492101E-2</v>
      </c>
      <c r="K812">
        <v>0.11154736341190501</v>
      </c>
      <c r="L812">
        <v>1.8661711281271101E-3</v>
      </c>
      <c r="M812">
        <v>3.5279903783601898E-4</v>
      </c>
      <c r="N812">
        <v>3.4795494157165499E-2</v>
      </c>
      <c r="O812">
        <v>2.44692</v>
      </c>
      <c r="P812">
        <v>2.2501706049328498</v>
      </c>
    </row>
    <row r="813" spans="1:16" x14ac:dyDescent="0.25">
      <c r="A813">
        <v>4.0261537439529498</v>
      </c>
      <c r="B813">
        <v>0.17158994740536801</v>
      </c>
      <c r="C813">
        <v>3.0850136753610001E-2</v>
      </c>
      <c r="D813">
        <v>9.4424982769527002E-2</v>
      </c>
      <c r="E813">
        <v>5.28665037927483E-2</v>
      </c>
      <c r="F813">
        <v>0.330941651926561</v>
      </c>
      <c r="G813">
        <v>2.30116688593614E-2</v>
      </c>
      <c r="H813">
        <v>9.0692686630395897E-2</v>
      </c>
      <c r="I813">
        <v>5.4622326195247796E-3</v>
      </c>
      <c r="J813">
        <v>2.54395748613808E-2</v>
      </c>
      <c r="K813">
        <v>0.111276892429937</v>
      </c>
      <c r="L813">
        <v>1.8661711281271101E-3</v>
      </c>
      <c r="M813">
        <v>3.5279903783601898E-4</v>
      </c>
      <c r="N813">
        <v>3.4795494157165499E-2</v>
      </c>
      <c r="O813">
        <v>2.44692</v>
      </c>
      <c r="P813">
        <v>2.2501706049328498</v>
      </c>
    </row>
    <row r="814" spans="1:16" x14ac:dyDescent="0.25">
      <c r="A814">
        <v>4.0311181752031997</v>
      </c>
      <c r="B814">
        <v>0.17233478421392301</v>
      </c>
      <c r="C814">
        <v>3.09820051866159E-2</v>
      </c>
      <c r="D814">
        <v>9.4810427625833693E-2</v>
      </c>
      <c r="E814">
        <v>5.2502001850839197E-2</v>
      </c>
      <c r="F814">
        <v>0.33024645953188098</v>
      </c>
      <c r="G814">
        <v>2.2922905748714899E-2</v>
      </c>
      <c r="H814">
        <v>9.0373382663143195E-2</v>
      </c>
      <c r="I814">
        <v>5.4014752904015199E-3</v>
      </c>
      <c r="J814">
        <v>2.5290545510269598E-2</v>
      </c>
      <c r="K814">
        <v>0.111006421447968</v>
      </c>
      <c r="L814">
        <v>1.8661711281271101E-3</v>
      </c>
      <c r="M814">
        <v>3.5279903783601898E-4</v>
      </c>
      <c r="N814">
        <v>3.4795494157165499E-2</v>
      </c>
      <c r="O814">
        <v>2.44692</v>
      </c>
      <c r="P814">
        <v>2.2501706049328498</v>
      </c>
    </row>
    <row r="815" spans="1:16" x14ac:dyDescent="0.25">
      <c r="A815">
        <v>4.0360826064534496</v>
      </c>
      <c r="B815">
        <v>0.17314337662347201</v>
      </c>
      <c r="C815">
        <v>3.1113873619621899E-2</v>
      </c>
      <c r="D815">
        <v>9.5195872482140301E-2</v>
      </c>
      <c r="E815">
        <v>5.2137499908930199E-2</v>
      </c>
      <c r="F815">
        <v>0.32955126713720101</v>
      </c>
      <c r="G815">
        <v>2.2834142638068398E-2</v>
      </c>
      <c r="H815">
        <v>9.0054078695890397E-2</v>
      </c>
      <c r="I815">
        <v>5.3407179612782602E-3</v>
      </c>
      <c r="J815">
        <v>2.5141516159158401E-2</v>
      </c>
      <c r="K815">
        <v>0.110735950466</v>
      </c>
      <c r="L815">
        <v>1.8661711281271101E-3</v>
      </c>
      <c r="M815">
        <v>3.5279903783601898E-4</v>
      </c>
      <c r="N815">
        <v>3.4795494157165499E-2</v>
      </c>
      <c r="O815">
        <v>2.44692</v>
      </c>
      <c r="P815">
        <v>2.2501706049328498</v>
      </c>
    </row>
    <row r="816" spans="1:16" x14ac:dyDescent="0.25">
      <c r="A816">
        <v>4.0410470377037004</v>
      </c>
      <c r="B816">
        <v>0.17395196903302099</v>
      </c>
      <c r="C816">
        <v>3.1245742052627899E-2</v>
      </c>
      <c r="D816">
        <v>9.5581317338447103E-2</v>
      </c>
      <c r="E816">
        <v>5.1772997967021103E-2</v>
      </c>
      <c r="F816">
        <v>0.32885607474251999</v>
      </c>
      <c r="G816">
        <v>2.27453795274218E-2</v>
      </c>
      <c r="H816">
        <v>8.9734774728637598E-2</v>
      </c>
      <c r="I816">
        <v>5.27996063215499E-3</v>
      </c>
      <c r="J816">
        <v>2.4992486808047099E-2</v>
      </c>
      <c r="K816">
        <v>0.110465479484032</v>
      </c>
      <c r="L816">
        <v>1.8661711281271101E-3</v>
      </c>
      <c r="M816">
        <v>3.5279903783601898E-4</v>
      </c>
      <c r="N816">
        <v>3.4795494157165499E-2</v>
      </c>
      <c r="O816">
        <v>2.44692</v>
      </c>
      <c r="P816">
        <v>2.2501706049328498</v>
      </c>
    </row>
    <row r="817" spans="1:16" x14ac:dyDescent="0.25">
      <c r="A817">
        <v>4.0460114689539504</v>
      </c>
      <c r="B817">
        <v>0.17476056144257099</v>
      </c>
      <c r="C817">
        <v>3.1377610485633797E-2</v>
      </c>
      <c r="D817">
        <v>9.5966762194753794E-2</v>
      </c>
      <c r="E817">
        <v>5.1408496025112001E-2</v>
      </c>
      <c r="F817">
        <v>0.32816088234784002</v>
      </c>
      <c r="G817">
        <v>2.2656616416775299E-2</v>
      </c>
      <c r="H817">
        <v>8.9415470761384799E-2</v>
      </c>
      <c r="I817">
        <v>5.2192033030317303E-3</v>
      </c>
      <c r="J817">
        <v>2.4843457456935902E-2</v>
      </c>
      <c r="K817">
        <v>0.110195008502064</v>
      </c>
      <c r="L817">
        <v>1.8661711281271101E-3</v>
      </c>
      <c r="M817">
        <v>3.5279903783601898E-4</v>
      </c>
      <c r="N817">
        <v>3.4795494157165499E-2</v>
      </c>
      <c r="O817">
        <v>2.44692</v>
      </c>
      <c r="P817">
        <v>2.2501706049328498</v>
      </c>
    </row>
    <row r="818" spans="1:16" x14ac:dyDescent="0.25">
      <c r="A818">
        <v>4.0509759002042003</v>
      </c>
      <c r="B818">
        <v>0.17556915385211999</v>
      </c>
      <c r="C818">
        <v>3.1509478918639797E-2</v>
      </c>
      <c r="D818">
        <v>9.6352207051060498E-2</v>
      </c>
      <c r="E818">
        <v>5.1043994083203002E-2</v>
      </c>
      <c r="F818">
        <v>0.32746568995316</v>
      </c>
      <c r="G818">
        <v>2.2567853306128802E-2</v>
      </c>
      <c r="H818">
        <v>8.9096166794132098E-2</v>
      </c>
      <c r="I818">
        <v>5.1584459739084697E-3</v>
      </c>
      <c r="J818">
        <v>2.4694428105824701E-2</v>
      </c>
      <c r="K818">
        <v>0.109924537520096</v>
      </c>
      <c r="L818">
        <v>1.8661711281271101E-3</v>
      </c>
      <c r="M818">
        <v>3.5279903783601898E-4</v>
      </c>
      <c r="N818">
        <v>3.4795494157165499E-2</v>
      </c>
      <c r="O818">
        <v>2.44692</v>
      </c>
      <c r="P818">
        <v>2.2501706049328498</v>
      </c>
    </row>
    <row r="819" spans="1:16" x14ac:dyDescent="0.25">
      <c r="A819">
        <v>4.0559403314544502</v>
      </c>
      <c r="B819">
        <v>0.17637774626166899</v>
      </c>
      <c r="C819">
        <v>3.1641347351645699E-2</v>
      </c>
      <c r="D819">
        <v>9.6737651907367203E-2</v>
      </c>
      <c r="E819">
        <v>5.06794921412939E-2</v>
      </c>
      <c r="F819">
        <v>0.32677049755847898</v>
      </c>
      <c r="G819">
        <v>2.2479090195482301E-2</v>
      </c>
      <c r="H819">
        <v>8.8776862826879299E-2</v>
      </c>
      <c r="I819">
        <v>5.0976886447851996E-3</v>
      </c>
      <c r="J819">
        <v>2.4545398754713399E-2</v>
      </c>
      <c r="K819">
        <v>0.109654066538127</v>
      </c>
      <c r="L819">
        <v>1.8661711281271101E-3</v>
      </c>
      <c r="M819">
        <v>3.5279903783601898E-4</v>
      </c>
      <c r="N819">
        <v>3.4795494157165499E-2</v>
      </c>
      <c r="O819">
        <v>2.44692</v>
      </c>
      <c r="P819">
        <v>2.2501706049328498</v>
      </c>
    </row>
    <row r="820" spans="1:16" x14ac:dyDescent="0.25">
      <c r="A820">
        <v>4.0609047627047001</v>
      </c>
      <c r="B820">
        <v>0.177186338671219</v>
      </c>
      <c r="C820">
        <v>3.1773215784651698E-2</v>
      </c>
      <c r="D820">
        <v>9.7123096763673894E-2</v>
      </c>
      <c r="E820">
        <v>5.03675468466682E-2</v>
      </c>
      <c r="F820">
        <v>0.32607530516379901</v>
      </c>
      <c r="G820">
        <v>2.23903270848358E-2</v>
      </c>
      <c r="H820">
        <v>8.8457558859626501E-2</v>
      </c>
      <c r="I820">
        <v>5.0369313156619399E-3</v>
      </c>
      <c r="J820">
        <v>2.4396369403602201E-2</v>
      </c>
      <c r="K820">
        <v>0.10938359555615899</v>
      </c>
      <c r="L820">
        <v>1.8661711281271101E-3</v>
      </c>
      <c r="M820">
        <v>3.5279903783601898E-4</v>
      </c>
      <c r="N820">
        <v>3.4795494157165499E-2</v>
      </c>
      <c r="O820">
        <v>2.44692</v>
      </c>
      <c r="P820">
        <v>2.2501706049328498</v>
      </c>
    </row>
    <row r="821" spans="1:16" x14ac:dyDescent="0.25">
      <c r="A821">
        <v>4.0658691939549501</v>
      </c>
      <c r="B821">
        <v>0.177994931080768</v>
      </c>
      <c r="C821">
        <v>3.19050842176576E-2</v>
      </c>
      <c r="D821">
        <v>9.7508541619980696E-2</v>
      </c>
      <c r="E821">
        <v>5.0063924984652702E-2</v>
      </c>
      <c r="F821">
        <v>0.32538011276911899</v>
      </c>
      <c r="G821">
        <v>2.2301563974189299E-2</v>
      </c>
      <c r="H821">
        <v>8.8165461161846606E-2</v>
      </c>
      <c r="I821">
        <v>4.9761739865386697E-3</v>
      </c>
      <c r="J821">
        <v>2.42473400524909E-2</v>
      </c>
      <c r="K821">
        <v>0.10911312457419101</v>
      </c>
      <c r="L821">
        <v>1.8661711281271101E-3</v>
      </c>
      <c r="M821">
        <v>3.5279903783601898E-4</v>
      </c>
      <c r="N821">
        <v>3.4795494157165499E-2</v>
      </c>
      <c r="O821">
        <v>2.44692</v>
      </c>
      <c r="P821">
        <v>2.2501706049328498</v>
      </c>
    </row>
    <row r="822" spans="1:16" x14ac:dyDescent="0.25">
      <c r="A822">
        <v>4.0708336252052</v>
      </c>
      <c r="B822">
        <v>0.178803523490317</v>
      </c>
      <c r="C822">
        <v>3.20369526506636E-2</v>
      </c>
      <c r="D822">
        <v>9.7893986476287401E-2</v>
      </c>
      <c r="E822">
        <v>4.9760303122637101E-2</v>
      </c>
      <c r="F822">
        <v>0.32468492037443902</v>
      </c>
      <c r="G822">
        <v>2.2212800863542801E-2</v>
      </c>
      <c r="H822">
        <v>8.7986038942182807E-2</v>
      </c>
      <c r="I822">
        <v>4.9500354872037897E-3</v>
      </c>
      <c r="J822">
        <v>2.4098310701379699E-2</v>
      </c>
      <c r="K822">
        <v>0.108842653592223</v>
      </c>
      <c r="L822">
        <v>1.8661711281271101E-3</v>
      </c>
      <c r="M822">
        <v>3.5279903783601898E-4</v>
      </c>
      <c r="N822">
        <v>3.4795494157165499E-2</v>
      </c>
      <c r="O822">
        <v>2.44692</v>
      </c>
      <c r="P822">
        <v>2.2501706049328498</v>
      </c>
    </row>
    <row r="823" spans="1:16" x14ac:dyDescent="0.25">
      <c r="A823">
        <v>4.0757980564554499</v>
      </c>
      <c r="B823">
        <v>0.179612115899867</v>
      </c>
      <c r="C823">
        <v>3.2168821083669502E-2</v>
      </c>
      <c r="D823">
        <v>9.8279431332594105E-2</v>
      </c>
      <c r="E823">
        <v>4.9456681260621603E-2</v>
      </c>
      <c r="F823">
        <v>0.32402700472769502</v>
      </c>
      <c r="G823">
        <v>2.21240377528963E-2</v>
      </c>
      <c r="H823">
        <v>8.7806616722518993E-2</v>
      </c>
      <c r="I823">
        <v>4.9328669246835096E-3</v>
      </c>
      <c r="J823">
        <v>2.3949281350268501E-2</v>
      </c>
      <c r="K823">
        <v>0.108572182610255</v>
      </c>
      <c r="L823">
        <v>1.8661711281271101E-3</v>
      </c>
      <c r="M823">
        <v>3.5279903783601898E-4</v>
      </c>
      <c r="N823">
        <v>3.4795494157165499E-2</v>
      </c>
      <c r="O823">
        <v>2.44692</v>
      </c>
      <c r="P823">
        <v>2.2501706049328498</v>
      </c>
    </row>
    <row r="824" spans="1:16" x14ac:dyDescent="0.25">
      <c r="A824">
        <v>4.0807624877056998</v>
      </c>
      <c r="B824">
        <v>0.18042070830941601</v>
      </c>
      <c r="C824">
        <v>3.2300689516675501E-2</v>
      </c>
      <c r="D824">
        <v>9.8664876188900796E-2</v>
      </c>
      <c r="E824">
        <v>4.9153059398606001E-2</v>
      </c>
      <c r="F824">
        <v>0.32341404226980702</v>
      </c>
      <c r="G824">
        <v>2.2035274642249799E-2</v>
      </c>
      <c r="H824">
        <v>8.7627194502855096E-2</v>
      </c>
      <c r="I824">
        <v>4.9156983621632304E-3</v>
      </c>
      <c r="J824">
        <v>2.3800251999157199E-2</v>
      </c>
      <c r="K824">
        <v>0.10822850432144</v>
      </c>
      <c r="L824">
        <v>1.8661711281271101E-3</v>
      </c>
      <c r="M824">
        <v>3.5279903783601898E-4</v>
      </c>
      <c r="N824">
        <v>3.4795494157165499E-2</v>
      </c>
      <c r="O824">
        <v>2.44692</v>
      </c>
      <c r="P824">
        <v>2.2501706049328498</v>
      </c>
    </row>
    <row r="825" spans="1:16" x14ac:dyDescent="0.25">
      <c r="A825">
        <v>4.0857269189559497</v>
      </c>
      <c r="B825">
        <v>0.18122930071896501</v>
      </c>
      <c r="C825">
        <v>3.2432557949681397E-2</v>
      </c>
      <c r="D825">
        <v>9.9050321045207501E-2</v>
      </c>
      <c r="E825">
        <v>4.8849437536590497E-2</v>
      </c>
      <c r="F825">
        <v>0.32280107981192002</v>
      </c>
      <c r="G825">
        <v>2.1926905251228999E-2</v>
      </c>
      <c r="H825">
        <v>8.7447772283191297E-2</v>
      </c>
      <c r="I825">
        <v>4.8985297996429599E-3</v>
      </c>
      <c r="J825">
        <v>2.3662123856877999E-2</v>
      </c>
      <c r="K825">
        <v>0.10785451975594</v>
      </c>
      <c r="L825">
        <v>1.8661711281271101E-3</v>
      </c>
      <c r="M825">
        <v>3.5279903783601898E-4</v>
      </c>
      <c r="N825">
        <v>3.4795494157165499E-2</v>
      </c>
      <c r="O825">
        <v>2.44692</v>
      </c>
      <c r="P825">
        <v>2.2501706049328498</v>
      </c>
    </row>
    <row r="826" spans="1:16" x14ac:dyDescent="0.25">
      <c r="A826">
        <v>4.0906913502061997</v>
      </c>
      <c r="B826">
        <v>0.18203789312851501</v>
      </c>
      <c r="C826">
        <v>3.2564426382687403E-2</v>
      </c>
      <c r="D826">
        <v>9.9435765901514206E-2</v>
      </c>
      <c r="E826">
        <v>4.8545815674574999E-2</v>
      </c>
      <c r="F826">
        <v>0.32218811735403202</v>
      </c>
      <c r="G826">
        <v>2.1814993820767199E-2</v>
      </c>
      <c r="H826">
        <v>8.7268350063527497E-2</v>
      </c>
      <c r="I826">
        <v>4.8813612371226799E-3</v>
      </c>
      <c r="J826">
        <v>2.35441803818482E-2</v>
      </c>
      <c r="K826">
        <v>0.10748053519044</v>
      </c>
      <c r="L826">
        <v>1.8661711281271101E-3</v>
      </c>
      <c r="M826">
        <v>3.5279903783601898E-4</v>
      </c>
      <c r="N826">
        <v>3.4795494157165499E-2</v>
      </c>
      <c r="O826">
        <v>2.44692</v>
      </c>
      <c r="P826">
        <v>2.2501706049328498</v>
      </c>
    </row>
    <row r="827" spans="1:16" x14ac:dyDescent="0.25">
      <c r="A827">
        <v>4.0956557814564496</v>
      </c>
      <c r="B827">
        <v>0.18284648553806401</v>
      </c>
      <c r="C827">
        <v>3.2696294815693402E-2</v>
      </c>
      <c r="D827">
        <v>9.9821210757820994E-2</v>
      </c>
      <c r="E827">
        <v>4.8242193812559397E-2</v>
      </c>
      <c r="F827">
        <v>0.32157515489614402</v>
      </c>
      <c r="G827">
        <v>2.1703082390305498E-2</v>
      </c>
      <c r="H827">
        <v>8.7088927843863698E-2</v>
      </c>
      <c r="I827">
        <v>4.8641926746023998E-3</v>
      </c>
      <c r="J827">
        <v>2.3426236906818301E-2</v>
      </c>
      <c r="K827">
        <v>0.10710655062494</v>
      </c>
      <c r="L827">
        <v>1.8661711281271101E-3</v>
      </c>
      <c r="M827">
        <v>3.5279903783601898E-4</v>
      </c>
      <c r="N827">
        <v>3.4795494157165499E-2</v>
      </c>
      <c r="O827">
        <v>2.44692</v>
      </c>
      <c r="P827">
        <v>2.2501706049328498</v>
      </c>
    </row>
    <row r="828" spans="1:16" x14ac:dyDescent="0.25">
      <c r="A828">
        <v>4.1006202127067004</v>
      </c>
      <c r="B828">
        <v>0.18365507794761299</v>
      </c>
      <c r="C828">
        <v>3.2828163248699298E-2</v>
      </c>
      <c r="D828">
        <v>0.100206655614127</v>
      </c>
      <c r="E828">
        <v>4.79385719505439E-2</v>
      </c>
      <c r="F828">
        <v>0.32096219243825702</v>
      </c>
      <c r="G828">
        <v>2.1591170959843701E-2</v>
      </c>
      <c r="H828">
        <v>8.6909505624199801E-2</v>
      </c>
      <c r="I828">
        <v>4.8470241120821198E-3</v>
      </c>
      <c r="J828">
        <v>2.3308293431788401E-2</v>
      </c>
      <c r="K828">
        <v>0.10673256605944</v>
      </c>
      <c r="L828">
        <v>1.8661711281271101E-3</v>
      </c>
      <c r="M828">
        <v>3.5279903783601898E-4</v>
      </c>
      <c r="N828">
        <v>3.4795494157165499E-2</v>
      </c>
      <c r="O828">
        <v>2.44692</v>
      </c>
      <c r="P828">
        <v>2.2501706049328498</v>
      </c>
    </row>
    <row r="829" spans="1:16" x14ac:dyDescent="0.25">
      <c r="A829">
        <v>4.1055846439569503</v>
      </c>
      <c r="B829">
        <v>0.18446367035716299</v>
      </c>
      <c r="C829">
        <v>3.29600316817052E-2</v>
      </c>
      <c r="D829">
        <v>0.100592100470434</v>
      </c>
      <c r="E829">
        <v>4.7634950088528298E-2</v>
      </c>
      <c r="F829">
        <v>0.32034922998036902</v>
      </c>
      <c r="G829">
        <v>2.1479259529382001E-2</v>
      </c>
      <c r="H829">
        <v>8.6726006512336598E-2</v>
      </c>
      <c r="I829">
        <v>4.8298555495618397E-3</v>
      </c>
      <c r="J829">
        <v>2.3190349956758598E-2</v>
      </c>
      <c r="K829">
        <v>0.10635858149393999</v>
      </c>
      <c r="L829">
        <v>1.8661711281271101E-3</v>
      </c>
      <c r="M829">
        <v>3.5279903783601898E-4</v>
      </c>
      <c r="N829">
        <v>3.4795494157165499E-2</v>
      </c>
      <c r="O829">
        <v>2.44692</v>
      </c>
      <c r="P829">
        <v>2.2501706049328498</v>
      </c>
    </row>
    <row r="830" spans="1:16" x14ac:dyDescent="0.25">
      <c r="A830">
        <v>4.1105490752072003</v>
      </c>
      <c r="B830">
        <v>0.18527226276671199</v>
      </c>
      <c r="C830">
        <v>3.3091900114711199E-2</v>
      </c>
      <c r="D830">
        <v>0.100977545326741</v>
      </c>
      <c r="E830">
        <v>4.7331328226512703E-2</v>
      </c>
      <c r="F830">
        <v>0.31973626752248202</v>
      </c>
      <c r="G830">
        <v>2.13673480989202E-2</v>
      </c>
      <c r="H830">
        <v>8.6499861761254099E-2</v>
      </c>
      <c r="I830">
        <v>4.8126869870415596E-3</v>
      </c>
      <c r="J830">
        <v>2.3072406481728699E-2</v>
      </c>
      <c r="K830">
        <v>0.10598459692844001</v>
      </c>
      <c r="L830">
        <v>1.8661711281271101E-3</v>
      </c>
      <c r="M830">
        <v>3.5279903783601898E-4</v>
      </c>
      <c r="N830">
        <v>3.4795494157165499E-2</v>
      </c>
      <c r="O830">
        <v>2.44692</v>
      </c>
      <c r="P830">
        <v>2.2501706049328498</v>
      </c>
    </row>
    <row r="831" spans="1:16" x14ac:dyDescent="0.25">
      <c r="A831">
        <v>4.1155135064574502</v>
      </c>
      <c r="B831">
        <v>0.186080855176261</v>
      </c>
      <c r="C831">
        <v>3.3223768547717199E-2</v>
      </c>
      <c r="D831">
        <v>0.10119774798839</v>
      </c>
      <c r="E831">
        <v>4.7027706364497199E-2</v>
      </c>
      <c r="F831">
        <v>0.31912330506459402</v>
      </c>
      <c r="G831">
        <v>2.1255436668458499E-2</v>
      </c>
      <c r="H831">
        <v>8.6273717010171697E-2</v>
      </c>
      <c r="I831">
        <v>4.7955184245212796E-3</v>
      </c>
      <c r="J831">
        <v>2.29544630066989E-2</v>
      </c>
      <c r="K831">
        <v>0.105610612362941</v>
      </c>
      <c r="L831">
        <v>1.8661711281271101E-3</v>
      </c>
      <c r="M831">
        <v>3.5279903783601898E-4</v>
      </c>
      <c r="N831">
        <v>3.4795494157165499E-2</v>
      </c>
      <c r="O831">
        <v>2.44692</v>
      </c>
      <c r="P831">
        <v>2.2501706049328498</v>
      </c>
    </row>
    <row r="832" spans="1:16" x14ac:dyDescent="0.25">
      <c r="A832">
        <v>4.1204779377077001</v>
      </c>
      <c r="B832">
        <v>0.186889447585811</v>
      </c>
      <c r="C832">
        <v>3.3355636980723101E-2</v>
      </c>
      <c r="D832">
        <v>0.10140445714002801</v>
      </c>
      <c r="E832">
        <v>4.6724084502481597E-2</v>
      </c>
      <c r="F832">
        <v>0.31851034260670602</v>
      </c>
      <c r="G832">
        <v>2.1143525237996699E-2</v>
      </c>
      <c r="H832">
        <v>8.6047572259089294E-2</v>
      </c>
      <c r="I832">
        <v>4.7783498620010004E-3</v>
      </c>
      <c r="J832">
        <v>2.2836519531669E-2</v>
      </c>
      <c r="K832">
        <v>0.105236627797441</v>
      </c>
      <c r="L832">
        <v>1.8661711281271101E-3</v>
      </c>
      <c r="M832">
        <v>3.5279903783601898E-4</v>
      </c>
      <c r="N832">
        <v>3.4795494157165499E-2</v>
      </c>
      <c r="O832">
        <v>2.44692</v>
      </c>
      <c r="P832">
        <v>2.2501706049328498</v>
      </c>
    </row>
    <row r="833" spans="1:16" x14ac:dyDescent="0.25">
      <c r="A833">
        <v>4.12544236895795</v>
      </c>
      <c r="B833">
        <v>0.18769803999536</v>
      </c>
      <c r="C833">
        <v>3.34875054137291E-2</v>
      </c>
      <c r="D833">
        <v>0.101611166291667</v>
      </c>
      <c r="E833">
        <v>4.6420462640466099E-2</v>
      </c>
      <c r="F833">
        <v>0.31789738014881902</v>
      </c>
      <c r="G833">
        <v>2.1031613807534998E-2</v>
      </c>
      <c r="H833">
        <v>8.5821427508006795E-2</v>
      </c>
      <c r="I833">
        <v>4.7611812994807299E-3</v>
      </c>
      <c r="J833">
        <v>2.27185760566391E-2</v>
      </c>
      <c r="K833">
        <v>0.104862643231941</v>
      </c>
      <c r="L833">
        <v>1.8661711281271101E-3</v>
      </c>
      <c r="M833">
        <v>3.5279903783601898E-4</v>
      </c>
      <c r="N833">
        <v>3.4795494157165499E-2</v>
      </c>
      <c r="O833">
        <v>2.44692</v>
      </c>
      <c r="P833">
        <v>2.2501706049328498</v>
      </c>
    </row>
    <row r="834" spans="1:16" x14ac:dyDescent="0.25">
      <c r="A834">
        <v>4.1304068002081999</v>
      </c>
      <c r="B834">
        <v>0.188506632404909</v>
      </c>
      <c r="C834">
        <v>3.3686281506813E-2</v>
      </c>
      <c r="D834">
        <v>0.10181787544330501</v>
      </c>
      <c r="E834">
        <v>4.6116840778450602E-2</v>
      </c>
      <c r="F834">
        <v>0.31728441769093102</v>
      </c>
      <c r="G834">
        <v>2.0919702377073201E-2</v>
      </c>
      <c r="H834">
        <v>8.5595282756924407E-2</v>
      </c>
      <c r="I834">
        <v>4.7440127369604498E-3</v>
      </c>
      <c r="J834">
        <v>2.2600632581609301E-2</v>
      </c>
      <c r="K834">
        <v>0.104488658666441</v>
      </c>
      <c r="L834">
        <v>1.8661711281271101E-3</v>
      </c>
      <c r="M834">
        <v>3.5279903783601898E-4</v>
      </c>
      <c r="N834">
        <v>3.4795494157165499E-2</v>
      </c>
      <c r="O834">
        <v>2.44692</v>
      </c>
      <c r="P834">
        <v>2.2501706049328498</v>
      </c>
    </row>
    <row r="835" spans="1:16" x14ac:dyDescent="0.25">
      <c r="A835">
        <v>4.1353712314584499</v>
      </c>
      <c r="B835">
        <v>0.189315224814459</v>
      </c>
      <c r="C835">
        <v>3.3943645762251298E-2</v>
      </c>
      <c r="D835">
        <v>0.102024584594943</v>
      </c>
      <c r="E835">
        <v>4.5813180950877198E-2</v>
      </c>
      <c r="F835">
        <v>0.31667145523304402</v>
      </c>
      <c r="G835">
        <v>2.0807790946611501E-2</v>
      </c>
      <c r="H835">
        <v>8.5369138005842005E-2</v>
      </c>
      <c r="I835">
        <v>4.7268441744401698E-3</v>
      </c>
      <c r="J835">
        <v>2.2482689106579402E-2</v>
      </c>
      <c r="K835">
        <v>0.104114674100941</v>
      </c>
      <c r="L835">
        <v>1.8661711281271101E-3</v>
      </c>
      <c r="M835">
        <v>3.5279903783601898E-4</v>
      </c>
      <c r="N835">
        <v>3.4795494157165499E-2</v>
      </c>
      <c r="O835">
        <v>2.44692</v>
      </c>
      <c r="P835">
        <v>2.2501706049328498</v>
      </c>
    </row>
    <row r="836" spans="1:16" x14ac:dyDescent="0.25">
      <c r="A836">
        <v>4.1403356627086998</v>
      </c>
      <c r="B836">
        <v>0.19012381722400801</v>
      </c>
      <c r="C836">
        <v>3.42010100176895E-2</v>
      </c>
      <c r="D836">
        <v>0.10223129374658201</v>
      </c>
      <c r="E836">
        <v>4.5509472305800498E-2</v>
      </c>
      <c r="F836">
        <v>0.31605849277515602</v>
      </c>
      <c r="G836">
        <v>2.06958795161497E-2</v>
      </c>
      <c r="H836">
        <v>8.5142993254759602E-2</v>
      </c>
      <c r="I836">
        <v>4.7096756119198897E-3</v>
      </c>
      <c r="J836">
        <v>2.2364745631549499E-2</v>
      </c>
      <c r="K836">
        <v>0.10374068953544099</v>
      </c>
      <c r="L836">
        <v>1.8661711281271101E-3</v>
      </c>
      <c r="M836">
        <v>3.5279903783601898E-4</v>
      </c>
      <c r="N836">
        <v>3.4795494157165499E-2</v>
      </c>
      <c r="O836">
        <v>2.44692</v>
      </c>
      <c r="P836">
        <v>2.2501706049328498</v>
      </c>
    </row>
    <row r="837" spans="1:16" x14ac:dyDescent="0.25">
      <c r="A837">
        <v>4.1453000939589497</v>
      </c>
      <c r="B837">
        <v>0.19093240963355701</v>
      </c>
      <c r="C837">
        <v>3.4458374273127701E-2</v>
      </c>
      <c r="D837">
        <v>0.10243800289822</v>
      </c>
      <c r="E837">
        <v>4.5205763660723701E-2</v>
      </c>
      <c r="F837">
        <v>0.31532990997498</v>
      </c>
      <c r="G837">
        <v>2.0583968085687999E-2</v>
      </c>
      <c r="H837">
        <v>8.49168485036772E-2</v>
      </c>
      <c r="I837">
        <v>4.6946158754346198E-3</v>
      </c>
      <c r="J837">
        <v>2.22468021565197E-2</v>
      </c>
      <c r="K837">
        <v>0.10336670496994101</v>
      </c>
      <c r="L837">
        <v>1.8661711281271101E-3</v>
      </c>
      <c r="M837">
        <v>3.5279903783601898E-4</v>
      </c>
      <c r="N837">
        <v>3.4795494157165499E-2</v>
      </c>
      <c r="O837">
        <v>2.44692</v>
      </c>
      <c r="P837">
        <v>2.2501706049328498</v>
      </c>
    </row>
    <row r="838" spans="1:16" x14ac:dyDescent="0.25">
      <c r="A838">
        <v>4.1502645252091996</v>
      </c>
      <c r="B838">
        <v>0.19174100204310701</v>
      </c>
      <c r="C838">
        <v>3.4715738528565902E-2</v>
      </c>
      <c r="D838">
        <v>0.10264471204985801</v>
      </c>
      <c r="E838">
        <v>4.4902055015646897E-2</v>
      </c>
      <c r="F838">
        <v>0.31457595725906101</v>
      </c>
      <c r="G838">
        <v>2.0473077777244102E-2</v>
      </c>
      <c r="H838">
        <v>8.4690703752594701E-2</v>
      </c>
      <c r="I838">
        <v>4.6923204860812402E-3</v>
      </c>
      <c r="J838">
        <v>2.21288586814898E-2</v>
      </c>
      <c r="K838">
        <v>0.102992720404441</v>
      </c>
      <c r="L838">
        <v>1.8661711281271101E-3</v>
      </c>
      <c r="M838">
        <v>3.5279903783601898E-4</v>
      </c>
      <c r="N838">
        <v>3.4795494157165499E-2</v>
      </c>
      <c r="O838">
        <v>2.44692</v>
      </c>
      <c r="P838">
        <v>2.2501706049328498</v>
      </c>
    </row>
    <row r="839" spans="1:16" x14ac:dyDescent="0.25">
      <c r="A839">
        <v>4.1552289564594496</v>
      </c>
      <c r="B839">
        <v>0.19254959445265599</v>
      </c>
      <c r="C839">
        <v>3.4973102784004097E-2</v>
      </c>
      <c r="D839">
        <v>0.102851421201496</v>
      </c>
      <c r="E839">
        <v>4.4598346370570099E-2</v>
      </c>
      <c r="F839">
        <v>0.31382200454314202</v>
      </c>
      <c r="G839">
        <v>2.0363576831125399E-2</v>
      </c>
      <c r="H839">
        <v>8.4464559001512299E-2</v>
      </c>
      <c r="I839">
        <v>4.6900250967278597E-3</v>
      </c>
      <c r="J839">
        <v>2.20109152064599E-2</v>
      </c>
      <c r="K839">
        <v>0.10264495628192</v>
      </c>
      <c r="L839">
        <v>1.8661711281271101E-3</v>
      </c>
      <c r="M839">
        <v>3.5279903783601898E-4</v>
      </c>
      <c r="N839">
        <v>3.4795494157165499E-2</v>
      </c>
      <c r="O839">
        <v>2.44692</v>
      </c>
      <c r="P839">
        <v>2.2501706049328498</v>
      </c>
    </row>
    <row r="840" spans="1:16" x14ac:dyDescent="0.25">
      <c r="A840">
        <v>4.1601933877097101</v>
      </c>
      <c r="B840">
        <v>0.19335818686220599</v>
      </c>
      <c r="C840">
        <v>3.5230467039442402E-2</v>
      </c>
      <c r="D840">
        <v>0.10305813035313501</v>
      </c>
      <c r="E840">
        <v>4.4294637725493302E-2</v>
      </c>
      <c r="F840">
        <v>0.31306805182722303</v>
      </c>
      <c r="G840">
        <v>2.0254075885006599E-2</v>
      </c>
      <c r="H840">
        <v>8.4219548504889205E-2</v>
      </c>
      <c r="I840">
        <v>4.6877297073744696E-3</v>
      </c>
      <c r="J840">
        <v>2.1899634986453101E-2</v>
      </c>
      <c r="K840">
        <v>0.102304363196107</v>
      </c>
      <c r="L840">
        <v>1.8661711281271101E-3</v>
      </c>
      <c r="M840">
        <v>3.5279903783601898E-4</v>
      </c>
      <c r="N840">
        <v>3.4795494157165499E-2</v>
      </c>
      <c r="O840">
        <v>2.44692</v>
      </c>
      <c r="P840">
        <v>2.2501706049328498</v>
      </c>
    </row>
    <row r="841" spans="1:16" x14ac:dyDescent="0.25">
      <c r="A841">
        <v>4.1651578189599601</v>
      </c>
      <c r="B841">
        <v>0.19416677927175499</v>
      </c>
      <c r="C841">
        <v>3.5487831294880597E-2</v>
      </c>
      <c r="D841">
        <v>0.103264839504773</v>
      </c>
      <c r="E841">
        <v>4.3990929080416498E-2</v>
      </c>
      <c r="F841">
        <v>0.31231409911130498</v>
      </c>
      <c r="G841">
        <v>2.01445749388879E-2</v>
      </c>
      <c r="H841">
        <v>8.3946064534451206E-2</v>
      </c>
      <c r="I841">
        <v>4.68543431802109E-3</v>
      </c>
      <c r="J841">
        <v>2.1797234450661399E-2</v>
      </c>
      <c r="K841">
        <v>0.10196377011029401</v>
      </c>
      <c r="L841">
        <v>1.8661711281271101E-3</v>
      </c>
      <c r="M841">
        <v>3.5279903783601898E-4</v>
      </c>
      <c r="N841">
        <v>3.4795494157165499E-2</v>
      </c>
      <c r="O841">
        <v>2.44692</v>
      </c>
      <c r="P841">
        <v>2.2501706049328498</v>
      </c>
    </row>
    <row r="842" spans="1:16" x14ac:dyDescent="0.25">
      <c r="A842">
        <v>4.17012225021021</v>
      </c>
      <c r="B842">
        <v>0.19497537168130399</v>
      </c>
      <c r="C842">
        <v>3.5745195550318798E-2</v>
      </c>
      <c r="D842">
        <v>0.10347154865641101</v>
      </c>
      <c r="E842">
        <v>4.3687220435339798E-2</v>
      </c>
      <c r="F842">
        <v>0.31156014639538598</v>
      </c>
      <c r="G842">
        <v>2.0035073992769201E-2</v>
      </c>
      <c r="H842">
        <v>8.3672580564013194E-2</v>
      </c>
      <c r="I842">
        <v>4.6831389286677103E-3</v>
      </c>
      <c r="J842">
        <v>2.1694833914869802E-2</v>
      </c>
      <c r="K842">
        <v>0.10162317702448199</v>
      </c>
      <c r="L842">
        <v>1.8661711281271101E-3</v>
      </c>
      <c r="M842">
        <v>3.5279903783601898E-4</v>
      </c>
      <c r="N842">
        <v>3.4795494157165499E-2</v>
      </c>
      <c r="O842">
        <v>2.44692</v>
      </c>
      <c r="P842">
        <v>2.2501706049328498</v>
      </c>
    </row>
    <row r="843" spans="1:16" x14ac:dyDescent="0.25">
      <c r="A843">
        <v>4.1750866814604599</v>
      </c>
      <c r="B843">
        <v>0.195783964090854</v>
      </c>
      <c r="C843">
        <v>3.6002559805756999E-2</v>
      </c>
      <c r="D843">
        <v>0.10367825780805</v>
      </c>
      <c r="E843">
        <v>4.3383511790262903E-2</v>
      </c>
      <c r="F843">
        <v>0.31080619367946699</v>
      </c>
      <c r="G843">
        <v>1.9925573046650501E-2</v>
      </c>
      <c r="H843">
        <v>8.3399096593575195E-2</v>
      </c>
      <c r="I843">
        <v>4.6808435393143298E-3</v>
      </c>
      <c r="J843">
        <v>2.15924333790781E-2</v>
      </c>
      <c r="K843">
        <v>0.101282583938669</v>
      </c>
      <c r="L843">
        <v>1.8661711281271101E-3</v>
      </c>
      <c r="M843">
        <v>3.5279903783601898E-4</v>
      </c>
      <c r="N843">
        <v>3.4795494157165499E-2</v>
      </c>
      <c r="O843">
        <v>2.44692</v>
      </c>
      <c r="P843">
        <v>2.2501706049328498</v>
      </c>
    </row>
    <row r="844" spans="1:16" x14ac:dyDescent="0.25">
      <c r="A844">
        <v>4.1800511127107098</v>
      </c>
      <c r="B844">
        <v>0.196592556500403</v>
      </c>
      <c r="C844">
        <v>3.6259924061195201E-2</v>
      </c>
      <c r="D844">
        <v>0.103884966959688</v>
      </c>
      <c r="E844">
        <v>4.3079803145186203E-2</v>
      </c>
      <c r="F844">
        <v>0.310052240963548</v>
      </c>
      <c r="G844">
        <v>1.9816072100531799E-2</v>
      </c>
      <c r="H844">
        <v>8.3125612623137196E-2</v>
      </c>
      <c r="I844">
        <v>4.6785481499609398E-3</v>
      </c>
      <c r="J844">
        <v>2.1490032843286499E-2</v>
      </c>
      <c r="K844">
        <v>0.100941990852856</v>
      </c>
      <c r="L844">
        <v>1.8661711281271101E-3</v>
      </c>
      <c r="M844">
        <v>3.5279903783601898E-4</v>
      </c>
      <c r="N844">
        <v>3.4795494157165499E-2</v>
      </c>
      <c r="O844">
        <v>2.44692</v>
      </c>
      <c r="P844">
        <v>2.2501706049328498</v>
      </c>
    </row>
    <row r="845" spans="1:16" x14ac:dyDescent="0.25">
      <c r="A845">
        <v>4.1850155439609598</v>
      </c>
      <c r="B845">
        <v>0.197401148909952</v>
      </c>
      <c r="C845">
        <v>3.6517288316633402E-2</v>
      </c>
      <c r="D845">
        <v>0.104092057552953</v>
      </c>
      <c r="E845">
        <v>4.2776094500109399E-2</v>
      </c>
      <c r="F845">
        <v>0.30929828824762901</v>
      </c>
      <c r="G845">
        <v>1.9706571154413099E-2</v>
      </c>
      <c r="H845">
        <v>8.2852128652699197E-2</v>
      </c>
      <c r="I845">
        <v>4.6762527606075601E-3</v>
      </c>
      <c r="J845">
        <v>2.1387632307494801E-2</v>
      </c>
      <c r="K845">
        <v>0.10060139776704401</v>
      </c>
      <c r="L845">
        <v>1.8661711281271101E-3</v>
      </c>
      <c r="M845">
        <v>3.5279903783601898E-4</v>
      </c>
      <c r="N845">
        <v>3.4795494157165499E-2</v>
      </c>
      <c r="O845">
        <v>2.44692</v>
      </c>
      <c r="P845">
        <v>2.2501706049328498</v>
      </c>
    </row>
    <row r="846" spans="1:16" x14ac:dyDescent="0.25">
      <c r="A846">
        <v>4.1899799752112097</v>
      </c>
      <c r="B846">
        <v>0.198209741319502</v>
      </c>
      <c r="C846">
        <v>3.67746525720717E-2</v>
      </c>
      <c r="D846">
        <v>0.10444982339150199</v>
      </c>
      <c r="E846">
        <v>4.2472385855032602E-2</v>
      </c>
      <c r="F846">
        <v>0.30854433553171101</v>
      </c>
      <c r="G846">
        <v>1.95970702082943E-2</v>
      </c>
      <c r="H846">
        <v>8.2578644682261199E-2</v>
      </c>
      <c r="I846">
        <v>4.6739573712541796E-3</v>
      </c>
      <c r="J846">
        <v>2.12852317717032E-2</v>
      </c>
      <c r="K846">
        <v>0.100260804681231</v>
      </c>
      <c r="L846">
        <v>1.8661711281271101E-3</v>
      </c>
      <c r="M846">
        <v>3.5279903783601898E-4</v>
      </c>
      <c r="N846">
        <v>3.4795494157165499E-2</v>
      </c>
      <c r="O846">
        <v>2.44692</v>
      </c>
      <c r="P846">
        <v>2.2501706049328498</v>
      </c>
    </row>
    <row r="847" spans="1:16" x14ac:dyDescent="0.25">
      <c r="A847">
        <v>4.1949444064614596</v>
      </c>
      <c r="B847">
        <v>0.19901833372905101</v>
      </c>
      <c r="C847">
        <v>3.7032016827509902E-2</v>
      </c>
      <c r="D847">
        <v>0.104807589230052</v>
      </c>
      <c r="E847">
        <v>4.2168677209955797E-2</v>
      </c>
      <c r="F847">
        <v>0.30779038281579202</v>
      </c>
      <c r="G847">
        <v>1.94875692621756E-2</v>
      </c>
      <c r="H847">
        <v>8.23051607118232E-2</v>
      </c>
      <c r="I847">
        <v>4.6716619819007904E-3</v>
      </c>
      <c r="J847">
        <v>2.1182831235911598E-2</v>
      </c>
      <c r="K847">
        <v>9.9920211595418904E-2</v>
      </c>
      <c r="L847">
        <v>1.8661711281271101E-3</v>
      </c>
      <c r="M847">
        <v>3.5279903783601898E-4</v>
      </c>
      <c r="N847">
        <v>3.4795494157165499E-2</v>
      </c>
      <c r="O847">
        <v>2.44692</v>
      </c>
      <c r="P847">
        <v>2.2501706049328498</v>
      </c>
    </row>
    <row r="848" spans="1:16" x14ac:dyDescent="0.25">
      <c r="A848">
        <v>4.1999088377117104</v>
      </c>
      <c r="B848">
        <v>0.19982692613860001</v>
      </c>
      <c r="C848">
        <v>3.7289381082948103E-2</v>
      </c>
      <c r="D848">
        <v>0.105165355068601</v>
      </c>
      <c r="E848">
        <v>4.1864968564879097E-2</v>
      </c>
      <c r="F848">
        <v>0.30703643009987303</v>
      </c>
      <c r="G848">
        <v>1.9378068316056901E-2</v>
      </c>
      <c r="H848">
        <v>8.2031676741385201E-2</v>
      </c>
      <c r="I848">
        <v>4.6693665925474099E-3</v>
      </c>
      <c r="J848">
        <v>2.10804307001199E-2</v>
      </c>
      <c r="K848">
        <v>9.9579618509606296E-2</v>
      </c>
      <c r="L848">
        <v>1.8661711281271101E-3</v>
      </c>
      <c r="M848">
        <v>3.5279903783601898E-4</v>
      </c>
      <c r="N848">
        <v>3.4795494157165499E-2</v>
      </c>
      <c r="O848">
        <v>2.44692</v>
      </c>
      <c r="P848">
        <v>2.2501706049328498</v>
      </c>
    </row>
    <row r="849" spans="1:16" x14ac:dyDescent="0.25">
      <c r="A849">
        <v>4.2048732689619603</v>
      </c>
      <c r="B849">
        <v>0.20063551854815001</v>
      </c>
      <c r="C849">
        <v>3.7546745338386298E-2</v>
      </c>
      <c r="D849">
        <v>0.10552312090715101</v>
      </c>
      <c r="E849">
        <v>4.1561259919802203E-2</v>
      </c>
      <c r="F849">
        <v>0.30628247738395398</v>
      </c>
      <c r="G849">
        <v>1.9268567369938198E-2</v>
      </c>
      <c r="H849">
        <v>8.1758192770947105E-2</v>
      </c>
      <c r="I849">
        <v>4.6670712031940302E-3</v>
      </c>
      <c r="J849">
        <v>2.0978030164328199E-2</v>
      </c>
      <c r="K849">
        <v>9.9239025423793606E-2</v>
      </c>
      <c r="L849">
        <v>1.8661711281271101E-3</v>
      </c>
      <c r="M849">
        <v>3.5279903783601898E-4</v>
      </c>
      <c r="N849">
        <v>3.4795494157165499E-2</v>
      </c>
      <c r="O849">
        <v>2.44692</v>
      </c>
      <c r="P849">
        <v>2.2501706049328498</v>
      </c>
    </row>
    <row r="850" spans="1:16" x14ac:dyDescent="0.25">
      <c r="A850">
        <v>4.2098377002122103</v>
      </c>
      <c r="B850">
        <v>0.20144411095769901</v>
      </c>
      <c r="C850">
        <v>3.7782936293184001E-2</v>
      </c>
      <c r="D850">
        <v>0.10588088674570099</v>
      </c>
      <c r="E850">
        <v>4.1257551274725503E-2</v>
      </c>
      <c r="F850">
        <v>0.30564730415971098</v>
      </c>
      <c r="G850">
        <v>1.9159066423819499E-2</v>
      </c>
      <c r="H850">
        <v>8.1484708800509106E-2</v>
      </c>
      <c r="I850">
        <v>4.6647758138406497E-3</v>
      </c>
      <c r="J850">
        <v>2.0875629628536601E-2</v>
      </c>
      <c r="K850">
        <v>9.8898432337980999E-2</v>
      </c>
      <c r="L850">
        <v>1.8661711281271101E-3</v>
      </c>
      <c r="M850">
        <v>3.5279903783601898E-4</v>
      </c>
      <c r="N850">
        <v>3.4795494157165499E-2</v>
      </c>
      <c r="O850">
        <v>2.44692</v>
      </c>
      <c r="P850">
        <v>2.2501706049328498</v>
      </c>
    </row>
    <row r="851" spans="1:16" x14ac:dyDescent="0.25">
      <c r="A851">
        <v>4.2148021314624602</v>
      </c>
      <c r="B851">
        <v>0.20225270336724799</v>
      </c>
      <c r="C851">
        <v>3.8017604186281001E-2</v>
      </c>
      <c r="D851">
        <v>0.10623865258425</v>
      </c>
      <c r="E851">
        <v>4.1048678909350801E-2</v>
      </c>
      <c r="F851">
        <v>0.30513960056081502</v>
      </c>
      <c r="G851">
        <v>1.9049565477700699E-2</v>
      </c>
      <c r="H851">
        <v>8.1226279324726799E-2</v>
      </c>
      <c r="I851">
        <v>4.6624804244872597E-3</v>
      </c>
      <c r="J851">
        <v>2.0773229092744899E-2</v>
      </c>
      <c r="K851">
        <v>9.8557839252168294E-2</v>
      </c>
      <c r="L851">
        <v>1.8661711281271101E-3</v>
      </c>
      <c r="M851">
        <v>3.5279903783601898E-4</v>
      </c>
      <c r="N851">
        <v>3.4795494157165499E-2</v>
      </c>
      <c r="O851">
        <v>2.44692</v>
      </c>
      <c r="P851">
        <v>2.2501706049328498</v>
      </c>
    </row>
    <row r="852" spans="1:16" x14ac:dyDescent="0.25">
      <c r="A852">
        <v>4.2197665627127101</v>
      </c>
      <c r="B852">
        <v>0.20306129577679799</v>
      </c>
      <c r="C852">
        <v>3.8252272079378001E-2</v>
      </c>
      <c r="D852">
        <v>0.1065964184228</v>
      </c>
      <c r="E852">
        <v>4.0909516511532303E-2</v>
      </c>
      <c r="F852">
        <v>0.304631896961918</v>
      </c>
      <c r="G852">
        <v>1.8940064531582E-2</v>
      </c>
      <c r="H852">
        <v>8.0988165823237701E-2</v>
      </c>
      <c r="I852">
        <v>4.66018503513388E-3</v>
      </c>
      <c r="J852">
        <v>2.0670828556953302E-2</v>
      </c>
      <c r="K852">
        <v>9.8217246166355701E-2</v>
      </c>
      <c r="L852">
        <v>1.8661711281271101E-3</v>
      </c>
      <c r="M852">
        <v>3.5279903783601898E-4</v>
      </c>
      <c r="N852">
        <v>3.4795494157165499E-2</v>
      </c>
      <c r="O852">
        <v>2.44692</v>
      </c>
      <c r="P852">
        <v>2.2501706049328498</v>
      </c>
    </row>
    <row r="853" spans="1:16" x14ac:dyDescent="0.25">
      <c r="A853">
        <v>4.22473099396296</v>
      </c>
      <c r="B853">
        <v>0.20386988818634699</v>
      </c>
      <c r="C853">
        <v>3.8486939972475001E-2</v>
      </c>
      <c r="D853">
        <v>0.10695418426135</v>
      </c>
      <c r="E853">
        <v>4.0770354113713901E-2</v>
      </c>
      <c r="F853">
        <v>0.30412419336302199</v>
      </c>
      <c r="G853">
        <v>1.8830563585463301E-2</v>
      </c>
      <c r="H853">
        <v>8.0750052321748603E-2</v>
      </c>
      <c r="I853">
        <v>4.6578896457805004E-3</v>
      </c>
      <c r="J853">
        <v>2.0568428021161701E-2</v>
      </c>
      <c r="K853">
        <v>9.7876653080542997E-2</v>
      </c>
      <c r="L853">
        <v>1.8661711281271101E-3</v>
      </c>
      <c r="M853">
        <v>3.5279903783601898E-4</v>
      </c>
      <c r="N853">
        <v>3.4795494157165499E-2</v>
      </c>
      <c r="O853">
        <v>2.44692</v>
      </c>
      <c r="P853">
        <v>2.2501706049328498</v>
      </c>
    </row>
    <row r="854" spans="1:16" x14ac:dyDescent="0.25">
      <c r="A854">
        <v>4.22969542521321</v>
      </c>
      <c r="B854">
        <v>0.204678480595896</v>
      </c>
      <c r="C854">
        <v>3.8721607865572098E-2</v>
      </c>
      <c r="D854">
        <v>0.107311950099899</v>
      </c>
      <c r="E854">
        <v>4.0631191715895403E-2</v>
      </c>
      <c r="F854">
        <v>0.30361648976412597</v>
      </c>
      <c r="G854">
        <v>1.8721062639344602E-2</v>
      </c>
      <c r="H854">
        <v>8.0511938820259393E-2</v>
      </c>
      <c r="I854">
        <v>4.6553757935588799E-3</v>
      </c>
      <c r="J854">
        <v>2.0466027485369999E-2</v>
      </c>
      <c r="K854">
        <v>9.7466878495759704E-2</v>
      </c>
      <c r="L854">
        <v>1.8661711281271101E-3</v>
      </c>
      <c r="M854">
        <v>3.5279903783601898E-4</v>
      </c>
      <c r="N854">
        <v>3.4795494157165499E-2</v>
      </c>
      <c r="O854">
        <v>2.44692</v>
      </c>
      <c r="P854">
        <v>2.2501706049328498</v>
      </c>
    </row>
    <row r="855" spans="1:16" x14ac:dyDescent="0.25">
      <c r="A855">
        <v>4.2346598564634599</v>
      </c>
      <c r="B855">
        <v>0.205487073005446</v>
      </c>
      <c r="C855">
        <v>3.8956275758669098E-2</v>
      </c>
      <c r="D855">
        <v>0.107669715938449</v>
      </c>
      <c r="E855">
        <v>4.0492029318077001E-2</v>
      </c>
      <c r="F855">
        <v>0.30310878616522902</v>
      </c>
      <c r="G855">
        <v>1.8611561693225899E-2</v>
      </c>
      <c r="H855">
        <v>8.0273825318770295E-2</v>
      </c>
      <c r="I855">
        <v>4.6528273377600699E-3</v>
      </c>
      <c r="J855">
        <v>2.0372429431479301E-2</v>
      </c>
      <c r="K855">
        <v>9.7046145859572303E-2</v>
      </c>
      <c r="L855">
        <v>1.8661711281271101E-3</v>
      </c>
      <c r="M855">
        <v>3.5279903783601898E-4</v>
      </c>
      <c r="N855">
        <v>3.4795494157165499E-2</v>
      </c>
      <c r="O855">
        <v>2.44692</v>
      </c>
      <c r="P855">
        <v>2.2501706049328498</v>
      </c>
    </row>
    <row r="856" spans="1:16" x14ac:dyDescent="0.25">
      <c r="A856">
        <v>4.2396242877137098</v>
      </c>
      <c r="B856">
        <v>0.206295665414995</v>
      </c>
      <c r="C856">
        <v>3.9190943651766098E-2</v>
      </c>
      <c r="D856">
        <v>0.108027481776998</v>
      </c>
      <c r="E856">
        <v>4.03528669202586E-2</v>
      </c>
      <c r="F856">
        <v>0.302601082566333</v>
      </c>
      <c r="G856">
        <v>1.8496578599433999E-2</v>
      </c>
      <c r="H856">
        <v>8.0035711817281197E-2</v>
      </c>
      <c r="I856">
        <v>4.65027888196126E-3</v>
      </c>
      <c r="J856">
        <v>2.02874004152379E-2</v>
      </c>
      <c r="K856">
        <v>9.6625413223384901E-2</v>
      </c>
      <c r="L856">
        <v>1.8661711281271101E-3</v>
      </c>
      <c r="M856">
        <v>3.5279903783601898E-4</v>
      </c>
      <c r="N856">
        <v>3.4795494157165499E-2</v>
      </c>
      <c r="O856">
        <v>2.44692</v>
      </c>
      <c r="P856">
        <v>2.2501706049328498</v>
      </c>
    </row>
    <row r="857" spans="1:16" x14ac:dyDescent="0.25">
      <c r="A857">
        <v>4.2445887189639597</v>
      </c>
      <c r="B857">
        <v>0.207104257824544</v>
      </c>
      <c r="C857">
        <v>3.9425611544863098E-2</v>
      </c>
      <c r="D857">
        <v>0.10838524761554801</v>
      </c>
      <c r="E857">
        <v>4.0213704522440101E-2</v>
      </c>
      <c r="F857">
        <v>0.30209337896743699</v>
      </c>
      <c r="G857">
        <v>1.8350572701604902E-2</v>
      </c>
      <c r="H857">
        <v>7.9797598315792001E-2</v>
      </c>
      <c r="I857">
        <v>4.64773042616245E-3</v>
      </c>
      <c r="J857">
        <v>2.0202371398996399E-2</v>
      </c>
      <c r="K857">
        <v>9.6204680587197403E-2</v>
      </c>
      <c r="L857">
        <v>1.8661711281271101E-3</v>
      </c>
      <c r="M857">
        <v>3.5279903783601898E-4</v>
      </c>
      <c r="N857">
        <v>3.4795494157165499E-2</v>
      </c>
      <c r="O857">
        <v>2.44692</v>
      </c>
      <c r="P857">
        <v>2.2501706049328498</v>
      </c>
    </row>
    <row r="858" spans="1:16" x14ac:dyDescent="0.25">
      <c r="A858">
        <v>4.2495531502142097</v>
      </c>
      <c r="B858">
        <v>0.207912850234094</v>
      </c>
      <c r="C858">
        <v>3.9660279437960098E-2</v>
      </c>
      <c r="D858">
        <v>0.10874301345409799</v>
      </c>
      <c r="E858">
        <v>4.00745421246217E-2</v>
      </c>
      <c r="F858">
        <v>0.30161130630543198</v>
      </c>
      <c r="G858">
        <v>1.8204566803775999E-2</v>
      </c>
      <c r="H858">
        <v>7.9559484814302903E-2</v>
      </c>
      <c r="I858">
        <v>4.6451819703636401E-3</v>
      </c>
      <c r="J858">
        <v>2.0117342382755001E-2</v>
      </c>
      <c r="K858">
        <v>9.5783947951010001E-2</v>
      </c>
      <c r="L858">
        <v>1.8661711281271101E-3</v>
      </c>
      <c r="M858">
        <v>3.5279903783601898E-4</v>
      </c>
      <c r="N858">
        <v>3.4795494157165499E-2</v>
      </c>
      <c r="O858">
        <v>2.44692</v>
      </c>
      <c r="P858">
        <v>2.2501706049328498</v>
      </c>
    </row>
    <row r="859" spans="1:16" x14ac:dyDescent="0.25">
      <c r="A859">
        <v>4.2545175814644596</v>
      </c>
      <c r="B859">
        <v>0.20867765858282</v>
      </c>
      <c r="C859">
        <v>3.9894947331057203E-2</v>
      </c>
      <c r="D859">
        <v>0.109100779292647</v>
      </c>
      <c r="E859">
        <v>3.9935379726803201E-2</v>
      </c>
      <c r="F859">
        <v>0.30174443433241999</v>
      </c>
      <c r="G859">
        <v>1.8058560905946899E-2</v>
      </c>
      <c r="H859">
        <v>7.9321371312813693E-2</v>
      </c>
      <c r="I859">
        <v>4.6426335145648302E-3</v>
      </c>
      <c r="J859">
        <v>2.00323133665135E-2</v>
      </c>
      <c r="K859">
        <v>9.53632153148226E-2</v>
      </c>
      <c r="L859">
        <v>1.8661711281271101E-3</v>
      </c>
      <c r="M859">
        <v>3.5279903783601898E-4</v>
      </c>
      <c r="N859">
        <v>3.4795494157165499E-2</v>
      </c>
      <c r="O859">
        <v>2.44692</v>
      </c>
      <c r="P859">
        <v>2.2501706049328498</v>
      </c>
    </row>
    <row r="860" spans="1:16" x14ac:dyDescent="0.25">
      <c r="A860">
        <v>4.2594820127147104</v>
      </c>
      <c r="B860">
        <v>0.209386078811859</v>
      </c>
      <c r="C860">
        <v>4.0129615224154203E-2</v>
      </c>
      <c r="D860">
        <v>0.109467115530688</v>
      </c>
      <c r="E860">
        <v>3.97962173289848E-2</v>
      </c>
      <c r="F860">
        <v>0.30187756235940699</v>
      </c>
      <c r="G860">
        <v>1.7912555008117999E-2</v>
      </c>
      <c r="H860">
        <v>7.9083257811324595E-2</v>
      </c>
      <c r="I860">
        <v>4.6400850587660202E-3</v>
      </c>
      <c r="J860">
        <v>1.9947284350272099E-2</v>
      </c>
      <c r="K860">
        <v>9.4942482678635198E-2</v>
      </c>
      <c r="L860">
        <v>1.8661711281271101E-3</v>
      </c>
      <c r="M860">
        <v>3.5279903783601898E-4</v>
      </c>
      <c r="N860">
        <v>3.4795494157165499E-2</v>
      </c>
      <c r="O860">
        <v>2.44692</v>
      </c>
      <c r="P860">
        <v>2.2501706049328498</v>
      </c>
    </row>
    <row r="861" spans="1:16" x14ac:dyDescent="0.25">
      <c r="A861">
        <v>4.2644464439649603</v>
      </c>
      <c r="B861">
        <v>0.210094499040898</v>
      </c>
      <c r="C861">
        <v>4.0364283117251203E-2</v>
      </c>
      <c r="D861">
        <v>0.109931287382925</v>
      </c>
      <c r="E861">
        <v>3.9657054931166398E-2</v>
      </c>
      <c r="F861">
        <v>0.302010690386395</v>
      </c>
      <c r="G861">
        <v>1.7766549110289E-2</v>
      </c>
      <c r="H861">
        <v>7.8845144309835496E-2</v>
      </c>
      <c r="I861">
        <v>4.6375366029672103E-3</v>
      </c>
      <c r="J861">
        <v>1.9862255334030601E-2</v>
      </c>
      <c r="K861">
        <v>9.4521750042447797E-2</v>
      </c>
      <c r="L861">
        <v>1.8661711281271101E-3</v>
      </c>
      <c r="M861">
        <v>3.5279903783601898E-4</v>
      </c>
      <c r="N861">
        <v>3.4795494157165499E-2</v>
      </c>
      <c r="O861">
        <v>2.44692</v>
      </c>
      <c r="P861">
        <v>2.2501706049328498</v>
      </c>
    </row>
    <row r="862" spans="1:16" x14ac:dyDescent="0.25">
      <c r="A862">
        <v>4.2694108752152102</v>
      </c>
      <c r="B862">
        <v>0.21080291926993699</v>
      </c>
      <c r="C862">
        <v>4.0598951010348203E-2</v>
      </c>
      <c r="D862">
        <v>0.110395459235162</v>
      </c>
      <c r="E862">
        <v>3.9517892533347899E-2</v>
      </c>
      <c r="F862">
        <v>0.302143818413382</v>
      </c>
      <c r="G862">
        <v>1.762054321246E-2</v>
      </c>
      <c r="H862">
        <v>7.8607030808346301E-2</v>
      </c>
      <c r="I862">
        <v>4.6349881471684003E-3</v>
      </c>
      <c r="J862">
        <v>1.9777226317789099E-2</v>
      </c>
      <c r="K862">
        <v>9.4101017406260298E-2</v>
      </c>
      <c r="L862">
        <v>1.8661711281271101E-3</v>
      </c>
      <c r="M862">
        <v>3.5279903783601898E-4</v>
      </c>
      <c r="N862">
        <v>3.4795494157165499E-2</v>
      </c>
      <c r="O862">
        <v>2.44692</v>
      </c>
      <c r="P862">
        <v>2.2501706049328498</v>
      </c>
    </row>
    <row r="863" spans="1:16" x14ac:dyDescent="0.25">
      <c r="A863">
        <v>4.2743753064654602</v>
      </c>
      <c r="B863">
        <v>0.21151133949897599</v>
      </c>
      <c r="C863">
        <v>4.0833618903445203E-2</v>
      </c>
      <c r="D863">
        <v>0.110859631087399</v>
      </c>
      <c r="E863">
        <v>3.9378730135529498E-2</v>
      </c>
      <c r="F863">
        <v>0.30227694644037001</v>
      </c>
      <c r="G863">
        <v>1.7474537314631E-2</v>
      </c>
      <c r="H863">
        <v>7.8368917306857203E-2</v>
      </c>
      <c r="I863">
        <v>4.6324396913695904E-3</v>
      </c>
      <c r="J863">
        <v>1.9692197301547702E-2</v>
      </c>
      <c r="K863">
        <v>9.3680284770072897E-2</v>
      </c>
      <c r="L863">
        <v>1.8661711281271101E-3</v>
      </c>
      <c r="M863">
        <v>3.5279903783601898E-4</v>
      </c>
      <c r="N863">
        <v>3.4795494157165499E-2</v>
      </c>
      <c r="O863">
        <v>2.44692</v>
      </c>
      <c r="P863">
        <v>2.2501706049328498</v>
      </c>
    </row>
    <row r="864" spans="1:16" x14ac:dyDescent="0.25">
      <c r="A864">
        <v>4.2793397377157101</v>
      </c>
      <c r="B864">
        <v>0.21221975972801499</v>
      </c>
      <c r="C864">
        <v>4.1068286796542203E-2</v>
      </c>
      <c r="D864">
        <v>0.11132380293963599</v>
      </c>
      <c r="E864">
        <v>3.9239567737711097E-2</v>
      </c>
      <c r="F864">
        <v>0.30241007446735702</v>
      </c>
      <c r="G864">
        <v>1.7328531416802E-2</v>
      </c>
      <c r="H864">
        <v>7.8130803805368104E-2</v>
      </c>
      <c r="I864">
        <v>4.6298912355707796E-3</v>
      </c>
      <c r="J864">
        <v>1.96071682853062E-2</v>
      </c>
      <c r="K864">
        <v>9.3259552133885495E-2</v>
      </c>
      <c r="L864">
        <v>1.8661711281271101E-3</v>
      </c>
      <c r="M864">
        <v>3.5279903783601898E-4</v>
      </c>
      <c r="N864">
        <v>3.4795494157165499E-2</v>
      </c>
      <c r="O864">
        <v>2.44692</v>
      </c>
      <c r="P864">
        <v>2.2501706049328498</v>
      </c>
    </row>
    <row r="865" spans="1:16" x14ac:dyDescent="0.25">
      <c r="A865">
        <v>4.28430416896596</v>
      </c>
      <c r="B865">
        <v>0.21292817995705299</v>
      </c>
      <c r="C865">
        <v>4.13029546896393E-2</v>
      </c>
      <c r="D865">
        <v>0.111787974791874</v>
      </c>
      <c r="E865">
        <v>3.9100405339892598E-2</v>
      </c>
      <c r="F865">
        <v>0.30254320249434502</v>
      </c>
      <c r="G865">
        <v>1.7182525518973001E-2</v>
      </c>
      <c r="H865">
        <v>7.7892690303878895E-2</v>
      </c>
      <c r="I865">
        <v>4.6273427797719697E-3</v>
      </c>
      <c r="J865">
        <v>1.9522139269064799E-2</v>
      </c>
      <c r="K865">
        <v>9.2838819497697997E-2</v>
      </c>
      <c r="L865">
        <v>1.8661711281271101E-3</v>
      </c>
      <c r="M865">
        <v>3.5279903783601898E-4</v>
      </c>
      <c r="N865">
        <v>3.4795494157165499E-2</v>
      </c>
      <c r="O865">
        <v>2.44692</v>
      </c>
      <c r="P865">
        <v>2.2501706049328498</v>
      </c>
    </row>
    <row r="866" spans="1:16" x14ac:dyDescent="0.25">
      <c r="A866">
        <v>4.2892686002162099</v>
      </c>
      <c r="B866">
        <v>0.21363660018609201</v>
      </c>
      <c r="C866">
        <v>4.15376225827363E-2</v>
      </c>
      <c r="D866">
        <v>0.112252146644111</v>
      </c>
      <c r="E866">
        <v>3.9033558196854501E-2</v>
      </c>
      <c r="F866">
        <v>0.30267633052133303</v>
      </c>
      <c r="G866">
        <v>1.7036519621144001E-2</v>
      </c>
      <c r="H866">
        <v>7.7671870186939301E-2</v>
      </c>
      <c r="I866">
        <v>4.6247943239731597E-3</v>
      </c>
      <c r="J866">
        <v>1.9437110252823301E-2</v>
      </c>
      <c r="K866">
        <v>9.2418086861510595E-2</v>
      </c>
      <c r="L866">
        <v>1.8661711281271101E-3</v>
      </c>
      <c r="M866">
        <v>3.5279903783601898E-4</v>
      </c>
      <c r="N866">
        <v>3.4795494157165499E-2</v>
      </c>
      <c r="O866">
        <v>2.44692</v>
      </c>
      <c r="P866">
        <v>2.2501706049328498</v>
      </c>
    </row>
    <row r="867" spans="1:16" x14ac:dyDescent="0.25">
      <c r="A867">
        <v>4.2942330314664598</v>
      </c>
      <c r="B867">
        <v>0.21434502041513101</v>
      </c>
      <c r="C867">
        <v>4.17722904758333E-2</v>
      </c>
      <c r="D867">
        <v>0.112716318496348</v>
      </c>
      <c r="E867">
        <v>3.9004907117946602E-2</v>
      </c>
      <c r="F867">
        <v>0.30280945854831998</v>
      </c>
      <c r="G867">
        <v>1.6895277820612301E-2</v>
      </c>
      <c r="H867">
        <v>7.7460184231626997E-2</v>
      </c>
      <c r="I867">
        <v>4.6222458681743498E-3</v>
      </c>
      <c r="J867">
        <v>1.93520812365819E-2</v>
      </c>
      <c r="K867">
        <v>9.1997354225323194E-2</v>
      </c>
      <c r="L867">
        <v>1.8661711281271101E-3</v>
      </c>
      <c r="M867">
        <v>3.5279903783601898E-4</v>
      </c>
      <c r="N867">
        <v>3.4795494157165499E-2</v>
      </c>
      <c r="O867">
        <v>2.44692</v>
      </c>
      <c r="P867">
        <v>2.2501706049328498</v>
      </c>
    </row>
    <row r="868" spans="1:16" x14ac:dyDescent="0.25">
      <c r="A868">
        <v>4.2991974627167098</v>
      </c>
      <c r="B868">
        <v>0.21505344064417001</v>
      </c>
      <c r="C868">
        <v>4.20069583689303E-2</v>
      </c>
      <c r="D868">
        <v>0.113180490348585</v>
      </c>
      <c r="E868">
        <v>3.89762560390386E-2</v>
      </c>
      <c r="F868">
        <v>0.30294258657530798</v>
      </c>
      <c r="G868">
        <v>1.67651369491967E-2</v>
      </c>
      <c r="H868">
        <v>7.7248498276314595E-2</v>
      </c>
      <c r="I868">
        <v>4.6196974123755398E-3</v>
      </c>
      <c r="J868">
        <v>1.9267052220340398E-2</v>
      </c>
      <c r="K868">
        <v>9.1576621589135696E-2</v>
      </c>
      <c r="L868">
        <v>1.8661711281271101E-3</v>
      </c>
      <c r="M868">
        <v>3.5279903783601898E-4</v>
      </c>
      <c r="N868">
        <v>3.4795494157165499E-2</v>
      </c>
      <c r="O868">
        <v>2.44692</v>
      </c>
      <c r="P868">
        <v>2.2501706049328498</v>
      </c>
    </row>
    <row r="869" spans="1:16" x14ac:dyDescent="0.25">
      <c r="A869">
        <v>4.3041618939669597</v>
      </c>
      <c r="B869">
        <v>0.215761860873209</v>
      </c>
      <c r="C869">
        <v>4.22416262620273E-2</v>
      </c>
      <c r="D869">
        <v>0.11364466220082201</v>
      </c>
      <c r="E869">
        <v>3.8947604960130701E-2</v>
      </c>
      <c r="F869">
        <v>0.30307571460229499</v>
      </c>
      <c r="G869">
        <v>1.6634996077781201E-2</v>
      </c>
      <c r="H869">
        <v>7.7036812321002304E-2</v>
      </c>
      <c r="I869">
        <v>4.6169881274162796E-3</v>
      </c>
      <c r="J869">
        <v>1.91820232040989E-2</v>
      </c>
      <c r="K869">
        <v>9.1137030468049204E-2</v>
      </c>
      <c r="L869">
        <v>1.8661711281271101E-3</v>
      </c>
      <c r="M869">
        <v>3.5279903783601898E-4</v>
      </c>
      <c r="N869">
        <v>3.4795494157165499E-2</v>
      </c>
      <c r="O869">
        <v>2.44692</v>
      </c>
      <c r="P869">
        <v>2.2501706049328498</v>
      </c>
    </row>
    <row r="870" spans="1:16" x14ac:dyDescent="0.25">
      <c r="A870">
        <v>4.3091263252172096</v>
      </c>
      <c r="B870">
        <v>0.216470281102248</v>
      </c>
      <c r="C870">
        <v>4.2476294155124397E-2</v>
      </c>
      <c r="D870">
        <v>0.11410883405305999</v>
      </c>
      <c r="E870">
        <v>3.8918953881222698E-2</v>
      </c>
      <c r="F870">
        <v>0.30320884262928299</v>
      </c>
      <c r="G870">
        <v>1.6504855206365701E-2</v>
      </c>
      <c r="H870">
        <v>7.6825126365689902E-2</v>
      </c>
      <c r="I870">
        <v>4.61008349900216E-3</v>
      </c>
      <c r="J870">
        <v>1.9113032814534602E-2</v>
      </c>
      <c r="K870">
        <v>9.0696262943174594E-2</v>
      </c>
      <c r="L870">
        <v>1.8661711281271101E-3</v>
      </c>
      <c r="M870">
        <v>3.5279903783601898E-4</v>
      </c>
      <c r="N870">
        <v>3.4795494157165499E-2</v>
      </c>
      <c r="O870">
        <v>2.44692</v>
      </c>
      <c r="P870">
        <v>2.2501706049328498</v>
      </c>
    </row>
    <row r="871" spans="1:16" x14ac:dyDescent="0.25">
      <c r="A871">
        <v>4.3140907564674604</v>
      </c>
      <c r="B871">
        <v>0.217178701331287</v>
      </c>
      <c r="C871">
        <v>4.2710962048221397E-2</v>
      </c>
      <c r="D871">
        <v>0.114573005905297</v>
      </c>
      <c r="E871">
        <v>3.88903028023148E-2</v>
      </c>
      <c r="F871">
        <v>0.30317594321581698</v>
      </c>
      <c r="G871">
        <v>1.6374714334950101E-2</v>
      </c>
      <c r="H871">
        <v>7.6613440410377598E-2</v>
      </c>
      <c r="I871">
        <v>4.6031788705880499E-3</v>
      </c>
      <c r="J871">
        <v>1.9055432513750602E-2</v>
      </c>
      <c r="K871">
        <v>9.0255495418300094E-2</v>
      </c>
      <c r="L871">
        <v>1.8661711281271101E-3</v>
      </c>
      <c r="M871">
        <v>3.5279903783601898E-4</v>
      </c>
      <c r="N871">
        <v>3.4795494157165499E-2</v>
      </c>
      <c r="O871">
        <v>2.44692</v>
      </c>
      <c r="P871">
        <v>2.2501706049328498</v>
      </c>
    </row>
    <row r="872" spans="1:16" x14ac:dyDescent="0.25">
      <c r="A872">
        <v>4.3190551877177104</v>
      </c>
      <c r="B872">
        <v>0.217887121560325</v>
      </c>
      <c r="C872">
        <v>4.2945629941318397E-2</v>
      </c>
      <c r="D872">
        <v>0.115037177757534</v>
      </c>
      <c r="E872">
        <v>3.8861651723406797E-2</v>
      </c>
      <c r="F872">
        <v>0.30296786110099799</v>
      </c>
      <c r="G872">
        <v>1.6244573463534601E-2</v>
      </c>
      <c r="H872">
        <v>7.6401754455065293E-2</v>
      </c>
      <c r="I872">
        <v>4.5962742421739398E-3</v>
      </c>
      <c r="J872">
        <v>1.8997832212966501E-2</v>
      </c>
      <c r="K872">
        <v>8.9814727893425594E-2</v>
      </c>
      <c r="L872">
        <v>1.8661711281271101E-3</v>
      </c>
      <c r="M872">
        <v>3.5279903783601898E-4</v>
      </c>
      <c r="N872">
        <v>3.4795494157165499E-2</v>
      </c>
      <c r="O872">
        <v>2.44692</v>
      </c>
      <c r="P872">
        <v>2.2501706049328498</v>
      </c>
    </row>
    <row r="873" spans="1:16" x14ac:dyDescent="0.25">
      <c r="A873">
        <v>4.3240196189679603</v>
      </c>
      <c r="B873">
        <v>0.218595541789364</v>
      </c>
      <c r="C873">
        <v>4.3180297834415397E-2</v>
      </c>
      <c r="D873">
        <v>0.115501349609771</v>
      </c>
      <c r="E873">
        <v>3.8833000644498898E-2</v>
      </c>
      <c r="F873">
        <v>0.30275977898617801</v>
      </c>
      <c r="G873">
        <v>1.6114432592119102E-2</v>
      </c>
      <c r="H873">
        <v>7.6190068499752905E-2</v>
      </c>
      <c r="I873">
        <v>4.5893696137598201E-3</v>
      </c>
      <c r="J873">
        <v>1.8940231912182501E-2</v>
      </c>
      <c r="K873">
        <v>8.9373960368551095E-2</v>
      </c>
      <c r="L873">
        <v>1.8661711281271101E-3</v>
      </c>
      <c r="M873">
        <v>3.5279903783601898E-4</v>
      </c>
      <c r="N873">
        <v>3.4795494157165499E-2</v>
      </c>
      <c r="O873">
        <v>2.44692</v>
      </c>
      <c r="P873">
        <v>2.2501706049328498</v>
      </c>
    </row>
    <row r="874" spans="1:16" x14ac:dyDescent="0.25">
      <c r="A874">
        <v>4.3289840502182102</v>
      </c>
      <c r="B874">
        <v>0.21894746514983399</v>
      </c>
      <c r="C874">
        <v>4.3414965727512397E-2</v>
      </c>
      <c r="D874">
        <v>0.115965521462009</v>
      </c>
      <c r="E874">
        <v>3.8804349565591E-2</v>
      </c>
      <c r="F874">
        <v>0.30255169687135902</v>
      </c>
      <c r="G874">
        <v>1.5984291720703599E-2</v>
      </c>
      <c r="H874">
        <v>7.5978382544440601E-2</v>
      </c>
      <c r="I874">
        <v>4.58246498534571E-3</v>
      </c>
      <c r="J874">
        <v>1.8882631611398502E-2</v>
      </c>
      <c r="K874">
        <v>8.8933192843676595E-2</v>
      </c>
      <c r="L874">
        <v>1.8661711281271101E-3</v>
      </c>
      <c r="M874">
        <v>3.5279903783601898E-4</v>
      </c>
      <c r="N874">
        <v>3.4795494157165499E-2</v>
      </c>
      <c r="O874">
        <v>2.44692</v>
      </c>
      <c r="P874">
        <v>2.2501706049328498</v>
      </c>
    </row>
    <row r="875" spans="1:16" x14ac:dyDescent="0.25">
      <c r="A875">
        <v>4.3339484814684601</v>
      </c>
      <c r="B875">
        <v>0.21908835326210699</v>
      </c>
      <c r="C875">
        <v>4.3649633620609397E-2</v>
      </c>
      <c r="D875">
        <v>0.116773518516052</v>
      </c>
      <c r="E875">
        <v>3.8775698486682997E-2</v>
      </c>
      <c r="F875">
        <v>0.30234361475653998</v>
      </c>
      <c r="G875">
        <v>1.5854150849287998E-2</v>
      </c>
      <c r="H875">
        <v>7.5766696589128296E-2</v>
      </c>
      <c r="I875">
        <v>4.5755603569315999E-3</v>
      </c>
      <c r="J875">
        <v>1.8825031310614401E-2</v>
      </c>
      <c r="K875">
        <v>8.8492425318802095E-2</v>
      </c>
      <c r="L875">
        <v>1.8661711281271101E-3</v>
      </c>
      <c r="M875">
        <v>3.5279903783601898E-4</v>
      </c>
      <c r="N875">
        <v>3.4795494157165499E-2</v>
      </c>
      <c r="O875">
        <v>2.44692</v>
      </c>
      <c r="P875">
        <v>2.2501706049328498</v>
      </c>
    </row>
    <row r="876" spans="1:16" x14ac:dyDescent="0.25">
      <c r="A876">
        <v>4.33891291271871</v>
      </c>
      <c r="B876">
        <v>0.21922924137437999</v>
      </c>
      <c r="C876">
        <v>4.3884301513706502E-2</v>
      </c>
      <c r="D876">
        <v>0.117648553899397</v>
      </c>
      <c r="E876">
        <v>3.8747047407775098E-2</v>
      </c>
      <c r="F876">
        <v>0.30213553264171999</v>
      </c>
      <c r="G876">
        <v>1.5724009977872499E-2</v>
      </c>
      <c r="H876">
        <v>7.5523628175985E-2</v>
      </c>
      <c r="I876">
        <v>4.5686557285174803E-3</v>
      </c>
      <c r="J876">
        <v>1.8767431009830401E-2</v>
      </c>
      <c r="K876">
        <v>8.8051657793927499E-2</v>
      </c>
      <c r="L876">
        <v>1.8661711281271101E-3</v>
      </c>
      <c r="M876">
        <v>3.5279903783601898E-4</v>
      </c>
      <c r="N876">
        <v>3.4795494157165499E-2</v>
      </c>
      <c r="O876">
        <v>2.44692</v>
      </c>
      <c r="P876">
        <v>2.2501706049328498</v>
      </c>
    </row>
    <row r="877" spans="1:16" x14ac:dyDescent="0.25">
      <c r="A877">
        <v>4.34387734396896</v>
      </c>
      <c r="B877">
        <v>0.21937012948665299</v>
      </c>
      <c r="C877">
        <v>4.4072761177212399E-2</v>
      </c>
      <c r="D877">
        <v>0.118523589282741</v>
      </c>
      <c r="E877">
        <v>3.8718396328867102E-2</v>
      </c>
      <c r="F877">
        <v>0.30192745052690101</v>
      </c>
      <c r="G877">
        <v>1.5593869106456999E-2</v>
      </c>
      <c r="H877">
        <v>7.5220326245846403E-2</v>
      </c>
      <c r="I877">
        <v>4.5617511001033702E-3</v>
      </c>
      <c r="J877">
        <v>1.8709830709046402E-2</v>
      </c>
      <c r="K877">
        <v>8.7610890269052999E-2</v>
      </c>
      <c r="L877">
        <v>1.8661711281271101E-3</v>
      </c>
      <c r="M877">
        <v>3.5279903783601898E-4</v>
      </c>
      <c r="N877">
        <v>3.4795494157165499E-2</v>
      </c>
      <c r="O877">
        <v>2.44692</v>
      </c>
      <c r="P877">
        <v>2.2501706049328498</v>
      </c>
    </row>
    <row r="878" spans="1:16" x14ac:dyDescent="0.25">
      <c r="A878">
        <v>4.3488417752192197</v>
      </c>
      <c r="B878">
        <v>0.21951101759892599</v>
      </c>
      <c r="C878">
        <v>4.4249814258076198E-2</v>
      </c>
      <c r="D878">
        <v>0.119398624666086</v>
      </c>
      <c r="E878">
        <v>3.8689745249959197E-2</v>
      </c>
      <c r="F878">
        <v>0.30171936841208102</v>
      </c>
      <c r="G878">
        <v>1.54854931527433E-2</v>
      </c>
      <c r="H878">
        <v>7.4917024315707695E-2</v>
      </c>
      <c r="I878">
        <v>4.5548464716892497E-3</v>
      </c>
      <c r="J878">
        <v>1.8652230408262301E-2</v>
      </c>
      <c r="K878">
        <v>8.7170122744178499E-2</v>
      </c>
      <c r="L878">
        <v>1.8661711281271101E-3</v>
      </c>
      <c r="M878">
        <v>3.5279903783601898E-4</v>
      </c>
      <c r="N878">
        <v>3.4795494157165499E-2</v>
      </c>
      <c r="O878">
        <v>2.44692</v>
      </c>
      <c r="P878">
        <v>2.2501706049328498</v>
      </c>
    </row>
    <row r="879" spans="1:16" x14ac:dyDescent="0.25">
      <c r="A879">
        <v>4.3538062064694696</v>
      </c>
      <c r="B879">
        <v>0.219651905711199</v>
      </c>
      <c r="C879">
        <v>4.4426867338939802E-2</v>
      </c>
      <c r="D879">
        <v>0.12027366004943001</v>
      </c>
      <c r="E879">
        <v>3.8661094171051201E-2</v>
      </c>
      <c r="F879">
        <v>0.30151128629726198</v>
      </c>
      <c r="G879">
        <v>1.53959650939879E-2</v>
      </c>
      <c r="H879">
        <v>7.4613722385569098E-2</v>
      </c>
      <c r="I879">
        <v>4.5479418432751396E-3</v>
      </c>
      <c r="J879">
        <v>1.8594630107478301E-2</v>
      </c>
      <c r="K879">
        <v>8.6729355219304E-2</v>
      </c>
      <c r="L879">
        <v>1.8661711281271101E-3</v>
      </c>
      <c r="M879">
        <v>3.5279903783601898E-4</v>
      </c>
      <c r="N879">
        <v>3.4795494157165499E-2</v>
      </c>
      <c r="O879">
        <v>2.44692</v>
      </c>
      <c r="P879">
        <v>2.2501706049328498</v>
      </c>
    </row>
    <row r="880" spans="1:16" x14ac:dyDescent="0.25">
      <c r="A880">
        <v>4.3587706377197097</v>
      </c>
      <c r="B880">
        <v>0.219792793823472</v>
      </c>
      <c r="C880">
        <v>4.4603920419803503E-2</v>
      </c>
      <c r="D880">
        <v>0.121148695432775</v>
      </c>
      <c r="E880">
        <v>3.8632443092143302E-2</v>
      </c>
      <c r="F880">
        <v>0.301303204182443</v>
      </c>
      <c r="G880">
        <v>1.53064370352325E-2</v>
      </c>
      <c r="H880">
        <v>7.4310420455430501E-2</v>
      </c>
      <c r="I880">
        <v>4.54103721486102E-3</v>
      </c>
      <c r="J880">
        <v>1.8537029806694201E-2</v>
      </c>
      <c r="K880">
        <v>8.62885876944295E-2</v>
      </c>
      <c r="L880">
        <v>1.8661711281271101E-3</v>
      </c>
      <c r="M880">
        <v>3.5279903783601898E-4</v>
      </c>
      <c r="N880">
        <v>3.4795494157165499E-2</v>
      </c>
      <c r="O880">
        <v>2.44692</v>
      </c>
      <c r="P880">
        <v>2.2501706049328498</v>
      </c>
    </row>
    <row r="881" spans="1:16" x14ac:dyDescent="0.25">
      <c r="A881">
        <v>4.3637350689699703</v>
      </c>
      <c r="B881">
        <v>0.219933681935745</v>
      </c>
      <c r="C881">
        <v>4.4780973500667197E-2</v>
      </c>
      <c r="D881">
        <v>0.122023730816119</v>
      </c>
      <c r="E881">
        <v>3.8659405185776499E-2</v>
      </c>
      <c r="F881">
        <v>0.30109512206762301</v>
      </c>
      <c r="G881">
        <v>1.52169089764771E-2</v>
      </c>
      <c r="H881">
        <v>7.4007118525291904E-2</v>
      </c>
      <c r="I881">
        <v>4.5341325864469099E-3</v>
      </c>
      <c r="J881">
        <v>1.8479429505910201E-2</v>
      </c>
      <c r="K881">
        <v>8.5847820169554903E-2</v>
      </c>
      <c r="L881">
        <v>1.8661711281271101E-3</v>
      </c>
      <c r="M881">
        <v>3.5279903783601898E-4</v>
      </c>
      <c r="N881">
        <v>3.4795494157165499E-2</v>
      </c>
      <c r="O881">
        <v>2.44692</v>
      </c>
      <c r="P881">
        <v>2.2501706049328498</v>
      </c>
    </row>
    <row r="882" spans="1:16" x14ac:dyDescent="0.25">
      <c r="A882">
        <v>4.3686995002202202</v>
      </c>
      <c r="B882">
        <v>0.220074570048018</v>
      </c>
      <c r="C882">
        <v>4.4958026581530898E-2</v>
      </c>
      <c r="D882">
        <v>0.12289876619946399</v>
      </c>
      <c r="E882">
        <v>3.8706688030694401E-2</v>
      </c>
      <c r="F882">
        <v>0.30088703995280403</v>
      </c>
      <c r="G882">
        <v>1.51273809177217E-2</v>
      </c>
      <c r="H882">
        <v>7.3703816595153293E-2</v>
      </c>
      <c r="I882">
        <v>4.5272279580327998E-3</v>
      </c>
      <c r="J882">
        <v>1.8421829205126201E-2</v>
      </c>
      <c r="K882">
        <v>8.5407052644680403E-2</v>
      </c>
      <c r="L882">
        <v>1.8661711281271101E-3</v>
      </c>
      <c r="M882">
        <v>3.5279903783601898E-4</v>
      </c>
      <c r="N882">
        <v>3.4795494157165499E-2</v>
      </c>
      <c r="O882">
        <v>2.44692</v>
      </c>
      <c r="P882">
        <v>2.2501706049328498</v>
      </c>
    </row>
    <row r="883" spans="1:16" x14ac:dyDescent="0.25">
      <c r="A883">
        <v>4.3736639314704702</v>
      </c>
      <c r="B883">
        <v>0.22021545816029101</v>
      </c>
      <c r="C883">
        <v>4.5135079662394599E-2</v>
      </c>
      <c r="D883">
        <v>0.123773801582808</v>
      </c>
      <c r="E883">
        <v>3.8753970875612401E-2</v>
      </c>
      <c r="F883">
        <v>0.30067895783798498</v>
      </c>
      <c r="G883">
        <v>1.50378528589663E-2</v>
      </c>
      <c r="H883">
        <v>7.3400514665014696E-2</v>
      </c>
      <c r="I883">
        <v>4.5101125135072299E-3</v>
      </c>
      <c r="J883">
        <v>1.8364228904342101E-2</v>
      </c>
      <c r="K883">
        <v>8.4968540901351197E-2</v>
      </c>
      <c r="L883">
        <v>1.8661711281271101E-3</v>
      </c>
      <c r="M883">
        <v>3.5279903783601898E-4</v>
      </c>
      <c r="N883">
        <v>3.4795494157165499E-2</v>
      </c>
      <c r="O883">
        <v>2.44692</v>
      </c>
      <c r="P883">
        <v>2.2501706049328498</v>
      </c>
    </row>
    <row r="884" spans="1:16" x14ac:dyDescent="0.25">
      <c r="A884">
        <v>4.3786283627207201</v>
      </c>
      <c r="B884">
        <v>0.22035634627256401</v>
      </c>
      <c r="C884">
        <v>4.53121327432583E-2</v>
      </c>
      <c r="D884">
        <v>0.124648836966153</v>
      </c>
      <c r="E884">
        <v>3.88012537205304E-2</v>
      </c>
      <c r="F884">
        <v>0.300470875723165</v>
      </c>
      <c r="G884">
        <v>1.49483248002109E-2</v>
      </c>
      <c r="H884">
        <v>7.3097212734876002E-2</v>
      </c>
      <c r="I884">
        <v>4.4925543868113002E-3</v>
      </c>
      <c r="J884">
        <v>1.8306628603558101E-2</v>
      </c>
      <c r="K884">
        <v>8.4644643555382093E-2</v>
      </c>
      <c r="L884">
        <v>1.8661711281271101E-3</v>
      </c>
      <c r="M884">
        <v>3.5279903783601898E-4</v>
      </c>
      <c r="N884">
        <v>3.4795494157165499E-2</v>
      </c>
      <c r="O884">
        <v>2.44692</v>
      </c>
      <c r="P884">
        <v>2.2501706049328498</v>
      </c>
    </row>
    <row r="885" spans="1:16" x14ac:dyDescent="0.25">
      <c r="A885">
        <v>4.38359279397097</v>
      </c>
      <c r="B885">
        <v>0.22049723438483701</v>
      </c>
      <c r="C885">
        <v>4.5489185824121897E-2</v>
      </c>
      <c r="D885">
        <v>0.125523872349497</v>
      </c>
      <c r="E885">
        <v>3.8848536565448302E-2</v>
      </c>
      <c r="F885">
        <v>0.300246570391138</v>
      </c>
      <c r="G885">
        <v>1.48587967414555E-2</v>
      </c>
      <c r="H885">
        <v>7.2832937124429495E-2</v>
      </c>
      <c r="I885">
        <v>4.4749962601153799E-3</v>
      </c>
      <c r="J885">
        <v>1.8256299741309701E-2</v>
      </c>
      <c r="K885">
        <v>8.43207462094131E-2</v>
      </c>
      <c r="L885">
        <v>1.8661711281271101E-3</v>
      </c>
      <c r="M885">
        <v>3.5279903783601898E-4</v>
      </c>
      <c r="N885">
        <v>3.4795494157165499E-2</v>
      </c>
      <c r="O885">
        <v>2.44692</v>
      </c>
      <c r="P885">
        <v>2.2501706049328498</v>
      </c>
    </row>
    <row r="886" spans="1:16" x14ac:dyDescent="0.25">
      <c r="A886">
        <v>4.3885572252212199</v>
      </c>
      <c r="B886">
        <v>0.22063812249710901</v>
      </c>
      <c r="C886">
        <v>4.5666238904985598E-2</v>
      </c>
      <c r="D886">
        <v>0.12639890773284199</v>
      </c>
      <c r="E886">
        <v>3.8895819410366302E-2</v>
      </c>
      <c r="F886">
        <v>0.29993317956471699</v>
      </c>
      <c r="G886">
        <v>1.47692686827001E-2</v>
      </c>
      <c r="H886">
        <v>7.25735959480628E-2</v>
      </c>
      <c r="I886">
        <v>4.4574381334194502E-3</v>
      </c>
      <c r="J886">
        <v>1.8209670925990101E-2</v>
      </c>
      <c r="K886">
        <v>8.3996848863444204E-2</v>
      </c>
      <c r="L886">
        <v>1.8661711281271101E-3</v>
      </c>
      <c r="M886">
        <v>3.5279903783601898E-4</v>
      </c>
      <c r="N886">
        <v>3.4795494157165499E-2</v>
      </c>
      <c r="O886">
        <v>2.44692</v>
      </c>
      <c r="P886">
        <v>2.2501706049328498</v>
      </c>
    </row>
    <row r="887" spans="1:16" x14ac:dyDescent="0.25">
      <c r="A887">
        <v>4.3935216564714699</v>
      </c>
      <c r="B887">
        <v>0.22077901060938299</v>
      </c>
      <c r="C887">
        <v>4.5843291985849299E-2</v>
      </c>
      <c r="D887">
        <v>0.12727394311618601</v>
      </c>
      <c r="E887">
        <v>3.8943102255284301E-2</v>
      </c>
      <c r="F887">
        <v>0.29961978873829698</v>
      </c>
      <c r="G887">
        <v>1.46797406239447E-2</v>
      </c>
      <c r="H887">
        <v>7.2314254771696104E-2</v>
      </c>
      <c r="I887">
        <v>4.4398800067235299E-3</v>
      </c>
      <c r="J887">
        <v>1.8163042110670501E-2</v>
      </c>
      <c r="K887">
        <v>8.36729515174751E-2</v>
      </c>
      <c r="L887">
        <v>1.8661711281271101E-3</v>
      </c>
      <c r="M887">
        <v>3.5279903783601898E-4</v>
      </c>
      <c r="N887">
        <v>3.4795494157165499E-2</v>
      </c>
      <c r="O887">
        <v>2.44692</v>
      </c>
      <c r="P887">
        <v>2.2501706049328498</v>
      </c>
    </row>
    <row r="888" spans="1:16" x14ac:dyDescent="0.25">
      <c r="A888">
        <v>4.3984860877217198</v>
      </c>
      <c r="B888">
        <v>0.22091989872165599</v>
      </c>
      <c r="C888">
        <v>4.6020345066713E-2</v>
      </c>
      <c r="D888">
        <v>0.128148978499531</v>
      </c>
      <c r="E888">
        <v>3.8990385100202203E-2</v>
      </c>
      <c r="F888">
        <v>0.29930639791187702</v>
      </c>
      <c r="G888">
        <v>1.45902125651893E-2</v>
      </c>
      <c r="H888">
        <v>7.2054913595329395E-2</v>
      </c>
      <c r="I888">
        <v>4.4223218800276002E-3</v>
      </c>
      <c r="J888">
        <v>1.8116413295350901E-2</v>
      </c>
      <c r="K888">
        <v>8.3349054171506204E-2</v>
      </c>
      <c r="L888">
        <v>1.8661711281271101E-3</v>
      </c>
      <c r="M888">
        <v>3.5279903783601898E-4</v>
      </c>
      <c r="N888">
        <v>3.4795494157165499E-2</v>
      </c>
      <c r="O888">
        <v>2.44692</v>
      </c>
      <c r="P888">
        <v>2.2501706049328498</v>
      </c>
    </row>
    <row r="889" spans="1:16" x14ac:dyDescent="0.25">
      <c r="A889">
        <v>4.4034505189719697</v>
      </c>
      <c r="B889">
        <v>0.22120724244449699</v>
      </c>
      <c r="C889">
        <v>4.6197398147576701E-2</v>
      </c>
      <c r="D889">
        <v>0.12902401388287499</v>
      </c>
      <c r="E889">
        <v>3.9037667945120202E-2</v>
      </c>
      <c r="F889">
        <v>0.29899300708545701</v>
      </c>
      <c r="G889">
        <v>1.45006845064339E-2</v>
      </c>
      <c r="H889">
        <v>7.17955724189627E-2</v>
      </c>
      <c r="I889">
        <v>4.4047637533316704E-3</v>
      </c>
      <c r="J889">
        <v>1.8069784480031301E-2</v>
      </c>
      <c r="K889">
        <v>8.30251568255371E-2</v>
      </c>
      <c r="L889">
        <v>1.8661711281271101E-3</v>
      </c>
      <c r="M889">
        <v>3.5279903783601898E-4</v>
      </c>
      <c r="N889">
        <v>3.4795494157165499E-2</v>
      </c>
      <c r="O889">
        <v>2.44692</v>
      </c>
      <c r="P889">
        <v>2.2501706049328498</v>
      </c>
    </row>
    <row r="890" spans="1:16" x14ac:dyDescent="0.25">
      <c r="A890">
        <v>4.4084149502222196</v>
      </c>
      <c r="B890">
        <v>0.22159505182717801</v>
      </c>
      <c r="C890">
        <v>4.6374451228440403E-2</v>
      </c>
      <c r="D890">
        <v>0.129693964838967</v>
      </c>
      <c r="E890">
        <v>3.9084950790038202E-2</v>
      </c>
      <c r="F890">
        <v>0.298679616259036</v>
      </c>
      <c r="G890">
        <v>1.44111564476785E-2</v>
      </c>
      <c r="H890">
        <v>7.1536231242596005E-2</v>
      </c>
      <c r="I890">
        <v>4.3872056266357502E-3</v>
      </c>
      <c r="J890">
        <v>1.8023155664711701E-2</v>
      </c>
      <c r="K890">
        <v>8.2701259479568107E-2</v>
      </c>
      <c r="L890">
        <v>1.8661711281271101E-3</v>
      </c>
      <c r="M890">
        <v>3.5279903783601898E-4</v>
      </c>
      <c r="N890">
        <v>3.4795494157165499E-2</v>
      </c>
      <c r="O890">
        <v>2.44692</v>
      </c>
      <c r="P890">
        <v>2.2501706049328498</v>
      </c>
    </row>
    <row r="891" spans="1:16" x14ac:dyDescent="0.25">
      <c r="A891">
        <v>4.4133793814724704</v>
      </c>
      <c r="B891">
        <v>0.22198286120985899</v>
      </c>
      <c r="C891">
        <v>4.6551504309304097E-2</v>
      </c>
      <c r="D891">
        <v>0.12996746063560999</v>
      </c>
      <c r="E891">
        <v>3.9132233634956097E-2</v>
      </c>
      <c r="F891">
        <v>0.29836622543261598</v>
      </c>
      <c r="G891">
        <v>1.43216283889231E-2</v>
      </c>
      <c r="H891">
        <v>7.1276890066229295E-2</v>
      </c>
      <c r="I891">
        <v>4.3696474999398299E-3</v>
      </c>
      <c r="J891">
        <v>1.7976526849392101E-2</v>
      </c>
      <c r="K891">
        <v>8.2377362133599197E-2</v>
      </c>
      <c r="L891">
        <v>1.8661711281271101E-3</v>
      </c>
      <c r="M891">
        <v>3.5279903783601898E-4</v>
      </c>
      <c r="N891">
        <v>3.4795494157165499E-2</v>
      </c>
      <c r="O891">
        <v>2.44692</v>
      </c>
      <c r="P891">
        <v>2.2501706049328498</v>
      </c>
    </row>
    <row r="892" spans="1:16" x14ac:dyDescent="0.25">
      <c r="A892">
        <v>4.4183438127227204</v>
      </c>
      <c r="B892">
        <v>0.22237067059254001</v>
      </c>
      <c r="C892">
        <v>4.6728557390167798E-2</v>
      </c>
      <c r="D892">
        <v>0.130240956432252</v>
      </c>
      <c r="E892">
        <v>3.9179516479874103E-2</v>
      </c>
      <c r="F892">
        <v>0.29805283460619603</v>
      </c>
      <c r="G892">
        <v>1.42606978642745E-2</v>
      </c>
      <c r="H892">
        <v>7.10175488898626E-2</v>
      </c>
      <c r="I892">
        <v>4.3520893732439002E-3</v>
      </c>
      <c r="J892">
        <v>1.7929898034072501E-2</v>
      </c>
      <c r="K892">
        <v>8.2053464787630107E-2</v>
      </c>
      <c r="L892">
        <v>1.8661711281271101E-3</v>
      </c>
      <c r="M892">
        <v>3.5279903783601898E-4</v>
      </c>
      <c r="N892">
        <v>3.4795494157165499E-2</v>
      </c>
      <c r="O892">
        <v>2.44692</v>
      </c>
      <c r="P892">
        <v>2.2501706049328498</v>
      </c>
    </row>
    <row r="893" spans="1:16" x14ac:dyDescent="0.25">
      <c r="A893">
        <v>4.4233082439729703</v>
      </c>
      <c r="B893">
        <v>0.222758479975221</v>
      </c>
      <c r="C893">
        <v>4.6905610471031402E-2</v>
      </c>
      <c r="D893">
        <v>0.13051445222889499</v>
      </c>
      <c r="E893">
        <v>3.9226799324792103E-2</v>
      </c>
      <c r="F893">
        <v>0.29773944377977601</v>
      </c>
      <c r="G893">
        <v>1.42036655512422E-2</v>
      </c>
      <c r="H893">
        <v>7.0758207713496002E-2</v>
      </c>
      <c r="I893">
        <v>4.3345312465479704E-3</v>
      </c>
      <c r="J893">
        <v>1.7883269218752999E-2</v>
      </c>
      <c r="K893">
        <v>8.1729567441661197E-2</v>
      </c>
      <c r="L893">
        <v>1.8661711281271101E-3</v>
      </c>
      <c r="M893">
        <v>3.5279903783601898E-4</v>
      </c>
      <c r="N893">
        <v>3.4795494157165499E-2</v>
      </c>
      <c r="O893">
        <v>2.44692</v>
      </c>
      <c r="P893">
        <v>2.2501706049328498</v>
      </c>
    </row>
    <row r="894" spans="1:16" x14ac:dyDescent="0.25">
      <c r="A894">
        <v>4.4282726752232202</v>
      </c>
      <c r="B894">
        <v>0.22314628935790201</v>
      </c>
      <c r="C894">
        <v>4.7082663551895103E-2</v>
      </c>
      <c r="D894">
        <v>0.130787948025537</v>
      </c>
      <c r="E894">
        <v>3.9274082169709998E-2</v>
      </c>
      <c r="F894">
        <v>0.297426052953356</v>
      </c>
      <c r="G894">
        <v>1.41466332382098E-2</v>
      </c>
      <c r="H894">
        <v>7.0498866537129307E-2</v>
      </c>
      <c r="I894">
        <v>4.3169731198520502E-3</v>
      </c>
      <c r="J894">
        <v>1.7836640403433399E-2</v>
      </c>
      <c r="K894">
        <v>8.1405670095692204E-2</v>
      </c>
      <c r="L894">
        <v>1.8661711281271101E-3</v>
      </c>
      <c r="M894">
        <v>3.5279903783601898E-4</v>
      </c>
      <c r="N894">
        <v>3.4795494157165499E-2</v>
      </c>
      <c r="O894">
        <v>2.44692</v>
      </c>
      <c r="P894">
        <v>2.2501706049328498</v>
      </c>
    </row>
    <row r="895" spans="1:16" x14ac:dyDescent="0.25">
      <c r="A895">
        <v>4.4332371064734701</v>
      </c>
      <c r="B895">
        <v>0.223534098740583</v>
      </c>
      <c r="C895">
        <v>4.7259716632758797E-2</v>
      </c>
      <c r="D895">
        <v>0.13106144382217999</v>
      </c>
      <c r="E895">
        <v>3.9321365014627997E-2</v>
      </c>
      <c r="F895">
        <v>0.29718243188723797</v>
      </c>
      <c r="G895">
        <v>1.40896009251775E-2</v>
      </c>
      <c r="H895">
        <v>7.0289163287931999E-2</v>
      </c>
      <c r="I895">
        <v>4.2994149931561204E-3</v>
      </c>
      <c r="J895">
        <v>1.7790011588113799E-2</v>
      </c>
      <c r="K895">
        <v>8.1081772749723197E-2</v>
      </c>
      <c r="L895">
        <v>1.8661711281271101E-3</v>
      </c>
      <c r="M895">
        <v>3.5279903783601898E-4</v>
      </c>
      <c r="N895">
        <v>3.4795494157165499E-2</v>
      </c>
      <c r="O895">
        <v>2.44692</v>
      </c>
      <c r="P895">
        <v>2.2501706049328498</v>
      </c>
    </row>
    <row r="896" spans="1:16" x14ac:dyDescent="0.25">
      <c r="A896">
        <v>4.4382015377237201</v>
      </c>
      <c r="B896">
        <v>0.22392190812326401</v>
      </c>
      <c r="C896">
        <v>4.7436769713622498E-2</v>
      </c>
      <c r="D896">
        <v>0.131334939618823</v>
      </c>
      <c r="E896">
        <v>3.9368647859545997E-2</v>
      </c>
      <c r="F896">
        <v>0.29696680220071198</v>
      </c>
      <c r="G896">
        <v>1.4032568612145101E-2</v>
      </c>
      <c r="H896">
        <v>7.0131227212528499E-2</v>
      </c>
      <c r="I896">
        <v>4.2818568664602001E-3</v>
      </c>
      <c r="J896">
        <v>1.7743382772794199E-2</v>
      </c>
      <c r="K896">
        <v>8.0757875403754203E-2</v>
      </c>
      <c r="L896">
        <v>1.8661711281271101E-3</v>
      </c>
      <c r="M896">
        <v>3.5279903783601898E-4</v>
      </c>
      <c r="N896">
        <v>3.4795494157165499E-2</v>
      </c>
      <c r="O896">
        <v>2.44692</v>
      </c>
      <c r="P896">
        <v>2.2501706049328498</v>
      </c>
    </row>
    <row r="897" spans="1:16" x14ac:dyDescent="0.25">
      <c r="A897">
        <v>4.44316596897397</v>
      </c>
      <c r="B897">
        <v>0.224309717505944</v>
      </c>
      <c r="C897">
        <v>4.7613822794486199E-2</v>
      </c>
      <c r="D897">
        <v>0.13160843541546499</v>
      </c>
      <c r="E897">
        <v>3.94792314089875E-2</v>
      </c>
      <c r="F897">
        <v>0.29675117251418698</v>
      </c>
      <c r="G897">
        <v>1.39755362991127E-2</v>
      </c>
      <c r="H897">
        <v>6.9973291137124902E-2</v>
      </c>
      <c r="I897">
        <v>4.2642987397642704E-3</v>
      </c>
      <c r="J897">
        <v>1.7696753957474599E-2</v>
      </c>
      <c r="K897">
        <v>8.0433978057785099E-2</v>
      </c>
      <c r="L897">
        <v>1.8661711281271101E-3</v>
      </c>
      <c r="M897">
        <v>3.5279903783601898E-4</v>
      </c>
      <c r="N897">
        <v>3.4795494157165499E-2</v>
      </c>
      <c r="O897">
        <v>2.44692</v>
      </c>
      <c r="P897">
        <v>2.2501706049328498</v>
      </c>
    </row>
    <row r="898" spans="1:16" x14ac:dyDescent="0.25">
      <c r="A898">
        <v>4.4481304002242199</v>
      </c>
      <c r="B898">
        <v>0.22469752688862499</v>
      </c>
      <c r="C898">
        <v>4.77908758753499E-2</v>
      </c>
      <c r="D898">
        <v>0.13188193121210801</v>
      </c>
      <c r="E898">
        <v>3.9629700953621699E-2</v>
      </c>
      <c r="F898">
        <v>0.29653554282766098</v>
      </c>
      <c r="G898">
        <v>1.39185039860804E-2</v>
      </c>
      <c r="H898">
        <v>6.9815355061721401E-2</v>
      </c>
      <c r="I898">
        <v>4.2466331410458396E-3</v>
      </c>
      <c r="J898">
        <v>1.7650125142154999E-2</v>
      </c>
      <c r="K898">
        <v>8.0107805928427395E-2</v>
      </c>
      <c r="L898">
        <v>1.8661711281271101E-3</v>
      </c>
      <c r="M898">
        <v>3.5279903783601898E-4</v>
      </c>
      <c r="N898">
        <v>3.4795494157165499E-2</v>
      </c>
      <c r="O898">
        <v>2.44692</v>
      </c>
      <c r="P898">
        <v>2.2501706049328498</v>
      </c>
    </row>
    <row r="899" spans="1:16" x14ac:dyDescent="0.25">
      <c r="A899">
        <v>4.4530948314744698</v>
      </c>
      <c r="B899">
        <v>0.225085336271306</v>
      </c>
      <c r="C899">
        <v>4.7967928956213497E-2</v>
      </c>
      <c r="D899">
        <v>0.13215542700874999</v>
      </c>
      <c r="E899">
        <v>3.9780170498255898E-2</v>
      </c>
      <c r="F899">
        <v>0.29631991314113498</v>
      </c>
      <c r="G899">
        <v>1.3861471673047999E-2</v>
      </c>
      <c r="H899">
        <v>6.9657418986317901E-2</v>
      </c>
      <c r="I899">
        <v>4.2289166637659702E-3</v>
      </c>
      <c r="J899">
        <v>1.7603496326835399E-2</v>
      </c>
      <c r="K899">
        <v>7.9760534549301501E-2</v>
      </c>
      <c r="L899">
        <v>1.8661711281271101E-3</v>
      </c>
      <c r="M899">
        <v>3.5279903783601898E-4</v>
      </c>
      <c r="N899">
        <v>3.4795494157165499E-2</v>
      </c>
      <c r="O899">
        <v>2.44692</v>
      </c>
      <c r="P899">
        <v>2.2501706049328498</v>
      </c>
    </row>
    <row r="900" spans="1:16" x14ac:dyDescent="0.25">
      <c r="A900">
        <v>4.4580592627247198</v>
      </c>
      <c r="B900">
        <v>0.22547314565398699</v>
      </c>
      <c r="C900">
        <v>4.8144982037077198E-2</v>
      </c>
      <c r="D900">
        <v>0.13242892280539301</v>
      </c>
      <c r="E900">
        <v>3.9930640042890202E-2</v>
      </c>
      <c r="F900">
        <v>0.29610428345460998</v>
      </c>
      <c r="G900">
        <v>1.3804439360015601E-2</v>
      </c>
      <c r="H900">
        <v>6.9499482910914304E-2</v>
      </c>
      <c r="I900">
        <v>4.2112001864861E-3</v>
      </c>
      <c r="J900">
        <v>1.7575831508317399E-2</v>
      </c>
      <c r="K900">
        <v>7.9413263170175497E-2</v>
      </c>
      <c r="L900">
        <v>1.8661711281271101E-3</v>
      </c>
      <c r="M900">
        <v>3.5279903783601898E-4</v>
      </c>
      <c r="N900">
        <v>3.4795494157165499E-2</v>
      </c>
      <c r="O900">
        <v>2.44692</v>
      </c>
      <c r="P900">
        <v>2.2501706049328498</v>
      </c>
    </row>
    <row r="901" spans="1:16" x14ac:dyDescent="0.25">
      <c r="A901">
        <v>4.4630236939749697</v>
      </c>
      <c r="B901">
        <v>0.225860955036668</v>
      </c>
      <c r="C901">
        <v>4.8322035117940899E-2</v>
      </c>
      <c r="D901">
        <v>0.13270241860203599</v>
      </c>
      <c r="E901">
        <v>4.0081109587524401E-2</v>
      </c>
      <c r="F901">
        <v>0.29588865376808399</v>
      </c>
      <c r="G901">
        <v>1.3747407046983301E-2</v>
      </c>
      <c r="H901">
        <v>6.9341546835510803E-2</v>
      </c>
      <c r="I901">
        <v>4.1934837092062298E-3</v>
      </c>
      <c r="J901">
        <v>1.7554802826945701E-2</v>
      </c>
      <c r="K901">
        <v>7.9065991791049603E-2</v>
      </c>
      <c r="L901">
        <v>1.8661711281271101E-3</v>
      </c>
      <c r="M901">
        <v>3.5279903783601898E-4</v>
      </c>
      <c r="N901">
        <v>3.4795494157165499E-2</v>
      </c>
      <c r="O901">
        <v>2.44692</v>
      </c>
      <c r="P901">
        <v>2.2501706049328498</v>
      </c>
    </row>
    <row r="902" spans="1:16" x14ac:dyDescent="0.25">
      <c r="A902">
        <v>4.4679881252252196</v>
      </c>
      <c r="B902">
        <v>0.22624876441934899</v>
      </c>
      <c r="C902">
        <v>4.84990881988046E-2</v>
      </c>
      <c r="D902">
        <v>0.13297591439867801</v>
      </c>
      <c r="E902">
        <v>4.0231579132158697E-2</v>
      </c>
      <c r="F902">
        <v>0.29567302408155899</v>
      </c>
      <c r="G902">
        <v>1.36903747339509E-2</v>
      </c>
      <c r="H902">
        <v>6.9183610760107303E-2</v>
      </c>
      <c r="I902">
        <v>4.1757672319263604E-3</v>
      </c>
      <c r="J902">
        <v>1.75337741455741E-2</v>
      </c>
      <c r="K902">
        <v>7.8718720411923696E-2</v>
      </c>
      <c r="L902">
        <v>1.8661711281271101E-3</v>
      </c>
      <c r="M902">
        <v>3.5279903783601898E-4</v>
      </c>
      <c r="N902">
        <v>3.4795494157165499E-2</v>
      </c>
      <c r="O902">
        <v>2.44692</v>
      </c>
      <c r="P902">
        <v>2.2501706049328498</v>
      </c>
    </row>
    <row r="903" spans="1:16" x14ac:dyDescent="0.25">
      <c r="A903">
        <v>4.4729525564754704</v>
      </c>
      <c r="B903">
        <v>0.22663657380203001</v>
      </c>
      <c r="C903">
        <v>4.8676141279668302E-2</v>
      </c>
      <c r="D903">
        <v>0.13324941019532099</v>
      </c>
      <c r="E903">
        <v>4.0382048676792903E-2</v>
      </c>
      <c r="F903">
        <v>0.29545739439503299</v>
      </c>
      <c r="G903">
        <v>1.36333424209186E-2</v>
      </c>
      <c r="H903">
        <v>6.9025674684703706E-2</v>
      </c>
      <c r="I903">
        <v>4.1580507546464902E-3</v>
      </c>
      <c r="J903">
        <v>1.7512745464202398E-2</v>
      </c>
      <c r="K903">
        <v>7.8371449032797705E-2</v>
      </c>
      <c r="L903">
        <v>1.8661711281271101E-3</v>
      </c>
      <c r="M903">
        <v>3.5279903783601898E-4</v>
      </c>
      <c r="N903">
        <v>3.4795494157165499E-2</v>
      </c>
      <c r="O903">
        <v>2.44692</v>
      </c>
      <c r="P903">
        <v>2.2501706049328498</v>
      </c>
    </row>
    <row r="904" spans="1:16" x14ac:dyDescent="0.25">
      <c r="A904">
        <v>4.4779169877257203</v>
      </c>
      <c r="B904">
        <v>0.22702438318471099</v>
      </c>
      <c r="C904">
        <v>4.8853194360532003E-2</v>
      </c>
      <c r="D904">
        <v>0.13352290599196301</v>
      </c>
      <c r="E904">
        <v>4.05325182214272E-2</v>
      </c>
      <c r="F904">
        <v>0.29524176470850799</v>
      </c>
      <c r="G904">
        <v>1.3576310107886199E-2</v>
      </c>
      <c r="H904">
        <v>6.8766931274662796E-2</v>
      </c>
      <c r="I904">
        <v>4.14033427736662E-3</v>
      </c>
      <c r="J904">
        <v>1.74917167828307E-2</v>
      </c>
      <c r="K904">
        <v>7.8024177653671797E-2</v>
      </c>
      <c r="L904">
        <v>1.8661711281271101E-3</v>
      </c>
      <c r="M904">
        <v>3.5279903783601898E-4</v>
      </c>
      <c r="N904">
        <v>3.4795494157165499E-2</v>
      </c>
      <c r="O904">
        <v>2.44692</v>
      </c>
      <c r="P904">
        <v>2.2501706049328498</v>
      </c>
    </row>
    <row r="905" spans="1:16" x14ac:dyDescent="0.25">
      <c r="A905">
        <v>4.4828814189759703</v>
      </c>
      <c r="B905">
        <v>0.22741219256739201</v>
      </c>
      <c r="C905">
        <v>4.90302474413956E-2</v>
      </c>
      <c r="D905">
        <v>0.13386073629735601</v>
      </c>
      <c r="E905">
        <v>4.0682987766061399E-2</v>
      </c>
      <c r="F905">
        <v>0.29502613502198199</v>
      </c>
      <c r="G905">
        <v>1.3519277794853801E-2</v>
      </c>
      <c r="H905">
        <v>6.8482737419782197E-2</v>
      </c>
      <c r="I905">
        <v>4.1226178000867498E-3</v>
      </c>
      <c r="J905">
        <v>1.7470688101458999E-2</v>
      </c>
      <c r="K905">
        <v>7.7676906274545904E-2</v>
      </c>
      <c r="L905">
        <v>1.8661711281271101E-3</v>
      </c>
      <c r="M905">
        <v>3.5279903783601898E-4</v>
      </c>
      <c r="N905">
        <v>3.4795494157165499E-2</v>
      </c>
      <c r="O905">
        <v>2.44692</v>
      </c>
      <c r="P905">
        <v>2.2501706049328498</v>
      </c>
    </row>
    <row r="906" spans="1:16" x14ac:dyDescent="0.25">
      <c r="A906">
        <v>4.4878458502262202</v>
      </c>
      <c r="B906">
        <v>0.227800001950072</v>
      </c>
      <c r="C906">
        <v>4.9207300522259301E-2</v>
      </c>
      <c r="D906">
        <v>0.134338726748718</v>
      </c>
      <c r="E906">
        <v>4.0833457310695702E-2</v>
      </c>
      <c r="F906">
        <v>0.294828184386352</v>
      </c>
      <c r="G906">
        <v>1.3462245481821501E-2</v>
      </c>
      <c r="H906">
        <v>6.8198543564901598E-2</v>
      </c>
      <c r="I906">
        <v>4.1049013228068804E-3</v>
      </c>
      <c r="J906">
        <v>1.7449659420087402E-2</v>
      </c>
      <c r="K906">
        <v>7.7329634895419899E-2</v>
      </c>
      <c r="L906">
        <v>1.8661711281271101E-3</v>
      </c>
      <c r="M906">
        <v>3.5279903783601898E-4</v>
      </c>
      <c r="N906">
        <v>3.4795494157165499E-2</v>
      </c>
      <c r="O906">
        <v>2.44692</v>
      </c>
      <c r="P906">
        <v>2.2501706049328498</v>
      </c>
    </row>
    <row r="907" spans="1:16" x14ac:dyDescent="0.25">
      <c r="A907">
        <v>4.4928102814764701</v>
      </c>
      <c r="B907">
        <v>0.22818781133275301</v>
      </c>
      <c r="C907">
        <v>4.9384353603123002E-2</v>
      </c>
      <c r="D907">
        <v>0.13481671720007901</v>
      </c>
      <c r="E907">
        <v>4.0983926855329901E-2</v>
      </c>
      <c r="F907">
        <v>0.29464198878119402</v>
      </c>
      <c r="G907">
        <v>1.34229661913769E-2</v>
      </c>
      <c r="H907">
        <v>6.7914349710021096E-2</v>
      </c>
      <c r="I907">
        <v>4.0871848455270102E-3</v>
      </c>
      <c r="J907">
        <v>1.74286307387157E-2</v>
      </c>
      <c r="K907">
        <v>7.6982363516293895E-2</v>
      </c>
      <c r="L907">
        <v>1.8661711281271101E-3</v>
      </c>
      <c r="M907">
        <v>3.5279903783601898E-4</v>
      </c>
      <c r="N907">
        <v>3.4795494157165499E-2</v>
      </c>
      <c r="O907">
        <v>2.44692</v>
      </c>
      <c r="P907">
        <v>2.2501706049328498</v>
      </c>
    </row>
    <row r="908" spans="1:16" x14ac:dyDescent="0.25">
      <c r="A908">
        <v>4.49777471272672</v>
      </c>
      <c r="B908">
        <v>0.228575620715434</v>
      </c>
      <c r="C908">
        <v>4.9561406683986703E-2</v>
      </c>
      <c r="D908">
        <v>0.135294707651441</v>
      </c>
      <c r="E908">
        <v>4.1134396399964197E-2</v>
      </c>
      <c r="F908">
        <v>0.29445579317603499</v>
      </c>
      <c r="G908">
        <v>1.3384464082038401E-2</v>
      </c>
      <c r="H908">
        <v>6.76301558551404E-2</v>
      </c>
      <c r="I908">
        <v>4.0694683682471399E-3</v>
      </c>
      <c r="J908">
        <v>1.7407602057343999E-2</v>
      </c>
      <c r="K908">
        <v>7.6635092137168001E-2</v>
      </c>
      <c r="L908">
        <v>1.8661711281271101E-3</v>
      </c>
      <c r="M908">
        <v>3.5279903783601898E-4</v>
      </c>
      <c r="N908">
        <v>3.4795494157165499E-2</v>
      </c>
      <c r="O908">
        <v>2.44692</v>
      </c>
      <c r="P908">
        <v>2.2501706049328498</v>
      </c>
    </row>
    <row r="909" spans="1:16" x14ac:dyDescent="0.25">
      <c r="A909">
        <v>4.5027391439769699</v>
      </c>
      <c r="B909">
        <v>0.22896343009811501</v>
      </c>
      <c r="C909">
        <v>4.9738459764850397E-2</v>
      </c>
      <c r="D909">
        <v>0.13577269810280301</v>
      </c>
      <c r="E909">
        <v>4.1284865944598403E-2</v>
      </c>
      <c r="F909">
        <v>0.29426959757087601</v>
      </c>
      <c r="G909">
        <v>1.3345961972699801E-2</v>
      </c>
      <c r="H909">
        <v>6.7345962000259899E-2</v>
      </c>
      <c r="I909">
        <v>4.0517518909672697E-3</v>
      </c>
      <c r="J909">
        <v>1.7386573375972301E-2</v>
      </c>
      <c r="K909">
        <v>7.6287820758041996E-2</v>
      </c>
      <c r="L909">
        <v>1.8661711281271101E-3</v>
      </c>
      <c r="M909">
        <v>3.5279903783601898E-4</v>
      </c>
      <c r="N909">
        <v>3.4795494157165499E-2</v>
      </c>
      <c r="O909">
        <v>2.44692</v>
      </c>
      <c r="P909">
        <v>2.2501706049328498</v>
      </c>
    </row>
    <row r="910" spans="1:16" x14ac:dyDescent="0.25">
      <c r="A910">
        <v>4.5077035752272199</v>
      </c>
      <c r="B910">
        <v>0.229351239480796</v>
      </c>
      <c r="C910">
        <v>4.9915512845714098E-2</v>
      </c>
      <c r="D910">
        <v>0.136250688554164</v>
      </c>
      <c r="E910">
        <v>4.1435335489232603E-2</v>
      </c>
      <c r="F910">
        <v>0.29408340196571697</v>
      </c>
      <c r="G910">
        <v>1.33074598633613E-2</v>
      </c>
      <c r="H910">
        <v>6.70617681453793E-2</v>
      </c>
      <c r="I910">
        <v>4.0340354136874004E-3</v>
      </c>
      <c r="J910">
        <v>1.73655446946007E-2</v>
      </c>
      <c r="K910">
        <v>7.5940549378916103E-2</v>
      </c>
      <c r="L910">
        <v>1.8661711281271101E-3</v>
      </c>
      <c r="M910">
        <v>3.5279903783601898E-4</v>
      </c>
      <c r="N910">
        <v>3.4795494157165499E-2</v>
      </c>
      <c r="O910">
        <v>2.44692</v>
      </c>
      <c r="P910">
        <v>2.2501706049328498</v>
      </c>
    </row>
    <row r="911" spans="1:16" x14ac:dyDescent="0.25">
      <c r="A911">
        <v>4.5126680064774698</v>
      </c>
      <c r="B911">
        <v>0.22948094651883999</v>
      </c>
      <c r="C911">
        <v>5.0092565926577799E-2</v>
      </c>
      <c r="D911">
        <v>0.13672867900552599</v>
      </c>
      <c r="E911">
        <v>4.1521564128871001E-2</v>
      </c>
      <c r="F911">
        <v>0.29389720636055899</v>
      </c>
      <c r="G911">
        <v>1.32689577540228E-2</v>
      </c>
      <c r="H911">
        <v>6.6777574290498701E-2</v>
      </c>
      <c r="I911">
        <v>4.0163189364075301E-3</v>
      </c>
      <c r="J911">
        <v>1.7344516013228999E-2</v>
      </c>
      <c r="K911">
        <v>7.5593277999790098E-2</v>
      </c>
      <c r="L911">
        <v>1.8661711281271101E-3</v>
      </c>
      <c r="M911">
        <v>3.5279903783601898E-4</v>
      </c>
      <c r="N911">
        <v>3.4795494157165499E-2</v>
      </c>
      <c r="O911">
        <v>2.44692</v>
      </c>
      <c r="P911">
        <v>2.2501706049328498</v>
      </c>
    </row>
    <row r="912" spans="1:16" x14ac:dyDescent="0.25">
      <c r="A912">
        <v>4.5176324377277197</v>
      </c>
      <c r="B912">
        <v>0.229589096301375</v>
      </c>
      <c r="C912">
        <v>5.02696190074415E-2</v>
      </c>
      <c r="D912">
        <v>0.137206669456887</v>
      </c>
      <c r="E912">
        <v>4.1599725126545799E-2</v>
      </c>
      <c r="F912">
        <v>0.29371101075540001</v>
      </c>
      <c r="G912">
        <v>1.3230455644684299E-2</v>
      </c>
      <c r="H912">
        <v>6.6493380435618199E-2</v>
      </c>
      <c r="I912">
        <v>4.0018251092884399E-3</v>
      </c>
      <c r="J912">
        <v>1.7323487331857301E-2</v>
      </c>
      <c r="K912">
        <v>7.5246006620664205E-2</v>
      </c>
      <c r="L912">
        <v>1.8661711281271101E-3</v>
      </c>
      <c r="M912">
        <v>9.9550953727277008E-9</v>
      </c>
      <c r="N912">
        <v>3.4795494157165499E-2</v>
      </c>
      <c r="O912">
        <v>2.44692</v>
      </c>
      <c r="P912">
        <v>2.2501706049328498</v>
      </c>
    </row>
    <row r="913" spans="1:16" x14ac:dyDescent="0.25">
      <c r="A913">
        <v>4.5225968689779696</v>
      </c>
      <c r="B913">
        <v>0.22969724608391001</v>
      </c>
      <c r="C913">
        <v>5.0446672088305097E-2</v>
      </c>
      <c r="D913">
        <v>0.13768465990824899</v>
      </c>
      <c r="E913">
        <v>4.16778861242207E-2</v>
      </c>
      <c r="F913">
        <v>0.29352481515024098</v>
      </c>
      <c r="G913">
        <v>1.31919535353458E-2</v>
      </c>
      <c r="H913">
        <v>6.6210400236963105E-2</v>
      </c>
      <c r="I913">
        <v>3.9882869787153602E-3</v>
      </c>
      <c r="J913">
        <v>1.7302458650485599E-2</v>
      </c>
      <c r="K913">
        <v>7.4919227295445798E-2</v>
      </c>
      <c r="L913">
        <v>1.8661711281271101E-3</v>
      </c>
      <c r="M913">
        <v>9.9550953727277008E-9</v>
      </c>
      <c r="N913">
        <v>3.4795494157165499E-2</v>
      </c>
      <c r="O913">
        <v>2.44692</v>
      </c>
      <c r="P913">
        <v>2.2501706049328498</v>
      </c>
    </row>
    <row r="914" spans="1:16" x14ac:dyDescent="0.25">
      <c r="A914">
        <v>4.5275613002282196</v>
      </c>
      <c r="B914">
        <v>0.22980539586644499</v>
      </c>
      <c r="C914">
        <v>5.0623725169168798E-2</v>
      </c>
      <c r="D914">
        <v>0.13816265035961001</v>
      </c>
      <c r="E914">
        <v>4.1756047121895602E-2</v>
      </c>
      <c r="F914">
        <v>0.293338619545082</v>
      </c>
      <c r="G914">
        <v>1.31534514260072E-2</v>
      </c>
      <c r="H914">
        <v>6.5929838861064405E-2</v>
      </c>
      <c r="I914">
        <v>3.9747488481422701E-3</v>
      </c>
      <c r="J914">
        <v>1.7281429969113998E-2</v>
      </c>
      <c r="K914">
        <v>7.4688826089588406E-2</v>
      </c>
      <c r="L914">
        <v>1.8661711281271101E-3</v>
      </c>
      <c r="M914">
        <v>9.9550953727277008E-9</v>
      </c>
      <c r="N914">
        <v>3.4795494157165499E-2</v>
      </c>
      <c r="O914">
        <v>2.44692</v>
      </c>
      <c r="P914">
        <v>2.2501706049328498</v>
      </c>
    </row>
    <row r="915" spans="1:16" x14ac:dyDescent="0.25">
      <c r="A915">
        <v>4.5325257314784704</v>
      </c>
      <c r="B915">
        <v>0.22991354564898001</v>
      </c>
      <c r="C915">
        <v>5.0800778250032499E-2</v>
      </c>
      <c r="D915">
        <v>0.13864064081097199</v>
      </c>
      <c r="E915">
        <v>4.1834208119570497E-2</v>
      </c>
      <c r="F915">
        <v>0.29315242393992402</v>
      </c>
      <c r="G915">
        <v>1.3114949316668701E-2</v>
      </c>
      <c r="H915">
        <v>6.5649277485165705E-2</v>
      </c>
      <c r="I915">
        <v>3.9612107175691904E-3</v>
      </c>
      <c r="J915">
        <v>1.7269384702958801E-2</v>
      </c>
      <c r="K915">
        <v>7.4458424883731E-2</v>
      </c>
      <c r="L915">
        <v>1.8661711281271101E-3</v>
      </c>
      <c r="M915">
        <v>9.9550953727277008E-9</v>
      </c>
      <c r="N915">
        <v>3.4795494157165499E-2</v>
      </c>
      <c r="O915">
        <v>2.44692</v>
      </c>
      <c r="P915">
        <v>2.2501706049328498</v>
      </c>
    </row>
    <row r="916" spans="1:16" x14ac:dyDescent="0.25">
      <c r="A916">
        <v>4.5374901627287203</v>
      </c>
      <c r="B916">
        <v>0.23002169543151499</v>
      </c>
      <c r="C916">
        <v>5.0977831330896201E-2</v>
      </c>
      <c r="D916">
        <v>0.13911863126233301</v>
      </c>
      <c r="E916">
        <v>4.1912369117245399E-2</v>
      </c>
      <c r="F916">
        <v>0.29296622833476499</v>
      </c>
      <c r="G916">
        <v>1.30764472073302E-2</v>
      </c>
      <c r="H916">
        <v>6.5368716109267005E-2</v>
      </c>
      <c r="I916">
        <v>3.9476725869961099E-3</v>
      </c>
      <c r="J916">
        <v>1.7259327507187401E-2</v>
      </c>
      <c r="K916">
        <v>7.4228023677873595E-2</v>
      </c>
      <c r="L916">
        <v>1.8661711281271101E-3</v>
      </c>
      <c r="M916">
        <v>9.9550953727277008E-9</v>
      </c>
      <c r="N916">
        <v>3.4795494157165499E-2</v>
      </c>
      <c r="O916">
        <v>2.44692</v>
      </c>
      <c r="P916">
        <v>2.2501706049328498</v>
      </c>
    </row>
    <row r="917" spans="1:16" x14ac:dyDescent="0.25">
      <c r="A917">
        <v>4.5424545939789702</v>
      </c>
      <c r="B917">
        <v>0.23012984521405</v>
      </c>
      <c r="C917">
        <v>5.1154884411759902E-2</v>
      </c>
      <c r="D917">
        <v>0.139596621713695</v>
      </c>
      <c r="E917">
        <v>4.1990530114920301E-2</v>
      </c>
      <c r="F917">
        <v>0.29281182407905398</v>
      </c>
      <c r="G917">
        <v>1.30379450979917E-2</v>
      </c>
      <c r="H917">
        <v>6.5088154733368306E-2</v>
      </c>
      <c r="I917">
        <v>3.9341344564230198E-3</v>
      </c>
      <c r="J917">
        <v>1.7249270311415901E-2</v>
      </c>
      <c r="K917">
        <v>7.3997622472016203E-2</v>
      </c>
      <c r="L917">
        <v>1.8661711281271101E-3</v>
      </c>
      <c r="M917">
        <v>9.9550953727277008E-9</v>
      </c>
      <c r="N917">
        <v>3.4795494157165499E-2</v>
      </c>
      <c r="O917">
        <v>2.44692</v>
      </c>
      <c r="P917">
        <v>2.2501706049328498</v>
      </c>
    </row>
    <row r="918" spans="1:16" x14ac:dyDescent="0.25">
      <c r="A918">
        <v>4.5474190252292201</v>
      </c>
      <c r="B918">
        <v>0.23023799499658501</v>
      </c>
      <c r="C918">
        <v>5.1331937492623603E-2</v>
      </c>
      <c r="D918">
        <v>0.14007461216505601</v>
      </c>
      <c r="E918">
        <v>4.2068691112595202E-2</v>
      </c>
      <c r="F918">
        <v>0.29279700501816402</v>
      </c>
      <c r="G918">
        <v>1.2999442988653199E-2</v>
      </c>
      <c r="H918">
        <v>6.4807593357469703E-2</v>
      </c>
      <c r="I918">
        <v>3.9205963258499401E-3</v>
      </c>
      <c r="J918">
        <v>1.72392131156444E-2</v>
      </c>
      <c r="K918">
        <v>7.3767221266158797E-2</v>
      </c>
      <c r="L918">
        <v>1.8661711281271101E-3</v>
      </c>
      <c r="M918">
        <v>9.9550953727277008E-9</v>
      </c>
      <c r="N918">
        <v>3.4795494157165499E-2</v>
      </c>
      <c r="O918">
        <v>2.44692</v>
      </c>
      <c r="P918">
        <v>2.2501706049328498</v>
      </c>
    </row>
    <row r="919" spans="1:16" x14ac:dyDescent="0.25">
      <c r="A919">
        <v>4.5523834564794798</v>
      </c>
      <c r="B919">
        <v>0.23034614477911999</v>
      </c>
      <c r="C919">
        <v>5.1508990573487297E-2</v>
      </c>
      <c r="D919">
        <v>0.140552602616418</v>
      </c>
      <c r="E919">
        <v>4.2146852110270097E-2</v>
      </c>
      <c r="F919">
        <v>0.29278218595727501</v>
      </c>
      <c r="G919">
        <v>1.2960940879314599E-2</v>
      </c>
      <c r="H919">
        <v>6.4527031981571004E-2</v>
      </c>
      <c r="I919">
        <v>3.9070581952768604E-3</v>
      </c>
      <c r="J919">
        <v>1.7229155919873E-2</v>
      </c>
      <c r="K919">
        <v>7.3536820060301405E-2</v>
      </c>
      <c r="L919">
        <v>1.8661711281271101E-3</v>
      </c>
      <c r="M919">
        <v>9.9550953727277008E-9</v>
      </c>
      <c r="N919">
        <v>3.4795494157165499E-2</v>
      </c>
      <c r="O919">
        <v>2.44692</v>
      </c>
      <c r="P919">
        <v>2.2501706049328498</v>
      </c>
    </row>
    <row r="920" spans="1:16" x14ac:dyDescent="0.25">
      <c r="A920">
        <v>4.5573478877297298</v>
      </c>
      <c r="B920">
        <v>0.230454294561655</v>
      </c>
      <c r="C920">
        <v>5.1686043654350901E-2</v>
      </c>
      <c r="D920">
        <v>0.14103059306778001</v>
      </c>
      <c r="E920">
        <v>4.2225013107944902E-2</v>
      </c>
      <c r="F920">
        <v>0.292767366896385</v>
      </c>
      <c r="G920">
        <v>1.29224387699761E-2</v>
      </c>
      <c r="H920">
        <v>6.4246470605672401E-2</v>
      </c>
      <c r="I920">
        <v>3.8935200647037798E-3</v>
      </c>
      <c r="J920">
        <v>1.72190987241015E-2</v>
      </c>
      <c r="K920">
        <v>7.3306418854444E-2</v>
      </c>
      <c r="L920">
        <v>1.8661711281271101E-3</v>
      </c>
      <c r="M920">
        <v>9.9550953727277008E-9</v>
      </c>
      <c r="N920">
        <v>3.4795494157165499E-2</v>
      </c>
      <c r="O920">
        <v>2.44692</v>
      </c>
      <c r="P920">
        <v>2.2501706049328498</v>
      </c>
    </row>
    <row r="921" spans="1:16" x14ac:dyDescent="0.25">
      <c r="A921">
        <v>4.5623123189799797</v>
      </c>
      <c r="B921">
        <v>0.23056244434418999</v>
      </c>
      <c r="C921">
        <v>5.1861028576951497E-2</v>
      </c>
      <c r="D921">
        <v>0.141508583519141</v>
      </c>
      <c r="E921">
        <v>4.2303174105619797E-2</v>
      </c>
      <c r="F921">
        <v>0.29275254783549598</v>
      </c>
      <c r="G921">
        <v>1.2883936660637601E-2</v>
      </c>
      <c r="H921">
        <v>6.3965909229773701E-2</v>
      </c>
      <c r="I921">
        <v>3.8799819341306901E-3</v>
      </c>
      <c r="J921">
        <v>1.72090415283301E-2</v>
      </c>
      <c r="K921">
        <v>7.3076017648586594E-2</v>
      </c>
      <c r="L921">
        <v>1.8661711281271101E-3</v>
      </c>
      <c r="M921">
        <v>9.9550953727277008E-9</v>
      </c>
      <c r="N921">
        <v>3.4795494157165499E-2</v>
      </c>
      <c r="O921">
        <v>2.44692</v>
      </c>
      <c r="P921">
        <v>2.2501706049328498</v>
      </c>
    </row>
    <row r="922" spans="1:16" x14ac:dyDescent="0.25">
      <c r="A922">
        <v>4.5672767502302296</v>
      </c>
      <c r="B922">
        <v>0.230670594126725</v>
      </c>
      <c r="C922">
        <v>5.1980757093954097E-2</v>
      </c>
      <c r="D922">
        <v>0.14198657397050299</v>
      </c>
      <c r="E922">
        <v>4.2381335103294698E-2</v>
      </c>
      <c r="F922">
        <v>0.29273772877460602</v>
      </c>
      <c r="G922">
        <v>1.2845434551299099E-2</v>
      </c>
      <c r="H922">
        <v>6.3685347853875002E-2</v>
      </c>
      <c r="I922">
        <v>3.86644380355761E-3</v>
      </c>
      <c r="J922">
        <v>1.7198984332558599E-2</v>
      </c>
      <c r="K922">
        <v>7.2845616442729202E-2</v>
      </c>
      <c r="L922">
        <v>1.8661711281271101E-3</v>
      </c>
      <c r="M922">
        <v>9.9550953727277008E-9</v>
      </c>
      <c r="N922">
        <v>3.4795494157165499E-2</v>
      </c>
      <c r="O922">
        <v>2.44692</v>
      </c>
      <c r="P922">
        <v>2.2501706049328498</v>
      </c>
    </row>
    <row r="923" spans="1:16" x14ac:dyDescent="0.25">
      <c r="A923">
        <v>4.5722411814804804</v>
      </c>
      <c r="B923">
        <v>0.23077874390926001</v>
      </c>
      <c r="C923">
        <v>5.21004856109566E-2</v>
      </c>
      <c r="D923">
        <v>0.142464564421864</v>
      </c>
      <c r="E923">
        <v>4.24594961009696E-2</v>
      </c>
      <c r="F923">
        <v>0.29272290971371601</v>
      </c>
      <c r="G923">
        <v>1.28069324419606E-2</v>
      </c>
      <c r="H923">
        <v>6.3404786477976399E-2</v>
      </c>
      <c r="I923">
        <v>3.8529056729845299E-3</v>
      </c>
      <c r="J923">
        <v>1.7188927136787099E-2</v>
      </c>
      <c r="K923">
        <v>7.2615215236871797E-2</v>
      </c>
      <c r="L923">
        <v>1.8661711281271101E-3</v>
      </c>
      <c r="M923">
        <v>9.9550953727277008E-9</v>
      </c>
      <c r="N923">
        <v>3.4795494157165499E-2</v>
      </c>
      <c r="O923">
        <v>2.44692</v>
      </c>
      <c r="P923">
        <v>2.2501706049328498</v>
      </c>
    </row>
    <row r="924" spans="1:16" x14ac:dyDescent="0.25">
      <c r="A924">
        <v>4.5772056127307303</v>
      </c>
      <c r="B924">
        <v>0.23088689369179499</v>
      </c>
      <c r="C924">
        <v>5.22202141279592E-2</v>
      </c>
      <c r="D924">
        <v>0.14294255487322599</v>
      </c>
      <c r="E924">
        <v>4.2537657098644502E-2</v>
      </c>
      <c r="F924">
        <v>0.29270809065282699</v>
      </c>
      <c r="G924">
        <v>1.2768430332622E-2</v>
      </c>
      <c r="H924">
        <v>6.31389198266607E-2</v>
      </c>
      <c r="I924">
        <v>3.8393675424114502E-3</v>
      </c>
      <c r="J924">
        <v>1.7178869941015699E-2</v>
      </c>
      <c r="K924">
        <v>7.2384814031014405E-2</v>
      </c>
      <c r="L924">
        <v>1.8661711281271101E-3</v>
      </c>
      <c r="M924">
        <v>9.9550953727277008E-9</v>
      </c>
      <c r="N924">
        <v>3.4795494157165499E-2</v>
      </c>
      <c r="O924">
        <v>2.44692</v>
      </c>
      <c r="P924">
        <v>2.2501706049328498</v>
      </c>
    </row>
    <row r="925" spans="1:16" x14ac:dyDescent="0.25">
      <c r="A925">
        <v>4.5821700439809803</v>
      </c>
      <c r="B925">
        <v>0.23099504347433</v>
      </c>
      <c r="C925">
        <v>5.2339942644961703E-2</v>
      </c>
      <c r="D925">
        <v>0.14342054532458701</v>
      </c>
      <c r="E925">
        <v>4.2615818096319397E-2</v>
      </c>
      <c r="F925">
        <v>0.29269327159193698</v>
      </c>
      <c r="G925">
        <v>1.27386234279133E-2</v>
      </c>
      <c r="H925">
        <v>6.2948290924211003E-2</v>
      </c>
      <c r="I925">
        <v>3.8258294118383601E-3</v>
      </c>
      <c r="J925">
        <v>1.7168812745244202E-2</v>
      </c>
      <c r="K925">
        <v>7.2154412825156999E-2</v>
      </c>
      <c r="L925">
        <v>1.8661711281271101E-3</v>
      </c>
      <c r="M925">
        <v>9.9550953727277008E-9</v>
      </c>
      <c r="N925">
        <v>3.4795494157165499E-2</v>
      </c>
      <c r="O925">
        <v>2.44692</v>
      </c>
      <c r="P925">
        <v>2.2501706049328498</v>
      </c>
    </row>
    <row r="926" spans="1:16" x14ac:dyDescent="0.25">
      <c r="A926">
        <v>4.5871344752312302</v>
      </c>
      <c r="B926">
        <v>0.23110319325686501</v>
      </c>
      <c r="C926">
        <v>5.2459671161964302E-2</v>
      </c>
      <c r="D926">
        <v>0.14389853577594899</v>
      </c>
      <c r="E926">
        <v>4.2676492376945201E-2</v>
      </c>
      <c r="F926">
        <v>0.29267845253104802</v>
      </c>
      <c r="G926">
        <v>1.27115961352908E-2</v>
      </c>
      <c r="H926">
        <v>6.2757662021761196E-2</v>
      </c>
      <c r="I926">
        <v>3.8146685616581E-3</v>
      </c>
      <c r="J926">
        <v>1.7158755549472701E-2</v>
      </c>
      <c r="K926">
        <v>7.1924011619299594E-2</v>
      </c>
      <c r="L926">
        <v>1.8661711281271101E-3</v>
      </c>
      <c r="M926">
        <v>9.9550953727277008E-9</v>
      </c>
      <c r="N926">
        <v>3.4795494157165499E-2</v>
      </c>
      <c r="O926">
        <v>2.44692</v>
      </c>
      <c r="P926">
        <v>2.2501706049328498</v>
      </c>
    </row>
    <row r="927" spans="1:16" x14ac:dyDescent="0.25">
      <c r="A927">
        <v>4.5920989064814801</v>
      </c>
      <c r="B927">
        <v>0.2312113430394</v>
      </c>
      <c r="C927">
        <v>5.2579399678966798E-2</v>
      </c>
      <c r="D927">
        <v>0.14437652622731001</v>
      </c>
      <c r="E927">
        <v>4.2736559553939103E-2</v>
      </c>
      <c r="F927">
        <v>0.292663633470158</v>
      </c>
      <c r="G927">
        <v>1.26845688426683E-2</v>
      </c>
      <c r="H927">
        <v>6.2567033119311402E-2</v>
      </c>
      <c r="I927">
        <v>3.8093798627426502E-3</v>
      </c>
      <c r="J927">
        <v>1.7148698353701301E-2</v>
      </c>
      <c r="K927">
        <v>7.1693610413442202E-2</v>
      </c>
      <c r="L927">
        <v>1.8661711281271101E-3</v>
      </c>
      <c r="M927">
        <v>9.9550953727277008E-9</v>
      </c>
      <c r="N927">
        <v>3.4795494157165499E-2</v>
      </c>
      <c r="O927">
        <v>2.44692</v>
      </c>
      <c r="P927">
        <v>2.2501706049328498</v>
      </c>
    </row>
    <row r="928" spans="1:16" x14ac:dyDescent="0.25">
      <c r="A928">
        <v>4.59706333773173</v>
      </c>
      <c r="B928">
        <v>0.23131949282193501</v>
      </c>
      <c r="C928">
        <v>5.2699128195969398E-2</v>
      </c>
      <c r="D928">
        <v>0.144792663593758</v>
      </c>
      <c r="E928">
        <v>4.2796626730932999E-2</v>
      </c>
      <c r="F928">
        <v>0.29264881440926799</v>
      </c>
      <c r="G928">
        <v>1.26575415500458E-2</v>
      </c>
      <c r="H928">
        <v>6.2376404216861699E-2</v>
      </c>
      <c r="I928">
        <v>3.8040911638272E-3</v>
      </c>
      <c r="J928">
        <v>1.7138641157929801E-2</v>
      </c>
      <c r="K928">
        <v>7.1469977245868496E-2</v>
      </c>
      <c r="L928">
        <v>1.8661711281271101E-3</v>
      </c>
      <c r="M928">
        <v>9.9550953727277008E-9</v>
      </c>
      <c r="N928">
        <v>3.4795494157165499E-2</v>
      </c>
      <c r="O928">
        <v>2.44692</v>
      </c>
      <c r="P928">
        <v>2.2501706049328498</v>
      </c>
    </row>
    <row r="929" spans="1:16" x14ac:dyDescent="0.25">
      <c r="A929">
        <v>4.60202776898198</v>
      </c>
      <c r="B929">
        <v>0.23142764260446999</v>
      </c>
      <c r="C929">
        <v>5.2818856712971901E-2</v>
      </c>
      <c r="D929">
        <v>0.145185880584876</v>
      </c>
      <c r="E929">
        <v>4.2856693907926902E-2</v>
      </c>
      <c r="F929">
        <v>0.29263399534837897</v>
      </c>
      <c r="G929">
        <v>1.26305142574233E-2</v>
      </c>
      <c r="H929">
        <v>6.2185775314412002E-2</v>
      </c>
      <c r="I929">
        <v>3.7988024649117502E-3</v>
      </c>
      <c r="J929">
        <v>1.71285839621583E-2</v>
      </c>
      <c r="K929">
        <v>7.1266289223274895E-2</v>
      </c>
      <c r="L929">
        <v>1.8661711281271101E-3</v>
      </c>
      <c r="M929">
        <v>9.9550953727277008E-9</v>
      </c>
      <c r="N929">
        <v>3.4795494157165499E-2</v>
      </c>
      <c r="O929">
        <v>2.44692</v>
      </c>
      <c r="P929">
        <v>2.2501706049328498</v>
      </c>
    </row>
    <row r="930" spans="1:16" x14ac:dyDescent="0.25">
      <c r="A930">
        <v>4.6069922002322299</v>
      </c>
      <c r="B930">
        <v>0.231535792387005</v>
      </c>
      <c r="C930">
        <v>5.2938585229974501E-2</v>
      </c>
      <c r="D930">
        <v>0.14557909757599299</v>
      </c>
      <c r="E930">
        <v>4.29167610849207E-2</v>
      </c>
      <c r="F930">
        <v>0.29270392655753202</v>
      </c>
      <c r="G930">
        <v>1.2603486964800801E-2</v>
      </c>
      <c r="H930">
        <v>6.1995146411962201E-2</v>
      </c>
      <c r="I930">
        <v>3.7935137659962999E-3</v>
      </c>
      <c r="J930">
        <v>1.7117706816972202E-2</v>
      </c>
      <c r="K930">
        <v>7.1062601200681294E-2</v>
      </c>
      <c r="L930">
        <v>1.8661711281271101E-3</v>
      </c>
      <c r="M930">
        <v>9.9550953727277008E-9</v>
      </c>
      <c r="N930">
        <v>3.4795494157165499E-2</v>
      </c>
      <c r="O930">
        <v>2.44692</v>
      </c>
      <c r="P930">
        <v>2.2501706049328498</v>
      </c>
    </row>
    <row r="931" spans="1:16" x14ac:dyDescent="0.25">
      <c r="A931">
        <v>4.6119566314824798</v>
      </c>
      <c r="B931">
        <v>0.23164394216953901</v>
      </c>
      <c r="C931">
        <v>5.3058313746976997E-2</v>
      </c>
      <c r="D931">
        <v>0.14597231456711099</v>
      </c>
      <c r="E931">
        <v>4.2976828261914603E-2</v>
      </c>
      <c r="F931">
        <v>0.293251422152143</v>
      </c>
      <c r="G931">
        <v>1.2576459672178301E-2</v>
      </c>
      <c r="H931">
        <v>6.1804517509512498E-2</v>
      </c>
      <c r="I931">
        <v>3.7882250670808501E-3</v>
      </c>
      <c r="J931">
        <v>1.7106735331507798E-2</v>
      </c>
      <c r="K931">
        <v>7.0858913178087596E-2</v>
      </c>
      <c r="L931">
        <v>1.8661711281271101E-3</v>
      </c>
      <c r="M931">
        <v>9.9550953727277008E-9</v>
      </c>
      <c r="N931">
        <v>3.4795494157165499E-2</v>
      </c>
      <c r="O931">
        <v>2.44692</v>
      </c>
      <c r="P931">
        <v>2.2501706049328498</v>
      </c>
    </row>
    <row r="932" spans="1:16" x14ac:dyDescent="0.25">
      <c r="A932">
        <v>4.6169210627327297</v>
      </c>
      <c r="B932">
        <v>0.231752091952074</v>
      </c>
      <c r="C932">
        <v>5.3178042263979597E-2</v>
      </c>
      <c r="D932">
        <v>0.14636553155822901</v>
      </c>
      <c r="E932">
        <v>4.3036895438908498E-2</v>
      </c>
      <c r="F932">
        <v>0.29379891774675398</v>
      </c>
      <c r="G932">
        <v>1.25494323795557E-2</v>
      </c>
      <c r="H932">
        <v>6.1613888607062697E-2</v>
      </c>
      <c r="I932">
        <v>3.7829363681653998E-3</v>
      </c>
      <c r="J932">
        <v>1.7095763846043301E-2</v>
      </c>
      <c r="K932">
        <v>7.0655225155493995E-2</v>
      </c>
      <c r="L932">
        <v>1.8661711281271101E-3</v>
      </c>
      <c r="M932">
        <v>9.9550953727277008E-9</v>
      </c>
      <c r="N932">
        <v>3.4795494157165499E-2</v>
      </c>
      <c r="O932">
        <v>2.44692</v>
      </c>
      <c r="P932">
        <v>2.2501706049328498</v>
      </c>
    </row>
    <row r="933" spans="1:16" x14ac:dyDescent="0.25">
      <c r="A933">
        <v>4.6218854939829797</v>
      </c>
      <c r="B933">
        <v>0.23186024173460901</v>
      </c>
      <c r="C933">
        <v>5.32977707809821E-2</v>
      </c>
      <c r="D933">
        <v>0.14675874854934601</v>
      </c>
      <c r="E933">
        <v>4.3096962615902401E-2</v>
      </c>
      <c r="F933">
        <v>0.29434641334136402</v>
      </c>
      <c r="G933">
        <v>1.2522405086933201E-2</v>
      </c>
      <c r="H933">
        <v>6.1423259704613001E-2</v>
      </c>
      <c r="I933">
        <v>3.77764766924995E-3</v>
      </c>
      <c r="J933">
        <v>1.7084792360578901E-2</v>
      </c>
      <c r="K933">
        <v>7.0451537132900394E-2</v>
      </c>
      <c r="L933">
        <v>1.8661711281271101E-3</v>
      </c>
      <c r="M933">
        <v>9.9550953727277008E-9</v>
      </c>
      <c r="N933">
        <v>3.4795494157165499E-2</v>
      </c>
      <c r="O933">
        <v>2.44692</v>
      </c>
      <c r="P933">
        <v>2.2501706049328498</v>
      </c>
    </row>
    <row r="934" spans="1:16" x14ac:dyDescent="0.25">
      <c r="A934">
        <v>4.6268499252332296</v>
      </c>
      <c r="B934">
        <v>0.231820683441328</v>
      </c>
      <c r="C934">
        <v>5.34174992979847E-2</v>
      </c>
      <c r="D934">
        <v>0.147151965540464</v>
      </c>
      <c r="E934">
        <v>4.3157029792896297E-2</v>
      </c>
      <c r="F934">
        <v>0.294893908935975</v>
      </c>
      <c r="G934">
        <v>1.2495377794310701E-2</v>
      </c>
      <c r="H934">
        <v>6.12326308021632E-2</v>
      </c>
      <c r="I934">
        <v>3.7723589703345002E-3</v>
      </c>
      <c r="J934">
        <v>1.7073820875114401E-2</v>
      </c>
      <c r="K934">
        <v>7.0247849110306806E-2</v>
      </c>
      <c r="L934">
        <v>1.8661711281271101E-3</v>
      </c>
      <c r="M934">
        <v>9.9550953727277008E-9</v>
      </c>
      <c r="N934">
        <v>3.4795494157165499E-2</v>
      </c>
      <c r="O934">
        <v>2.44692</v>
      </c>
      <c r="P934">
        <v>2.2501706049328498</v>
      </c>
    </row>
    <row r="935" spans="1:16" x14ac:dyDescent="0.25">
      <c r="A935">
        <v>4.6318143564834804</v>
      </c>
      <c r="B935">
        <v>0.23175026602826801</v>
      </c>
      <c r="C935">
        <v>5.3537227814987202E-2</v>
      </c>
      <c r="D935">
        <v>0.147545182531582</v>
      </c>
      <c r="E935">
        <v>4.3217096969890102E-2</v>
      </c>
      <c r="F935">
        <v>0.29544140453058598</v>
      </c>
      <c r="G935">
        <v>1.2468350501688199E-2</v>
      </c>
      <c r="H935">
        <v>6.1040894949205303E-2</v>
      </c>
      <c r="I935">
        <v>3.76707027141905E-3</v>
      </c>
      <c r="J935">
        <v>1.7062849389650001E-2</v>
      </c>
      <c r="K935">
        <v>7.0044161087713205E-2</v>
      </c>
      <c r="L935">
        <v>1.8661711281271101E-3</v>
      </c>
      <c r="M935">
        <v>9.9550953727277008E-9</v>
      </c>
      <c r="N935">
        <v>3.4795494157165499E-2</v>
      </c>
      <c r="O935">
        <v>2.44692</v>
      </c>
      <c r="P935">
        <v>2.2501706049328498</v>
      </c>
    </row>
    <row r="936" spans="1:16" x14ac:dyDescent="0.25">
      <c r="A936">
        <v>4.6367787877337303</v>
      </c>
      <c r="B936">
        <v>0.23167984861520699</v>
      </c>
      <c r="C936">
        <v>5.3649008280589501E-2</v>
      </c>
      <c r="D936">
        <v>0.14793839952269999</v>
      </c>
      <c r="E936">
        <v>4.3277164146883998E-2</v>
      </c>
      <c r="F936">
        <v>0.29598890012519602</v>
      </c>
      <c r="G936">
        <v>1.2441323209065699E-2</v>
      </c>
      <c r="H936">
        <v>6.0794439390816399E-2</v>
      </c>
      <c r="I936">
        <v>3.7617815725036001E-3</v>
      </c>
      <c r="J936">
        <v>1.7051877904185601E-2</v>
      </c>
      <c r="K936">
        <v>6.9840473065119604E-2</v>
      </c>
      <c r="L936">
        <v>1.8661711281271101E-3</v>
      </c>
      <c r="M936">
        <v>9.9550953727277008E-9</v>
      </c>
      <c r="N936">
        <v>3.4795494157165499E-2</v>
      </c>
      <c r="O936">
        <v>2.44692</v>
      </c>
      <c r="P936">
        <v>2.2501706049328498</v>
      </c>
    </row>
    <row r="937" spans="1:16" x14ac:dyDescent="0.25">
      <c r="A937">
        <v>4.6417432189839802</v>
      </c>
      <c r="B937">
        <v>0.231609431202146</v>
      </c>
      <c r="C937">
        <v>5.3699076569569598E-2</v>
      </c>
      <c r="D937">
        <v>0.14833161651381699</v>
      </c>
      <c r="E937">
        <v>4.3337231323877901E-2</v>
      </c>
      <c r="F937">
        <v>0.296536395719807</v>
      </c>
      <c r="G937">
        <v>1.24142959164432E-2</v>
      </c>
      <c r="H937">
        <v>6.0547983832427502E-2</v>
      </c>
      <c r="I937">
        <v>3.7564928735881499E-3</v>
      </c>
      <c r="J937">
        <v>1.7040906418721101E-2</v>
      </c>
      <c r="K937">
        <v>6.9636785042526003E-2</v>
      </c>
      <c r="L937">
        <v>1.8661711281271101E-3</v>
      </c>
      <c r="M937">
        <v>9.9550953727277008E-9</v>
      </c>
      <c r="N937">
        <v>3.4795494157165499E-2</v>
      </c>
      <c r="O937">
        <v>2.44692</v>
      </c>
      <c r="P937">
        <v>2.2501706049328498</v>
      </c>
    </row>
    <row r="938" spans="1:16" x14ac:dyDescent="0.25">
      <c r="A938">
        <v>4.6467076502342302</v>
      </c>
      <c r="B938">
        <v>0.23153901378908601</v>
      </c>
      <c r="C938">
        <v>5.3749144858549799E-2</v>
      </c>
      <c r="D938">
        <v>0.14872483350493501</v>
      </c>
      <c r="E938">
        <v>4.3397298500871803E-2</v>
      </c>
      <c r="F938">
        <v>0.29708389131441798</v>
      </c>
      <c r="G938">
        <v>1.238708025003E-2</v>
      </c>
      <c r="H938">
        <v>6.0301528274038597E-2</v>
      </c>
      <c r="I938">
        <v>3.7512041746727001E-3</v>
      </c>
      <c r="J938">
        <v>1.7029934933256601E-2</v>
      </c>
      <c r="K938">
        <v>6.9433097019932305E-2</v>
      </c>
      <c r="L938">
        <v>1.8661711281271101E-3</v>
      </c>
      <c r="M938">
        <v>9.9550953727277008E-9</v>
      </c>
      <c r="N938">
        <v>3.4795494157165499E-2</v>
      </c>
      <c r="O938">
        <v>2.44692</v>
      </c>
      <c r="P938">
        <v>2.2501706049328498</v>
      </c>
    </row>
    <row r="939" spans="1:16" x14ac:dyDescent="0.25">
      <c r="A939">
        <v>4.6516720814844801</v>
      </c>
      <c r="B939">
        <v>0.23146859637602499</v>
      </c>
      <c r="C939">
        <v>5.3799213147530001E-2</v>
      </c>
      <c r="D939">
        <v>0.14911805049605301</v>
      </c>
      <c r="E939">
        <v>4.3457365677865699E-2</v>
      </c>
      <c r="F939">
        <v>0.29763138690902802</v>
      </c>
      <c r="G939">
        <v>1.23436078956681E-2</v>
      </c>
      <c r="H939">
        <v>6.00550727156497E-2</v>
      </c>
      <c r="I939">
        <v>3.7459154757572498E-3</v>
      </c>
      <c r="J939">
        <v>1.7018963447792201E-2</v>
      </c>
      <c r="K939">
        <v>6.9229408997338704E-2</v>
      </c>
      <c r="L939">
        <v>1.8661711281271101E-3</v>
      </c>
      <c r="M939">
        <v>9.9550953727277008E-9</v>
      </c>
      <c r="N939">
        <v>3.4795494157165499E-2</v>
      </c>
      <c r="O939">
        <v>2.44692</v>
      </c>
      <c r="P939">
        <v>2.2501706049328498</v>
      </c>
    </row>
    <row r="940" spans="1:16" x14ac:dyDescent="0.25">
      <c r="A940">
        <v>4.65663651273473</v>
      </c>
      <c r="B940">
        <v>0.231398178962964</v>
      </c>
      <c r="C940">
        <v>5.3849281436510202E-2</v>
      </c>
      <c r="D940">
        <v>0.14951126748717</v>
      </c>
      <c r="E940">
        <v>4.3522755832003802E-2</v>
      </c>
      <c r="F940">
        <v>0.298178882503639</v>
      </c>
      <c r="G940">
        <v>1.23001355413062E-2</v>
      </c>
      <c r="H940">
        <v>5.9808617157260803E-2</v>
      </c>
      <c r="I940">
        <v>3.7416633821318601E-3</v>
      </c>
      <c r="J940">
        <v>1.7007991962327801E-2</v>
      </c>
      <c r="K940">
        <v>6.9025720974745103E-2</v>
      </c>
      <c r="L940">
        <v>1.8661711281271101E-3</v>
      </c>
      <c r="M940">
        <v>9.9550953727277008E-9</v>
      </c>
      <c r="N940">
        <v>3.4795494157165499E-2</v>
      </c>
      <c r="O940">
        <v>2.44692</v>
      </c>
      <c r="P940">
        <v>2.2501706049328498</v>
      </c>
    </row>
    <row r="941" spans="1:16" x14ac:dyDescent="0.25">
      <c r="A941">
        <v>4.6616009439849799</v>
      </c>
      <c r="B941">
        <v>0.231327761549903</v>
      </c>
      <c r="C941">
        <v>5.3899349725490403E-2</v>
      </c>
      <c r="D941">
        <v>0.149904484478288</v>
      </c>
      <c r="E941">
        <v>4.3702531212096399E-2</v>
      </c>
      <c r="F941">
        <v>0.29872978920599402</v>
      </c>
      <c r="G941">
        <v>1.22566631869443E-2</v>
      </c>
      <c r="H941">
        <v>5.9562161598871899E-2</v>
      </c>
      <c r="I941">
        <v>3.75968685481345E-3</v>
      </c>
      <c r="J941">
        <v>1.69970204768633E-2</v>
      </c>
      <c r="K941">
        <v>6.8822032952151502E-2</v>
      </c>
      <c r="L941">
        <v>1.8661711281271101E-3</v>
      </c>
      <c r="M941">
        <v>9.9550953727277008E-9</v>
      </c>
      <c r="N941">
        <v>3.4795494157165499E-2</v>
      </c>
      <c r="O941">
        <v>2.44692</v>
      </c>
      <c r="P941">
        <v>2.2501706049328498</v>
      </c>
    </row>
    <row r="942" spans="1:16" x14ac:dyDescent="0.25">
      <c r="A942">
        <v>4.6665653752352299</v>
      </c>
      <c r="B942">
        <v>0.23125734413684301</v>
      </c>
      <c r="C942">
        <v>5.39494180144705E-2</v>
      </c>
      <c r="D942">
        <v>0.15029770146940599</v>
      </c>
      <c r="E942">
        <v>4.3882306592188898E-2</v>
      </c>
      <c r="F942">
        <v>0.29939963563344002</v>
      </c>
      <c r="G942">
        <v>1.2213190832582399E-2</v>
      </c>
      <c r="H942">
        <v>5.9315706040483002E-2</v>
      </c>
      <c r="I942">
        <v>3.7777103274950399E-3</v>
      </c>
      <c r="J942">
        <v>1.6986048991398901E-2</v>
      </c>
      <c r="K942">
        <v>6.8618344929557901E-2</v>
      </c>
      <c r="L942">
        <v>1.8661711281271101E-3</v>
      </c>
      <c r="M942">
        <v>9.9550953727277008E-9</v>
      </c>
      <c r="N942">
        <v>3.4795494157165499E-2</v>
      </c>
      <c r="O942">
        <v>2.44692</v>
      </c>
      <c r="P942">
        <v>2.2501706049328498</v>
      </c>
    </row>
    <row r="943" spans="1:16" x14ac:dyDescent="0.25">
      <c r="A943">
        <v>4.6715298064854798</v>
      </c>
      <c r="B943">
        <v>0.23118692672378199</v>
      </c>
      <c r="C943">
        <v>5.3999486303450701E-2</v>
      </c>
      <c r="D943">
        <v>0.15069091846052299</v>
      </c>
      <c r="E943">
        <v>4.4062081972281397E-2</v>
      </c>
      <c r="F943">
        <v>0.30006948206088602</v>
      </c>
      <c r="G943">
        <v>1.21697184782206E-2</v>
      </c>
      <c r="H943">
        <v>5.9069250482094098E-2</v>
      </c>
      <c r="I943">
        <v>3.7957338001766202E-3</v>
      </c>
      <c r="J943">
        <v>1.69750775059344E-2</v>
      </c>
      <c r="K943">
        <v>6.8425722136880002E-2</v>
      </c>
      <c r="L943">
        <v>1.8661711281271101E-3</v>
      </c>
      <c r="M943">
        <v>9.9550953727277008E-9</v>
      </c>
      <c r="N943">
        <v>3.4795494157165499E-2</v>
      </c>
      <c r="O943">
        <v>2.44692</v>
      </c>
      <c r="P943">
        <v>2.2501706049328498</v>
      </c>
    </row>
    <row r="944" spans="1:16" x14ac:dyDescent="0.25">
      <c r="A944">
        <v>4.6764942377357297</v>
      </c>
      <c r="B944">
        <v>0.231116509310721</v>
      </c>
      <c r="C944">
        <v>5.4049554592430903E-2</v>
      </c>
      <c r="D944">
        <v>0.15108413545164101</v>
      </c>
      <c r="E944">
        <v>4.4241857352373903E-2</v>
      </c>
      <c r="F944">
        <v>0.30073932848833301</v>
      </c>
      <c r="G944">
        <v>1.21262461238587E-2</v>
      </c>
      <c r="H944">
        <v>5.88227949237052E-2</v>
      </c>
      <c r="I944">
        <v>3.8137572728582101E-3</v>
      </c>
      <c r="J944">
        <v>1.696410602047E-2</v>
      </c>
      <c r="K944">
        <v>6.8255425593973698E-2</v>
      </c>
      <c r="L944">
        <v>1.8661711281271101E-3</v>
      </c>
      <c r="M944">
        <v>9.9550953727277008E-9</v>
      </c>
      <c r="N944">
        <v>3.4795494157165499E-2</v>
      </c>
      <c r="O944">
        <v>2.44692</v>
      </c>
      <c r="P944">
        <v>2.2501706049328498</v>
      </c>
    </row>
    <row r="945" spans="1:16" x14ac:dyDescent="0.25">
      <c r="A945">
        <v>4.6814586689859796</v>
      </c>
      <c r="B945">
        <v>0.23104609189766101</v>
      </c>
      <c r="C945">
        <v>5.4099622881411097E-2</v>
      </c>
      <c r="D945">
        <v>0.15147735244275901</v>
      </c>
      <c r="E945">
        <v>4.44216327324665E-2</v>
      </c>
      <c r="F945">
        <v>0.30140917491577901</v>
      </c>
      <c r="G945">
        <v>1.2082773769496799E-2</v>
      </c>
      <c r="H945">
        <v>5.86065180577824E-2</v>
      </c>
      <c r="I945">
        <v>3.8317807455397999E-3</v>
      </c>
      <c r="J945">
        <v>1.6945112991447402E-2</v>
      </c>
      <c r="K945">
        <v>6.8085129051067395E-2</v>
      </c>
      <c r="L945">
        <v>1.8661711281271101E-3</v>
      </c>
      <c r="M945">
        <v>9.9550953727277008E-9</v>
      </c>
      <c r="N945">
        <v>3.4795494157165499E-2</v>
      </c>
      <c r="O945">
        <v>2.44692</v>
      </c>
      <c r="P945">
        <v>2.2501706049328498</v>
      </c>
    </row>
    <row r="946" spans="1:16" x14ac:dyDescent="0.25">
      <c r="A946">
        <v>4.6864231002362304</v>
      </c>
      <c r="B946">
        <v>0.23097567448459999</v>
      </c>
      <c r="C946">
        <v>5.4149691170391298E-2</v>
      </c>
      <c r="D946">
        <v>0.151870569433877</v>
      </c>
      <c r="E946">
        <v>4.4601408112558999E-2</v>
      </c>
      <c r="F946">
        <v>0.30207902134322501</v>
      </c>
      <c r="G946">
        <v>1.2039301415134899E-2</v>
      </c>
      <c r="H946">
        <v>5.8417803741003201E-2</v>
      </c>
      <c r="I946">
        <v>3.8498042182213898E-3</v>
      </c>
      <c r="J946">
        <v>1.6925912890387699E-2</v>
      </c>
      <c r="K946">
        <v>6.7914832508161105E-2</v>
      </c>
      <c r="L946">
        <v>1.8661711281271101E-3</v>
      </c>
      <c r="M946">
        <v>9.9550953727277008E-9</v>
      </c>
      <c r="N946">
        <v>3.4795494157165499E-2</v>
      </c>
      <c r="O946">
        <v>2.44692</v>
      </c>
      <c r="P946">
        <v>2.2501706049328498</v>
      </c>
    </row>
    <row r="947" spans="1:16" x14ac:dyDescent="0.25">
      <c r="A947">
        <v>4.6913875314864804</v>
      </c>
      <c r="B947">
        <v>0.230905257071539</v>
      </c>
      <c r="C947">
        <v>5.4199759459371402E-2</v>
      </c>
      <c r="D947">
        <v>0.152263786424994</v>
      </c>
      <c r="E947">
        <v>4.4781183492651498E-2</v>
      </c>
      <c r="F947">
        <v>0.302748867770671</v>
      </c>
      <c r="G947">
        <v>1.1995829060773001E-2</v>
      </c>
      <c r="H947">
        <v>5.8229089424223897E-2</v>
      </c>
      <c r="I947">
        <v>3.8678276909029701E-3</v>
      </c>
      <c r="J947">
        <v>1.6906712789328E-2</v>
      </c>
      <c r="K947">
        <v>6.7744535965254704E-2</v>
      </c>
      <c r="L947">
        <v>1.8661711281271101E-3</v>
      </c>
      <c r="M947">
        <v>9.9550953727277008E-9</v>
      </c>
      <c r="N947">
        <v>3.4795494157165499E-2</v>
      </c>
      <c r="O947">
        <v>2.44692</v>
      </c>
      <c r="P947">
        <v>2.2501706049328498</v>
      </c>
    </row>
    <row r="948" spans="1:16" x14ac:dyDescent="0.25">
      <c r="A948">
        <v>4.6963519627367303</v>
      </c>
      <c r="B948">
        <v>0.23083483965847901</v>
      </c>
      <c r="C948">
        <v>5.4249827748351603E-2</v>
      </c>
      <c r="D948">
        <v>0.15265700341611199</v>
      </c>
      <c r="E948">
        <v>4.4960958872743997E-2</v>
      </c>
      <c r="F948">
        <v>0.30331628722036302</v>
      </c>
      <c r="G948">
        <v>1.1952356706411101E-2</v>
      </c>
      <c r="H948">
        <v>5.8040375107444697E-2</v>
      </c>
      <c r="I948">
        <v>3.88585116358456E-3</v>
      </c>
      <c r="J948">
        <v>1.68875126882683E-2</v>
      </c>
      <c r="K948">
        <v>6.7574239422348401E-2</v>
      </c>
      <c r="L948">
        <v>1.8661711281271101E-3</v>
      </c>
      <c r="M948">
        <v>9.9550953727277008E-9</v>
      </c>
      <c r="N948">
        <v>3.4795494157165499E-2</v>
      </c>
      <c r="O948">
        <v>2.44692</v>
      </c>
      <c r="P948">
        <v>2.2501706049328498</v>
      </c>
    </row>
    <row r="949" spans="1:16" x14ac:dyDescent="0.25">
      <c r="A949">
        <v>4.7013163939869802</v>
      </c>
      <c r="B949">
        <v>0.230756454488316</v>
      </c>
      <c r="C949">
        <v>5.4299896037331798E-2</v>
      </c>
      <c r="D949">
        <v>0.15305022040722999</v>
      </c>
      <c r="E949">
        <v>4.5140734252836601E-2</v>
      </c>
      <c r="F949">
        <v>0.30375741094004599</v>
      </c>
      <c r="G949">
        <v>1.19088843520492E-2</v>
      </c>
      <c r="H949">
        <v>5.78516607906654E-2</v>
      </c>
      <c r="I949">
        <v>3.9038746362661499E-3</v>
      </c>
      <c r="J949">
        <v>1.6868312587208601E-2</v>
      </c>
      <c r="K949">
        <v>6.7403942879442097E-2</v>
      </c>
      <c r="L949">
        <v>1.8661711281271101E-3</v>
      </c>
      <c r="M949">
        <v>9.9550953727277008E-9</v>
      </c>
      <c r="N949">
        <v>3.4795494157165499E-2</v>
      </c>
      <c r="O949">
        <v>2.44692</v>
      </c>
      <c r="P949">
        <v>2.2501706049328498</v>
      </c>
    </row>
    <row r="950" spans="1:16" x14ac:dyDescent="0.25">
      <c r="A950">
        <v>4.7062808252372301</v>
      </c>
      <c r="B950">
        <v>0.23067723490978001</v>
      </c>
      <c r="C950">
        <v>5.4349964326311999E-2</v>
      </c>
      <c r="D950">
        <v>0.15352750761525699</v>
      </c>
      <c r="E950">
        <v>4.53205096329291E-2</v>
      </c>
      <c r="F950">
        <v>0.30419853465972901</v>
      </c>
      <c r="G950">
        <v>1.18654119976873E-2</v>
      </c>
      <c r="H950">
        <v>5.7662946473886201E-2</v>
      </c>
      <c r="I950">
        <v>3.9218981089477302E-3</v>
      </c>
      <c r="J950">
        <v>1.6849112486148898E-2</v>
      </c>
      <c r="K950">
        <v>6.7233646336535793E-2</v>
      </c>
      <c r="L950">
        <v>1.8661711281271101E-3</v>
      </c>
      <c r="M950">
        <v>9.9550953727277008E-9</v>
      </c>
      <c r="N950">
        <v>3.4795494157165499E-2</v>
      </c>
      <c r="O950">
        <v>2.44692</v>
      </c>
      <c r="P950">
        <v>2.2501706049328498</v>
      </c>
    </row>
    <row r="951" spans="1:16" x14ac:dyDescent="0.25">
      <c r="A951">
        <v>4.71124525648748</v>
      </c>
      <c r="B951">
        <v>0.23059801533124399</v>
      </c>
      <c r="C951">
        <v>5.4391668303914197E-2</v>
      </c>
      <c r="D951">
        <v>0.154199087954736</v>
      </c>
      <c r="E951">
        <v>4.5500285013021599E-2</v>
      </c>
      <c r="F951">
        <v>0.30463965837941198</v>
      </c>
      <c r="G951">
        <v>1.18219396433254E-2</v>
      </c>
      <c r="H951">
        <v>5.7474232157107001E-2</v>
      </c>
      <c r="I951">
        <v>3.9399215816293201E-3</v>
      </c>
      <c r="J951">
        <v>1.6829912385089199E-2</v>
      </c>
      <c r="K951">
        <v>6.7063349793629504E-2</v>
      </c>
      <c r="L951">
        <v>1.8661711281271101E-3</v>
      </c>
      <c r="M951">
        <v>9.9550953727277008E-9</v>
      </c>
      <c r="N951">
        <v>3.4795494157165499E-2</v>
      </c>
      <c r="O951">
        <v>2.44692</v>
      </c>
      <c r="P951">
        <v>2.2501706049328498</v>
      </c>
    </row>
    <row r="952" spans="1:16" x14ac:dyDescent="0.25">
      <c r="A952">
        <v>4.71620968773773</v>
      </c>
      <c r="B952">
        <v>0.23051879575270801</v>
      </c>
      <c r="C952">
        <v>5.4398198949311201E-2</v>
      </c>
      <c r="D952">
        <v>0.154870668294214</v>
      </c>
      <c r="E952">
        <v>4.5680060393114098E-2</v>
      </c>
      <c r="F952">
        <v>0.305080782099095</v>
      </c>
      <c r="G952">
        <v>1.17784672889635E-2</v>
      </c>
      <c r="H952">
        <v>5.7285517840327697E-2</v>
      </c>
      <c r="I952">
        <v>3.95794505431091E-3</v>
      </c>
      <c r="J952">
        <v>1.68107122840295E-2</v>
      </c>
      <c r="K952">
        <v>6.6893053250723103E-2</v>
      </c>
      <c r="L952">
        <v>1.8661711281271101E-3</v>
      </c>
      <c r="M952">
        <v>9.9550953727277008E-9</v>
      </c>
      <c r="N952">
        <v>3.4795494157165499E-2</v>
      </c>
      <c r="O952">
        <v>2.44692</v>
      </c>
      <c r="P952">
        <v>2.2501706049328498</v>
      </c>
    </row>
    <row r="953" spans="1:16" x14ac:dyDescent="0.25">
      <c r="A953">
        <v>4.7211741189879799</v>
      </c>
      <c r="B953">
        <v>0.23043957617417199</v>
      </c>
      <c r="C953">
        <v>5.4404729594708198E-2</v>
      </c>
      <c r="D953">
        <v>0.15554224863369201</v>
      </c>
      <c r="E953">
        <v>4.5859835773206598E-2</v>
      </c>
      <c r="F953">
        <v>0.30552190581877797</v>
      </c>
      <c r="G953">
        <v>1.17349949346016E-2</v>
      </c>
      <c r="H953">
        <v>5.7027102879351102E-2</v>
      </c>
      <c r="I953">
        <v>3.9759685269924903E-3</v>
      </c>
      <c r="J953">
        <v>1.6791512182969801E-2</v>
      </c>
      <c r="K953">
        <v>6.6722756707816799E-2</v>
      </c>
      <c r="L953">
        <v>1.8661711281271101E-3</v>
      </c>
      <c r="M953">
        <v>9.9550953727277008E-9</v>
      </c>
      <c r="N953">
        <v>3.4795494157165499E-2</v>
      </c>
      <c r="O953">
        <v>2.44692</v>
      </c>
      <c r="P953">
        <v>2.2501706049328498</v>
      </c>
    </row>
    <row r="954" spans="1:16" x14ac:dyDescent="0.25">
      <c r="A954">
        <v>4.7261385502382298</v>
      </c>
      <c r="B954">
        <v>0.230360356595636</v>
      </c>
      <c r="C954">
        <v>5.4411260240105098E-2</v>
      </c>
      <c r="D954">
        <v>0.15621382897317099</v>
      </c>
      <c r="E954">
        <v>4.6039611153299201E-2</v>
      </c>
      <c r="F954">
        <v>0.305963029538461</v>
      </c>
      <c r="G954">
        <v>1.17126142174729E-2</v>
      </c>
      <c r="H954">
        <v>5.6763640074370597E-2</v>
      </c>
      <c r="I954">
        <v>3.9939919996740802E-3</v>
      </c>
      <c r="J954">
        <v>1.6772312081910101E-2</v>
      </c>
      <c r="K954">
        <v>6.6552460164910496E-2</v>
      </c>
      <c r="L954">
        <v>1.8661711281271101E-3</v>
      </c>
      <c r="M954">
        <v>9.9550953727277008E-9</v>
      </c>
      <c r="N954">
        <v>3.4795494157165499E-2</v>
      </c>
      <c r="O954">
        <v>2.44692</v>
      </c>
      <c r="P954">
        <v>2.2501706049328498</v>
      </c>
    </row>
    <row r="955" spans="1:16" x14ac:dyDescent="0.25">
      <c r="A955">
        <v>4.7311029814884797</v>
      </c>
      <c r="B955">
        <v>0.23028113701710001</v>
      </c>
      <c r="C955">
        <v>5.4417790885502103E-2</v>
      </c>
      <c r="D955">
        <v>0.15688540931264899</v>
      </c>
      <c r="E955">
        <v>4.6241497474584899E-2</v>
      </c>
      <c r="F955">
        <v>0.30640415325814402</v>
      </c>
      <c r="G955">
        <v>1.17131718115027E-2</v>
      </c>
      <c r="H955">
        <v>5.6500177269390203E-2</v>
      </c>
      <c r="I955">
        <v>4.0093715619851896E-3</v>
      </c>
      <c r="J955">
        <v>1.6753111980850399E-2</v>
      </c>
      <c r="K955">
        <v>6.6382163622004206E-2</v>
      </c>
      <c r="L955">
        <v>1.8661711281271101E-3</v>
      </c>
      <c r="M955">
        <v>9.9550953727277008E-9</v>
      </c>
      <c r="N955">
        <v>3.4795494157165499E-2</v>
      </c>
      <c r="O955">
        <v>2.44692</v>
      </c>
      <c r="P955">
        <v>2.2501706049328498</v>
      </c>
    </row>
    <row r="956" spans="1:16" x14ac:dyDescent="0.25">
      <c r="A956">
        <v>4.7360674127387297</v>
      </c>
      <c r="B956">
        <v>0.230201917438564</v>
      </c>
      <c r="C956">
        <v>5.44243215308991E-2</v>
      </c>
      <c r="D956">
        <v>0.157556989652128</v>
      </c>
      <c r="E956">
        <v>4.6601791509983802E-2</v>
      </c>
      <c r="F956">
        <v>0.30684527697782699</v>
      </c>
      <c r="G956">
        <v>1.1713729405532501E-2</v>
      </c>
      <c r="H956">
        <v>5.6236714464409698E-2</v>
      </c>
      <c r="I956">
        <v>4.0058095607306502E-3</v>
      </c>
      <c r="J956">
        <v>1.6733911879790699E-2</v>
      </c>
      <c r="K956">
        <v>6.6211867079097902E-2</v>
      </c>
      <c r="L956">
        <v>1.8661711281271101E-3</v>
      </c>
      <c r="M956">
        <v>9.9550953727277008E-9</v>
      </c>
      <c r="N956">
        <v>3.4795494157165499E-2</v>
      </c>
      <c r="O956">
        <v>2.44692</v>
      </c>
      <c r="P956">
        <v>2.2501706049328498</v>
      </c>
    </row>
    <row r="957" spans="1:16" x14ac:dyDescent="0.25">
      <c r="A957">
        <v>4.7410318439889796</v>
      </c>
      <c r="B957">
        <v>0.23012269786002801</v>
      </c>
      <c r="C957">
        <v>5.4430852176296098E-2</v>
      </c>
      <c r="D957">
        <v>0.15822856999160601</v>
      </c>
      <c r="E957">
        <v>4.6962085545382698E-2</v>
      </c>
      <c r="F957">
        <v>0.30728640069751001</v>
      </c>
      <c r="G957">
        <v>1.17142869995623E-2</v>
      </c>
      <c r="H957">
        <v>5.59732516594292E-2</v>
      </c>
      <c r="I957">
        <v>4.00224755947611E-3</v>
      </c>
      <c r="J957">
        <v>1.6714711778731E-2</v>
      </c>
      <c r="K957">
        <v>6.6041570536191502E-2</v>
      </c>
      <c r="L957">
        <v>1.8661711281271101E-3</v>
      </c>
      <c r="M957">
        <v>9.9550953727277008E-9</v>
      </c>
      <c r="N957">
        <v>3.4795494157165499E-2</v>
      </c>
      <c r="O957">
        <v>2.44692</v>
      </c>
      <c r="P957">
        <v>2.2501706049328498</v>
      </c>
    </row>
    <row r="958" spans="1:16" x14ac:dyDescent="0.25">
      <c r="A958">
        <v>4.7459962752392304</v>
      </c>
      <c r="B958">
        <v>0.23004347828149199</v>
      </c>
      <c r="C958">
        <v>5.4437382821692998E-2</v>
      </c>
      <c r="D958">
        <v>0.15890015033108501</v>
      </c>
      <c r="E958">
        <v>4.7322379580781497E-2</v>
      </c>
      <c r="F958">
        <v>0.30772752441719298</v>
      </c>
      <c r="G958">
        <v>1.1714844593592001E-2</v>
      </c>
      <c r="H958">
        <v>5.57097888544488E-2</v>
      </c>
      <c r="I958">
        <v>3.9986855582215697E-3</v>
      </c>
      <c r="J958">
        <v>1.6695511677671301E-2</v>
      </c>
      <c r="K958">
        <v>6.5889045529729406E-2</v>
      </c>
      <c r="L958">
        <v>1.8661711281271101E-3</v>
      </c>
      <c r="M958">
        <v>9.9550953727277008E-9</v>
      </c>
      <c r="N958">
        <v>3.4795494157165499E-2</v>
      </c>
      <c r="O958">
        <v>2.44692</v>
      </c>
      <c r="P958">
        <v>2.2501706049328498</v>
      </c>
    </row>
    <row r="959" spans="1:16" x14ac:dyDescent="0.25">
      <c r="A959">
        <v>4.7509607064894803</v>
      </c>
      <c r="B959">
        <v>0.229964258702956</v>
      </c>
      <c r="C959">
        <v>5.4443913467090002E-2</v>
      </c>
      <c r="D959">
        <v>0.15957173067056299</v>
      </c>
      <c r="E959">
        <v>4.7682673616180303E-2</v>
      </c>
      <c r="F959">
        <v>0.308168648136876</v>
      </c>
      <c r="G959">
        <v>1.17154021876218E-2</v>
      </c>
      <c r="H959">
        <v>5.5446326049468399E-2</v>
      </c>
      <c r="I959">
        <v>3.9951235569670399E-3</v>
      </c>
      <c r="J959">
        <v>1.6675683359953002E-2</v>
      </c>
      <c r="K959">
        <v>6.5762157913040797E-2</v>
      </c>
      <c r="L959">
        <v>1.8661711281271101E-3</v>
      </c>
      <c r="M959">
        <v>9.9550953727277008E-9</v>
      </c>
      <c r="N959">
        <v>3.4795494157165499E-2</v>
      </c>
      <c r="O959">
        <v>2.44692</v>
      </c>
      <c r="P959">
        <v>2.2501706049328498</v>
      </c>
    </row>
    <row r="960" spans="1:16" x14ac:dyDescent="0.25">
      <c r="A960">
        <v>4.75592513773974</v>
      </c>
      <c r="B960">
        <v>0.22988503912441999</v>
      </c>
      <c r="C960">
        <v>5.4450444112487E-2</v>
      </c>
      <c r="D960">
        <v>0.160243311010041</v>
      </c>
      <c r="E960">
        <v>4.8042967651579199E-2</v>
      </c>
      <c r="F960">
        <v>0.30860977185655902</v>
      </c>
      <c r="G960">
        <v>1.1715959781651601E-2</v>
      </c>
      <c r="H960">
        <v>5.5182863244487901E-2</v>
      </c>
      <c r="I960">
        <v>3.9915615557124997E-3</v>
      </c>
      <c r="J960">
        <v>1.6644597482674099E-2</v>
      </c>
      <c r="K960">
        <v>6.5635270296352105E-2</v>
      </c>
      <c r="L960">
        <v>1.8661711281271101E-3</v>
      </c>
      <c r="M960">
        <v>9.9550953727277008E-9</v>
      </c>
      <c r="N960">
        <v>3.4795494157165499E-2</v>
      </c>
      <c r="O960">
        <v>2.44692</v>
      </c>
      <c r="P960">
        <v>2.2501706049328498</v>
      </c>
    </row>
    <row r="961" spans="1:16" x14ac:dyDescent="0.25">
      <c r="A961">
        <v>4.7608895689899899</v>
      </c>
      <c r="B961">
        <v>0.229805819545884</v>
      </c>
      <c r="C961">
        <v>5.4456974757883997E-2</v>
      </c>
      <c r="D961">
        <v>0.16091489134952</v>
      </c>
      <c r="E961">
        <v>4.8403261686978102E-2</v>
      </c>
      <c r="F961">
        <v>0.30905089557624199</v>
      </c>
      <c r="G961">
        <v>1.17165173756814E-2</v>
      </c>
      <c r="H961">
        <v>5.49194004395075E-2</v>
      </c>
      <c r="I961">
        <v>3.9879995544579603E-3</v>
      </c>
      <c r="J961">
        <v>1.66135116053952E-2</v>
      </c>
      <c r="K961">
        <v>6.5508382679663399E-2</v>
      </c>
      <c r="L961">
        <v>1.8661711281271101E-3</v>
      </c>
      <c r="M961">
        <v>9.9550953727277008E-9</v>
      </c>
      <c r="N961">
        <v>3.4795494157165499E-2</v>
      </c>
      <c r="O961">
        <v>2.44692</v>
      </c>
      <c r="P961">
        <v>2.2501706049328498</v>
      </c>
    </row>
    <row r="962" spans="1:16" x14ac:dyDescent="0.25">
      <c r="A962">
        <v>4.7658540002402399</v>
      </c>
      <c r="B962">
        <v>0.22972659996734901</v>
      </c>
      <c r="C962">
        <v>5.4463505403280897E-2</v>
      </c>
      <c r="D962">
        <v>0.16158647168899801</v>
      </c>
      <c r="E962">
        <v>4.8763555722376901E-2</v>
      </c>
      <c r="F962">
        <v>0.30949201929592501</v>
      </c>
      <c r="G962">
        <v>1.1717074969711199E-2</v>
      </c>
      <c r="H962">
        <v>5.4664287115849003E-2</v>
      </c>
      <c r="I962">
        <v>3.9844375532034201E-3</v>
      </c>
      <c r="J962">
        <v>1.6582425728116301E-2</v>
      </c>
      <c r="K962">
        <v>6.5381495062974707E-2</v>
      </c>
      <c r="L962">
        <v>1.8661711281271101E-3</v>
      </c>
      <c r="M962">
        <v>9.9550953727277008E-9</v>
      </c>
      <c r="N962">
        <v>3.4795494157165499E-2</v>
      </c>
      <c r="O962">
        <v>2.44692</v>
      </c>
      <c r="P962">
        <v>2.2501706049328498</v>
      </c>
    </row>
    <row r="963" spans="1:16" x14ac:dyDescent="0.25">
      <c r="A963">
        <v>4.7708184314904898</v>
      </c>
      <c r="B963">
        <v>0.22964738038881299</v>
      </c>
      <c r="C963">
        <v>5.4470036048677901E-2</v>
      </c>
      <c r="D963">
        <v>0.16225805202847701</v>
      </c>
      <c r="E963">
        <v>4.9123849757775798E-2</v>
      </c>
      <c r="F963">
        <v>0.30999570968839801</v>
      </c>
      <c r="G963">
        <v>1.1717632563741E-2</v>
      </c>
      <c r="H963">
        <v>5.45227885390515E-2</v>
      </c>
      <c r="I963">
        <v>3.9808755519488799E-3</v>
      </c>
      <c r="J963">
        <v>1.6551339850837399E-2</v>
      </c>
      <c r="K963">
        <v>6.5254607446286E-2</v>
      </c>
      <c r="L963">
        <v>1.8661711281271101E-3</v>
      </c>
      <c r="M963">
        <v>9.9550953727277008E-9</v>
      </c>
      <c r="N963">
        <v>3.4795494157165499E-2</v>
      </c>
      <c r="O963">
        <v>2.44692</v>
      </c>
      <c r="P963">
        <v>2.2501706049328498</v>
      </c>
    </row>
    <row r="964" spans="1:16" x14ac:dyDescent="0.25">
      <c r="A964">
        <v>4.7757828627407397</v>
      </c>
      <c r="B964">
        <v>0.22950536757682499</v>
      </c>
      <c r="C964">
        <v>5.4476566694074899E-2</v>
      </c>
      <c r="D964">
        <v>0.16292963236795499</v>
      </c>
      <c r="E964">
        <v>4.9484143793174701E-2</v>
      </c>
      <c r="F964">
        <v>0.31051761248397203</v>
      </c>
      <c r="G964">
        <v>1.17181901577708E-2</v>
      </c>
      <c r="H964">
        <v>5.4381289962253998E-2</v>
      </c>
      <c r="I964">
        <v>3.97731355069435E-3</v>
      </c>
      <c r="J964">
        <v>1.65202539735585E-2</v>
      </c>
      <c r="K964">
        <v>6.5127719829597294E-2</v>
      </c>
      <c r="L964">
        <v>1.8661711281271101E-3</v>
      </c>
      <c r="M964">
        <v>9.9550953727277008E-9</v>
      </c>
      <c r="N964">
        <v>3.4795494157165499E-2</v>
      </c>
      <c r="O964">
        <v>2.44692</v>
      </c>
      <c r="P964">
        <v>2.2501706049328498</v>
      </c>
    </row>
    <row r="965" spans="1:16" x14ac:dyDescent="0.25">
      <c r="A965">
        <v>4.7807472939909896</v>
      </c>
      <c r="B965">
        <v>0.22936228332985401</v>
      </c>
      <c r="C965">
        <v>5.4483097339471903E-2</v>
      </c>
      <c r="D965">
        <v>0.163534235910648</v>
      </c>
      <c r="E965">
        <v>4.9844437828573597E-2</v>
      </c>
      <c r="F965">
        <v>0.31103951527954699</v>
      </c>
      <c r="G965">
        <v>1.17187477518005E-2</v>
      </c>
      <c r="H965">
        <v>5.4239791385456398E-2</v>
      </c>
      <c r="I965">
        <v>3.9737515494398098E-3</v>
      </c>
      <c r="J965">
        <v>1.6489168096279601E-2</v>
      </c>
      <c r="K965">
        <v>6.5000832212908602E-2</v>
      </c>
      <c r="L965">
        <v>1.8661711281271101E-3</v>
      </c>
      <c r="M965">
        <v>9.9550953727277008E-9</v>
      </c>
      <c r="N965">
        <v>3.4795494157165499E-2</v>
      </c>
      <c r="O965">
        <v>2.44692</v>
      </c>
      <c r="P965">
        <v>2.2501706049328498</v>
      </c>
    </row>
    <row r="966" spans="1:16" x14ac:dyDescent="0.25">
      <c r="A966">
        <v>4.7857117252412404</v>
      </c>
      <c r="B966">
        <v>0.22921919908288399</v>
      </c>
      <c r="C966">
        <v>5.4487863821600598E-2</v>
      </c>
      <c r="D966">
        <v>0.16409894062989899</v>
      </c>
      <c r="E966">
        <v>5.0204731863972403E-2</v>
      </c>
      <c r="F966">
        <v>0.311561418075121</v>
      </c>
      <c r="G966">
        <v>1.1719305345830299E-2</v>
      </c>
      <c r="H966">
        <v>5.4098292808658903E-2</v>
      </c>
      <c r="I966">
        <v>3.9701895481852696E-3</v>
      </c>
      <c r="J966">
        <v>1.6458082219000698E-2</v>
      </c>
      <c r="K966">
        <v>6.4873944596219896E-2</v>
      </c>
      <c r="L966">
        <v>1.8661711281271101E-3</v>
      </c>
      <c r="M966">
        <v>9.9550953727277008E-9</v>
      </c>
      <c r="N966">
        <v>3.4795494157165499E-2</v>
      </c>
      <c r="O966">
        <v>2.44692</v>
      </c>
      <c r="P966">
        <v>2.2501706049328498</v>
      </c>
    </row>
    <row r="967" spans="1:16" x14ac:dyDescent="0.25">
      <c r="A967">
        <v>4.7906761564914904</v>
      </c>
      <c r="B967">
        <v>0.229076114835913</v>
      </c>
      <c r="C967">
        <v>5.4487863821600598E-2</v>
      </c>
      <c r="D967">
        <v>0.16466364534915001</v>
      </c>
      <c r="E967">
        <v>5.0565025899371299E-2</v>
      </c>
      <c r="F967">
        <v>0.31208332087069601</v>
      </c>
      <c r="G967">
        <v>1.17198629398601E-2</v>
      </c>
      <c r="H967">
        <v>5.3956794231861401E-2</v>
      </c>
      <c r="I967">
        <v>3.9666275469307302E-3</v>
      </c>
      <c r="J967">
        <v>1.6426996341721799E-2</v>
      </c>
      <c r="K967">
        <v>6.4747056979531301E-2</v>
      </c>
      <c r="L967">
        <v>1.8661711281271101E-3</v>
      </c>
      <c r="M967">
        <v>9.9550953727277008E-9</v>
      </c>
      <c r="N967">
        <v>3.4795494157165499E-2</v>
      </c>
      <c r="O967">
        <v>2.44692</v>
      </c>
      <c r="P967">
        <v>2.2501706049328498</v>
      </c>
    </row>
    <row r="968" spans="1:16" x14ac:dyDescent="0.25">
      <c r="A968">
        <v>4.7956405877417403</v>
      </c>
      <c r="B968">
        <v>0.22893303058894199</v>
      </c>
      <c r="C968">
        <v>5.4487863821600598E-2</v>
      </c>
      <c r="D968">
        <v>0.165228350068402</v>
      </c>
      <c r="E968">
        <v>5.0925319934770202E-2</v>
      </c>
      <c r="F968">
        <v>0.31260522366627003</v>
      </c>
      <c r="G968">
        <v>1.17204205338899E-2</v>
      </c>
      <c r="H968">
        <v>5.3815295655063898E-2</v>
      </c>
      <c r="I968">
        <v>3.96306554567619E-3</v>
      </c>
      <c r="J968">
        <v>1.63959104644429E-2</v>
      </c>
      <c r="K968">
        <v>6.4620169362842594E-2</v>
      </c>
      <c r="L968">
        <v>1.8661711281271101E-3</v>
      </c>
      <c r="M968">
        <v>9.9550953727277008E-9</v>
      </c>
      <c r="N968">
        <v>3.4795494157165499E-2</v>
      </c>
      <c r="O968">
        <v>2.44692</v>
      </c>
      <c r="P968">
        <v>2.2501706049328498</v>
      </c>
    </row>
    <row r="969" spans="1:16" x14ac:dyDescent="0.25">
      <c r="A969">
        <v>4.8006050189919902</v>
      </c>
      <c r="B969">
        <v>0.228789946341971</v>
      </c>
      <c r="C969">
        <v>5.4487863821600598E-2</v>
      </c>
      <c r="D969">
        <v>0.16579305478765299</v>
      </c>
      <c r="E969">
        <v>5.1285613970169001E-2</v>
      </c>
      <c r="F969">
        <v>0.31312712646184498</v>
      </c>
      <c r="G969">
        <v>1.1720978127919701E-2</v>
      </c>
      <c r="H969">
        <v>5.3673797078266403E-2</v>
      </c>
      <c r="I969">
        <v>3.9595035444216602E-3</v>
      </c>
      <c r="J969">
        <v>1.6364824587164001E-2</v>
      </c>
      <c r="K969">
        <v>6.4493281746153902E-2</v>
      </c>
      <c r="L969">
        <v>1.8661711281271101E-3</v>
      </c>
      <c r="M969">
        <v>9.9550953727277008E-9</v>
      </c>
      <c r="N969">
        <v>3.4795494157165499E-2</v>
      </c>
      <c r="O969">
        <v>2.44692</v>
      </c>
      <c r="P969">
        <v>2.2501706049328498</v>
      </c>
    </row>
    <row r="970" spans="1:16" x14ac:dyDescent="0.25">
      <c r="A970">
        <v>4.8055694502422401</v>
      </c>
      <c r="B970">
        <v>0.22864686209499999</v>
      </c>
      <c r="C970">
        <v>5.4487863821600598E-2</v>
      </c>
      <c r="D970">
        <v>0.16635775950690501</v>
      </c>
      <c r="E970">
        <v>5.1637691217611303E-2</v>
      </c>
      <c r="F970">
        <v>0.313649029257419</v>
      </c>
      <c r="G970">
        <v>1.1724962027944701E-2</v>
      </c>
      <c r="H970">
        <v>5.35322985014689E-2</v>
      </c>
      <c r="I970">
        <v>3.9512442714825799E-3</v>
      </c>
      <c r="J970">
        <v>1.6333738709885099E-2</v>
      </c>
      <c r="K970">
        <v>6.4366394129465196E-2</v>
      </c>
      <c r="L970">
        <v>1.8661711281271101E-3</v>
      </c>
      <c r="M970">
        <v>9.9550953727277008E-9</v>
      </c>
      <c r="N970">
        <v>3.4795494157165499E-2</v>
      </c>
      <c r="O970">
        <v>2.44692</v>
      </c>
      <c r="P970">
        <v>2.2501706049328498</v>
      </c>
    </row>
    <row r="971" spans="1:16" x14ac:dyDescent="0.25">
      <c r="A971">
        <v>4.8105338814924901</v>
      </c>
      <c r="B971">
        <v>0.22850377784803</v>
      </c>
      <c r="C971">
        <v>5.4487863821600598E-2</v>
      </c>
      <c r="D971">
        <v>0.166922464226156</v>
      </c>
      <c r="E971">
        <v>5.1957004787022198E-2</v>
      </c>
      <c r="F971">
        <v>0.31417093205299401</v>
      </c>
      <c r="G971">
        <v>1.1737529573027299E-2</v>
      </c>
      <c r="H971">
        <v>5.3386092193588398E-2</v>
      </c>
      <c r="I971">
        <v>3.9242550644243198E-3</v>
      </c>
      <c r="J971">
        <v>1.63026528326062E-2</v>
      </c>
      <c r="K971">
        <v>6.4239506512776504E-2</v>
      </c>
      <c r="L971">
        <v>1.8661711281271101E-3</v>
      </c>
      <c r="M971">
        <v>9.9550953727277008E-9</v>
      </c>
      <c r="N971">
        <v>3.4795494157165499E-2</v>
      </c>
      <c r="O971">
        <v>2.44692</v>
      </c>
      <c r="P971">
        <v>2.2501706049328498</v>
      </c>
    </row>
    <row r="972" spans="1:16" x14ac:dyDescent="0.25">
      <c r="A972">
        <v>4.81549831274274</v>
      </c>
      <c r="B972">
        <v>0.22836069360105901</v>
      </c>
      <c r="C972">
        <v>5.4487863821600598E-2</v>
      </c>
      <c r="D972">
        <v>0.16748716894540799</v>
      </c>
      <c r="E972">
        <v>5.22763183564331E-2</v>
      </c>
      <c r="F972">
        <v>0.31469283484856803</v>
      </c>
      <c r="G972">
        <v>1.17500971181099E-2</v>
      </c>
      <c r="H972">
        <v>5.3235885223398602E-2</v>
      </c>
      <c r="I972">
        <v>3.8972658573660601E-3</v>
      </c>
      <c r="J972">
        <v>1.6271566955327301E-2</v>
      </c>
      <c r="K972">
        <v>6.4112618896087797E-2</v>
      </c>
      <c r="L972">
        <v>1.8661711281271101E-3</v>
      </c>
      <c r="M972">
        <v>9.9550953727277008E-9</v>
      </c>
      <c r="N972">
        <v>3.4795494157165499E-2</v>
      </c>
      <c r="O972">
        <v>2.44692</v>
      </c>
      <c r="P972">
        <v>2.2501706049328498</v>
      </c>
    </row>
    <row r="973" spans="1:16" x14ac:dyDescent="0.25">
      <c r="A973">
        <v>4.8204627439929899</v>
      </c>
      <c r="B973">
        <v>0.228217609354088</v>
      </c>
      <c r="C973">
        <v>5.4487863821600598E-2</v>
      </c>
      <c r="D973">
        <v>0.16805187366465901</v>
      </c>
      <c r="E973">
        <v>5.2595631925844002E-2</v>
      </c>
      <c r="F973">
        <v>0.31521473764414298</v>
      </c>
      <c r="G973">
        <v>1.17626646631925E-2</v>
      </c>
      <c r="H973">
        <v>5.3085678253208701E-2</v>
      </c>
      <c r="I973">
        <v>3.8702766503078E-3</v>
      </c>
      <c r="J973">
        <v>1.6240481078048399E-2</v>
      </c>
      <c r="K973">
        <v>6.4016654904928499E-2</v>
      </c>
      <c r="L973">
        <v>1.8661711281271101E-3</v>
      </c>
      <c r="M973">
        <v>9.9550953727277008E-9</v>
      </c>
      <c r="N973">
        <v>3.4795494157165499E-2</v>
      </c>
      <c r="O973">
        <v>2.44692</v>
      </c>
      <c r="P973">
        <v>2.2501706049328498</v>
      </c>
    </row>
    <row r="974" spans="1:16" x14ac:dyDescent="0.25">
      <c r="A974">
        <v>4.8254271752432398</v>
      </c>
      <c r="B974">
        <v>0.22807452510711701</v>
      </c>
      <c r="C974">
        <v>5.4487863821600598E-2</v>
      </c>
      <c r="D974">
        <v>0.16861657838391</v>
      </c>
      <c r="E974">
        <v>5.2914945495255002E-2</v>
      </c>
      <c r="F974">
        <v>0.315736640439718</v>
      </c>
      <c r="G974">
        <v>1.1775232208275199E-2</v>
      </c>
      <c r="H974">
        <v>5.2935471283018898E-2</v>
      </c>
      <c r="I974">
        <v>3.8432874432495299E-3</v>
      </c>
      <c r="J974">
        <v>1.6210711424743299E-2</v>
      </c>
      <c r="K974">
        <v>6.3953211094397402E-2</v>
      </c>
      <c r="L974">
        <v>1.8661711281271101E-3</v>
      </c>
      <c r="M974">
        <v>9.9550953727277008E-9</v>
      </c>
      <c r="N974">
        <v>3.4795494157165499E-2</v>
      </c>
      <c r="O974">
        <v>2.44692</v>
      </c>
      <c r="P974">
        <v>2.2501706049328498</v>
      </c>
    </row>
    <row r="975" spans="1:16" x14ac:dyDescent="0.25">
      <c r="A975">
        <v>4.8303916064934898</v>
      </c>
      <c r="B975">
        <v>0.22793144086014699</v>
      </c>
      <c r="C975">
        <v>5.4487863821600598E-2</v>
      </c>
      <c r="D975">
        <v>0.16918128310316199</v>
      </c>
      <c r="E975">
        <v>5.3234259064665897E-2</v>
      </c>
      <c r="F975">
        <v>0.31625854323529201</v>
      </c>
      <c r="G975">
        <v>1.17877997533578E-2</v>
      </c>
      <c r="H975">
        <v>5.2785264312828997E-2</v>
      </c>
      <c r="I975">
        <v>3.8162982361912802E-3</v>
      </c>
      <c r="J975">
        <v>1.6189682743371701E-2</v>
      </c>
      <c r="K975">
        <v>6.3889767283866195E-2</v>
      </c>
      <c r="L975">
        <v>1.8661711281271101E-3</v>
      </c>
      <c r="M975">
        <v>9.9550953727277008E-9</v>
      </c>
      <c r="N975">
        <v>3.4795494157165499E-2</v>
      </c>
      <c r="O975">
        <v>2.44692</v>
      </c>
      <c r="P975">
        <v>2.2501706049328498</v>
      </c>
    </row>
    <row r="976" spans="1:16" x14ac:dyDescent="0.25">
      <c r="A976">
        <v>4.8353560377437397</v>
      </c>
      <c r="B976">
        <v>0.22778835661317601</v>
      </c>
      <c r="C976">
        <v>5.4487863821600598E-2</v>
      </c>
      <c r="D976">
        <v>0.16974598782241301</v>
      </c>
      <c r="E976">
        <v>5.3553572634076903E-2</v>
      </c>
      <c r="F976">
        <v>0.31678044603086702</v>
      </c>
      <c r="G976">
        <v>1.18003672984404E-2</v>
      </c>
      <c r="H976">
        <v>5.2635057342639201E-2</v>
      </c>
      <c r="I976">
        <v>3.7893090291330101E-3</v>
      </c>
      <c r="J976">
        <v>1.6168654062E-2</v>
      </c>
      <c r="K976">
        <v>6.3826323473335098E-2</v>
      </c>
      <c r="L976">
        <v>1.8661711281271101E-3</v>
      </c>
      <c r="M976">
        <v>9.9550953727277008E-9</v>
      </c>
      <c r="N976">
        <v>3.4795494157165499E-2</v>
      </c>
      <c r="O976">
        <v>2.44692</v>
      </c>
      <c r="P976">
        <v>2.2501706049328498</v>
      </c>
    </row>
    <row r="977" spans="1:16" x14ac:dyDescent="0.25">
      <c r="A977">
        <v>4.8403204689939896</v>
      </c>
      <c r="B977">
        <v>0.22735387012470701</v>
      </c>
      <c r="C977">
        <v>5.4487863821600598E-2</v>
      </c>
      <c r="D977">
        <v>0.170310692541665</v>
      </c>
      <c r="E977">
        <v>5.3872886203487798E-2</v>
      </c>
      <c r="F977">
        <v>0.31732546139048301</v>
      </c>
      <c r="G977">
        <v>1.1812934843523E-2</v>
      </c>
      <c r="H977">
        <v>5.2484850372449397E-2</v>
      </c>
      <c r="I977">
        <v>3.7623198220747499E-3</v>
      </c>
      <c r="J977">
        <v>1.6147625380628298E-2</v>
      </c>
      <c r="K977">
        <v>6.3762879662804001E-2</v>
      </c>
      <c r="L977">
        <v>1.8661711281271101E-3</v>
      </c>
      <c r="M977">
        <v>9.9550953727277008E-9</v>
      </c>
      <c r="N977">
        <v>3.4795494157165499E-2</v>
      </c>
      <c r="O977">
        <v>2.44692</v>
      </c>
      <c r="P977">
        <v>2.2501706049328498</v>
      </c>
    </row>
    <row r="978" spans="1:16" x14ac:dyDescent="0.25">
      <c r="A978">
        <v>4.8452849002442404</v>
      </c>
      <c r="B978">
        <v>0.22651329495250599</v>
      </c>
      <c r="C978">
        <v>5.4487863821600598E-2</v>
      </c>
      <c r="D978">
        <v>0.170875397260916</v>
      </c>
      <c r="E978">
        <v>5.41921997728987E-2</v>
      </c>
      <c r="F978">
        <v>0.31792110331268802</v>
      </c>
      <c r="G978">
        <v>1.1825502388605601E-2</v>
      </c>
      <c r="H978">
        <v>5.2334643402259497E-2</v>
      </c>
      <c r="I978">
        <v>3.7353306150164898E-3</v>
      </c>
      <c r="J978">
        <v>1.6126596699256601E-2</v>
      </c>
      <c r="K978">
        <v>6.3699435852272807E-2</v>
      </c>
      <c r="L978">
        <v>1.8661711281271101E-3</v>
      </c>
      <c r="M978">
        <v>9.9550953727277008E-9</v>
      </c>
      <c r="N978">
        <v>3.4795494157165499E-2</v>
      </c>
      <c r="O978">
        <v>2.44692</v>
      </c>
      <c r="P978">
        <v>2.2501706049328498</v>
      </c>
    </row>
    <row r="979" spans="1:16" x14ac:dyDescent="0.25">
      <c r="A979">
        <v>4.8502493314944903</v>
      </c>
      <c r="B979">
        <v>0.22567271978030601</v>
      </c>
      <c r="C979">
        <v>5.4487863821600598E-2</v>
      </c>
      <c r="D979">
        <v>0.17144010198016801</v>
      </c>
      <c r="E979">
        <v>5.4511513342309602E-2</v>
      </c>
      <c r="F979">
        <v>0.31851674523489298</v>
      </c>
      <c r="G979">
        <v>1.1838069933688199E-2</v>
      </c>
      <c r="H979">
        <v>5.21844364320697E-2</v>
      </c>
      <c r="I979">
        <v>3.7083414079582301E-3</v>
      </c>
      <c r="J979">
        <v>1.6105568017885E-2</v>
      </c>
      <c r="K979">
        <v>6.3635992041741696E-2</v>
      </c>
      <c r="L979">
        <v>1.8661711281271101E-3</v>
      </c>
      <c r="M979">
        <v>9.9550953727277008E-9</v>
      </c>
      <c r="N979">
        <v>3.4795494157165499E-2</v>
      </c>
      <c r="O979">
        <v>2.44692</v>
      </c>
      <c r="P979">
        <v>2.2501706049328498</v>
      </c>
    </row>
    <row r="980" spans="1:16" x14ac:dyDescent="0.25">
      <c r="A980">
        <v>4.8552137627447403</v>
      </c>
      <c r="B980">
        <v>0.22483214460810499</v>
      </c>
      <c r="C980">
        <v>5.4487863821600598E-2</v>
      </c>
      <c r="D980">
        <v>0.17200480669941901</v>
      </c>
      <c r="E980">
        <v>5.4830826911720497E-2</v>
      </c>
      <c r="F980">
        <v>0.319112387157098</v>
      </c>
      <c r="G980">
        <v>1.18506374787708E-2</v>
      </c>
      <c r="H980">
        <v>5.20342294618798E-2</v>
      </c>
      <c r="I980">
        <v>3.68135220089997E-3</v>
      </c>
      <c r="J980">
        <v>1.6084539336513302E-2</v>
      </c>
      <c r="K980">
        <v>6.3572548231210599E-2</v>
      </c>
      <c r="L980">
        <v>1.8661711281271101E-3</v>
      </c>
      <c r="M980">
        <v>9.9550953727277008E-9</v>
      </c>
      <c r="N980">
        <v>3.4795494157165499E-2</v>
      </c>
      <c r="O980">
        <v>2.44692</v>
      </c>
      <c r="P980">
        <v>2.2501706049328498</v>
      </c>
    </row>
    <row r="981" spans="1:16" x14ac:dyDescent="0.25">
      <c r="A981">
        <v>4.8601781939949902</v>
      </c>
      <c r="B981">
        <v>0.22399156943590401</v>
      </c>
      <c r="C981">
        <v>5.4486348035252798E-2</v>
      </c>
      <c r="D981">
        <v>0.17256951141867</v>
      </c>
      <c r="E981">
        <v>5.5150140481131399E-2</v>
      </c>
      <c r="F981">
        <v>0.31970802907930301</v>
      </c>
      <c r="G981">
        <v>1.1863205023853501E-2</v>
      </c>
      <c r="H981">
        <v>5.1884022491690003E-2</v>
      </c>
      <c r="I981">
        <v>3.6543629938417099E-3</v>
      </c>
      <c r="J981">
        <v>1.60635106551416E-2</v>
      </c>
      <c r="K981">
        <v>6.3509104420679405E-2</v>
      </c>
      <c r="L981">
        <v>1.8661711281271101E-3</v>
      </c>
      <c r="M981">
        <v>9.9550953727277008E-9</v>
      </c>
      <c r="N981">
        <v>3.4795494157165499E-2</v>
      </c>
      <c r="O981">
        <v>2.44692</v>
      </c>
      <c r="P981">
        <v>2.2501706049328498</v>
      </c>
    </row>
    <row r="982" spans="1:16" x14ac:dyDescent="0.25">
      <c r="A982">
        <v>4.8651426252452401</v>
      </c>
      <c r="B982">
        <v>0.223150994263703</v>
      </c>
      <c r="C982">
        <v>5.4481994272664001E-2</v>
      </c>
      <c r="D982">
        <v>0.17313421613792199</v>
      </c>
      <c r="E982">
        <v>5.5469454050542398E-2</v>
      </c>
      <c r="F982">
        <v>0.32030367100150797</v>
      </c>
      <c r="G982">
        <v>1.1875772568936099E-2</v>
      </c>
      <c r="H982">
        <v>5.1750096245532402E-2</v>
      </c>
      <c r="I982">
        <v>3.6273737867834502E-3</v>
      </c>
      <c r="J982">
        <v>1.6042481973769899E-2</v>
      </c>
      <c r="K982">
        <v>6.3445660610148294E-2</v>
      </c>
      <c r="L982">
        <v>1.8661711281271101E-3</v>
      </c>
      <c r="M982">
        <v>9.9550953727277008E-9</v>
      </c>
      <c r="N982">
        <v>3.4795494157165499E-2</v>
      </c>
      <c r="O982">
        <v>2.44692</v>
      </c>
      <c r="P982">
        <v>2.2501706049328498</v>
      </c>
    </row>
    <row r="983" spans="1:16" x14ac:dyDescent="0.25">
      <c r="A983">
        <v>4.87010705649549</v>
      </c>
      <c r="B983">
        <v>0.22231041909150201</v>
      </c>
      <c r="C983">
        <v>5.4477640510075198E-2</v>
      </c>
      <c r="D983">
        <v>0.17369892085717301</v>
      </c>
      <c r="E983">
        <v>5.57887676199533E-2</v>
      </c>
      <c r="F983">
        <v>0.32089931292371299</v>
      </c>
      <c r="G983">
        <v>1.1906449739182701E-2</v>
      </c>
      <c r="H983">
        <v>5.1621958527118997E-2</v>
      </c>
      <c r="I983">
        <v>3.60038457972519E-3</v>
      </c>
      <c r="J983">
        <v>1.6021453292398301E-2</v>
      </c>
      <c r="K983">
        <v>6.33822167996171E-2</v>
      </c>
      <c r="L983">
        <v>1.8661711281271101E-3</v>
      </c>
      <c r="M983">
        <v>9.9550953727277008E-9</v>
      </c>
      <c r="N983">
        <v>3.4795494157165499E-2</v>
      </c>
      <c r="O983">
        <v>2.44692</v>
      </c>
      <c r="P983">
        <v>2.2501706049328498</v>
      </c>
    </row>
    <row r="984" spans="1:16" x14ac:dyDescent="0.25">
      <c r="A984">
        <v>4.87507148774574</v>
      </c>
      <c r="B984">
        <v>0.221469843919302</v>
      </c>
      <c r="C984">
        <v>5.4473286747486402E-2</v>
      </c>
      <c r="D984">
        <v>0.174263625576425</v>
      </c>
      <c r="E984">
        <v>5.6108081189364202E-2</v>
      </c>
      <c r="F984">
        <v>0.321494954845918</v>
      </c>
      <c r="G984">
        <v>1.19389875898462E-2</v>
      </c>
      <c r="H984">
        <v>5.1493820808705598E-2</v>
      </c>
      <c r="I984">
        <v>3.58960639897985E-3</v>
      </c>
      <c r="J984">
        <v>1.60004246110266E-2</v>
      </c>
      <c r="K984">
        <v>6.3318772989086003E-2</v>
      </c>
      <c r="L984">
        <v>1.8661711281271101E-3</v>
      </c>
      <c r="M984">
        <v>9.9550953727277008E-9</v>
      </c>
      <c r="N984">
        <v>3.4795494157165499E-2</v>
      </c>
      <c r="O984">
        <v>2.44692</v>
      </c>
      <c r="P984">
        <v>2.2501706049328498</v>
      </c>
    </row>
    <row r="985" spans="1:16" x14ac:dyDescent="0.25">
      <c r="A985">
        <v>4.8800359189959899</v>
      </c>
      <c r="B985">
        <v>0.22062926874710101</v>
      </c>
      <c r="C985">
        <v>5.4468932984897599E-2</v>
      </c>
      <c r="D985">
        <v>0.17482833029567599</v>
      </c>
      <c r="E985">
        <v>5.64414813365453E-2</v>
      </c>
      <c r="F985">
        <v>0.32209059676812302</v>
      </c>
      <c r="G985">
        <v>1.19715254405097E-2</v>
      </c>
      <c r="H985">
        <v>5.13656830902922E-2</v>
      </c>
      <c r="I985">
        <v>3.57992700845905E-3</v>
      </c>
      <c r="J985">
        <v>1.5979395929654899E-2</v>
      </c>
      <c r="K985">
        <v>6.3255329178554906E-2</v>
      </c>
      <c r="L985">
        <v>1.8661711281271101E-3</v>
      </c>
      <c r="M985">
        <v>9.9550953727277008E-9</v>
      </c>
      <c r="N985">
        <v>3.4795494157165499E-2</v>
      </c>
      <c r="O985">
        <v>2.44692</v>
      </c>
      <c r="P985">
        <v>2.2501706049328498</v>
      </c>
    </row>
    <row r="986" spans="1:16" x14ac:dyDescent="0.25">
      <c r="A986">
        <v>4.8850003502462398</v>
      </c>
      <c r="B986">
        <v>0.2197886935749</v>
      </c>
      <c r="C986">
        <v>5.4464579222308802E-2</v>
      </c>
      <c r="D986">
        <v>0.17539303501492701</v>
      </c>
      <c r="E986">
        <v>5.6780065738454101E-2</v>
      </c>
      <c r="F986">
        <v>0.32268623869032798</v>
      </c>
      <c r="G986">
        <v>1.2004063291173201E-2</v>
      </c>
      <c r="H986">
        <v>5.1237545371878801E-2</v>
      </c>
      <c r="I986">
        <v>3.57024761793825E-3</v>
      </c>
      <c r="J986">
        <v>1.5958367248283201E-2</v>
      </c>
      <c r="K986">
        <v>6.3191885368023698E-2</v>
      </c>
      <c r="L986">
        <v>1.8661711281271101E-3</v>
      </c>
      <c r="M986">
        <v>9.9550953727277008E-9</v>
      </c>
      <c r="N986">
        <v>3.4795494157165499E-2</v>
      </c>
      <c r="O986">
        <v>2.44692</v>
      </c>
      <c r="P986">
        <v>2.2501706049328498</v>
      </c>
    </row>
    <row r="987" spans="1:16" x14ac:dyDescent="0.25">
      <c r="A987">
        <v>4.8899647814964897</v>
      </c>
      <c r="B987">
        <v>0.21894811840269901</v>
      </c>
      <c r="C987">
        <v>5.4460225459719999E-2</v>
      </c>
      <c r="D987">
        <v>0.175957739734179</v>
      </c>
      <c r="E987">
        <v>5.7118650140362999E-2</v>
      </c>
      <c r="F987">
        <v>0.32328188061253299</v>
      </c>
      <c r="G987">
        <v>1.20366011418367E-2</v>
      </c>
      <c r="H987">
        <v>5.1109407653465298E-2</v>
      </c>
      <c r="I987">
        <v>3.56056822741745E-3</v>
      </c>
      <c r="J987">
        <v>1.59373385669116E-2</v>
      </c>
      <c r="K987">
        <v>6.3128441557492601E-2</v>
      </c>
      <c r="L987" s="45">
        <v>1.8661711281271101E-3</v>
      </c>
      <c r="M987">
        <v>9.9550953727277008E-9</v>
      </c>
      <c r="N987">
        <v>3.4795494157165499E-2</v>
      </c>
      <c r="O987">
        <v>2.44692</v>
      </c>
      <c r="P987">
        <v>2.2501706049328498</v>
      </c>
    </row>
    <row r="988" spans="1:16" x14ac:dyDescent="0.25">
      <c r="A988">
        <v>4.8949292127467396</v>
      </c>
      <c r="B988">
        <v>0.218107543230499</v>
      </c>
      <c r="C988">
        <v>5.4455871697131203E-2</v>
      </c>
      <c r="D988">
        <v>0.17652244445342999</v>
      </c>
      <c r="E988">
        <v>5.7457234542271897E-2</v>
      </c>
      <c r="F988">
        <v>0.32387752253473701</v>
      </c>
      <c r="G988">
        <v>1.20691389925002E-2</v>
      </c>
      <c r="H988">
        <v>5.09812699350519E-2</v>
      </c>
      <c r="I988">
        <v>3.5508888368966599E-3</v>
      </c>
      <c r="J988">
        <v>1.5916309885539898E-2</v>
      </c>
      <c r="K988">
        <v>6.3060948867278102E-2</v>
      </c>
      <c r="L988" s="45">
        <v>1.8661711281271101E-3</v>
      </c>
      <c r="M988">
        <v>9.9550953727277008E-9</v>
      </c>
      <c r="N988">
        <v>3.4795494157165499E-2</v>
      </c>
      <c r="O988">
        <v>2.44692</v>
      </c>
      <c r="P988">
        <v>2.2501706049328498</v>
      </c>
    </row>
    <row r="989" spans="1:16" x14ac:dyDescent="0.25">
      <c r="A989">
        <v>4.8998936439969896</v>
      </c>
      <c r="B989">
        <v>0.21726696805829801</v>
      </c>
      <c r="C989">
        <v>5.44515179345424E-2</v>
      </c>
      <c r="D989">
        <v>0.17708714917268201</v>
      </c>
      <c r="E989">
        <v>5.7795818944180698E-2</v>
      </c>
      <c r="F989">
        <v>0.32447316445694202</v>
      </c>
      <c r="G989">
        <v>1.2101676843163701E-2</v>
      </c>
      <c r="H989">
        <v>5.0853132216638501E-2</v>
      </c>
      <c r="I989">
        <v>3.5412094463758599E-3</v>
      </c>
      <c r="J989">
        <v>1.5896135629140901E-2</v>
      </c>
      <c r="K989">
        <v>6.2990344435472703E-2</v>
      </c>
      <c r="L989" s="45">
        <v>1.8661711281271101E-3</v>
      </c>
      <c r="M989">
        <v>9.9550953727277008E-9</v>
      </c>
      <c r="N989">
        <v>3.4795494157165499E-2</v>
      </c>
      <c r="O989">
        <v>2.44692</v>
      </c>
      <c r="P989">
        <v>2.2501706049328498</v>
      </c>
    </row>
    <row r="990" spans="1:16" x14ac:dyDescent="0.25">
      <c r="A990">
        <v>4.9048580752472404</v>
      </c>
      <c r="B990">
        <v>0.216426392886097</v>
      </c>
      <c r="C990">
        <v>5.4447164171953603E-2</v>
      </c>
      <c r="D990">
        <v>0.177651853891933</v>
      </c>
      <c r="E990">
        <v>5.81344033460897E-2</v>
      </c>
      <c r="F990">
        <v>0.32506880637914698</v>
      </c>
      <c r="G990">
        <v>1.21342146938273E-2</v>
      </c>
      <c r="H990">
        <v>5.0724994498225102E-2</v>
      </c>
      <c r="I990">
        <v>3.5315300558550599E-3</v>
      </c>
      <c r="J990">
        <v>1.5879197195405301E-2</v>
      </c>
      <c r="K990">
        <v>6.2919740003667304E-2</v>
      </c>
      <c r="L990" s="45">
        <v>1.8661711281271101E-3</v>
      </c>
      <c r="M990">
        <v>9.9550953727277008E-9</v>
      </c>
      <c r="N990">
        <v>3.4795494157165499E-2</v>
      </c>
      <c r="O990">
        <v>2.44692</v>
      </c>
      <c r="P990">
        <v>2.2501706049328498</v>
      </c>
    </row>
    <row r="991" spans="1:16" x14ac:dyDescent="0.25">
      <c r="A991">
        <v>4.9098225064974903</v>
      </c>
      <c r="B991">
        <v>0.21558581771389601</v>
      </c>
      <c r="C991">
        <v>5.44428104093648E-2</v>
      </c>
      <c r="D991">
        <v>0.17821655861118499</v>
      </c>
      <c r="E991">
        <v>5.8472987747998501E-2</v>
      </c>
      <c r="F991">
        <v>0.32566444830135199</v>
      </c>
      <c r="G991">
        <v>1.2166752544490801E-2</v>
      </c>
      <c r="H991">
        <v>5.0596856779811697E-2</v>
      </c>
      <c r="I991">
        <v>3.5218506653342599E-3</v>
      </c>
      <c r="J991">
        <v>1.58622587616697E-2</v>
      </c>
      <c r="K991">
        <v>6.2849135571862003E-2</v>
      </c>
      <c r="L991" s="45">
        <v>1.8661711281271101E-3</v>
      </c>
      <c r="M991">
        <v>9.9550953727277008E-9</v>
      </c>
      <c r="N991">
        <v>3.4795494157165499E-2</v>
      </c>
      <c r="O991">
        <v>2.44692</v>
      </c>
      <c r="P991">
        <v>2.2501706049328498</v>
      </c>
    </row>
    <row r="992" spans="1:16" x14ac:dyDescent="0.25">
      <c r="A992">
        <v>4.9147869377477402</v>
      </c>
      <c r="B992">
        <v>0.214745242541696</v>
      </c>
      <c r="C992">
        <v>5.4438456646776101E-2</v>
      </c>
      <c r="D992">
        <v>0.17878126333043601</v>
      </c>
      <c r="E992">
        <v>5.8811572149907301E-2</v>
      </c>
      <c r="F992">
        <v>0.32626009022355701</v>
      </c>
      <c r="G992">
        <v>1.21992903951543E-2</v>
      </c>
      <c r="H992">
        <v>5.0468719061398298E-2</v>
      </c>
      <c r="I992">
        <v>3.5121712748134599E-3</v>
      </c>
      <c r="J992">
        <v>1.58453203279341E-2</v>
      </c>
      <c r="K992">
        <v>6.2778531140056604E-2</v>
      </c>
      <c r="L992" s="45">
        <v>1.8661711281271101E-3</v>
      </c>
      <c r="M992">
        <v>9.9550953727277008E-9</v>
      </c>
      <c r="N992">
        <v>3.4795494157165499E-2</v>
      </c>
      <c r="O992">
        <v>2.44692</v>
      </c>
      <c r="P992">
        <v>2.2501706049328498</v>
      </c>
    </row>
    <row r="993" spans="1:16" x14ac:dyDescent="0.25">
      <c r="A993">
        <v>4.9197513689979901</v>
      </c>
      <c r="B993">
        <v>0.21390466736949501</v>
      </c>
      <c r="C993">
        <v>5.4434102884187298E-2</v>
      </c>
      <c r="D993">
        <v>0.179345968049687</v>
      </c>
      <c r="E993">
        <v>5.9150156551816199E-2</v>
      </c>
      <c r="F993">
        <v>0.326831041046312</v>
      </c>
      <c r="G993">
        <v>1.22318282458178E-2</v>
      </c>
      <c r="H993">
        <v>5.0340581342984803E-2</v>
      </c>
      <c r="I993">
        <v>3.5024918842926599E-3</v>
      </c>
      <c r="J993">
        <v>1.5828381894198398E-2</v>
      </c>
      <c r="K993">
        <v>6.2707926708251205E-2</v>
      </c>
      <c r="L993" s="45">
        <v>1.8661711281271101E-3</v>
      </c>
      <c r="M993">
        <v>9.9550953727277008E-9</v>
      </c>
      <c r="N993">
        <v>3.4795494157165499E-2</v>
      </c>
      <c r="O993">
        <v>2.44692</v>
      </c>
      <c r="P993">
        <v>2.2501706049328498</v>
      </c>
    </row>
    <row r="994" spans="1:16" x14ac:dyDescent="0.25">
      <c r="A994">
        <v>4.9247158002482401</v>
      </c>
      <c r="B994">
        <v>0.213064092197294</v>
      </c>
      <c r="C994">
        <v>5.4429749121598502E-2</v>
      </c>
      <c r="D994">
        <v>0.17991067276893899</v>
      </c>
      <c r="E994">
        <v>5.9488740953725097E-2</v>
      </c>
      <c r="F994">
        <v>0.327319189413253</v>
      </c>
      <c r="G994">
        <v>1.2264366096481299E-2</v>
      </c>
      <c r="H994">
        <v>5.0212443624571397E-2</v>
      </c>
      <c r="I994">
        <v>3.4928124937718599E-3</v>
      </c>
      <c r="J994">
        <v>1.5811443460462801E-2</v>
      </c>
      <c r="K994">
        <v>6.2637322276445903E-2</v>
      </c>
      <c r="L994" s="45">
        <v>1.8661711281271101E-3</v>
      </c>
      <c r="M994">
        <v>9.9550953727277008E-9</v>
      </c>
      <c r="N994">
        <v>3.4795494157165499E-2</v>
      </c>
      <c r="O994">
        <v>2.44692</v>
      </c>
      <c r="P994">
        <v>2.2501706049328498</v>
      </c>
    </row>
    <row r="995" spans="1:16" x14ac:dyDescent="0.25">
      <c r="A995">
        <v>4.92968023149849</v>
      </c>
      <c r="B995">
        <v>0.21222351702509301</v>
      </c>
      <c r="C995">
        <v>5.4425395359009698E-2</v>
      </c>
      <c r="D995">
        <v>0.18030946147570501</v>
      </c>
      <c r="E995">
        <v>5.9827325355634002E-2</v>
      </c>
      <c r="F995">
        <v>0.327807337780193</v>
      </c>
      <c r="G995">
        <v>1.2299385171520599E-2</v>
      </c>
      <c r="H995">
        <v>5.0084305906157998E-2</v>
      </c>
      <c r="I995">
        <v>3.4831331032510598E-3</v>
      </c>
      <c r="J995">
        <v>1.5794505026727201E-2</v>
      </c>
      <c r="K995">
        <v>6.2566717844640504E-2</v>
      </c>
      <c r="L995" s="45">
        <v>1.8661711281271101E-3</v>
      </c>
      <c r="M995">
        <v>9.9550953727277008E-9</v>
      </c>
      <c r="N995">
        <v>3.4795494157165499E-2</v>
      </c>
      <c r="O995">
        <v>2.44692</v>
      </c>
      <c r="P995">
        <v>2.2501706049328498</v>
      </c>
    </row>
    <row r="996" spans="1:16" x14ac:dyDescent="0.25">
      <c r="A996">
        <v>4.9346446627487399</v>
      </c>
      <c r="B996">
        <v>0.211382941852892</v>
      </c>
      <c r="C996">
        <v>5.4399425440898701E-2</v>
      </c>
      <c r="D996">
        <v>0.18066219210510101</v>
      </c>
      <c r="E996">
        <v>6.01659097575429E-2</v>
      </c>
      <c r="F996">
        <v>0.328295486147133</v>
      </c>
      <c r="G996">
        <v>1.23393802637206E-2</v>
      </c>
      <c r="H996">
        <v>4.9957831873078E-2</v>
      </c>
      <c r="I996">
        <v>3.4734537127302598E-3</v>
      </c>
      <c r="J996">
        <v>1.57775665929916E-2</v>
      </c>
      <c r="K996">
        <v>6.2496113412835098E-2</v>
      </c>
      <c r="L996" s="45">
        <v>1.8661711281271101E-3</v>
      </c>
      <c r="M996">
        <v>9.9550953727277008E-9</v>
      </c>
      <c r="N996">
        <v>3.4795494157165499E-2</v>
      </c>
      <c r="O996">
        <v>2.44692</v>
      </c>
      <c r="P996">
        <v>2.2501706049328498</v>
      </c>
    </row>
    <row r="997" spans="1:16" x14ac:dyDescent="0.25">
      <c r="A997">
        <v>4.9396090939989898</v>
      </c>
      <c r="B997">
        <v>0.210580670895157</v>
      </c>
      <c r="C997">
        <v>5.43443503237191E-2</v>
      </c>
      <c r="D997">
        <v>0.18101492273449701</v>
      </c>
      <c r="E997">
        <v>6.0452196433597602E-2</v>
      </c>
      <c r="F997">
        <v>0.328783634514073</v>
      </c>
      <c r="G997">
        <v>1.23793753559206E-2</v>
      </c>
      <c r="H997">
        <v>4.9833597918848498E-2</v>
      </c>
      <c r="I997">
        <v>3.4711038832643398E-3</v>
      </c>
      <c r="J997">
        <v>1.5760628159255999E-2</v>
      </c>
      <c r="K997">
        <v>6.2425508981029797E-2</v>
      </c>
      <c r="L997" s="45">
        <v>1.8661711281271101E-3</v>
      </c>
      <c r="M997">
        <v>9.9550953727277008E-9</v>
      </c>
      <c r="N997">
        <v>3.4795494157165499E-2</v>
      </c>
      <c r="O997">
        <v>2.44692</v>
      </c>
      <c r="P997">
        <v>2.2501706049328498</v>
      </c>
    </row>
    <row r="998" spans="1:16" x14ac:dyDescent="0.25">
      <c r="A998">
        <v>4.9445735252492398</v>
      </c>
      <c r="B998">
        <v>0.210290199113563</v>
      </c>
      <c r="C998">
        <v>5.4289275206539402E-2</v>
      </c>
      <c r="D998">
        <v>0.18136765336389299</v>
      </c>
      <c r="E998">
        <v>6.0699331063035399E-2</v>
      </c>
      <c r="F998">
        <v>0.329271782881013</v>
      </c>
      <c r="G998">
        <v>1.24193704481206E-2</v>
      </c>
      <c r="H998">
        <v>4.9709363964619002E-2</v>
      </c>
      <c r="I998">
        <v>3.4729696972828602E-3</v>
      </c>
      <c r="J998">
        <v>1.5743689725520399E-2</v>
      </c>
      <c r="K998">
        <v>6.2354904549224398E-2</v>
      </c>
      <c r="L998" s="45">
        <v>1.8661711281271101E-3</v>
      </c>
      <c r="M998">
        <v>9.9550953727277008E-9</v>
      </c>
      <c r="N998">
        <v>3.4795494157165499E-2</v>
      </c>
      <c r="O998">
        <v>2.44692</v>
      </c>
      <c r="P998">
        <v>2.2501706049328498</v>
      </c>
    </row>
    <row r="999" spans="1:16" x14ac:dyDescent="0.25">
      <c r="A999">
        <v>4.9495379564994897</v>
      </c>
      <c r="B999">
        <v>0.209999727331969</v>
      </c>
      <c r="C999">
        <v>5.4234200089359703E-2</v>
      </c>
      <c r="D999">
        <v>0.18172038399328899</v>
      </c>
      <c r="E999">
        <v>6.0946465692473202E-2</v>
      </c>
      <c r="F999">
        <v>0.329759931247953</v>
      </c>
      <c r="G999">
        <v>1.2459365540320601E-2</v>
      </c>
      <c r="H999">
        <v>4.9585130010389597E-2</v>
      </c>
      <c r="I999">
        <v>3.47483551130138E-3</v>
      </c>
      <c r="J999">
        <v>1.5726751291784798E-2</v>
      </c>
      <c r="K999">
        <v>6.2284300117419103E-2</v>
      </c>
      <c r="L999" s="45">
        <v>1.8661711281271101E-3</v>
      </c>
      <c r="M999">
        <v>9.9550953727277008E-9</v>
      </c>
      <c r="N999">
        <v>3.4795494157165499E-2</v>
      </c>
      <c r="O999">
        <v>2.44692</v>
      </c>
      <c r="P999">
        <v>2.2501706049328498</v>
      </c>
    </row>
    <row r="1000" spans="1:16" x14ac:dyDescent="0.25">
      <c r="A1000">
        <v>4.9545023877497396</v>
      </c>
      <c r="B1000">
        <v>0.20970925555037501</v>
      </c>
      <c r="C1000">
        <v>5.4179124972179998E-2</v>
      </c>
      <c r="D1000">
        <v>0.182073114622685</v>
      </c>
      <c r="E1000">
        <v>6.1193600321910999E-2</v>
      </c>
      <c r="F1000">
        <v>0.330248079614893</v>
      </c>
      <c r="G1000">
        <v>1.2499360632520599E-2</v>
      </c>
      <c r="H1000">
        <v>4.9460896056160199E-2</v>
      </c>
      <c r="I1000">
        <v>3.4767013253198999E-3</v>
      </c>
      <c r="J1000">
        <v>1.5709812858049201E-2</v>
      </c>
      <c r="K1000">
        <v>6.2213695685613697E-2</v>
      </c>
      <c r="L1000" s="45">
        <v>1.8661711281271101E-3</v>
      </c>
      <c r="M1000">
        <v>9.9550953727277008E-9</v>
      </c>
      <c r="N1000">
        <v>3.4795494157165499E-2</v>
      </c>
      <c r="O1000">
        <v>2.44692</v>
      </c>
      <c r="P1000">
        <v>2.2501706049328498</v>
      </c>
    </row>
    <row r="1001" spans="1:16" x14ac:dyDescent="0.25">
      <c r="A1001">
        <v>4.9594668190000002</v>
      </c>
      <c r="B1001">
        <v>0.20941878376878101</v>
      </c>
      <c r="C1001">
        <v>5.41240498550003E-2</v>
      </c>
      <c r="D1001">
        <v>0.182425845252081</v>
      </c>
      <c r="E1001">
        <v>6.1440734951348899E-2</v>
      </c>
      <c r="F1001">
        <v>0.330736227981834</v>
      </c>
      <c r="G1001">
        <v>1.25393557247207E-2</v>
      </c>
      <c r="H1001">
        <v>4.9336662101930703E-2</v>
      </c>
      <c r="I1001">
        <v>3.4785671393384198E-3</v>
      </c>
      <c r="J1001">
        <v>1.5692874424313601E-2</v>
      </c>
      <c r="K1001">
        <v>6.2143091253808298E-2</v>
      </c>
      <c r="L1001">
        <v>0</v>
      </c>
      <c r="M1001" s="45">
        <v>0</v>
      </c>
      <c r="N1001">
        <v>0</v>
      </c>
      <c r="O1001">
        <v>2.44692</v>
      </c>
      <c r="P1001">
        <v>2.2501706049328498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4207-8CE8-42F7-B3B9-60E3A170937E}">
  <dimension ref="A1:G1001"/>
  <sheetViews>
    <sheetView zoomScale="62" zoomScaleNormal="62" workbookViewId="0">
      <selection activeCell="K30" sqref="K30"/>
    </sheetView>
  </sheetViews>
  <sheetFormatPr defaultRowHeight="15" x14ac:dyDescent="0.25"/>
  <sheetData>
    <row r="1" spans="1:7" x14ac:dyDescent="0.25">
      <c r="A1" t="s">
        <v>350</v>
      </c>
      <c r="B1" t="s">
        <v>313</v>
      </c>
      <c r="C1" t="s">
        <v>314</v>
      </c>
      <c r="D1" t="s">
        <v>315</v>
      </c>
      <c r="E1" t="s">
        <v>360</v>
      </c>
      <c r="F1" t="s">
        <v>302</v>
      </c>
      <c r="G1" t="s">
        <v>303</v>
      </c>
    </row>
    <row r="2" spans="1:7" x14ac:dyDescent="0.25">
      <c r="A2">
        <v>0</v>
      </c>
      <c r="B2">
        <v>0</v>
      </c>
      <c r="C2">
        <v>0</v>
      </c>
      <c r="D2">
        <v>0</v>
      </c>
      <c r="E2">
        <v>1</v>
      </c>
      <c r="F2">
        <v>3.4493499999999999</v>
      </c>
      <c r="G2">
        <v>3.2855260097469801</v>
      </c>
    </row>
    <row r="3" spans="1:7" x14ac:dyDescent="0.25">
      <c r="A3">
        <v>1.0282686896896801E-2</v>
      </c>
      <c r="B3">
        <v>0</v>
      </c>
      <c r="C3">
        <v>0</v>
      </c>
      <c r="D3">
        <v>0</v>
      </c>
      <c r="E3">
        <v>1</v>
      </c>
      <c r="F3">
        <v>3.4493499999999999</v>
      </c>
      <c r="G3">
        <v>3.2855260097469801</v>
      </c>
    </row>
    <row r="4" spans="1:7" x14ac:dyDescent="0.25">
      <c r="A4">
        <v>2.0565373793793699E-2</v>
      </c>
      <c r="B4">
        <v>0</v>
      </c>
      <c r="C4">
        <v>0</v>
      </c>
      <c r="D4">
        <v>0</v>
      </c>
      <c r="E4">
        <v>1</v>
      </c>
      <c r="F4">
        <v>3.4493499999999999</v>
      </c>
      <c r="G4">
        <v>3.2855260097469801</v>
      </c>
    </row>
    <row r="5" spans="1:7" x14ac:dyDescent="0.25">
      <c r="A5">
        <v>3.0848060690690599E-2</v>
      </c>
      <c r="B5">
        <v>0</v>
      </c>
      <c r="C5">
        <v>0</v>
      </c>
      <c r="D5">
        <v>0</v>
      </c>
      <c r="E5">
        <v>1</v>
      </c>
      <c r="F5">
        <v>3.4493499999999999</v>
      </c>
      <c r="G5">
        <v>3.2855260097469801</v>
      </c>
    </row>
    <row r="6" spans="1:7" x14ac:dyDescent="0.25">
      <c r="A6">
        <v>4.1130747587587502E-2</v>
      </c>
      <c r="B6">
        <v>0</v>
      </c>
      <c r="C6">
        <v>0</v>
      </c>
      <c r="D6">
        <v>0</v>
      </c>
      <c r="E6">
        <v>1</v>
      </c>
      <c r="F6">
        <v>3.4493499999999999</v>
      </c>
      <c r="G6">
        <v>3.2855260097469801</v>
      </c>
    </row>
    <row r="7" spans="1:7" x14ac:dyDescent="0.25">
      <c r="A7">
        <v>5.1413434484484398E-2</v>
      </c>
      <c r="B7">
        <v>0</v>
      </c>
      <c r="C7">
        <v>0</v>
      </c>
      <c r="D7">
        <v>0</v>
      </c>
      <c r="E7">
        <v>1</v>
      </c>
      <c r="F7">
        <v>3.4493499999999999</v>
      </c>
      <c r="G7">
        <v>3.2855260097469801</v>
      </c>
    </row>
    <row r="8" spans="1:7" x14ac:dyDescent="0.25">
      <c r="A8">
        <v>6.1696121381381301E-2</v>
      </c>
      <c r="B8">
        <v>0</v>
      </c>
      <c r="C8">
        <v>0</v>
      </c>
      <c r="D8">
        <v>0</v>
      </c>
      <c r="E8">
        <v>1</v>
      </c>
      <c r="F8">
        <v>3.4493499999999999</v>
      </c>
      <c r="G8">
        <v>3.2855260097469801</v>
      </c>
    </row>
    <row r="9" spans="1:7" x14ac:dyDescent="0.25">
      <c r="A9">
        <v>7.1978808278278197E-2</v>
      </c>
      <c r="B9">
        <v>0</v>
      </c>
      <c r="C9">
        <v>0</v>
      </c>
      <c r="D9">
        <v>0</v>
      </c>
      <c r="E9">
        <v>1</v>
      </c>
      <c r="F9">
        <v>3.4493499999999999</v>
      </c>
      <c r="G9">
        <v>3.2855260097469801</v>
      </c>
    </row>
    <row r="10" spans="1:7" x14ac:dyDescent="0.25">
      <c r="A10">
        <v>8.2261495175175101E-2</v>
      </c>
      <c r="B10">
        <v>0</v>
      </c>
      <c r="C10">
        <v>0</v>
      </c>
      <c r="D10">
        <v>0</v>
      </c>
      <c r="E10">
        <v>1</v>
      </c>
      <c r="F10">
        <v>3.4493499999999999</v>
      </c>
      <c r="G10">
        <v>3.2855260097469801</v>
      </c>
    </row>
    <row r="11" spans="1:7" x14ac:dyDescent="0.25">
      <c r="A11">
        <v>9.2544182072072004E-2</v>
      </c>
      <c r="B11">
        <v>0</v>
      </c>
      <c r="C11">
        <v>0</v>
      </c>
      <c r="D11">
        <v>0</v>
      </c>
      <c r="E11">
        <v>1</v>
      </c>
      <c r="F11">
        <v>3.4493499999999999</v>
      </c>
      <c r="G11">
        <v>3.2855260097469801</v>
      </c>
    </row>
    <row r="12" spans="1:7" x14ac:dyDescent="0.25">
      <c r="A12">
        <v>0.102826868968968</v>
      </c>
      <c r="B12">
        <v>0</v>
      </c>
      <c r="C12">
        <v>0</v>
      </c>
      <c r="D12">
        <v>0</v>
      </c>
      <c r="E12">
        <v>1</v>
      </c>
      <c r="F12">
        <v>3.4493499999999999</v>
      </c>
      <c r="G12">
        <v>3.2855260097469801</v>
      </c>
    </row>
    <row r="13" spans="1:7" x14ac:dyDescent="0.25">
      <c r="A13">
        <v>0.11310955586586501</v>
      </c>
      <c r="B13">
        <v>0</v>
      </c>
      <c r="C13">
        <v>0</v>
      </c>
      <c r="D13">
        <v>0</v>
      </c>
      <c r="E13">
        <v>1</v>
      </c>
      <c r="F13">
        <v>3.4493499999999999</v>
      </c>
      <c r="G13">
        <v>3.2855260097469801</v>
      </c>
    </row>
    <row r="14" spans="1:7" x14ac:dyDescent="0.25">
      <c r="A14">
        <v>0.12339224276276201</v>
      </c>
      <c r="B14">
        <v>0</v>
      </c>
      <c r="C14">
        <v>0</v>
      </c>
      <c r="D14">
        <v>0</v>
      </c>
      <c r="E14">
        <v>1</v>
      </c>
      <c r="F14">
        <v>3.4493499999999999</v>
      </c>
      <c r="G14">
        <v>3.2855260097469801</v>
      </c>
    </row>
    <row r="15" spans="1:7" x14ac:dyDescent="0.25">
      <c r="A15">
        <v>0.13367492965965899</v>
      </c>
      <c r="B15">
        <v>0</v>
      </c>
      <c r="C15">
        <v>0</v>
      </c>
      <c r="D15">
        <v>0</v>
      </c>
      <c r="E15">
        <v>1</v>
      </c>
      <c r="F15">
        <v>3.4493499999999999</v>
      </c>
      <c r="G15">
        <v>3.2855260097469801</v>
      </c>
    </row>
    <row r="16" spans="1:7" x14ac:dyDescent="0.25">
      <c r="A16">
        <v>0.14395761655655601</v>
      </c>
      <c r="B16">
        <v>0</v>
      </c>
      <c r="C16">
        <v>0</v>
      </c>
      <c r="D16">
        <v>0</v>
      </c>
      <c r="E16">
        <v>1</v>
      </c>
      <c r="F16">
        <v>3.4493499999999999</v>
      </c>
      <c r="G16">
        <v>3.2855260097469801</v>
      </c>
    </row>
    <row r="17" spans="1:7" x14ac:dyDescent="0.25">
      <c r="A17">
        <v>0.15424030345345299</v>
      </c>
      <c r="B17">
        <v>0</v>
      </c>
      <c r="C17">
        <v>0</v>
      </c>
      <c r="D17">
        <v>0</v>
      </c>
      <c r="E17">
        <v>1</v>
      </c>
      <c r="F17">
        <v>3.4493499999999999</v>
      </c>
      <c r="G17">
        <v>3.2855260097469801</v>
      </c>
    </row>
    <row r="18" spans="1:7" x14ac:dyDescent="0.25">
      <c r="A18">
        <v>0.16452299035035001</v>
      </c>
      <c r="B18">
        <v>0</v>
      </c>
      <c r="C18">
        <v>0</v>
      </c>
      <c r="D18">
        <v>0</v>
      </c>
      <c r="E18">
        <v>1</v>
      </c>
      <c r="F18">
        <v>3.4493499999999999</v>
      </c>
      <c r="G18">
        <v>3.2855260097469801</v>
      </c>
    </row>
    <row r="19" spans="1:7" x14ac:dyDescent="0.25">
      <c r="A19">
        <v>0.17480567724724699</v>
      </c>
      <c r="B19">
        <v>0</v>
      </c>
      <c r="C19">
        <v>0</v>
      </c>
      <c r="D19">
        <v>0</v>
      </c>
      <c r="E19">
        <v>1</v>
      </c>
      <c r="F19">
        <v>3.4493499999999999</v>
      </c>
      <c r="G19">
        <v>3.2855260097469801</v>
      </c>
    </row>
    <row r="20" spans="1:7" x14ac:dyDescent="0.25">
      <c r="A20">
        <v>0.18508836414414401</v>
      </c>
      <c r="B20">
        <v>0</v>
      </c>
      <c r="C20">
        <v>0</v>
      </c>
      <c r="D20">
        <v>0</v>
      </c>
      <c r="E20">
        <v>1</v>
      </c>
      <c r="F20">
        <v>3.4493499999999999</v>
      </c>
      <c r="G20">
        <v>3.2855260097469801</v>
      </c>
    </row>
    <row r="21" spans="1:7" x14ac:dyDescent="0.25">
      <c r="A21">
        <v>0.19537105104104099</v>
      </c>
      <c r="B21">
        <v>0</v>
      </c>
      <c r="C21">
        <v>0</v>
      </c>
      <c r="D21">
        <v>0</v>
      </c>
      <c r="E21">
        <v>1</v>
      </c>
      <c r="F21">
        <v>3.4493499999999999</v>
      </c>
      <c r="G21">
        <v>3.2855260097469801</v>
      </c>
    </row>
    <row r="22" spans="1:7" x14ac:dyDescent="0.25">
      <c r="A22">
        <v>0.20565373793793701</v>
      </c>
      <c r="B22">
        <v>0</v>
      </c>
      <c r="C22">
        <v>0</v>
      </c>
      <c r="D22">
        <v>0</v>
      </c>
      <c r="E22">
        <v>1</v>
      </c>
      <c r="F22">
        <v>3.4493499999999999</v>
      </c>
      <c r="G22">
        <v>3.2855260097469801</v>
      </c>
    </row>
    <row r="23" spans="1:7" x14ac:dyDescent="0.25">
      <c r="A23">
        <v>0.215936424834834</v>
      </c>
      <c r="B23">
        <v>0</v>
      </c>
      <c r="C23">
        <v>0</v>
      </c>
      <c r="D23">
        <v>0</v>
      </c>
      <c r="E23">
        <v>1</v>
      </c>
      <c r="F23">
        <v>3.4493499999999999</v>
      </c>
      <c r="G23">
        <v>3.2855260097469801</v>
      </c>
    </row>
    <row r="24" spans="1:7" x14ac:dyDescent="0.25">
      <c r="A24">
        <v>0.22621911173173101</v>
      </c>
      <c r="B24">
        <v>0</v>
      </c>
      <c r="C24">
        <v>0</v>
      </c>
      <c r="D24">
        <v>0</v>
      </c>
      <c r="E24">
        <v>1</v>
      </c>
      <c r="F24">
        <v>3.4493499999999999</v>
      </c>
      <c r="G24">
        <v>3.2855260097469801</v>
      </c>
    </row>
    <row r="25" spans="1:7" x14ac:dyDescent="0.25">
      <c r="A25">
        <v>0.236501798628628</v>
      </c>
      <c r="B25">
        <v>0</v>
      </c>
      <c r="C25">
        <v>0</v>
      </c>
      <c r="D25">
        <v>0</v>
      </c>
      <c r="E25">
        <v>1</v>
      </c>
      <c r="F25">
        <v>3.4493499999999999</v>
      </c>
      <c r="G25">
        <v>3.2855260097469801</v>
      </c>
    </row>
    <row r="26" spans="1:7" x14ac:dyDescent="0.25">
      <c r="A26">
        <v>0.24678448552552501</v>
      </c>
      <c r="B26">
        <v>0</v>
      </c>
      <c r="C26">
        <v>0</v>
      </c>
      <c r="D26">
        <v>0</v>
      </c>
      <c r="E26">
        <v>1</v>
      </c>
      <c r="F26">
        <v>3.4493499999999999</v>
      </c>
      <c r="G26">
        <v>3.2855260097469801</v>
      </c>
    </row>
    <row r="27" spans="1:7" x14ac:dyDescent="0.25">
      <c r="A27">
        <v>0.257067172422422</v>
      </c>
      <c r="B27">
        <v>0</v>
      </c>
      <c r="C27">
        <v>0</v>
      </c>
      <c r="D27">
        <v>0</v>
      </c>
      <c r="E27">
        <v>1</v>
      </c>
      <c r="F27">
        <v>3.4493499999999999</v>
      </c>
      <c r="G27">
        <v>3.2855260097469801</v>
      </c>
    </row>
    <row r="28" spans="1:7" x14ac:dyDescent="0.25">
      <c r="A28">
        <v>0.26734985931931898</v>
      </c>
      <c r="B28">
        <v>0</v>
      </c>
      <c r="C28">
        <v>0</v>
      </c>
      <c r="D28">
        <v>0</v>
      </c>
      <c r="E28">
        <v>1</v>
      </c>
      <c r="F28">
        <v>3.4493499999999999</v>
      </c>
      <c r="G28">
        <v>3.2855260097469801</v>
      </c>
    </row>
    <row r="29" spans="1:7" x14ac:dyDescent="0.25">
      <c r="A29">
        <v>0.27763254621621603</v>
      </c>
      <c r="B29">
        <v>0</v>
      </c>
      <c r="C29">
        <v>0</v>
      </c>
      <c r="D29">
        <v>0</v>
      </c>
      <c r="E29">
        <v>1</v>
      </c>
      <c r="F29">
        <v>3.4493499999999999</v>
      </c>
      <c r="G29">
        <v>3.2855260097469801</v>
      </c>
    </row>
    <row r="30" spans="1:7" x14ac:dyDescent="0.25">
      <c r="A30">
        <v>0.28791523311311301</v>
      </c>
      <c r="B30">
        <v>0</v>
      </c>
      <c r="C30">
        <v>0</v>
      </c>
      <c r="D30">
        <v>0</v>
      </c>
      <c r="E30">
        <v>1</v>
      </c>
      <c r="F30">
        <v>3.4493499999999999</v>
      </c>
      <c r="G30">
        <v>3.2855260097469801</v>
      </c>
    </row>
    <row r="31" spans="1:7" x14ac:dyDescent="0.25">
      <c r="A31">
        <v>0.29819792001001</v>
      </c>
      <c r="B31">
        <v>0</v>
      </c>
      <c r="C31">
        <v>0</v>
      </c>
      <c r="D31">
        <v>0</v>
      </c>
      <c r="E31">
        <v>1</v>
      </c>
      <c r="F31">
        <v>3.4493499999999999</v>
      </c>
      <c r="G31">
        <v>3.2855260097469801</v>
      </c>
    </row>
    <row r="32" spans="1:7" x14ac:dyDescent="0.25">
      <c r="A32">
        <v>0.30848060690690599</v>
      </c>
      <c r="B32">
        <v>0</v>
      </c>
      <c r="C32">
        <v>0</v>
      </c>
      <c r="D32">
        <v>0</v>
      </c>
      <c r="E32">
        <v>1</v>
      </c>
      <c r="F32">
        <v>3.4493499999999999</v>
      </c>
      <c r="G32">
        <v>3.2855260097469801</v>
      </c>
    </row>
    <row r="33" spans="1:7" x14ac:dyDescent="0.25">
      <c r="A33">
        <v>0.31876329380380303</v>
      </c>
      <c r="B33">
        <v>0</v>
      </c>
      <c r="C33">
        <v>0</v>
      </c>
      <c r="D33">
        <v>0</v>
      </c>
      <c r="E33">
        <v>1</v>
      </c>
      <c r="F33">
        <v>3.4493499999999999</v>
      </c>
      <c r="G33">
        <v>3.2855260097469801</v>
      </c>
    </row>
    <row r="34" spans="1:7" x14ac:dyDescent="0.25">
      <c r="A34">
        <v>0.32904598070070001</v>
      </c>
      <c r="B34">
        <v>0</v>
      </c>
      <c r="C34">
        <v>0</v>
      </c>
      <c r="D34">
        <v>0</v>
      </c>
      <c r="E34">
        <v>1</v>
      </c>
      <c r="F34">
        <v>3.4493499999999999</v>
      </c>
      <c r="G34">
        <v>3.2855260097469801</v>
      </c>
    </row>
    <row r="35" spans="1:7" x14ac:dyDescent="0.25">
      <c r="A35">
        <v>0.339328667597597</v>
      </c>
      <c r="B35">
        <v>0</v>
      </c>
      <c r="C35">
        <v>0</v>
      </c>
      <c r="D35">
        <v>0</v>
      </c>
      <c r="E35">
        <v>1</v>
      </c>
      <c r="F35">
        <v>3.4493499999999999</v>
      </c>
      <c r="G35">
        <v>3.2855260097469801</v>
      </c>
    </row>
    <row r="36" spans="1:7" x14ac:dyDescent="0.25">
      <c r="A36">
        <v>0.34961135449449399</v>
      </c>
      <c r="B36">
        <v>0</v>
      </c>
      <c r="C36">
        <v>0</v>
      </c>
      <c r="D36">
        <v>0</v>
      </c>
      <c r="E36">
        <v>1</v>
      </c>
      <c r="F36">
        <v>3.4493499999999999</v>
      </c>
      <c r="G36">
        <v>3.2855260097469801</v>
      </c>
    </row>
    <row r="37" spans="1:7" x14ac:dyDescent="0.25">
      <c r="A37">
        <v>0.35989404139139097</v>
      </c>
      <c r="B37">
        <v>0</v>
      </c>
      <c r="C37">
        <v>0</v>
      </c>
      <c r="D37">
        <v>0</v>
      </c>
      <c r="E37">
        <v>1</v>
      </c>
      <c r="F37">
        <v>3.4493499999999999</v>
      </c>
      <c r="G37">
        <v>3.2855260097469801</v>
      </c>
    </row>
    <row r="38" spans="1:7" x14ac:dyDescent="0.25">
      <c r="A38">
        <v>0.37017672828828802</v>
      </c>
      <c r="B38">
        <v>0</v>
      </c>
      <c r="C38">
        <v>0</v>
      </c>
      <c r="D38">
        <v>0</v>
      </c>
      <c r="E38">
        <v>1</v>
      </c>
      <c r="F38">
        <v>3.4493499999999999</v>
      </c>
      <c r="G38">
        <v>3.2855260097469801</v>
      </c>
    </row>
    <row r="39" spans="1:7" x14ac:dyDescent="0.25">
      <c r="A39">
        <v>0.380459415185185</v>
      </c>
      <c r="B39">
        <v>0</v>
      </c>
      <c r="C39">
        <v>0</v>
      </c>
      <c r="D39">
        <v>0</v>
      </c>
      <c r="E39">
        <v>1</v>
      </c>
      <c r="F39">
        <v>3.4493499999999999</v>
      </c>
      <c r="G39">
        <v>3.2855260097469801</v>
      </c>
    </row>
    <row r="40" spans="1:7" x14ac:dyDescent="0.25">
      <c r="A40">
        <v>0.39074210208208199</v>
      </c>
      <c r="B40">
        <v>0</v>
      </c>
      <c r="C40">
        <v>0</v>
      </c>
      <c r="D40">
        <v>0</v>
      </c>
      <c r="E40">
        <v>1</v>
      </c>
      <c r="F40">
        <v>3.4493499999999999</v>
      </c>
      <c r="G40">
        <v>3.2855260097469801</v>
      </c>
    </row>
    <row r="41" spans="1:7" x14ac:dyDescent="0.25">
      <c r="A41">
        <v>0.40102478897897897</v>
      </c>
      <c r="B41">
        <v>0</v>
      </c>
      <c r="C41">
        <v>0</v>
      </c>
      <c r="D41">
        <v>0</v>
      </c>
      <c r="E41">
        <v>1</v>
      </c>
      <c r="F41">
        <v>3.4493499999999999</v>
      </c>
      <c r="G41">
        <v>3.2855260097469801</v>
      </c>
    </row>
    <row r="42" spans="1:7" x14ac:dyDescent="0.25">
      <c r="A42">
        <v>0.41130747587587502</v>
      </c>
      <c r="B42">
        <v>0</v>
      </c>
      <c r="C42">
        <v>0</v>
      </c>
      <c r="D42">
        <v>0</v>
      </c>
      <c r="E42">
        <v>1</v>
      </c>
      <c r="F42">
        <v>3.4493499999999999</v>
      </c>
      <c r="G42">
        <v>3.2855260097469801</v>
      </c>
    </row>
    <row r="43" spans="1:7" x14ac:dyDescent="0.25">
      <c r="A43">
        <v>0.421590162772772</v>
      </c>
      <c r="B43">
        <v>0</v>
      </c>
      <c r="C43">
        <v>0</v>
      </c>
      <c r="D43">
        <v>0</v>
      </c>
      <c r="E43">
        <v>1</v>
      </c>
      <c r="F43">
        <v>3.4493499999999999</v>
      </c>
      <c r="G43">
        <v>3.2855260097469801</v>
      </c>
    </row>
    <row r="44" spans="1:7" x14ac:dyDescent="0.25">
      <c r="A44">
        <v>0.43187284966966899</v>
      </c>
      <c r="B44">
        <v>0</v>
      </c>
      <c r="C44">
        <v>0</v>
      </c>
      <c r="D44">
        <v>0</v>
      </c>
      <c r="E44">
        <v>1</v>
      </c>
      <c r="F44">
        <v>3.4493499999999999</v>
      </c>
      <c r="G44">
        <v>3.2855260097469801</v>
      </c>
    </row>
    <row r="45" spans="1:7" x14ac:dyDescent="0.25">
      <c r="A45">
        <v>0.44215553656656598</v>
      </c>
      <c r="B45">
        <v>0</v>
      </c>
      <c r="C45">
        <v>0</v>
      </c>
      <c r="D45">
        <v>0</v>
      </c>
      <c r="E45">
        <v>1</v>
      </c>
      <c r="F45">
        <v>3.4493499999999999</v>
      </c>
      <c r="G45">
        <v>3.2855260097469801</v>
      </c>
    </row>
    <row r="46" spans="1:7" x14ac:dyDescent="0.25">
      <c r="A46">
        <v>0.45243822346346302</v>
      </c>
      <c r="B46">
        <v>0</v>
      </c>
      <c r="C46">
        <v>0</v>
      </c>
      <c r="D46">
        <v>0</v>
      </c>
      <c r="E46">
        <v>1</v>
      </c>
      <c r="F46">
        <v>3.4493499999999999</v>
      </c>
      <c r="G46">
        <v>3.2855260097469801</v>
      </c>
    </row>
    <row r="47" spans="1:7" x14ac:dyDescent="0.25">
      <c r="A47">
        <v>0.46272091036036</v>
      </c>
      <c r="B47">
        <v>0</v>
      </c>
      <c r="C47">
        <v>0</v>
      </c>
      <c r="D47">
        <v>0</v>
      </c>
      <c r="E47">
        <v>1</v>
      </c>
      <c r="F47">
        <v>3.4493499999999999</v>
      </c>
      <c r="G47">
        <v>3.2855260097469801</v>
      </c>
    </row>
    <row r="48" spans="1:7" x14ac:dyDescent="0.25">
      <c r="A48">
        <v>0.47300359725725699</v>
      </c>
      <c r="B48">
        <v>0</v>
      </c>
      <c r="C48">
        <v>0</v>
      </c>
      <c r="D48">
        <v>0</v>
      </c>
      <c r="E48">
        <v>1</v>
      </c>
      <c r="F48">
        <v>3.4493499999999999</v>
      </c>
      <c r="G48">
        <v>3.2855260097469801</v>
      </c>
    </row>
    <row r="49" spans="1:7" x14ac:dyDescent="0.25">
      <c r="A49">
        <v>0.48328628415415398</v>
      </c>
      <c r="B49">
        <v>0</v>
      </c>
      <c r="C49">
        <v>0</v>
      </c>
      <c r="D49">
        <v>0</v>
      </c>
      <c r="E49">
        <v>1</v>
      </c>
      <c r="F49">
        <v>3.4493499999999999</v>
      </c>
      <c r="G49">
        <v>3.2855260097469801</v>
      </c>
    </row>
    <row r="50" spans="1:7" x14ac:dyDescent="0.25">
      <c r="A50">
        <v>0.49356897105105102</v>
      </c>
      <c r="B50">
        <v>0</v>
      </c>
      <c r="C50">
        <v>0</v>
      </c>
      <c r="D50">
        <v>0</v>
      </c>
      <c r="E50">
        <v>1</v>
      </c>
      <c r="F50">
        <v>3.4493499999999999</v>
      </c>
      <c r="G50">
        <v>3.2855260097469801</v>
      </c>
    </row>
    <row r="51" spans="1:7" x14ac:dyDescent="0.25">
      <c r="A51">
        <v>0.50385165794794795</v>
      </c>
      <c r="B51">
        <v>0</v>
      </c>
      <c r="C51">
        <v>0</v>
      </c>
      <c r="D51">
        <v>0</v>
      </c>
      <c r="E51">
        <v>1</v>
      </c>
      <c r="F51">
        <v>3.4493499999999999</v>
      </c>
      <c r="G51">
        <v>3.2855260097469801</v>
      </c>
    </row>
    <row r="52" spans="1:7" x14ac:dyDescent="0.25">
      <c r="A52">
        <v>0.51413434484484399</v>
      </c>
      <c r="B52">
        <v>0</v>
      </c>
      <c r="C52">
        <v>0</v>
      </c>
      <c r="D52">
        <v>0</v>
      </c>
      <c r="E52">
        <v>1</v>
      </c>
      <c r="F52">
        <v>3.4493499999999999</v>
      </c>
      <c r="G52">
        <v>3.2855260097469801</v>
      </c>
    </row>
    <row r="53" spans="1:7" x14ac:dyDescent="0.25">
      <c r="A53">
        <v>0.52441703174174104</v>
      </c>
      <c r="B53">
        <v>0</v>
      </c>
      <c r="C53">
        <v>0</v>
      </c>
      <c r="D53">
        <v>0</v>
      </c>
      <c r="E53">
        <v>1</v>
      </c>
      <c r="F53">
        <v>3.4493499999999999</v>
      </c>
      <c r="G53">
        <v>3.2855260097469801</v>
      </c>
    </row>
    <row r="54" spans="1:7" x14ac:dyDescent="0.25">
      <c r="A54">
        <v>0.53469971863863797</v>
      </c>
      <c r="B54">
        <v>0</v>
      </c>
      <c r="C54">
        <v>0</v>
      </c>
      <c r="D54">
        <v>0</v>
      </c>
      <c r="E54">
        <v>1</v>
      </c>
      <c r="F54">
        <v>3.4493499999999999</v>
      </c>
      <c r="G54">
        <v>3.2855260097469801</v>
      </c>
    </row>
    <row r="55" spans="1:7" x14ac:dyDescent="0.25">
      <c r="A55">
        <v>0.54498240553553501</v>
      </c>
      <c r="B55">
        <v>0</v>
      </c>
      <c r="C55">
        <v>0</v>
      </c>
      <c r="D55">
        <v>0</v>
      </c>
      <c r="E55">
        <v>1</v>
      </c>
      <c r="F55">
        <v>3.4493499999999999</v>
      </c>
      <c r="G55">
        <v>3.2855260097469801</v>
      </c>
    </row>
    <row r="56" spans="1:7" x14ac:dyDescent="0.25">
      <c r="A56">
        <v>0.55526509243243205</v>
      </c>
      <c r="B56">
        <v>0</v>
      </c>
      <c r="C56">
        <v>0</v>
      </c>
      <c r="D56">
        <v>0</v>
      </c>
      <c r="E56">
        <v>1</v>
      </c>
      <c r="F56">
        <v>3.4493499999999999</v>
      </c>
      <c r="G56">
        <v>3.2855260097469801</v>
      </c>
    </row>
    <row r="57" spans="1:7" x14ac:dyDescent="0.25">
      <c r="A57">
        <v>0.56554777932932898</v>
      </c>
      <c r="B57">
        <v>0</v>
      </c>
      <c r="C57">
        <v>0</v>
      </c>
      <c r="D57">
        <v>0</v>
      </c>
      <c r="E57">
        <v>1</v>
      </c>
      <c r="F57">
        <v>3.4493499999999999</v>
      </c>
      <c r="G57">
        <v>3.2855260097469801</v>
      </c>
    </row>
    <row r="58" spans="1:7" x14ac:dyDescent="0.25">
      <c r="A58">
        <v>0.57583046622622602</v>
      </c>
      <c r="B58">
        <v>0</v>
      </c>
      <c r="C58">
        <v>0</v>
      </c>
      <c r="D58">
        <v>0</v>
      </c>
      <c r="E58">
        <v>1</v>
      </c>
      <c r="F58">
        <v>3.4493499999999999</v>
      </c>
      <c r="G58">
        <v>3.2855260097469801</v>
      </c>
    </row>
    <row r="59" spans="1:7" x14ac:dyDescent="0.25">
      <c r="A59">
        <v>0.58611315312312295</v>
      </c>
      <c r="B59">
        <v>0</v>
      </c>
      <c r="C59">
        <v>0</v>
      </c>
      <c r="D59">
        <v>0</v>
      </c>
      <c r="E59">
        <v>1</v>
      </c>
      <c r="F59">
        <v>3.4493499999999999</v>
      </c>
      <c r="G59">
        <v>3.2855260097469801</v>
      </c>
    </row>
    <row r="60" spans="1:7" x14ac:dyDescent="0.25">
      <c r="A60">
        <v>0.59639584002002</v>
      </c>
      <c r="B60">
        <v>0</v>
      </c>
      <c r="C60">
        <v>0</v>
      </c>
      <c r="D60">
        <v>0</v>
      </c>
      <c r="E60">
        <v>1</v>
      </c>
      <c r="F60">
        <v>3.4493499999999999</v>
      </c>
      <c r="G60">
        <v>3.2855260097469801</v>
      </c>
    </row>
    <row r="61" spans="1:7" x14ac:dyDescent="0.25">
      <c r="A61">
        <v>0.60667852691691604</v>
      </c>
      <c r="B61">
        <v>0</v>
      </c>
      <c r="C61">
        <v>0</v>
      </c>
      <c r="D61">
        <v>0</v>
      </c>
      <c r="E61">
        <v>1</v>
      </c>
      <c r="F61">
        <v>3.4493499999999999</v>
      </c>
      <c r="G61">
        <v>3.2855260097469801</v>
      </c>
    </row>
    <row r="62" spans="1:7" x14ac:dyDescent="0.25">
      <c r="A62">
        <v>0.61696121381381297</v>
      </c>
      <c r="B62">
        <v>0</v>
      </c>
      <c r="C62">
        <v>0</v>
      </c>
      <c r="D62">
        <v>0</v>
      </c>
      <c r="E62">
        <v>1</v>
      </c>
      <c r="F62">
        <v>3.4493499999999999</v>
      </c>
      <c r="G62">
        <v>3.2855260097469801</v>
      </c>
    </row>
    <row r="63" spans="1:7" x14ac:dyDescent="0.25">
      <c r="A63">
        <v>0.62724390071071001</v>
      </c>
      <c r="B63">
        <v>0</v>
      </c>
      <c r="C63">
        <v>0</v>
      </c>
      <c r="D63">
        <v>0</v>
      </c>
      <c r="E63">
        <v>1</v>
      </c>
      <c r="F63">
        <v>3.4493499999999999</v>
      </c>
      <c r="G63">
        <v>3.2855260097469801</v>
      </c>
    </row>
    <row r="64" spans="1:7" x14ac:dyDescent="0.25">
      <c r="A64">
        <v>0.63752658760760705</v>
      </c>
      <c r="B64">
        <v>0</v>
      </c>
      <c r="C64">
        <v>0</v>
      </c>
      <c r="D64">
        <v>0</v>
      </c>
      <c r="E64">
        <v>1</v>
      </c>
      <c r="F64">
        <v>3.4493499999999999</v>
      </c>
      <c r="G64">
        <v>3.2855260097469801</v>
      </c>
    </row>
    <row r="65" spans="1:7" x14ac:dyDescent="0.25">
      <c r="A65">
        <v>0.64780927450450398</v>
      </c>
      <c r="B65">
        <v>0</v>
      </c>
      <c r="C65">
        <v>0</v>
      </c>
      <c r="D65">
        <v>0</v>
      </c>
      <c r="E65">
        <v>1</v>
      </c>
      <c r="F65">
        <v>3.4493499999999999</v>
      </c>
      <c r="G65">
        <v>3.2855260097469801</v>
      </c>
    </row>
    <row r="66" spans="1:7" x14ac:dyDescent="0.25">
      <c r="A66">
        <v>0.65809196140140103</v>
      </c>
      <c r="B66">
        <v>0</v>
      </c>
      <c r="C66">
        <v>0</v>
      </c>
      <c r="D66">
        <v>0</v>
      </c>
      <c r="E66">
        <v>1</v>
      </c>
      <c r="F66">
        <v>3.4493499999999999</v>
      </c>
      <c r="G66">
        <v>3.2855260097469801</v>
      </c>
    </row>
    <row r="67" spans="1:7" x14ac:dyDescent="0.25">
      <c r="A67">
        <v>0.66837464829829796</v>
      </c>
      <c r="B67">
        <v>0</v>
      </c>
      <c r="C67">
        <v>0</v>
      </c>
      <c r="D67">
        <v>0</v>
      </c>
      <c r="E67">
        <v>1</v>
      </c>
      <c r="F67">
        <v>3.4493499999999999</v>
      </c>
      <c r="G67">
        <v>3.2855260097469801</v>
      </c>
    </row>
    <row r="68" spans="1:7" x14ac:dyDescent="0.25">
      <c r="A68">
        <v>0.678657335195195</v>
      </c>
      <c r="B68">
        <v>0</v>
      </c>
      <c r="C68">
        <v>0</v>
      </c>
      <c r="D68">
        <v>0</v>
      </c>
      <c r="E68">
        <v>1</v>
      </c>
      <c r="F68">
        <v>3.4493499999999999</v>
      </c>
      <c r="G68">
        <v>3.2855260097469801</v>
      </c>
    </row>
    <row r="69" spans="1:7" x14ac:dyDescent="0.25">
      <c r="A69">
        <v>0.68894002209209204</v>
      </c>
      <c r="B69">
        <v>0</v>
      </c>
      <c r="C69">
        <v>0</v>
      </c>
      <c r="D69">
        <v>0</v>
      </c>
      <c r="E69">
        <v>1</v>
      </c>
      <c r="F69">
        <v>3.4493499999999999</v>
      </c>
      <c r="G69">
        <v>3.2855260097469801</v>
      </c>
    </row>
    <row r="70" spans="1:7" x14ac:dyDescent="0.25">
      <c r="A70">
        <v>0.69922270898898897</v>
      </c>
      <c r="B70">
        <v>0</v>
      </c>
      <c r="C70">
        <v>0</v>
      </c>
      <c r="D70">
        <v>0</v>
      </c>
      <c r="E70">
        <v>1</v>
      </c>
      <c r="F70">
        <v>3.4493499999999999</v>
      </c>
      <c r="G70">
        <v>3.2855260097469801</v>
      </c>
    </row>
    <row r="71" spans="1:7" x14ac:dyDescent="0.25">
      <c r="A71">
        <v>0.70950539588588502</v>
      </c>
      <c r="B71">
        <v>0</v>
      </c>
      <c r="C71">
        <v>0</v>
      </c>
      <c r="D71">
        <v>0</v>
      </c>
      <c r="E71">
        <v>1</v>
      </c>
      <c r="F71">
        <v>3.4493499999999999</v>
      </c>
      <c r="G71">
        <v>3.2855260097469801</v>
      </c>
    </row>
    <row r="72" spans="1:7" x14ac:dyDescent="0.25">
      <c r="A72">
        <v>0.71978808278278195</v>
      </c>
      <c r="B72">
        <v>0</v>
      </c>
      <c r="C72">
        <v>0</v>
      </c>
      <c r="D72">
        <v>0</v>
      </c>
      <c r="E72">
        <v>1</v>
      </c>
      <c r="F72">
        <v>3.4493499999999999</v>
      </c>
      <c r="G72">
        <v>3.2855260097469801</v>
      </c>
    </row>
    <row r="73" spans="1:7" x14ac:dyDescent="0.25">
      <c r="A73">
        <v>0.73007076967967899</v>
      </c>
      <c r="B73">
        <v>0</v>
      </c>
      <c r="C73">
        <v>0</v>
      </c>
      <c r="D73">
        <v>0</v>
      </c>
      <c r="E73">
        <v>1</v>
      </c>
      <c r="F73">
        <v>3.4493499999999999</v>
      </c>
      <c r="G73">
        <v>3.2855260097469801</v>
      </c>
    </row>
    <row r="74" spans="1:7" x14ac:dyDescent="0.25">
      <c r="A74">
        <v>0.74035345657657603</v>
      </c>
      <c r="B74">
        <v>0</v>
      </c>
      <c r="C74">
        <v>0</v>
      </c>
      <c r="D74">
        <v>0</v>
      </c>
      <c r="E74">
        <v>1</v>
      </c>
      <c r="F74">
        <v>3.4493499999999999</v>
      </c>
      <c r="G74">
        <v>3.2855260097469801</v>
      </c>
    </row>
    <row r="75" spans="1:7" x14ac:dyDescent="0.25">
      <c r="A75">
        <v>0.75063614347347296</v>
      </c>
      <c r="B75">
        <v>0</v>
      </c>
      <c r="C75">
        <v>0</v>
      </c>
      <c r="D75">
        <v>0</v>
      </c>
      <c r="E75">
        <v>1</v>
      </c>
      <c r="F75">
        <v>3.4493499999999999</v>
      </c>
      <c r="G75">
        <v>3.2855260097469801</v>
      </c>
    </row>
    <row r="76" spans="1:7" x14ac:dyDescent="0.25">
      <c r="A76">
        <v>0.76091883037037</v>
      </c>
      <c r="B76">
        <v>0</v>
      </c>
      <c r="C76">
        <v>0</v>
      </c>
      <c r="D76">
        <v>0</v>
      </c>
      <c r="E76">
        <v>1</v>
      </c>
      <c r="F76">
        <v>3.4493499999999999</v>
      </c>
      <c r="G76">
        <v>3.2855260097469801</v>
      </c>
    </row>
    <row r="77" spans="1:7" x14ac:dyDescent="0.25">
      <c r="A77">
        <v>0.77120151726726704</v>
      </c>
      <c r="B77">
        <v>0</v>
      </c>
      <c r="C77">
        <v>0</v>
      </c>
      <c r="D77">
        <v>0</v>
      </c>
      <c r="E77">
        <v>1</v>
      </c>
      <c r="F77">
        <v>3.4493499999999999</v>
      </c>
      <c r="G77">
        <v>3.2855260097469801</v>
      </c>
    </row>
    <row r="78" spans="1:7" x14ac:dyDescent="0.25">
      <c r="A78">
        <v>0.78148420416416398</v>
      </c>
      <c r="B78">
        <v>0</v>
      </c>
      <c r="C78">
        <v>0</v>
      </c>
      <c r="D78">
        <v>0</v>
      </c>
      <c r="E78">
        <v>1</v>
      </c>
      <c r="F78">
        <v>3.4493499999999999</v>
      </c>
      <c r="G78">
        <v>3.2855260097469801</v>
      </c>
    </row>
    <row r="79" spans="1:7" x14ac:dyDescent="0.25">
      <c r="A79">
        <v>0.79176689106106102</v>
      </c>
      <c r="B79">
        <v>0</v>
      </c>
      <c r="C79">
        <v>0</v>
      </c>
      <c r="D79">
        <v>0</v>
      </c>
      <c r="E79">
        <v>1</v>
      </c>
      <c r="F79">
        <v>3.4493499999999999</v>
      </c>
      <c r="G79">
        <v>3.2855260097469801</v>
      </c>
    </row>
    <row r="80" spans="1:7" x14ac:dyDescent="0.25">
      <c r="A80">
        <v>0.80204957795795795</v>
      </c>
      <c r="B80">
        <v>0</v>
      </c>
      <c r="C80">
        <v>0</v>
      </c>
      <c r="D80">
        <v>0</v>
      </c>
      <c r="E80">
        <v>1</v>
      </c>
      <c r="F80">
        <v>3.4493499999999999</v>
      </c>
      <c r="G80">
        <v>3.2855260097469801</v>
      </c>
    </row>
    <row r="81" spans="1:7" x14ac:dyDescent="0.25">
      <c r="A81">
        <v>0.81233226485485399</v>
      </c>
      <c r="B81">
        <v>0</v>
      </c>
      <c r="C81">
        <v>0</v>
      </c>
      <c r="D81">
        <v>0</v>
      </c>
      <c r="E81">
        <v>1</v>
      </c>
      <c r="F81">
        <v>3.4493499999999999</v>
      </c>
      <c r="G81">
        <v>3.2855260097469801</v>
      </c>
    </row>
    <row r="82" spans="1:7" x14ac:dyDescent="0.25">
      <c r="A82">
        <v>0.82261495175175103</v>
      </c>
      <c r="B82">
        <v>0</v>
      </c>
      <c r="C82">
        <v>0</v>
      </c>
      <c r="D82">
        <v>0</v>
      </c>
      <c r="E82">
        <v>1</v>
      </c>
      <c r="F82">
        <v>3.4493499999999999</v>
      </c>
      <c r="G82">
        <v>3.2855260097469801</v>
      </c>
    </row>
    <row r="83" spans="1:7" x14ac:dyDescent="0.25">
      <c r="A83">
        <v>0.83289763864864796</v>
      </c>
      <c r="B83">
        <v>0</v>
      </c>
      <c r="C83">
        <v>0</v>
      </c>
      <c r="D83">
        <v>0</v>
      </c>
      <c r="E83">
        <v>1</v>
      </c>
      <c r="F83">
        <v>3.4493499999999999</v>
      </c>
      <c r="G83">
        <v>3.2855260097469801</v>
      </c>
    </row>
    <row r="84" spans="1:7" x14ac:dyDescent="0.25">
      <c r="A84">
        <v>0.84318032554554501</v>
      </c>
      <c r="B84">
        <v>0</v>
      </c>
      <c r="C84">
        <v>0</v>
      </c>
      <c r="D84">
        <v>0</v>
      </c>
      <c r="E84">
        <v>1</v>
      </c>
      <c r="F84">
        <v>3.4493499999999999</v>
      </c>
      <c r="G84">
        <v>3.2855260097469801</v>
      </c>
    </row>
    <row r="85" spans="1:7" x14ac:dyDescent="0.25">
      <c r="A85">
        <v>0.85346301244244205</v>
      </c>
      <c r="B85">
        <v>0</v>
      </c>
      <c r="C85">
        <v>0</v>
      </c>
      <c r="D85">
        <v>0</v>
      </c>
      <c r="E85">
        <v>1</v>
      </c>
      <c r="F85">
        <v>3.4493499999999999</v>
      </c>
      <c r="G85">
        <v>3.2855260097469801</v>
      </c>
    </row>
    <row r="86" spans="1:7" x14ac:dyDescent="0.25">
      <c r="A86">
        <v>0.86374569933933898</v>
      </c>
      <c r="B86">
        <v>0</v>
      </c>
      <c r="C86">
        <v>0</v>
      </c>
      <c r="D86">
        <v>0</v>
      </c>
      <c r="E86">
        <v>1</v>
      </c>
      <c r="F86">
        <v>3.4493499999999999</v>
      </c>
      <c r="G86">
        <v>3.2855260097469801</v>
      </c>
    </row>
    <row r="87" spans="1:7" x14ac:dyDescent="0.25">
      <c r="A87">
        <v>0.87402838623623602</v>
      </c>
      <c r="B87">
        <v>0</v>
      </c>
      <c r="C87">
        <v>0</v>
      </c>
      <c r="D87">
        <v>0</v>
      </c>
      <c r="E87">
        <v>1</v>
      </c>
      <c r="F87">
        <v>3.4493499999999999</v>
      </c>
      <c r="G87">
        <v>3.2855260097469801</v>
      </c>
    </row>
    <row r="88" spans="1:7" x14ac:dyDescent="0.25">
      <c r="A88">
        <v>0.88431107313313295</v>
      </c>
      <c r="B88">
        <v>0</v>
      </c>
      <c r="C88">
        <v>0</v>
      </c>
      <c r="D88">
        <v>0</v>
      </c>
      <c r="E88">
        <v>1</v>
      </c>
      <c r="F88">
        <v>3.4493499999999999</v>
      </c>
      <c r="G88">
        <v>3.2855260097469801</v>
      </c>
    </row>
    <row r="89" spans="1:7" x14ac:dyDescent="0.25">
      <c r="A89">
        <v>0.89459376003002999</v>
      </c>
      <c r="B89">
        <v>0</v>
      </c>
      <c r="C89">
        <v>0</v>
      </c>
      <c r="D89">
        <v>0</v>
      </c>
      <c r="E89">
        <v>1</v>
      </c>
      <c r="F89">
        <v>3.4493499999999999</v>
      </c>
      <c r="G89">
        <v>3.2855260097469801</v>
      </c>
    </row>
    <row r="90" spans="1:7" x14ac:dyDescent="0.25">
      <c r="A90">
        <v>0.90487644692692604</v>
      </c>
      <c r="B90">
        <v>0</v>
      </c>
      <c r="C90">
        <v>0</v>
      </c>
      <c r="D90">
        <v>0</v>
      </c>
      <c r="E90">
        <v>1</v>
      </c>
      <c r="F90">
        <v>3.4493499999999999</v>
      </c>
      <c r="G90">
        <v>3.2855260097469801</v>
      </c>
    </row>
    <row r="91" spans="1:7" x14ac:dyDescent="0.25">
      <c r="A91">
        <v>0.91515913382382297</v>
      </c>
      <c r="B91">
        <v>0</v>
      </c>
      <c r="C91">
        <v>0</v>
      </c>
      <c r="D91">
        <v>0</v>
      </c>
      <c r="E91">
        <v>1</v>
      </c>
      <c r="F91">
        <v>3.4493499999999999</v>
      </c>
      <c r="G91">
        <v>3.2855260097469801</v>
      </c>
    </row>
    <row r="92" spans="1:7" x14ac:dyDescent="0.25">
      <c r="A92">
        <v>0.92544182072072001</v>
      </c>
      <c r="B92">
        <v>0</v>
      </c>
      <c r="C92">
        <v>0</v>
      </c>
      <c r="D92">
        <v>0</v>
      </c>
      <c r="E92">
        <v>1</v>
      </c>
      <c r="F92">
        <v>3.4493499999999999</v>
      </c>
      <c r="G92">
        <v>3.2855260097469801</v>
      </c>
    </row>
    <row r="93" spans="1:7" x14ac:dyDescent="0.25">
      <c r="A93">
        <v>0.93572450761761705</v>
      </c>
      <c r="B93">
        <v>0</v>
      </c>
      <c r="C93">
        <v>0</v>
      </c>
      <c r="D93">
        <v>0</v>
      </c>
      <c r="E93">
        <v>1</v>
      </c>
      <c r="F93">
        <v>3.4493499999999999</v>
      </c>
      <c r="G93">
        <v>3.2855260097469801</v>
      </c>
    </row>
    <row r="94" spans="1:7" x14ac:dyDescent="0.25">
      <c r="A94">
        <v>0.94600719451451398</v>
      </c>
      <c r="B94">
        <v>0</v>
      </c>
      <c r="C94">
        <v>0</v>
      </c>
      <c r="D94">
        <v>0</v>
      </c>
      <c r="E94">
        <v>1</v>
      </c>
      <c r="F94">
        <v>3.4493499999999999</v>
      </c>
      <c r="G94">
        <v>3.2855260097469801</v>
      </c>
    </row>
    <row r="95" spans="1:7" x14ac:dyDescent="0.25">
      <c r="A95">
        <v>0.95628988141141102</v>
      </c>
      <c r="B95">
        <v>0</v>
      </c>
      <c r="C95">
        <v>0</v>
      </c>
      <c r="D95">
        <v>0</v>
      </c>
      <c r="E95">
        <v>1</v>
      </c>
      <c r="F95">
        <v>3.4493499999999999</v>
      </c>
      <c r="G95">
        <v>3.2855260097469801</v>
      </c>
    </row>
    <row r="96" spans="1:7" x14ac:dyDescent="0.25">
      <c r="A96">
        <v>0.96657256830830796</v>
      </c>
      <c r="B96">
        <v>0</v>
      </c>
      <c r="C96">
        <v>0</v>
      </c>
      <c r="D96">
        <v>0</v>
      </c>
      <c r="E96">
        <v>1</v>
      </c>
      <c r="F96">
        <v>3.4493499999999999</v>
      </c>
      <c r="G96">
        <v>3.2855260097469801</v>
      </c>
    </row>
    <row r="97" spans="1:7" x14ac:dyDescent="0.25">
      <c r="A97">
        <v>0.976855255205205</v>
      </c>
      <c r="B97">
        <v>0</v>
      </c>
      <c r="C97">
        <v>0</v>
      </c>
      <c r="D97">
        <v>0</v>
      </c>
      <c r="E97">
        <v>1</v>
      </c>
      <c r="F97">
        <v>3.4493499999999999</v>
      </c>
      <c r="G97">
        <v>3.2855260097469801</v>
      </c>
    </row>
    <row r="98" spans="1:7" x14ac:dyDescent="0.25">
      <c r="A98">
        <v>0.98713794210210204</v>
      </c>
      <c r="B98">
        <v>0</v>
      </c>
      <c r="C98">
        <v>0</v>
      </c>
      <c r="D98">
        <v>0</v>
      </c>
      <c r="E98">
        <v>1</v>
      </c>
      <c r="F98">
        <v>3.4493499999999999</v>
      </c>
      <c r="G98">
        <v>3.2855260097469801</v>
      </c>
    </row>
    <row r="99" spans="1:7" x14ac:dyDescent="0.25">
      <c r="A99">
        <v>0.99742062899899897</v>
      </c>
      <c r="B99">
        <v>0</v>
      </c>
      <c r="C99">
        <v>0</v>
      </c>
      <c r="D99">
        <v>0</v>
      </c>
      <c r="E99">
        <v>1</v>
      </c>
      <c r="F99">
        <v>3.4493499999999999</v>
      </c>
      <c r="G99">
        <v>3.2855260097469801</v>
      </c>
    </row>
    <row r="100" spans="1:7" x14ac:dyDescent="0.25">
      <c r="A100">
        <v>1.0077033158958899</v>
      </c>
      <c r="B100">
        <v>0</v>
      </c>
      <c r="C100">
        <v>0</v>
      </c>
      <c r="D100">
        <v>0</v>
      </c>
      <c r="E100">
        <v>1</v>
      </c>
      <c r="F100">
        <v>3.4493499999999999</v>
      </c>
      <c r="G100">
        <v>3.2855260097469801</v>
      </c>
    </row>
    <row r="101" spans="1:7" x14ac:dyDescent="0.25">
      <c r="A101">
        <v>1.0179860027927901</v>
      </c>
      <c r="B101">
        <v>0</v>
      </c>
      <c r="C101">
        <v>0</v>
      </c>
      <c r="D101">
        <v>0</v>
      </c>
      <c r="E101">
        <v>1</v>
      </c>
      <c r="F101">
        <v>3.4493499999999999</v>
      </c>
      <c r="G101">
        <v>3.2855260097469801</v>
      </c>
    </row>
    <row r="102" spans="1:7" x14ac:dyDescent="0.25">
      <c r="A102">
        <v>1.02826868968968</v>
      </c>
      <c r="B102">
        <v>0</v>
      </c>
      <c r="C102">
        <v>0</v>
      </c>
      <c r="D102">
        <v>0</v>
      </c>
      <c r="E102">
        <v>1</v>
      </c>
      <c r="F102">
        <v>3.4493499999999999</v>
      </c>
      <c r="G102">
        <v>3.2855260097469801</v>
      </c>
    </row>
    <row r="103" spans="1:7" x14ac:dyDescent="0.25">
      <c r="A103">
        <v>1.0385513765865799</v>
      </c>
      <c r="B103">
        <v>0</v>
      </c>
      <c r="C103">
        <v>0</v>
      </c>
      <c r="D103">
        <v>0</v>
      </c>
      <c r="E103">
        <v>1</v>
      </c>
      <c r="F103">
        <v>3.4493499999999999</v>
      </c>
      <c r="G103">
        <v>3.2855260097469801</v>
      </c>
    </row>
    <row r="104" spans="1:7" x14ac:dyDescent="0.25">
      <c r="A104">
        <v>1.0488340634834801</v>
      </c>
      <c r="B104">
        <v>0</v>
      </c>
      <c r="C104">
        <v>0</v>
      </c>
      <c r="D104">
        <v>0</v>
      </c>
      <c r="E104">
        <v>1</v>
      </c>
      <c r="F104">
        <v>3.4493499999999999</v>
      </c>
      <c r="G104">
        <v>3.2855260097469801</v>
      </c>
    </row>
    <row r="105" spans="1:7" x14ac:dyDescent="0.25">
      <c r="A105">
        <v>1.05911675038038</v>
      </c>
      <c r="B105">
        <v>0</v>
      </c>
      <c r="C105">
        <v>0</v>
      </c>
      <c r="D105">
        <v>0</v>
      </c>
      <c r="E105">
        <v>1</v>
      </c>
      <c r="F105">
        <v>3.4493499999999999</v>
      </c>
      <c r="G105">
        <v>3.2855260097469801</v>
      </c>
    </row>
    <row r="106" spans="1:7" x14ac:dyDescent="0.25">
      <c r="A106">
        <v>1.0693994372772699</v>
      </c>
      <c r="B106">
        <v>0</v>
      </c>
      <c r="C106">
        <v>0</v>
      </c>
      <c r="D106">
        <v>0</v>
      </c>
      <c r="E106">
        <v>1</v>
      </c>
      <c r="F106">
        <v>3.4493499999999999</v>
      </c>
      <c r="G106">
        <v>3.2855260097469801</v>
      </c>
    </row>
    <row r="107" spans="1:7" x14ac:dyDescent="0.25">
      <c r="A107">
        <v>1.0796821241741701</v>
      </c>
      <c r="B107">
        <v>0</v>
      </c>
      <c r="C107">
        <v>0</v>
      </c>
      <c r="D107">
        <v>0</v>
      </c>
      <c r="E107">
        <v>1</v>
      </c>
      <c r="F107">
        <v>3.4493499999999999</v>
      </c>
      <c r="G107">
        <v>3.2855260097469801</v>
      </c>
    </row>
    <row r="108" spans="1:7" x14ac:dyDescent="0.25">
      <c r="A108">
        <v>1.08996481107107</v>
      </c>
      <c r="B108">
        <v>0</v>
      </c>
      <c r="C108">
        <v>0</v>
      </c>
      <c r="D108">
        <v>0</v>
      </c>
      <c r="E108">
        <v>1</v>
      </c>
      <c r="F108">
        <v>3.4493499999999999</v>
      </c>
      <c r="G108">
        <v>3.2855260097469801</v>
      </c>
    </row>
    <row r="109" spans="1:7" x14ac:dyDescent="0.25">
      <c r="A109">
        <v>1.10024749796796</v>
      </c>
      <c r="B109">
        <v>0</v>
      </c>
      <c r="C109">
        <v>0</v>
      </c>
      <c r="D109">
        <v>0</v>
      </c>
      <c r="E109">
        <v>1</v>
      </c>
      <c r="F109">
        <v>3.4493499999999999</v>
      </c>
      <c r="G109">
        <v>3.2855260097469801</v>
      </c>
    </row>
    <row r="110" spans="1:7" x14ac:dyDescent="0.25">
      <c r="A110">
        <v>1.1105301848648601</v>
      </c>
      <c r="B110">
        <v>0</v>
      </c>
      <c r="C110">
        <v>0</v>
      </c>
      <c r="D110">
        <v>0</v>
      </c>
      <c r="E110">
        <v>1</v>
      </c>
      <c r="F110">
        <v>3.4493499999999999</v>
      </c>
      <c r="G110">
        <v>3.2855260097469801</v>
      </c>
    </row>
    <row r="111" spans="1:7" x14ac:dyDescent="0.25">
      <c r="A111">
        <v>1.12081287176176</v>
      </c>
      <c r="B111">
        <v>0</v>
      </c>
      <c r="C111">
        <v>0</v>
      </c>
      <c r="D111">
        <v>0</v>
      </c>
      <c r="E111">
        <v>1</v>
      </c>
      <c r="F111">
        <v>3.4493499999999999</v>
      </c>
      <c r="G111">
        <v>3.2855260097469801</v>
      </c>
    </row>
    <row r="112" spans="1:7" x14ac:dyDescent="0.25">
      <c r="A112">
        <v>1.13109555865865</v>
      </c>
      <c r="B112">
        <v>0</v>
      </c>
      <c r="C112">
        <v>0</v>
      </c>
      <c r="D112">
        <v>0</v>
      </c>
      <c r="E112">
        <v>1</v>
      </c>
      <c r="F112">
        <v>3.4493499999999999</v>
      </c>
      <c r="G112">
        <v>3.2855260097469801</v>
      </c>
    </row>
    <row r="113" spans="1:7" x14ac:dyDescent="0.25">
      <c r="A113">
        <v>1.1413782455555499</v>
      </c>
      <c r="B113">
        <v>0</v>
      </c>
      <c r="C113">
        <v>0</v>
      </c>
      <c r="D113">
        <v>0</v>
      </c>
      <c r="E113">
        <v>1</v>
      </c>
      <c r="F113">
        <v>3.4493499999999999</v>
      </c>
      <c r="G113">
        <v>3.2855260097469801</v>
      </c>
    </row>
    <row r="114" spans="1:7" x14ac:dyDescent="0.25">
      <c r="A114">
        <v>1.15166093245245</v>
      </c>
      <c r="B114">
        <v>0</v>
      </c>
      <c r="C114">
        <v>0</v>
      </c>
      <c r="D114">
        <v>0</v>
      </c>
      <c r="E114">
        <v>1</v>
      </c>
      <c r="F114">
        <v>3.4493499999999999</v>
      </c>
      <c r="G114">
        <v>3.2855260097469801</v>
      </c>
    </row>
    <row r="115" spans="1:7" x14ac:dyDescent="0.25">
      <c r="A115">
        <v>1.16194361934934</v>
      </c>
      <c r="B115">
        <v>0</v>
      </c>
      <c r="C115">
        <v>0</v>
      </c>
      <c r="D115">
        <v>0</v>
      </c>
      <c r="E115">
        <v>1</v>
      </c>
      <c r="F115">
        <v>3.4493499999999999</v>
      </c>
      <c r="G115">
        <v>3.2855260097469801</v>
      </c>
    </row>
    <row r="116" spans="1:7" x14ac:dyDescent="0.25">
      <c r="A116">
        <v>1.1722263062462399</v>
      </c>
      <c r="B116">
        <v>0</v>
      </c>
      <c r="C116">
        <v>0</v>
      </c>
      <c r="D116">
        <v>0</v>
      </c>
      <c r="E116">
        <v>1</v>
      </c>
      <c r="F116">
        <v>3.4493499999999999</v>
      </c>
      <c r="G116">
        <v>3.2855260097469801</v>
      </c>
    </row>
    <row r="117" spans="1:7" x14ac:dyDescent="0.25">
      <c r="A117">
        <v>1.1825089931431401</v>
      </c>
      <c r="B117">
        <v>0</v>
      </c>
      <c r="C117">
        <v>0</v>
      </c>
      <c r="D117">
        <v>0</v>
      </c>
      <c r="E117">
        <v>1</v>
      </c>
      <c r="F117">
        <v>3.4493499999999999</v>
      </c>
      <c r="G117">
        <v>3.2855260097469801</v>
      </c>
    </row>
    <row r="118" spans="1:7" x14ac:dyDescent="0.25">
      <c r="A118">
        <v>1.19279168004004</v>
      </c>
      <c r="B118">
        <v>0</v>
      </c>
      <c r="C118">
        <v>0</v>
      </c>
      <c r="D118">
        <v>0</v>
      </c>
      <c r="E118">
        <v>1</v>
      </c>
      <c r="F118">
        <v>3.4493499999999999</v>
      </c>
      <c r="G118">
        <v>3.2855260097469801</v>
      </c>
    </row>
    <row r="119" spans="1:7" x14ac:dyDescent="0.25">
      <c r="A119">
        <v>1.2030743669369299</v>
      </c>
      <c r="B119">
        <v>0</v>
      </c>
      <c r="C119">
        <v>0</v>
      </c>
      <c r="D119">
        <v>0</v>
      </c>
      <c r="E119">
        <v>1</v>
      </c>
      <c r="F119">
        <v>3.4493499999999999</v>
      </c>
      <c r="G119">
        <v>3.2855260097469801</v>
      </c>
    </row>
    <row r="120" spans="1:7" x14ac:dyDescent="0.25">
      <c r="A120">
        <v>1.2133570538338301</v>
      </c>
      <c r="B120">
        <v>0</v>
      </c>
      <c r="C120">
        <v>0</v>
      </c>
      <c r="D120">
        <v>0</v>
      </c>
      <c r="E120">
        <v>1</v>
      </c>
      <c r="F120">
        <v>3.4493499999999999</v>
      </c>
      <c r="G120">
        <v>3.2855260097469801</v>
      </c>
    </row>
    <row r="121" spans="1:7" x14ac:dyDescent="0.25">
      <c r="A121">
        <v>1.22363974073073</v>
      </c>
      <c r="B121">
        <v>0</v>
      </c>
      <c r="C121">
        <v>0</v>
      </c>
      <c r="D121">
        <v>0</v>
      </c>
      <c r="E121">
        <v>1</v>
      </c>
      <c r="F121">
        <v>3.4493499999999999</v>
      </c>
      <c r="G121">
        <v>3.2855260097469801</v>
      </c>
    </row>
    <row r="122" spans="1:7" x14ac:dyDescent="0.25">
      <c r="A122">
        <v>1.2339224276276199</v>
      </c>
      <c r="B122">
        <v>0</v>
      </c>
      <c r="C122">
        <v>0</v>
      </c>
      <c r="D122">
        <v>0</v>
      </c>
      <c r="E122">
        <v>1</v>
      </c>
      <c r="F122">
        <v>3.4493499999999999</v>
      </c>
      <c r="G122">
        <v>3.2855260097469801</v>
      </c>
    </row>
    <row r="123" spans="1:7" x14ac:dyDescent="0.25">
      <c r="A123">
        <v>1.2442051145245201</v>
      </c>
      <c r="B123">
        <v>0</v>
      </c>
      <c r="C123">
        <v>0</v>
      </c>
      <c r="D123">
        <v>0</v>
      </c>
      <c r="E123">
        <v>1</v>
      </c>
      <c r="F123">
        <v>3.4493499999999999</v>
      </c>
      <c r="G123">
        <v>3.2855260097469801</v>
      </c>
    </row>
    <row r="124" spans="1:7" x14ac:dyDescent="0.25">
      <c r="A124">
        <v>1.25448780142142</v>
      </c>
      <c r="B124">
        <v>0</v>
      </c>
      <c r="C124">
        <v>0</v>
      </c>
      <c r="D124">
        <v>0</v>
      </c>
      <c r="E124">
        <v>1</v>
      </c>
      <c r="F124">
        <v>3.4493499999999999</v>
      </c>
      <c r="G124">
        <v>3.2855260097469801</v>
      </c>
    </row>
    <row r="125" spans="1:7" x14ac:dyDescent="0.25">
      <c r="A125">
        <v>1.26477048831831</v>
      </c>
      <c r="B125">
        <v>0</v>
      </c>
      <c r="C125">
        <v>0</v>
      </c>
      <c r="D125">
        <v>0</v>
      </c>
      <c r="E125">
        <v>1</v>
      </c>
      <c r="F125">
        <v>3.4493499999999999</v>
      </c>
      <c r="G125">
        <v>3.2855260097469801</v>
      </c>
    </row>
    <row r="126" spans="1:7" x14ac:dyDescent="0.25">
      <c r="A126">
        <v>1.2750531752152101</v>
      </c>
      <c r="B126">
        <v>0</v>
      </c>
      <c r="C126">
        <v>0</v>
      </c>
      <c r="D126">
        <v>0</v>
      </c>
      <c r="E126">
        <v>1</v>
      </c>
      <c r="F126">
        <v>3.4493499999999999</v>
      </c>
      <c r="G126">
        <v>3.2855260097469801</v>
      </c>
    </row>
    <row r="127" spans="1:7" x14ac:dyDescent="0.25">
      <c r="A127">
        <v>1.28533586211211</v>
      </c>
      <c r="B127">
        <v>0</v>
      </c>
      <c r="C127">
        <v>0</v>
      </c>
      <c r="D127">
        <v>0</v>
      </c>
      <c r="E127">
        <v>1</v>
      </c>
      <c r="F127">
        <v>3.4493499999999999</v>
      </c>
      <c r="G127">
        <v>3.2855260097469801</v>
      </c>
    </row>
    <row r="128" spans="1:7" x14ac:dyDescent="0.25">
      <c r="A128">
        <v>1.295618549009</v>
      </c>
      <c r="B128">
        <v>0</v>
      </c>
      <c r="C128">
        <v>0</v>
      </c>
      <c r="D128">
        <v>0</v>
      </c>
      <c r="E128">
        <v>1</v>
      </c>
      <c r="F128">
        <v>3.4493499999999999</v>
      </c>
      <c r="G128">
        <v>3.2855260097469801</v>
      </c>
    </row>
    <row r="129" spans="1:7" x14ac:dyDescent="0.25">
      <c r="A129">
        <v>1.3059012359058999</v>
      </c>
      <c r="B129">
        <v>0</v>
      </c>
      <c r="C129">
        <v>0</v>
      </c>
      <c r="D129">
        <v>0</v>
      </c>
      <c r="E129">
        <v>1</v>
      </c>
      <c r="F129">
        <v>3.4493499999999999</v>
      </c>
      <c r="G129">
        <v>3.2855260097469801</v>
      </c>
    </row>
    <row r="130" spans="1:7" x14ac:dyDescent="0.25">
      <c r="A130">
        <v>1.3161839228028001</v>
      </c>
      <c r="B130">
        <v>0</v>
      </c>
      <c r="C130">
        <v>0</v>
      </c>
      <c r="D130">
        <v>0</v>
      </c>
      <c r="E130">
        <v>1</v>
      </c>
      <c r="F130">
        <v>3.4493499999999999</v>
      </c>
      <c r="G130">
        <v>3.2855260097469801</v>
      </c>
    </row>
    <row r="131" spans="1:7" x14ac:dyDescent="0.25">
      <c r="A131">
        <v>1.32646660969969</v>
      </c>
      <c r="B131">
        <v>0</v>
      </c>
      <c r="C131">
        <v>0</v>
      </c>
      <c r="D131">
        <v>0</v>
      </c>
      <c r="E131">
        <v>1</v>
      </c>
      <c r="F131">
        <v>3.4493499999999999</v>
      </c>
      <c r="G131">
        <v>3.2855260097469801</v>
      </c>
    </row>
    <row r="132" spans="1:7" x14ac:dyDescent="0.25">
      <c r="A132">
        <v>1.3367492965965899</v>
      </c>
      <c r="B132">
        <v>0</v>
      </c>
      <c r="C132">
        <v>0</v>
      </c>
      <c r="D132">
        <v>0</v>
      </c>
      <c r="E132">
        <v>1</v>
      </c>
      <c r="F132">
        <v>3.4493499999999999</v>
      </c>
      <c r="G132">
        <v>3.2855260097469801</v>
      </c>
    </row>
    <row r="133" spans="1:7" x14ac:dyDescent="0.25">
      <c r="A133">
        <v>1.3470319834934901</v>
      </c>
      <c r="B133">
        <v>0</v>
      </c>
      <c r="C133">
        <v>0</v>
      </c>
      <c r="D133">
        <v>0</v>
      </c>
      <c r="E133">
        <v>1</v>
      </c>
      <c r="F133">
        <v>3.4493499999999999</v>
      </c>
      <c r="G133">
        <v>3.2855260097469801</v>
      </c>
    </row>
    <row r="134" spans="1:7" x14ac:dyDescent="0.25">
      <c r="A134">
        <v>1.35731467039039</v>
      </c>
      <c r="B134">
        <v>0</v>
      </c>
      <c r="C134">
        <v>0</v>
      </c>
      <c r="D134">
        <v>0</v>
      </c>
      <c r="E134">
        <v>1</v>
      </c>
      <c r="F134">
        <v>3.4493499999999999</v>
      </c>
      <c r="G134">
        <v>3.2855260097469801</v>
      </c>
    </row>
    <row r="135" spans="1:7" x14ac:dyDescent="0.25">
      <c r="A135">
        <v>1.3675973572872799</v>
      </c>
      <c r="B135">
        <v>0</v>
      </c>
      <c r="C135">
        <v>0</v>
      </c>
      <c r="D135">
        <v>0</v>
      </c>
      <c r="E135">
        <v>1</v>
      </c>
      <c r="F135">
        <v>3.4493499999999999</v>
      </c>
      <c r="G135">
        <v>3.2855260097469801</v>
      </c>
    </row>
    <row r="136" spans="1:7" x14ac:dyDescent="0.25">
      <c r="A136">
        <v>1.3778800441841801</v>
      </c>
      <c r="B136">
        <v>0</v>
      </c>
      <c r="C136">
        <v>0</v>
      </c>
      <c r="D136">
        <v>0</v>
      </c>
      <c r="E136">
        <v>1</v>
      </c>
      <c r="F136">
        <v>3.4493499999999999</v>
      </c>
      <c r="G136">
        <v>3.2855260097469801</v>
      </c>
    </row>
    <row r="137" spans="1:7" x14ac:dyDescent="0.25">
      <c r="A137">
        <v>1.38816273108108</v>
      </c>
      <c r="B137">
        <v>0</v>
      </c>
      <c r="C137">
        <v>0</v>
      </c>
      <c r="D137">
        <v>0</v>
      </c>
      <c r="E137">
        <v>1</v>
      </c>
      <c r="F137">
        <v>3.4493499999999999</v>
      </c>
      <c r="G137">
        <v>3.2855260097469801</v>
      </c>
    </row>
    <row r="138" spans="1:7" x14ac:dyDescent="0.25">
      <c r="A138">
        <v>1.39844541797797</v>
      </c>
      <c r="B138">
        <v>0</v>
      </c>
      <c r="C138">
        <v>0</v>
      </c>
      <c r="D138">
        <v>0</v>
      </c>
      <c r="E138">
        <v>1</v>
      </c>
      <c r="F138">
        <v>3.4493499999999999</v>
      </c>
      <c r="G138">
        <v>3.2855260097469801</v>
      </c>
    </row>
    <row r="139" spans="1:7" x14ac:dyDescent="0.25">
      <c r="A139">
        <v>1.4087281048748701</v>
      </c>
      <c r="B139">
        <v>0</v>
      </c>
      <c r="C139">
        <v>0</v>
      </c>
      <c r="D139">
        <v>0</v>
      </c>
      <c r="E139">
        <v>1</v>
      </c>
      <c r="F139">
        <v>3.4493499999999999</v>
      </c>
      <c r="G139">
        <v>3.2855260097469801</v>
      </c>
    </row>
    <row r="140" spans="1:7" x14ac:dyDescent="0.25">
      <c r="A140">
        <v>1.41901079177177</v>
      </c>
      <c r="B140">
        <v>0</v>
      </c>
      <c r="C140">
        <v>0</v>
      </c>
      <c r="D140">
        <v>0</v>
      </c>
      <c r="E140">
        <v>1</v>
      </c>
      <c r="F140">
        <v>3.4493499999999999</v>
      </c>
      <c r="G140">
        <v>3.2855260097469801</v>
      </c>
    </row>
    <row r="141" spans="1:7" x14ac:dyDescent="0.25">
      <c r="A141">
        <v>1.42929347866866</v>
      </c>
      <c r="B141">
        <v>0</v>
      </c>
      <c r="C141">
        <v>0</v>
      </c>
      <c r="D141">
        <v>0</v>
      </c>
      <c r="E141">
        <v>1</v>
      </c>
      <c r="F141">
        <v>3.4493499999999999</v>
      </c>
      <c r="G141">
        <v>3.2855260097469801</v>
      </c>
    </row>
    <row r="142" spans="1:7" x14ac:dyDescent="0.25">
      <c r="A142">
        <v>1.4395761655655599</v>
      </c>
      <c r="B142">
        <v>0</v>
      </c>
      <c r="C142">
        <v>0</v>
      </c>
      <c r="D142">
        <v>0</v>
      </c>
      <c r="E142">
        <v>1</v>
      </c>
      <c r="F142">
        <v>3.4493499999999999</v>
      </c>
      <c r="G142">
        <v>3.2855260097469801</v>
      </c>
    </row>
    <row r="143" spans="1:7" x14ac:dyDescent="0.25">
      <c r="A143">
        <v>1.44985885246246</v>
      </c>
      <c r="B143">
        <v>0</v>
      </c>
      <c r="C143">
        <v>0</v>
      </c>
      <c r="D143">
        <v>0</v>
      </c>
      <c r="E143">
        <v>1</v>
      </c>
      <c r="F143">
        <v>3.4493499999999999</v>
      </c>
      <c r="G143">
        <v>3.2855260097469801</v>
      </c>
    </row>
    <row r="144" spans="1:7" x14ac:dyDescent="0.25">
      <c r="A144">
        <v>1.46014153935935</v>
      </c>
      <c r="B144">
        <v>0</v>
      </c>
      <c r="C144">
        <v>0</v>
      </c>
      <c r="D144">
        <v>0</v>
      </c>
      <c r="E144">
        <v>1</v>
      </c>
      <c r="F144">
        <v>3.4493499999999999</v>
      </c>
      <c r="G144">
        <v>3.2855260097469801</v>
      </c>
    </row>
    <row r="145" spans="1:7" x14ac:dyDescent="0.25">
      <c r="A145">
        <v>1.4704242262562499</v>
      </c>
      <c r="B145">
        <v>0</v>
      </c>
      <c r="C145">
        <v>0</v>
      </c>
      <c r="D145">
        <v>0</v>
      </c>
      <c r="E145">
        <v>1</v>
      </c>
      <c r="F145">
        <v>3.4493499999999999</v>
      </c>
      <c r="G145">
        <v>3.2855260097469801</v>
      </c>
    </row>
    <row r="146" spans="1:7" x14ac:dyDescent="0.25">
      <c r="A146">
        <v>1.4807069131531501</v>
      </c>
      <c r="B146">
        <v>0</v>
      </c>
      <c r="C146">
        <v>0</v>
      </c>
      <c r="D146">
        <v>0</v>
      </c>
      <c r="E146">
        <v>1</v>
      </c>
      <c r="F146">
        <v>3.4493499999999999</v>
      </c>
      <c r="G146">
        <v>3.2855260097469801</v>
      </c>
    </row>
    <row r="147" spans="1:7" x14ac:dyDescent="0.25">
      <c r="A147">
        <v>1.49098960005005</v>
      </c>
      <c r="B147">
        <v>0</v>
      </c>
      <c r="C147">
        <v>0</v>
      </c>
      <c r="D147">
        <v>0</v>
      </c>
      <c r="E147">
        <v>1</v>
      </c>
      <c r="F147">
        <v>3.4493499999999999</v>
      </c>
      <c r="G147">
        <v>3.2855260097469801</v>
      </c>
    </row>
    <row r="148" spans="1:7" x14ac:dyDescent="0.25">
      <c r="A148">
        <v>1.5012722869469399</v>
      </c>
      <c r="B148">
        <v>0</v>
      </c>
      <c r="C148">
        <v>0</v>
      </c>
      <c r="D148">
        <v>0</v>
      </c>
      <c r="E148">
        <v>1</v>
      </c>
      <c r="F148">
        <v>3.4493499999999999</v>
      </c>
      <c r="G148">
        <v>3.2855260097469801</v>
      </c>
    </row>
    <row r="149" spans="1:7" x14ac:dyDescent="0.25">
      <c r="A149">
        <v>1.5115549738438401</v>
      </c>
      <c r="B149">
        <v>1.8700996892958999E-2</v>
      </c>
      <c r="C149">
        <v>0</v>
      </c>
      <c r="D149">
        <v>0</v>
      </c>
      <c r="E149">
        <v>1</v>
      </c>
      <c r="F149">
        <v>3.4493499999999999</v>
      </c>
      <c r="G149">
        <v>3.2855260097469801</v>
      </c>
    </row>
    <row r="150" spans="1:7" x14ac:dyDescent="0.25">
      <c r="A150">
        <v>1.52183766074074</v>
      </c>
      <c r="B150">
        <v>2.8763997731168001E-2</v>
      </c>
      <c r="C150">
        <v>0</v>
      </c>
      <c r="D150">
        <v>0</v>
      </c>
      <c r="E150">
        <v>1</v>
      </c>
      <c r="F150">
        <v>3.4493499999999999</v>
      </c>
      <c r="G150">
        <v>3.2855260097469801</v>
      </c>
    </row>
    <row r="151" spans="1:7" x14ac:dyDescent="0.25">
      <c r="A151">
        <v>1.5321203476376299</v>
      </c>
      <c r="B151">
        <v>3.8826998569376998E-2</v>
      </c>
      <c r="C151">
        <v>0</v>
      </c>
      <c r="D151">
        <v>0</v>
      </c>
      <c r="E151">
        <v>1</v>
      </c>
      <c r="F151">
        <v>3.4493499999999999</v>
      </c>
      <c r="G151">
        <v>3.2855260097469801</v>
      </c>
    </row>
    <row r="152" spans="1:7" x14ac:dyDescent="0.25">
      <c r="A152">
        <v>1.5424030345345301</v>
      </c>
      <c r="B152">
        <v>4.8889999407586197E-2</v>
      </c>
      <c r="C152">
        <v>0</v>
      </c>
      <c r="D152">
        <v>0</v>
      </c>
      <c r="E152">
        <v>1</v>
      </c>
      <c r="F152">
        <v>3.4493499999999999</v>
      </c>
      <c r="G152">
        <v>3.2855260097469801</v>
      </c>
    </row>
    <row r="153" spans="1:7" x14ac:dyDescent="0.25">
      <c r="A153">
        <v>1.55268572143143</v>
      </c>
      <c r="B153">
        <v>5.8953000245795202E-2</v>
      </c>
      <c r="C153">
        <v>0</v>
      </c>
      <c r="D153">
        <v>0</v>
      </c>
      <c r="E153">
        <v>1</v>
      </c>
      <c r="F153">
        <v>3.4493499999999999</v>
      </c>
      <c r="G153">
        <v>3.2855260097469801</v>
      </c>
    </row>
    <row r="154" spans="1:7" x14ac:dyDescent="0.25">
      <c r="A154">
        <v>1.56296840832832</v>
      </c>
      <c r="B154">
        <v>7.2081183224565498E-2</v>
      </c>
      <c r="C154">
        <v>0</v>
      </c>
      <c r="D154">
        <v>0</v>
      </c>
      <c r="E154">
        <v>1</v>
      </c>
      <c r="F154">
        <v>3.4493499999999999</v>
      </c>
      <c r="G154">
        <v>3.2855260097469801</v>
      </c>
    </row>
    <row r="155" spans="1:7" x14ac:dyDescent="0.25">
      <c r="A155">
        <v>1.5732510952252201</v>
      </c>
      <c r="B155">
        <v>0.10304426302003999</v>
      </c>
      <c r="C155">
        <v>0</v>
      </c>
      <c r="D155">
        <v>0</v>
      </c>
      <c r="E155">
        <v>1</v>
      </c>
      <c r="F155">
        <v>3.4493499999999999</v>
      </c>
      <c r="G155">
        <v>3.2855260097469801</v>
      </c>
    </row>
    <row r="156" spans="1:7" x14ac:dyDescent="0.25">
      <c r="A156">
        <v>1.58353378212212</v>
      </c>
      <c r="B156">
        <v>0.13118822978311101</v>
      </c>
      <c r="C156">
        <v>0</v>
      </c>
      <c r="D156">
        <v>0</v>
      </c>
      <c r="E156">
        <v>1</v>
      </c>
      <c r="F156">
        <v>3.4493499999999999</v>
      </c>
      <c r="G156">
        <v>3.2855260097469801</v>
      </c>
    </row>
    <row r="157" spans="1:7" x14ac:dyDescent="0.25">
      <c r="A157">
        <v>1.59381646901901</v>
      </c>
      <c r="B157">
        <v>0.156345731978971</v>
      </c>
      <c r="C157">
        <v>0</v>
      </c>
      <c r="D157">
        <v>0</v>
      </c>
      <c r="E157">
        <v>1</v>
      </c>
      <c r="F157">
        <v>3.4493499999999999</v>
      </c>
      <c r="G157">
        <v>3.2855260097469801</v>
      </c>
    </row>
    <row r="158" spans="1:7" x14ac:dyDescent="0.25">
      <c r="A158">
        <v>1.6040991559159099</v>
      </c>
      <c r="B158">
        <v>0.181503234174831</v>
      </c>
      <c r="C158">
        <v>0</v>
      </c>
      <c r="D158">
        <v>0</v>
      </c>
      <c r="E158">
        <v>1</v>
      </c>
      <c r="F158">
        <v>3.4493499999999999</v>
      </c>
      <c r="G158">
        <v>3.2855260097469801</v>
      </c>
    </row>
    <row r="159" spans="1:7" x14ac:dyDescent="0.25">
      <c r="A159">
        <v>1.6143818428128101</v>
      </c>
      <c r="B159">
        <v>0.21292336069291601</v>
      </c>
      <c r="C159">
        <v>0</v>
      </c>
      <c r="D159">
        <v>0</v>
      </c>
      <c r="E159">
        <v>1</v>
      </c>
      <c r="F159">
        <v>3.4493499999999999</v>
      </c>
      <c r="G159">
        <v>3.2855260097469801</v>
      </c>
    </row>
    <row r="160" spans="1:7" x14ac:dyDescent="0.25">
      <c r="A160">
        <v>1.6246645297097</v>
      </c>
      <c r="B160">
        <v>0.27639767404286297</v>
      </c>
      <c r="C160">
        <v>0</v>
      </c>
      <c r="D160">
        <v>0</v>
      </c>
      <c r="E160">
        <v>1</v>
      </c>
      <c r="F160">
        <v>3.4493499999999999</v>
      </c>
      <c r="G160">
        <v>3.2855260097469801</v>
      </c>
    </row>
    <row r="161" spans="1:7" x14ac:dyDescent="0.25">
      <c r="A161">
        <v>1.6349472166065999</v>
      </c>
      <c r="B161">
        <v>0.33397406258043499</v>
      </c>
      <c r="C161">
        <v>0</v>
      </c>
      <c r="D161">
        <v>0</v>
      </c>
      <c r="E161">
        <v>1</v>
      </c>
      <c r="F161">
        <v>3.4493499999999999</v>
      </c>
      <c r="G161">
        <v>3.2855260097469801</v>
      </c>
    </row>
    <row r="162" spans="1:7" x14ac:dyDescent="0.25">
      <c r="A162">
        <v>1.6452299035035001</v>
      </c>
      <c r="B162">
        <v>0.38570820710894899</v>
      </c>
      <c r="C162">
        <v>0</v>
      </c>
      <c r="D162">
        <v>0</v>
      </c>
      <c r="E162">
        <v>1</v>
      </c>
      <c r="F162">
        <v>3.4493499999999999</v>
      </c>
      <c r="G162">
        <v>3.2855260097469801</v>
      </c>
    </row>
    <row r="163" spans="1:7" x14ac:dyDescent="0.25">
      <c r="A163">
        <v>1.6555125904004</v>
      </c>
      <c r="B163">
        <v>0.43744235163746398</v>
      </c>
      <c r="C163">
        <v>0</v>
      </c>
      <c r="D163">
        <v>0</v>
      </c>
      <c r="E163">
        <v>1</v>
      </c>
      <c r="F163">
        <v>3.4493499999999999</v>
      </c>
      <c r="G163">
        <v>3.2855260097469801</v>
      </c>
    </row>
    <row r="164" spans="1:7" x14ac:dyDescent="0.25">
      <c r="A164">
        <v>1.6657952772972899</v>
      </c>
      <c r="B164">
        <v>0.48917649616597902</v>
      </c>
      <c r="C164">
        <v>0</v>
      </c>
      <c r="D164">
        <v>0</v>
      </c>
      <c r="E164">
        <v>1</v>
      </c>
      <c r="F164">
        <v>3.4493499999999999</v>
      </c>
      <c r="G164">
        <v>3.2855260097469801</v>
      </c>
    </row>
    <row r="165" spans="1:7" x14ac:dyDescent="0.25">
      <c r="A165">
        <v>1.6760779641941901</v>
      </c>
      <c r="B165">
        <v>0.54091064069449302</v>
      </c>
      <c r="C165">
        <v>0</v>
      </c>
      <c r="D165">
        <v>0</v>
      </c>
      <c r="E165">
        <v>1</v>
      </c>
      <c r="F165">
        <v>3.4493499999999999</v>
      </c>
      <c r="G165">
        <v>3.2855260097469801</v>
      </c>
    </row>
    <row r="166" spans="1:7" x14ac:dyDescent="0.25">
      <c r="A166">
        <v>1.68636065109109</v>
      </c>
      <c r="B166">
        <v>0.59585971740731303</v>
      </c>
      <c r="C166">
        <v>0</v>
      </c>
      <c r="D166">
        <v>0</v>
      </c>
      <c r="E166">
        <v>1</v>
      </c>
      <c r="F166">
        <v>3.4493499999999999</v>
      </c>
      <c r="G166">
        <v>3.2855260097469801</v>
      </c>
    </row>
    <row r="167" spans="1:7" x14ac:dyDescent="0.25">
      <c r="A167">
        <v>1.6966433379879799</v>
      </c>
      <c r="B167">
        <v>0.65378647898482001</v>
      </c>
      <c r="C167">
        <v>0</v>
      </c>
      <c r="D167">
        <v>0</v>
      </c>
      <c r="E167">
        <v>1</v>
      </c>
      <c r="F167">
        <v>3.4493499999999999</v>
      </c>
      <c r="G167">
        <v>3.2855260097469801</v>
      </c>
    </row>
    <row r="168" spans="1:7" x14ac:dyDescent="0.25">
      <c r="A168">
        <v>1.7069260248848801</v>
      </c>
      <c r="B168">
        <v>0.71171324056232599</v>
      </c>
      <c r="C168">
        <v>0</v>
      </c>
      <c r="D168">
        <v>0</v>
      </c>
      <c r="E168">
        <v>1</v>
      </c>
      <c r="F168">
        <v>3.4493499999999999</v>
      </c>
      <c r="G168">
        <v>3.2855260097469801</v>
      </c>
    </row>
    <row r="169" spans="1:7" x14ac:dyDescent="0.25">
      <c r="A169">
        <v>1.71720871178178</v>
      </c>
      <c r="B169">
        <v>0.76964000213983097</v>
      </c>
      <c r="C169">
        <v>0</v>
      </c>
      <c r="D169">
        <v>0</v>
      </c>
      <c r="E169">
        <v>1</v>
      </c>
      <c r="F169">
        <v>3.4493499999999999</v>
      </c>
      <c r="G169">
        <v>3.2855260097469801</v>
      </c>
    </row>
    <row r="170" spans="1:7" x14ac:dyDescent="0.25">
      <c r="A170">
        <v>1.72749139867867</v>
      </c>
      <c r="B170">
        <v>0.82756676371733795</v>
      </c>
      <c r="C170">
        <v>0</v>
      </c>
      <c r="D170">
        <v>0</v>
      </c>
      <c r="E170">
        <v>1</v>
      </c>
      <c r="F170">
        <v>3.4493499999999999</v>
      </c>
      <c r="G170">
        <v>3.2855260097469801</v>
      </c>
    </row>
    <row r="171" spans="1:7" x14ac:dyDescent="0.25">
      <c r="A171">
        <v>1.7377740855755699</v>
      </c>
      <c r="B171">
        <v>0.879754644507452</v>
      </c>
      <c r="C171">
        <v>0</v>
      </c>
      <c r="D171">
        <v>0</v>
      </c>
      <c r="E171">
        <v>1</v>
      </c>
      <c r="F171">
        <v>3.4493499999999999</v>
      </c>
      <c r="G171">
        <v>3.2855260097469801</v>
      </c>
    </row>
    <row r="172" spans="1:7" x14ac:dyDescent="0.25">
      <c r="A172">
        <v>1.74805677247247</v>
      </c>
      <c r="B172">
        <v>0.92697334097982498</v>
      </c>
      <c r="C172">
        <v>0</v>
      </c>
      <c r="D172">
        <v>0</v>
      </c>
      <c r="E172">
        <v>1</v>
      </c>
      <c r="F172">
        <v>3.4493499999999999</v>
      </c>
      <c r="G172">
        <v>3.2855260097469801</v>
      </c>
    </row>
    <row r="173" spans="1:7" x14ac:dyDescent="0.25">
      <c r="A173">
        <v>1.75833945936936</v>
      </c>
      <c r="B173">
        <v>0.97419203745219995</v>
      </c>
      <c r="C173">
        <v>0</v>
      </c>
      <c r="D173">
        <v>0</v>
      </c>
      <c r="E173">
        <v>1</v>
      </c>
      <c r="F173">
        <v>3.4493499999999999</v>
      </c>
      <c r="G173">
        <v>3.2855260097469801</v>
      </c>
    </row>
    <row r="174" spans="1:7" x14ac:dyDescent="0.25">
      <c r="A174">
        <v>1.7686221462662599</v>
      </c>
      <c r="B174">
        <v>1.0214107339245699</v>
      </c>
      <c r="C174">
        <v>0</v>
      </c>
      <c r="D174">
        <v>0</v>
      </c>
      <c r="E174">
        <v>1</v>
      </c>
      <c r="F174">
        <v>3.4493499999999999</v>
      </c>
      <c r="G174">
        <v>3.2855260097469801</v>
      </c>
    </row>
    <row r="175" spans="1:7" x14ac:dyDescent="0.25">
      <c r="A175">
        <v>1.7789048331631601</v>
      </c>
      <c r="B175">
        <v>1.0686294303969399</v>
      </c>
      <c r="C175">
        <v>0</v>
      </c>
      <c r="D175">
        <v>0</v>
      </c>
      <c r="E175">
        <v>1</v>
      </c>
      <c r="F175">
        <v>3.4493499999999999</v>
      </c>
      <c r="G175">
        <v>3.2855260097469801</v>
      </c>
    </row>
    <row r="176" spans="1:7" x14ac:dyDescent="0.25">
      <c r="A176">
        <v>1.78918752006006</v>
      </c>
      <c r="B176">
        <v>1.10486661146954</v>
      </c>
      <c r="C176">
        <v>0</v>
      </c>
      <c r="D176">
        <v>0</v>
      </c>
      <c r="E176">
        <v>1</v>
      </c>
      <c r="F176">
        <v>3.4493499999999999</v>
      </c>
      <c r="G176">
        <v>3.2855260097469801</v>
      </c>
    </row>
    <row r="177" spans="1:7" x14ac:dyDescent="0.25">
      <c r="A177">
        <v>1.7994702069569499</v>
      </c>
      <c r="B177">
        <v>1.1322173318251001</v>
      </c>
      <c r="C177">
        <v>0</v>
      </c>
      <c r="D177">
        <v>0</v>
      </c>
      <c r="E177">
        <v>1</v>
      </c>
      <c r="F177">
        <v>3.4493499999999999</v>
      </c>
      <c r="G177">
        <v>3.2855260097469801</v>
      </c>
    </row>
    <row r="178" spans="1:7" x14ac:dyDescent="0.25">
      <c r="A178">
        <v>1.8097528938538501</v>
      </c>
      <c r="B178">
        <v>1.1595680521806699</v>
      </c>
      <c r="C178">
        <v>0</v>
      </c>
      <c r="D178">
        <v>0</v>
      </c>
      <c r="E178">
        <v>1</v>
      </c>
      <c r="F178">
        <v>3.4493499999999999</v>
      </c>
      <c r="G178">
        <v>3.2855260097469801</v>
      </c>
    </row>
    <row r="179" spans="1:7" x14ac:dyDescent="0.25">
      <c r="A179">
        <v>1.82003558075075</v>
      </c>
      <c r="B179">
        <v>1.18691877253623</v>
      </c>
      <c r="C179">
        <v>0</v>
      </c>
      <c r="D179">
        <v>0</v>
      </c>
      <c r="E179">
        <v>1</v>
      </c>
      <c r="F179">
        <v>3.4493499999999999</v>
      </c>
      <c r="G179">
        <v>3.2855260097469801</v>
      </c>
    </row>
    <row r="180" spans="1:7" x14ac:dyDescent="0.25">
      <c r="A180">
        <v>1.8303182676476399</v>
      </c>
      <c r="B180">
        <v>1.2142694928918001</v>
      </c>
      <c r="C180">
        <v>0</v>
      </c>
      <c r="D180">
        <v>0</v>
      </c>
      <c r="E180">
        <v>1</v>
      </c>
      <c r="F180">
        <v>3.4493499999999999</v>
      </c>
      <c r="G180">
        <v>3.2855260097469801</v>
      </c>
    </row>
    <row r="181" spans="1:7" x14ac:dyDescent="0.25">
      <c r="A181">
        <v>1.8406009545445401</v>
      </c>
      <c r="B181">
        <v>1.2282479559111501</v>
      </c>
      <c r="C181">
        <v>0</v>
      </c>
      <c r="D181">
        <v>0</v>
      </c>
      <c r="E181">
        <v>1</v>
      </c>
      <c r="F181">
        <v>3.4493499999999999</v>
      </c>
      <c r="G181">
        <v>3.2855260097469801</v>
      </c>
    </row>
    <row r="182" spans="1:7" x14ac:dyDescent="0.25">
      <c r="A182">
        <v>1.85088364144144</v>
      </c>
      <c r="B182">
        <v>1.2321183408705401</v>
      </c>
      <c r="C182">
        <v>2.0614983274151E-3</v>
      </c>
      <c r="D182">
        <v>0</v>
      </c>
      <c r="E182">
        <v>1</v>
      </c>
      <c r="F182">
        <v>3.4493499999999999</v>
      </c>
      <c r="G182">
        <v>3.2855260097469801</v>
      </c>
    </row>
    <row r="183" spans="1:7" x14ac:dyDescent="0.25">
      <c r="A183">
        <v>1.86116632833833</v>
      </c>
      <c r="B183">
        <v>1.23598872582992</v>
      </c>
      <c r="C183">
        <v>2.5775496428140101E-3</v>
      </c>
      <c r="D183">
        <v>0</v>
      </c>
      <c r="E183">
        <v>1</v>
      </c>
      <c r="F183">
        <v>3.4493499999999999</v>
      </c>
      <c r="G183">
        <v>3.2855260097469801</v>
      </c>
    </row>
    <row r="184" spans="1:7" x14ac:dyDescent="0.25">
      <c r="A184">
        <v>1.8714490152352301</v>
      </c>
      <c r="B184">
        <v>1.23985911078931</v>
      </c>
      <c r="C184">
        <v>3.0936009582129202E-3</v>
      </c>
      <c r="D184">
        <v>0</v>
      </c>
      <c r="E184">
        <v>1</v>
      </c>
      <c r="F184">
        <v>3.4493499999999999</v>
      </c>
      <c r="G184">
        <v>3.2855260097469801</v>
      </c>
    </row>
    <row r="185" spans="1:7" x14ac:dyDescent="0.25">
      <c r="A185">
        <v>1.88173170213213</v>
      </c>
      <c r="B185">
        <v>1.2370919635140201</v>
      </c>
      <c r="C185">
        <v>3.6096522736118299E-3</v>
      </c>
      <c r="D185">
        <v>0</v>
      </c>
      <c r="E185">
        <v>0.75280032764900695</v>
      </c>
      <c r="F185">
        <v>3.4493499999999999</v>
      </c>
      <c r="G185">
        <v>3.2855260097469801</v>
      </c>
    </row>
    <row r="186" spans="1:7" x14ac:dyDescent="0.25">
      <c r="A186">
        <v>1.89201438902902</v>
      </c>
      <c r="B186">
        <v>1.2250384788987001</v>
      </c>
      <c r="C186">
        <v>4.1257035890107296E-3</v>
      </c>
      <c r="D186">
        <v>0</v>
      </c>
      <c r="E186">
        <v>0.75280032764900695</v>
      </c>
      <c r="F186">
        <v>3.4493499999999999</v>
      </c>
      <c r="G186">
        <v>3.2855260097469801</v>
      </c>
    </row>
    <row r="187" spans="1:7" x14ac:dyDescent="0.25">
      <c r="A187">
        <v>1.9022970759259199</v>
      </c>
      <c r="B187">
        <v>1.2129849942833899</v>
      </c>
      <c r="C187">
        <v>4.6417549044096501E-3</v>
      </c>
      <c r="D187">
        <v>0</v>
      </c>
      <c r="E187">
        <v>0.75280032764900695</v>
      </c>
      <c r="F187">
        <v>3.4493499999999999</v>
      </c>
      <c r="G187">
        <v>3.2855260097469801</v>
      </c>
    </row>
    <row r="188" spans="1:7" x14ac:dyDescent="0.25">
      <c r="A188">
        <v>1.9125797628228201</v>
      </c>
      <c r="B188">
        <v>1.2009315096680699</v>
      </c>
      <c r="C188">
        <v>5.1578062198085499E-3</v>
      </c>
      <c r="D188">
        <v>0</v>
      </c>
      <c r="E188">
        <v>0.75280032764900695</v>
      </c>
      <c r="F188">
        <v>3.4493499999999999</v>
      </c>
      <c r="G188">
        <v>3.2855260097469801</v>
      </c>
    </row>
    <row r="189" spans="1:7" x14ac:dyDescent="0.25">
      <c r="A189">
        <v>1.92286244971971</v>
      </c>
      <c r="B189">
        <v>1.18887802505276</v>
      </c>
      <c r="C189">
        <v>5.67385753520746E-3</v>
      </c>
      <c r="D189">
        <v>0</v>
      </c>
      <c r="E189">
        <v>0.75280032764900695</v>
      </c>
      <c r="F189">
        <v>3.4493499999999999</v>
      </c>
      <c r="G189">
        <v>3.2855260097469801</v>
      </c>
    </row>
    <row r="190" spans="1:7" x14ac:dyDescent="0.25">
      <c r="A190">
        <v>1.9331451366166099</v>
      </c>
      <c r="B190">
        <v>1.17682454043744</v>
      </c>
      <c r="C190">
        <v>6.1899088506063701E-3</v>
      </c>
      <c r="D190">
        <v>0</v>
      </c>
      <c r="E190">
        <v>0.75280032764900695</v>
      </c>
      <c r="F190">
        <v>3.4493499999999999</v>
      </c>
      <c r="G190">
        <v>3.2855260097469801</v>
      </c>
    </row>
    <row r="191" spans="1:7" x14ac:dyDescent="0.25">
      <c r="A191">
        <v>1.9434278235135101</v>
      </c>
      <c r="B191">
        <v>1.15725734083197</v>
      </c>
      <c r="C191">
        <v>6.7059601660052802E-3</v>
      </c>
      <c r="D191">
        <v>0</v>
      </c>
      <c r="E191">
        <v>0.75280032764900695</v>
      </c>
      <c r="F191">
        <v>3.4493499999999999</v>
      </c>
      <c r="G191">
        <v>3.2855260097469801</v>
      </c>
    </row>
    <row r="192" spans="1:7" x14ac:dyDescent="0.25">
      <c r="A192">
        <v>1.95371051041041</v>
      </c>
      <c r="B192">
        <v>1.13274490276926</v>
      </c>
      <c r="C192">
        <v>7.2220114814041799E-3</v>
      </c>
      <c r="D192">
        <v>0</v>
      </c>
      <c r="E192">
        <v>0.75280032764900695</v>
      </c>
      <c r="F192">
        <v>3.4493499999999999</v>
      </c>
      <c r="G192">
        <v>3.2855260097469801</v>
      </c>
    </row>
    <row r="193" spans="1:7" x14ac:dyDescent="0.25">
      <c r="A193">
        <v>1.9639931973072999</v>
      </c>
      <c r="B193">
        <v>1.10823246470654</v>
      </c>
      <c r="C193">
        <v>7.7380627968030996E-3</v>
      </c>
      <c r="D193">
        <v>0</v>
      </c>
      <c r="E193">
        <v>0.75280032764900695</v>
      </c>
      <c r="F193">
        <v>3.4493499999999999</v>
      </c>
      <c r="G193">
        <v>3.2855260097469801</v>
      </c>
    </row>
    <row r="194" spans="1:7" x14ac:dyDescent="0.25">
      <c r="A194">
        <v>1.9742758842042001</v>
      </c>
      <c r="B194">
        <v>1.0837200266438201</v>
      </c>
      <c r="C194">
        <v>9.3096818730584608E-3</v>
      </c>
      <c r="D194">
        <v>0</v>
      </c>
      <c r="E194">
        <v>0.75280032764900695</v>
      </c>
      <c r="F194">
        <v>3.4493499999999999</v>
      </c>
      <c r="G194">
        <v>3.2855260097469801</v>
      </c>
    </row>
    <row r="195" spans="1:7" x14ac:dyDescent="0.25">
      <c r="A195">
        <v>1.9845585711011</v>
      </c>
      <c r="B195">
        <v>1.0592075885811001</v>
      </c>
      <c r="C195">
        <v>1.11100536877134E-2</v>
      </c>
      <c r="D195">
        <v>0</v>
      </c>
      <c r="E195">
        <v>0.75280032764900695</v>
      </c>
      <c r="F195">
        <v>3.4493499999999999</v>
      </c>
      <c r="G195">
        <v>3.2855260097469801</v>
      </c>
    </row>
    <row r="196" spans="1:7" x14ac:dyDescent="0.25">
      <c r="A196">
        <v>1.9948412579979899</v>
      </c>
      <c r="B196">
        <v>1.03373550915446</v>
      </c>
      <c r="C196">
        <v>1.29104255023684E-2</v>
      </c>
      <c r="D196">
        <v>0</v>
      </c>
      <c r="E196">
        <v>0.75280032764900695</v>
      </c>
      <c r="F196">
        <v>3.4493499999999999</v>
      </c>
      <c r="G196">
        <v>3.2855260097469801</v>
      </c>
    </row>
    <row r="197" spans="1:7" x14ac:dyDescent="0.25">
      <c r="A197">
        <v>2.0051239448948901</v>
      </c>
      <c r="B197">
        <v>1.0076749176406601</v>
      </c>
      <c r="C197">
        <v>1.4710797317023501E-2</v>
      </c>
      <c r="D197">
        <v>0</v>
      </c>
      <c r="E197">
        <v>0.75280032764900695</v>
      </c>
      <c r="F197">
        <v>3.4493499999999999</v>
      </c>
      <c r="G197">
        <v>3.2855260097469801</v>
      </c>
    </row>
    <row r="198" spans="1:7" x14ac:dyDescent="0.25">
      <c r="A198">
        <v>2.01540663179179</v>
      </c>
      <c r="B198">
        <v>0.98161432612686605</v>
      </c>
      <c r="C198">
        <v>1.6511169131678501E-2</v>
      </c>
      <c r="D198">
        <v>2.3432656708366799E-2</v>
      </c>
      <c r="E198">
        <v>0.75280032764900695</v>
      </c>
      <c r="F198">
        <v>3.4493499999999999</v>
      </c>
      <c r="G198">
        <v>3.2855260097469801</v>
      </c>
    </row>
    <row r="199" spans="1:7" x14ac:dyDescent="0.25">
      <c r="A199">
        <v>2.0256893186886802</v>
      </c>
      <c r="B199">
        <v>0.95555373461306503</v>
      </c>
      <c r="C199">
        <v>1.8311540946333499E-2</v>
      </c>
      <c r="D199">
        <v>2.6700981801233599E-2</v>
      </c>
      <c r="E199">
        <v>0.75280032764900695</v>
      </c>
      <c r="F199">
        <v>3.4493499999999999</v>
      </c>
      <c r="G199">
        <v>3.2855260097469801</v>
      </c>
    </row>
    <row r="200" spans="1:7" x14ac:dyDescent="0.25">
      <c r="A200">
        <v>2.0359720055855801</v>
      </c>
      <c r="B200">
        <v>0.92949314309926401</v>
      </c>
      <c r="C200">
        <v>2.01119127609884E-2</v>
      </c>
      <c r="D200">
        <v>2.9969306894100399E-2</v>
      </c>
      <c r="E200">
        <v>0.75280032764900695</v>
      </c>
      <c r="F200">
        <v>3.4493499999999999</v>
      </c>
      <c r="G200">
        <v>3.2855260097469801</v>
      </c>
    </row>
    <row r="201" spans="1:7" x14ac:dyDescent="0.25">
      <c r="A201">
        <v>2.04625469248248</v>
      </c>
      <c r="B201">
        <v>0.89489045634270203</v>
      </c>
      <c r="C201">
        <v>2.1912284575643402E-2</v>
      </c>
      <c r="D201">
        <v>3.3237631986967102E-2</v>
      </c>
      <c r="E201">
        <v>0.75280032764900695</v>
      </c>
      <c r="F201">
        <v>3.4493499999999999</v>
      </c>
      <c r="G201">
        <v>3.2855260097469801</v>
      </c>
    </row>
    <row r="202" spans="1:7" x14ac:dyDescent="0.25">
      <c r="A202">
        <v>2.0565373793793702</v>
      </c>
      <c r="B202">
        <v>0.855412529869365</v>
      </c>
      <c r="C202">
        <v>2.37126563902984E-2</v>
      </c>
      <c r="D202">
        <v>3.6505957079833902E-2</v>
      </c>
      <c r="E202">
        <v>0.75280032764900695</v>
      </c>
      <c r="F202">
        <v>3.4493499999999999</v>
      </c>
      <c r="G202">
        <v>3.2855260097469801</v>
      </c>
    </row>
    <row r="203" spans="1:7" x14ac:dyDescent="0.25">
      <c r="A203">
        <v>2.0668200662762701</v>
      </c>
      <c r="B203">
        <v>0.82877248708764895</v>
      </c>
      <c r="C203">
        <v>2.5513028204953499E-2</v>
      </c>
      <c r="D203">
        <v>3.9774282172700903E-2</v>
      </c>
      <c r="E203">
        <v>0.75280032764900695</v>
      </c>
      <c r="F203">
        <v>3.4493499999999999</v>
      </c>
      <c r="G203">
        <v>3.2855260097469801</v>
      </c>
    </row>
    <row r="204" spans="1:7" x14ac:dyDescent="0.25">
      <c r="A204">
        <v>2.0771027531731701</v>
      </c>
      <c r="B204">
        <v>0.80245386937186702</v>
      </c>
      <c r="C204">
        <v>2.73134000196085E-2</v>
      </c>
      <c r="D204">
        <v>4.3042607265567703E-2</v>
      </c>
      <c r="E204">
        <v>0.75280032764900695</v>
      </c>
      <c r="F204">
        <v>3.4493499999999999</v>
      </c>
      <c r="G204">
        <v>3.2855260097469801</v>
      </c>
    </row>
    <row r="205" spans="1:7" x14ac:dyDescent="0.25">
      <c r="A205">
        <v>2.08738544007007</v>
      </c>
      <c r="B205">
        <v>0.77613525165608499</v>
      </c>
      <c r="C205">
        <v>2.9113771834263499E-2</v>
      </c>
      <c r="D205">
        <v>4.6310932358434503E-2</v>
      </c>
      <c r="E205">
        <v>0.75280032764900695</v>
      </c>
      <c r="F205">
        <v>3.4493499999999999</v>
      </c>
      <c r="G205">
        <v>3.2855260097469801</v>
      </c>
    </row>
    <row r="206" spans="1:7" x14ac:dyDescent="0.25">
      <c r="A206">
        <v>2.0976681269669601</v>
      </c>
      <c r="B206">
        <v>0.74981663394030296</v>
      </c>
      <c r="C206">
        <v>3.2485935956069703E-2</v>
      </c>
      <c r="D206">
        <v>4.9579257451301199E-2</v>
      </c>
      <c r="E206">
        <v>0.75280032764900695</v>
      </c>
      <c r="F206">
        <v>3.4493499999999999</v>
      </c>
      <c r="G206">
        <v>3.2855260097469801</v>
      </c>
    </row>
    <row r="207" spans="1:7" x14ac:dyDescent="0.25">
      <c r="A207">
        <v>2.1079508138638601</v>
      </c>
      <c r="B207">
        <v>0.72349801622452103</v>
      </c>
      <c r="C207">
        <v>3.6691754313517198E-2</v>
      </c>
      <c r="D207">
        <v>5.2847582544167999E-2</v>
      </c>
      <c r="E207">
        <v>0.75280032764900695</v>
      </c>
      <c r="F207">
        <v>3.4493499999999999</v>
      </c>
      <c r="G207">
        <v>3.2855260097469801</v>
      </c>
    </row>
    <row r="208" spans="1:7" x14ac:dyDescent="0.25">
      <c r="A208">
        <v>2.11823350076076</v>
      </c>
      <c r="B208">
        <v>0.70076415467938402</v>
      </c>
      <c r="C208">
        <v>4.0897572670964701E-2</v>
      </c>
      <c r="D208">
        <v>5.7321527358792798E-2</v>
      </c>
      <c r="E208">
        <v>0.75280032764900695</v>
      </c>
      <c r="F208">
        <v>3.4493499999999999</v>
      </c>
      <c r="G208">
        <v>3.2855260097469801</v>
      </c>
    </row>
    <row r="209" spans="1:7" x14ac:dyDescent="0.25">
      <c r="A209">
        <v>2.1285161876576502</v>
      </c>
      <c r="B209">
        <v>0.67805789626972801</v>
      </c>
      <c r="C209">
        <v>4.5103391028412397E-2</v>
      </c>
      <c r="D209">
        <v>6.3338216674909603E-2</v>
      </c>
      <c r="E209">
        <v>0.75280032764900695</v>
      </c>
      <c r="F209">
        <v>3.4493499999999999</v>
      </c>
      <c r="G209">
        <v>3.2855260097469801</v>
      </c>
    </row>
    <row r="210" spans="1:7" x14ac:dyDescent="0.25">
      <c r="A210">
        <v>2.1387988745545501</v>
      </c>
      <c r="B210">
        <v>0.655351637860073</v>
      </c>
      <c r="C210">
        <v>4.9309209385859899E-2</v>
      </c>
      <c r="D210">
        <v>6.93549059910262E-2</v>
      </c>
      <c r="E210">
        <v>0.75280032764900695</v>
      </c>
      <c r="F210">
        <v>3.4493499999999999</v>
      </c>
      <c r="G210">
        <v>3.2855260097469801</v>
      </c>
    </row>
    <row r="211" spans="1:7" x14ac:dyDescent="0.25">
      <c r="A211">
        <v>2.14908156145145</v>
      </c>
      <c r="B211">
        <v>0.63264537945041799</v>
      </c>
      <c r="C211">
        <v>5.3515027743307401E-2</v>
      </c>
      <c r="D211">
        <v>7.5371595307142797E-2</v>
      </c>
      <c r="E211">
        <v>0.75280032764900695</v>
      </c>
      <c r="F211">
        <v>3.4493499999999999</v>
      </c>
      <c r="G211">
        <v>3.2855260097469801</v>
      </c>
    </row>
    <row r="212" spans="1:7" x14ac:dyDescent="0.25">
      <c r="A212">
        <v>2.1593642483483402</v>
      </c>
      <c r="B212">
        <v>0.60997686739704404</v>
      </c>
      <c r="C212">
        <v>5.7752254174679898E-2</v>
      </c>
      <c r="D212">
        <v>8.1388284623259394E-2</v>
      </c>
      <c r="E212">
        <v>0.75280032764900695</v>
      </c>
      <c r="F212">
        <v>3.4493499999999999</v>
      </c>
      <c r="G212">
        <v>3.2855260097469801</v>
      </c>
    </row>
    <row r="213" spans="1:7" x14ac:dyDescent="0.25">
      <c r="A213">
        <v>2.1696469352452401</v>
      </c>
      <c r="B213">
        <v>0.59139901961340702</v>
      </c>
      <c r="C213">
        <v>6.5393249829023406E-2</v>
      </c>
      <c r="D213">
        <v>8.7404973939375893E-2</v>
      </c>
      <c r="E213">
        <v>0.75280032764900695</v>
      </c>
      <c r="F213">
        <v>3.4493499999999999</v>
      </c>
      <c r="G213">
        <v>3.2855260097469801</v>
      </c>
    </row>
    <row r="214" spans="1:7" x14ac:dyDescent="0.25">
      <c r="A214">
        <v>2.17992962214214</v>
      </c>
      <c r="B214">
        <v>0.57282117182977099</v>
      </c>
      <c r="C214">
        <v>7.30342454833669E-2</v>
      </c>
      <c r="D214">
        <v>9.3550256712417498E-2</v>
      </c>
      <c r="E214">
        <v>0.75280032764900695</v>
      </c>
      <c r="F214">
        <v>3.4493499999999999</v>
      </c>
      <c r="G214">
        <v>3.2855260097469801</v>
      </c>
    </row>
    <row r="215" spans="1:7" x14ac:dyDescent="0.25">
      <c r="A215">
        <v>2.1902123090390302</v>
      </c>
      <c r="B215">
        <v>0.55424332404613397</v>
      </c>
      <c r="C215">
        <v>8.0675241137710699E-2</v>
      </c>
      <c r="D215">
        <v>9.9936391871320002E-2</v>
      </c>
      <c r="E215">
        <v>0.75280032764900695</v>
      </c>
      <c r="F215">
        <v>3.4493499999999999</v>
      </c>
      <c r="G215">
        <v>3.2855260097469801</v>
      </c>
    </row>
    <row r="216" spans="1:7" x14ac:dyDescent="0.25">
      <c r="A216">
        <v>2.2004949959359301</v>
      </c>
      <c r="B216">
        <v>0.53566547626249705</v>
      </c>
      <c r="C216">
        <v>8.7954913211253302E-2</v>
      </c>
      <c r="D216">
        <v>0.10632252703022201</v>
      </c>
      <c r="E216">
        <v>0.75280032764900695</v>
      </c>
      <c r="F216">
        <v>3.4493499999999999</v>
      </c>
      <c r="G216">
        <v>3.2855260097469801</v>
      </c>
    </row>
    <row r="217" spans="1:7" x14ac:dyDescent="0.25">
      <c r="A217">
        <v>2.21077768283283</v>
      </c>
      <c r="B217">
        <v>0.51715452794842598</v>
      </c>
      <c r="C217">
        <v>9.5179631615621596E-2</v>
      </c>
      <c r="D217">
        <v>0.112777234147813</v>
      </c>
      <c r="E217">
        <v>0.75280032764900695</v>
      </c>
      <c r="F217">
        <v>3.4493499999999999</v>
      </c>
      <c r="G217">
        <v>3.2855260097469801</v>
      </c>
    </row>
    <row r="218" spans="1:7" x14ac:dyDescent="0.25">
      <c r="A218">
        <v>2.2210603697297202</v>
      </c>
      <c r="B218">
        <v>0.501156936764243</v>
      </c>
      <c r="C218">
        <v>0.102404350019989</v>
      </c>
      <c r="D218">
        <v>0.121808132413131</v>
      </c>
      <c r="E218">
        <v>0.75280032764900695</v>
      </c>
      <c r="F218">
        <v>3.4493499999999999</v>
      </c>
      <c r="G218">
        <v>3.2855260097469801</v>
      </c>
    </row>
    <row r="219" spans="1:7" x14ac:dyDescent="0.25">
      <c r="A219">
        <v>2.2313430566266201</v>
      </c>
      <c r="B219">
        <v>0.48515934558006102</v>
      </c>
      <c r="C219">
        <v>0.109629068424358</v>
      </c>
      <c r="D219">
        <v>0.13083903067845001</v>
      </c>
      <c r="E219">
        <v>0.75280032764900695</v>
      </c>
      <c r="F219">
        <v>3.4493499999999999</v>
      </c>
      <c r="G219">
        <v>3.2855260097469801</v>
      </c>
    </row>
    <row r="220" spans="1:7" x14ac:dyDescent="0.25">
      <c r="A220">
        <v>2.2416257435235201</v>
      </c>
      <c r="B220">
        <v>0.46916175439587898</v>
      </c>
      <c r="C220">
        <v>0.11685378682872601</v>
      </c>
      <c r="D220">
        <v>0.13986992894376801</v>
      </c>
      <c r="E220">
        <v>0.75280032764900695</v>
      </c>
      <c r="F220">
        <v>3.4493499999999999</v>
      </c>
      <c r="G220">
        <v>3.2855260097469801</v>
      </c>
    </row>
    <row r="221" spans="1:7" x14ac:dyDescent="0.25">
      <c r="A221">
        <v>2.25190843042042</v>
      </c>
      <c r="B221">
        <v>0.453164163211696</v>
      </c>
      <c r="C221">
        <v>0.125676562771283</v>
      </c>
      <c r="D221">
        <v>0.14890082720908701</v>
      </c>
      <c r="E221">
        <v>0.75280032764900695</v>
      </c>
      <c r="F221">
        <v>3.4493499999999999</v>
      </c>
      <c r="G221">
        <v>3.2855260097469801</v>
      </c>
    </row>
    <row r="222" spans="1:7" x14ac:dyDescent="0.25">
      <c r="A222">
        <v>2.2621911173173102</v>
      </c>
      <c r="B222">
        <v>0.437276779497208</v>
      </c>
      <c r="C222">
        <v>0.134707461036602</v>
      </c>
      <c r="D222">
        <v>0.15796636210398299</v>
      </c>
      <c r="E222">
        <v>0.75280032764900695</v>
      </c>
      <c r="F222">
        <v>3.4493499999999999</v>
      </c>
      <c r="G222">
        <v>3.2855260097469801</v>
      </c>
    </row>
    <row r="223" spans="1:7" x14ac:dyDescent="0.25">
      <c r="A223">
        <v>2.2724738042142101</v>
      </c>
      <c r="B223">
        <v>0.423859444979371</v>
      </c>
      <c r="C223">
        <v>0.14373835930192</v>
      </c>
      <c r="D223">
        <v>0.16780819809081099</v>
      </c>
      <c r="E223">
        <v>0.75280032764900695</v>
      </c>
      <c r="F223">
        <v>3.4493499999999999</v>
      </c>
      <c r="G223">
        <v>3.2855260097469801</v>
      </c>
    </row>
    <row r="224" spans="1:7" x14ac:dyDescent="0.25">
      <c r="A224">
        <v>2.28275649111111</v>
      </c>
      <c r="B224">
        <v>0.410442110461535</v>
      </c>
      <c r="C224">
        <v>0.152769257567239</v>
      </c>
      <c r="D224">
        <v>0.17765003407763799</v>
      </c>
      <c r="E224">
        <v>0.75280032764900695</v>
      </c>
      <c r="F224">
        <v>3.4493499999999999</v>
      </c>
      <c r="G224">
        <v>3.2855260097469801</v>
      </c>
    </row>
    <row r="225" spans="1:7" x14ac:dyDescent="0.25">
      <c r="A225">
        <v>2.2930391780080002</v>
      </c>
      <c r="B225">
        <v>0.39702477594369801</v>
      </c>
      <c r="C225">
        <v>0.161800155832557</v>
      </c>
      <c r="D225">
        <v>0.18749187006446499</v>
      </c>
      <c r="E225">
        <v>0.75280032764900695</v>
      </c>
      <c r="F225">
        <v>3.4493499999999999</v>
      </c>
      <c r="G225">
        <v>3.2855260097469801</v>
      </c>
    </row>
    <row r="226" spans="1:7" x14ac:dyDescent="0.25">
      <c r="A226">
        <v>2.3033218649049001</v>
      </c>
      <c r="B226">
        <v>0.38360744142586201</v>
      </c>
      <c r="C226">
        <v>0.172658819627725</v>
      </c>
      <c r="D226">
        <v>0.197333706051292</v>
      </c>
      <c r="E226">
        <v>0.75280032764900695</v>
      </c>
      <c r="F226">
        <v>3.4493499999999999</v>
      </c>
      <c r="G226">
        <v>3.2855260097469801</v>
      </c>
    </row>
    <row r="227" spans="1:7" x14ac:dyDescent="0.25">
      <c r="A227">
        <v>2.3136045518018</v>
      </c>
      <c r="B227">
        <v>0.370405028573142</v>
      </c>
      <c r="C227">
        <v>0.18371706236882199</v>
      </c>
      <c r="D227">
        <v>0.20717554203812</v>
      </c>
      <c r="E227">
        <v>0.75280032764900695</v>
      </c>
      <c r="F227">
        <v>3.4493499999999999</v>
      </c>
      <c r="G227">
        <v>3.2855260097469801</v>
      </c>
    </row>
    <row r="228" spans="1:7" x14ac:dyDescent="0.25">
      <c r="A228">
        <v>2.3238872386986902</v>
      </c>
      <c r="B228">
        <v>0.36060005355278402</v>
      </c>
      <c r="C228">
        <v>0.194775305109918</v>
      </c>
      <c r="D228">
        <v>0.21700893834367699</v>
      </c>
      <c r="E228">
        <v>0.75280032764900695</v>
      </c>
      <c r="F228">
        <v>3.4493499999999999</v>
      </c>
      <c r="G228">
        <v>3.2855260097469801</v>
      </c>
    </row>
    <row r="229" spans="1:7" x14ac:dyDescent="0.25">
      <c r="A229">
        <v>2.3341699255955901</v>
      </c>
      <c r="B229">
        <v>0.35079507853242498</v>
      </c>
      <c r="C229">
        <v>0.20583354785101399</v>
      </c>
      <c r="D229">
        <v>0.226813913430926</v>
      </c>
      <c r="E229">
        <v>0.75280032764900695</v>
      </c>
      <c r="F229">
        <v>3.4493499999999999</v>
      </c>
      <c r="G229">
        <v>3.2855260097469801</v>
      </c>
    </row>
    <row r="230" spans="1:7" x14ac:dyDescent="0.25">
      <c r="A230">
        <v>2.34445261249249</v>
      </c>
      <c r="B230">
        <v>0.34099010351206699</v>
      </c>
      <c r="C230">
        <v>0.216891790592111</v>
      </c>
      <c r="D230">
        <v>0.236618888518176</v>
      </c>
      <c r="E230">
        <v>0.75280032764900695</v>
      </c>
      <c r="F230">
        <v>3.4493499999999999</v>
      </c>
      <c r="G230">
        <v>3.2855260097469801</v>
      </c>
    </row>
    <row r="231" spans="1:7" x14ac:dyDescent="0.25">
      <c r="A231">
        <v>2.3547352993893802</v>
      </c>
      <c r="B231">
        <v>0.331185128491709</v>
      </c>
      <c r="C231">
        <v>0.22829300844296899</v>
      </c>
      <c r="D231">
        <v>0.24642386360542501</v>
      </c>
      <c r="E231">
        <v>0.75280032764900695</v>
      </c>
      <c r="F231">
        <v>3.4493499999999999</v>
      </c>
      <c r="G231">
        <v>3.2855260097469801</v>
      </c>
    </row>
    <row r="232" spans="1:7" x14ac:dyDescent="0.25">
      <c r="A232">
        <v>2.3650179862862801</v>
      </c>
      <c r="B232">
        <v>0.321629462860058</v>
      </c>
      <c r="C232">
        <v>0.24325735521467201</v>
      </c>
      <c r="D232">
        <v>0.25622883869267499</v>
      </c>
      <c r="E232">
        <v>0.75280032764900695</v>
      </c>
      <c r="F232">
        <v>3.4493499999999999</v>
      </c>
      <c r="G232">
        <v>3.2855260097469801</v>
      </c>
    </row>
    <row r="233" spans="1:7" x14ac:dyDescent="0.25">
      <c r="A233">
        <v>2.3753006731831801</v>
      </c>
      <c r="B233">
        <v>0.31509281271891798</v>
      </c>
      <c r="C233">
        <v>0.25822170198637401</v>
      </c>
      <c r="D233">
        <v>0.26612892641110503</v>
      </c>
      <c r="E233">
        <v>0.75280032764900695</v>
      </c>
      <c r="F233">
        <v>3.4493499999999999</v>
      </c>
      <c r="G233">
        <v>3.2855260097469801</v>
      </c>
    </row>
    <row r="234" spans="1:7" x14ac:dyDescent="0.25">
      <c r="A234">
        <v>2.38558336008008</v>
      </c>
      <c r="B234">
        <v>0.30855616257777901</v>
      </c>
      <c r="C234">
        <v>0.27151021830678002</v>
      </c>
      <c r="D234">
        <v>0.27632094012945502</v>
      </c>
      <c r="E234">
        <v>0.75280032764900695</v>
      </c>
      <c r="F234">
        <v>3.4493499999999999</v>
      </c>
      <c r="G234">
        <v>3.2855260097469801</v>
      </c>
    </row>
    <row r="235" spans="1:7" x14ac:dyDescent="0.25">
      <c r="A235">
        <v>2.3958660469769701</v>
      </c>
      <c r="B235">
        <v>0.30201951243663899</v>
      </c>
      <c r="C235">
        <v>0.28183124480729399</v>
      </c>
      <c r="D235">
        <v>0.28651295384780501</v>
      </c>
      <c r="E235">
        <v>0.75280032764900695</v>
      </c>
      <c r="F235">
        <v>3.4493499999999999</v>
      </c>
      <c r="G235">
        <v>3.2855260097469801</v>
      </c>
    </row>
    <row r="236" spans="1:7" x14ac:dyDescent="0.25">
      <c r="A236">
        <v>2.4061487338738701</v>
      </c>
      <c r="B236">
        <v>0.29548286229550003</v>
      </c>
      <c r="C236">
        <v>0.29215227130780802</v>
      </c>
      <c r="D236">
        <v>0.296704967566156</v>
      </c>
      <c r="E236">
        <v>0.75280032764900695</v>
      </c>
      <c r="F236">
        <v>3.4493499999999999</v>
      </c>
      <c r="G236">
        <v>3.2855260097469801</v>
      </c>
    </row>
    <row r="237" spans="1:7" x14ac:dyDescent="0.25">
      <c r="A237">
        <v>2.41643142077077</v>
      </c>
      <c r="B237">
        <v>0.288946212154361</v>
      </c>
      <c r="C237">
        <v>0.30213648255422698</v>
      </c>
      <c r="D237">
        <v>0.30689698128450599</v>
      </c>
      <c r="E237">
        <v>0.75280032764900695</v>
      </c>
      <c r="F237">
        <v>3.4493499999999999</v>
      </c>
      <c r="G237">
        <v>3.2855260097469801</v>
      </c>
    </row>
    <row r="238" spans="1:7" x14ac:dyDescent="0.25">
      <c r="A238">
        <v>2.4267141076676602</v>
      </c>
      <c r="B238">
        <v>0.28240956201322098</v>
      </c>
      <c r="C238">
        <v>0.31142540638447602</v>
      </c>
      <c r="D238">
        <v>0.31701448186729497</v>
      </c>
      <c r="E238">
        <v>0.75280032764900695</v>
      </c>
      <c r="F238">
        <v>3.4493499999999999</v>
      </c>
      <c r="G238">
        <v>3.2855260097469801</v>
      </c>
    </row>
    <row r="239" spans="1:7" x14ac:dyDescent="0.25">
      <c r="A239">
        <v>2.4369967945645601</v>
      </c>
      <c r="B239">
        <v>0.27587291187208102</v>
      </c>
      <c r="C239">
        <v>0.32071433021472401</v>
      </c>
      <c r="D239">
        <v>0.326922667289469</v>
      </c>
      <c r="E239">
        <v>0.75280032764900695</v>
      </c>
      <c r="F239">
        <v>3.4493499999999999</v>
      </c>
      <c r="G239">
        <v>3.2855260097469801</v>
      </c>
    </row>
    <row r="240" spans="1:7" x14ac:dyDescent="0.25">
      <c r="A240">
        <v>2.44727948146146</v>
      </c>
      <c r="B240">
        <v>0.26933626173094199</v>
      </c>
      <c r="C240">
        <v>0.33000325404497299</v>
      </c>
      <c r="D240">
        <v>0.33683085271164398</v>
      </c>
      <c r="E240">
        <v>0.75280032764900695</v>
      </c>
      <c r="F240">
        <v>3.4493499999999999</v>
      </c>
      <c r="G240">
        <v>3.2855260097469801</v>
      </c>
    </row>
    <row r="241" spans="1:7" x14ac:dyDescent="0.25">
      <c r="A241">
        <v>2.4575621683583502</v>
      </c>
      <c r="B241">
        <v>0.26279961158980197</v>
      </c>
      <c r="C241">
        <v>0.33929217787522098</v>
      </c>
      <c r="D241">
        <v>0.34673903813381801</v>
      </c>
      <c r="E241">
        <v>0.75280032764900695</v>
      </c>
      <c r="F241">
        <v>3.4493499999999999</v>
      </c>
      <c r="G241">
        <v>3.2855260097469801</v>
      </c>
    </row>
    <row r="242" spans="1:7" x14ac:dyDescent="0.25">
      <c r="A242">
        <v>2.4678448552552501</v>
      </c>
      <c r="B242">
        <v>0.25626296144866301</v>
      </c>
      <c r="C242">
        <v>0.35003715449669198</v>
      </c>
      <c r="D242">
        <v>0.35681303550689503</v>
      </c>
      <c r="E242">
        <v>0.75280032764900695</v>
      </c>
      <c r="F242">
        <v>3.4493499999999999</v>
      </c>
      <c r="G242">
        <v>3.2855260097469801</v>
      </c>
    </row>
    <row r="243" spans="1:7" x14ac:dyDescent="0.25">
      <c r="A243">
        <v>2.47812754215215</v>
      </c>
      <c r="B243">
        <v>0.24972631130752401</v>
      </c>
      <c r="C243">
        <v>0.36474461750383302</v>
      </c>
      <c r="D243">
        <v>0.368230671185239</v>
      </c>
      <c r="E243">
        <v>0.75280032764900695</v>
      </c>
      <c r="F243">
        <v>3.4493499999999999</v>
      </c>
      <c r="G243">
        <v>3.2855260097469801</v>
      </c>
    </row>
    <row r="244" spans="1:7" x14ac:dyDescent="0.25">
      <c r="A244">
        <v>2.4884102290490402</v>
      </c>
      <c r="B244">
        <v>0.24318966116638399</v>
      </c>
      <c r="C244">
        <v>0.37945208051097501</v>
      </c>
      <c r="D244">
        <v>0.37964830686358297</v>
      </c>
      <c r="E244">
        <v>0.75280032764900695</v>
      </c>
      <c r="F244">
        <v>3.4493499999999999</v>
      </c>
      <c r="G244">
        <v>3.2855260097469801</v>
      </c>
    </row>
    <row r="245" spans="1:7" x14ac:dyDescent="0.25">
      <c r="A245">
        <v>2.4986929159459401</v>
      </c>
      <c r="B245">
        <v>0.236653011025244</v>
      </c>
      <c r="C245">
        <v>0.394159543518116</v>
      </c>
      <c r="D245">
        <v>0.391065942541926</v>
      </c>
      <c r="E245">
        <v>0.75280032764900695</v>
      </c>
      <c r="F245">
        <v>3.4493499999999999</v>
      </c>
      <c r="G245">
        <v>3.2855260097469801</v>
      </c>
    </row>
    <row r="246" spans="1:7" x14ac:dyDescent="0.25">
      <c r="A246">
        <v>2.50897560284284</v>
      </c>
      <c r="B246">
        <v>0.230116360884105</v>
      </c>
      <c r="C246">
        <v>0.40789050093043899</v>
      </c>
      <c r="D246">
        <v>0.400603532022208</v>
      </c>
      <c r="E246">
        <v>0.75280032764900695</v>
      </c>
      <c r="F246">
        <v>3.4493499999999999</v>
      </c>
      <c r="G246">
        <v>3.2855260097469801</v>
      </c>
    </row>
    <row r="247" spans="1:7" x14ac:dyDescent="0.25">
      <c r="A247">
        <v>2.5192582897397302</v>
      </c>
      <c r="B247">
        <v>0.22395935987725099</v>
      </c>
      <c r="C247">
        <v>0.41821152721003402</v>
      </c>
      <c r="D247">
        <v>0.409634430220635</v>
      </c>
      <c r="E247">
        <v>0.75280032764900695</v>
      </c>
      <c r="F247">
        <v>3.4493499999999999</v>
      </c>
      <c r="G247">
        <v>3.2855260097469801</v>
      </c>
    </row>
    <row r="248" spans="1:7" x14ac:dyDescent="0.25">
      <c r="A248">
        <v>2.5295409766366301</v>
      </c>
      <c r="B248">
        <v>0.22042072219780601</v>
      </c>
      <c r="C248">
        <v>0.42853255348962899</v>
      </c>
      <c r="D248">
        <v>0.41866532841906301</v>
      </c>
      <c r="E248">
        <v>0.75280032764900695</v>
      </c>
      <c r="F248">
        <v>3.4493499999999999</v>
      </c>
      <c r="G248">
        <v>3.2855260097469801</v>
      </c>
    </row>
    <row r="249" spans="1:7" x14ac:dyDescent="0.25">
      <c r="A249">
        <v>2.5398236635335301</v>
      </c>
      <c r="B249">
        <v>0.21688208451836199</v>
      </c>
      <c r="C249">
        <v>0.43980715513431501</v>
      </c>
      <c r="D249">
        <v>0.42769622661749002</v>
      </c>
      <c r="E249">
        <v>0.75280032764900695</v>
      </c>
      <c r="F249">
        <v>3.4493499999999999</v>
      </c>
      <c r="G249">
        <v>3.2855260097469801</v>
      </c>
    </row>
    <row r="250" spans="1:7" x14ac:dyDescent="0.25">
      <c r="A250">
        <v>2.55010635043043</v>
      </c>
      <c r="B250">
        <v>0.21334344683891801</v>
      </c>
      <c r="C250">
        <v>0.45519914900227998</v>
      </c>
      <c r="D250">
        <v>0.43672712481591802</v>
      </c>
      <c r="E250">
        <v>0.75280032764900695</v>
      </c>
      <c r="F250">
        <v>3.4493499999999999</v>
      </c>
      <c r="G250">
        <v>3.2855260097469801</v>
      </c>
    </row>
    <row r="251" spans="1:7" x14ac:dyDescent="0.25">
      <c r="A251">
        <v>2.5603890373273201</v>
      </c>
      <c r="B251">
        <v>0.209804809159474</v>
      </c>
      <c r="C251">
        <v>0.46822258334629202</v>
      </c>
      <c r="D251">
        <v>0.44601749681786901</v>
      </c>
      <c r="E251">
        <v>0.75280032764900695</v>
      </c>
      <c r="F251">
        <v>3.4493499999999999</v>
      </c>
      <c r="G251">
        <v>3.2855260097469801</v>
      </c>
    </row>
    <row r="252" spans="1:7" x14ac:dyDescent="0.25">
      <c r="A252">
        <v>2.5706717242242201</v>
      </c>
      <c r="B252">
        <v>0.20626617148002899</v>
      </c>
      <c r="C252">
        <v>0.47981577314941098</v>
      </c>
      <c r="D252">
        <v>0.455370927116312</v>
      </c>
      <c r="E252">
        <v>0.75280032764900695</v>
      </c>
      <c r="F252">
        <v>3.4493499999999999</v>
      </c>
      <c r="G252">
        <v>3.2855260097469801</v>
      </c>
    </row>
    <row r="253" spans="1:7" x14ac:dyDescent="0.25">
      <c r="A253">
        <v>2.58095441112112</v>
      </c>
      <c r="B253">
        <v>0.202727533800585</v>
      </c>
      <c r="C253">
        <v>0.49038121944081497</v>
      </c>
      <c r="D253">
        <v>0.46472435741475498</v>
      </c>
      <c r="E253">
        <v>0.75280032764900695</v>
      </c>
      <c r="F253">
        <v>3.4493499999999999</v>
      </c>
      <c r="G253">
        <v>3.2855260097469801</v>
      </c>
    </row>
    <row r="254" spans="1:7" x14ac:dyDescent="0.25">
      <c r="A254">
        <v>2.5912370980180102</v>
      </c>
      <c r="B254">
        <v>0.19918889612114099</v>
      </c>
      <c r="C254">
        <v>0.49868964579139502</v>
      </c>
      <c r="D254">
        <v>0.47270529610846701</v>
      </c>
      <c r="E254">
        <v>0.75280032764900695</v>
      </c>
      <c r="F254">
        <v>3.4493499999999999</v>
      </c>
      <c r="G254">
        <v>3.2855260097469801</v>
      </c>
    </row>
    <row r="255" spans="1:7" x14ac:dyDescent="0.25">
      <c r="A255">
        <v>2.6015197849149101</v>
      </c>
      <c r="B255">
        <v>0.19565025844169701</v>
      </c>
      <c r="C255">
        <v>0.50699807214197501</v>
      </c>
      <c r="D255">
        <v>0.47921327668060798</v>
      </c>
      <c r="E255">
        <v>0.75280032764900695</v>
      </c>
      <c r="F255">
        <v>3.4493499999999999</v>
      </c>
      <c r="G255">
        <v>3.2855260097469801</v>
      </c>
    </row>
    <row r="256" spans="1:7" x14ac:dyDescent="0.25">
      <c r="A256">
        <v>2.61180247181181</v>
      </c>
      <c r="B256">
        <v>0.19211162076225199</v>
      </c>
      <c r="C256">
        <v>0.51530649849255505</v>
      </c>
      <c r="D256">
        <v>0.48572125725275</v>
      </c>
      <c r="E256">
        <v>0.75280032764900695</v>
      </c>
      <c r="F256">
        <v>3.4493499999999999</v>
      </c>
      <c r="G256">
        <v>3.2855260097469801</v>
      </c>
    </row>
    <row r="257" spans="1:7" x14ac:dyDescent="0.25">
      <c r="A257">
        <v>2.6220851587087002</v>
      </c>
      <c r="B257">
        <v>0.18857298308280801</v>
      </c>
      <c r="C257">
        <v>0.52333206629636098</v>
      </c>
      <c r="D257">
        <v>0.49222923782489197</v>
      </c>
      <c r="E257">
        <v>0.75280032764900695</v>
      </c>
      <c r="F257">
        <v>3.4493499999999999</v>
      </c>
      <c r="G257">
        <v>3.2855260097469801</v>
      </c>
    </row>
    <row r="258" spans="1:7" x14ac:dyDescent="0.25">
      <c r="A258">
        <v>2.6323678456056001</v>
      </c>
      <c r="B258">
        <v>0.185034345403364</v>
      </c>
      <c r="C258">
        <v>0.52987485981446403</v>
      </c>
      <c r="D258">
        <v>0.498737218397033</v>
      </c>
      <c r="E258">
        <v>0.75280032764900695</v>
      </c>
      <c r="F258">
        <v>3.4493499999999999</v>
      </c>
      <c r="G258">
        <v>3.2855260097469801</v>
      </c>
    </row>
    <row r="259" spans="1:7" x14ac:dyDescent="0.25">
      <c r="A259">
        <v>2.6426505325025</v>
      </c>
      <c r="B259">
        <v>0.18248921882313299</v>
      </c>
      <c r="C259">
        <v>0.53641765333256697</v>
      </c>
      <c r="D259">
        <v>0.50524519896917497</v>
      </c>
      <c r="E259">
        <v>0.75280032764900695</v>
      </c>
      <c r="F259">
        <v>3.4493499999999999</v>
      </c>
      <c r="G259">
        <v>3.2855260097469801</v>
      </c>
    </row>
    <row r="260" spans="1:7" x14ac:dyDescent="0.25">
      <c r="A260">
        <v>2.6529332193993902</v>
      </c>
      <c r="B260">
        <v>0.18094106485123401</v>
      </c>
      <c r="C260">
        <v>0.54296044685067002</v>
      </c>
      <c r="D260">
        <v>0.51175317954131605</v>
      </c>
      <c r="E260">
        <v>0.75280032764900695</v>
      </c>
      <c r="F260">
        <v>3.4493499999999999</v>
      </c>
      <c r="G260">
        <v>3.2855260097469801</v>
      </c>
    </row>
    <row r="261" spans="1:7" x14ac:dyDescent="0.25">
      <c r="A261">
        <v>2.6632159062962901</v>
      </c>
      <c r="B261">
        <v>0.17939291087933501</v>
      </c>
      <c r="C261">
        <v>0.54950324036877296</v>
      </c>
      <c r="D261">
        <v>0.51823649378382597</v>
      </c>
      <c r="E261">
        <v>0.75280032764900695</v>
      </c>
      <c r="F261">
        <v>3.4493499999999999</v>
      </c>
      <c r="G261">
        <v>3.2855260097469801</v>
      </c>
    </row>
    <row r="262" spans="1:7" x14ac:dyDescent="0.25">
      <c r="A262">
        <v>2.6734985931931901</v>
      </c>
      <c r="B262">
        <v>0.17784475690743701</v>
      </c>
      <c r="C262">
        <v>0.55604603388687601</v>
      </c>
      <c r="D262">
        <v>0.52146550066493802</v>
      </c>
      <c r="E262">
        <v>0.75280032764900695</v>
      </c>
      <c r="F262">
        <v>3.4493499999999999</v>
      </c>
      <c r="G262">
        <v>3.2855260097469801</v>
      </c>
    </row>
    <row r="263" spans="1:7" x14ac:dyDescent="0.25">
      <c r="A263">
        <v>2.68378128009009</v>
      </c>
      <c r="B263">
        <v>0.176296602935538</v>
      </c>
      <c r="C263">
        <v>0.56129633032926596</v>
      </c>
      <c r="D263">
        <v>0.52469450754604996</v>
      </c>
      <c r="E263">
        <v>0.75280032764900695</v>
      </c>
      <c r="F263">
        <v>3.4493499999999999</v>
      </c>
      <c r="G263">
        <v>3.2855260097469801</v>
      </c>
    </row>
    <row r="264" spans="1:7" x14ac:dyDescent="0.25">
      <c r="A264">
        <v>2.6940639669869801</v>
      </c>
      <c r="B264">
        <v>0.174748448963639</v>
      </c>
      <c r="C264">
        <v>0.56410844277319405</v>
      </c>
      <c r="D264">
        <v>0.52792351442716201</v>
      </c>
      <c r="E264">
        <v>0.75280032764900695</v>
      </c>
      <c r="F264">
        <v>3.4493499999999999</v>
      </c>
      <c r="G264">
        <v>3.2855260097469801</v>
      </c>
    </row>
    <row r="265" spans="1:7" x14ac:dyDescent="0.25">
      <c r="A265">
        <v>2.7043466538838801</v>
      </c>
      <c r="B265">
        <v>0.173200294991741</v>
      </c>
      <c r="C265">
        <v>0.56692055521712204</v>
      </c>
      <c r="D265">
        <v>0.53115252130827395</v>
      </c>
      <c r="E265">
        <v>0.75280032764900695</v>
      </c>
      <c r="F265">
        <v>3.4493499999999999</v>
      </c>
      <c r="G265">
        <v>3.2855260097469801</v>
      </c>
    </row>
    <row r="266" spans="1:7" x14ac:dyDescent="0.25">
      <c r="A266">
        <v>2.71462934078078</v>
      </c>
      <c r="B266">
        <v>0.171652141019842</v>
      </c>
      <c r="C266">
        <v>0.56973266766105002</v>
      </c>
      <c r="D266">
        <v>0.534381528189386</v>
      </c>
      <c r="E266">
        <v>0.75280032764900695</v>
      </c>
      <c r="F266">
        <v>3.4493499999999999</v>
      </c>
      <c r="G266">
        <v>3.2855260097469801</v>
      </c>
    </row>
    <row r="267" spans="1:7" x14ac:dyDescent="0.25">
      <c r="A267">
        <v>2.7249120276776702</v>
      </c>
      <c r="B267">
        <v>0.17010398704794299</v>
      </c>
      <c r="C267">
        <v>0.572544780104978</v>
      </c>
      <c r="D267">
        <v>0.53761053507049805</v>
      </c>
      <c r="E267">
        <v>0.75280032764900695</v>
      </c>
      <c r="F267">
        <v>3.4493499999999999</v>
      </c>
      <c r="G267">
        <v>3.2855260097469801</v>
      </c>
    </row>
    <row r="268" spans="1:7" x14ac:dyDescent="0.25">
      <c r="A268">
        <v>2.7351947145745701</v>
      </c>
      <c r="B268">
        <v>0.16855583307604499</v>
      </c>
      <c r="C268">
        <v>0.57535689254890598</v>
      </c>
      <c r="D268">
        <v>0.54083954195160999</v>
      </c>
      <c r="E268">
        <v>0.75280032764900695</v>
      </c>
      <c r="F268">
        <v>3.4493499999999999</v>
      </c>
      <c r="G268">
        <v>3.2855260097469801</v>
      </c>
    </row>
    <row r="269" spans="1:7" x14ac:dyDescent="0.25">
      <c r="A269">
        <v>2.74547740147147</v>
      </c>
      <c r="B269">
        <v>0.16700767910414599</v>
      </c>
      <c r="C269">
        <v>0.57816900499283397</v>
      </c>
      <c r="D269">
        <v>0.54406854883272204</v>
      </c>
      <c r="E269">
        <v>0.75280032764900695</v>
      </c>
      <c r="F269">
        <v>3.4493499999999999</v>
      </c>
      <c r="G269">
        <v>3.2855260097469801</v>
      </c>
    </row>
    <row r="270" spans="1:7" x14ac:dyDescent="0.25">
      <c r="A270">
        <v>2.7557600883683602</v>
      </c>
      <c r="B270">
        <v>0.16545952513224799</v>
      </c>
      <c r="C270">
        <v>0.58098111743676195</v>
      </c>
      <c r="D270">
        <v>0.54729755571383398</v>
      </c>
      <c r="E270">
        <v>0.75280032764900695</v>
      </c>
      <c r="F270">
        <v>3.4493499999999999</v>
      </c>
      <c r="G270">
        <v>3.2855260097469801</v>
      </c>
    </row>
    <row r="271" spans="1:7" x14ac:dyDescent="0.25">
      <c r="A271">
        <v>2.7660427752652601</v>
      </c>
      <c r="B271">
        <v>0.16391137116034901</v>
      </c>
      <c r="C271">
        <v>0.58379322988069005</v>
      </c>
      <c r="D271">
        <v>0.55052656259494603</v>
      </c>
      <c r="E271">
        <v>0.75280032764900695</v>
      </c>
      <c r="F271">
        <v>3.4493499999999999</v>
      </c>
      <c r="G271">
        <v>3.2855260097469801</v>
      </c>
    </row>
    <row r="272" spans="1:7" x14ac:dyDescent="0.25">
      <c r="A272">
        <v>2.77632546216216</v>
      </c>
      <c r="B272">
        <v>0.16236321718845001</v>
      </c>
      <c r="C272">
        <v>0.58660534232461803</v>
      </c>
      <c r="D272">
        <v>0.55375556947605697</v>
      </c>
      <c r="E272">
        <v>0.75280032764900695</v>
      </c>
      <c r="F272">
        <v>3.4493499999999999</v>
      </c>
      <c r="G272">
        <v>3.2855260097469801</v>
      </c>
    </row>
    <row r="273" spans="1:7" x14ac:dyDescent="0.25">
      <c r="A273">
        <v>2.7866081490590502</v>
      </c>
      <c r="B273">
        <v>0.16081506321655201</v>
      </c>
      <c r="C273">
        <v>0.58941745476854601</v>
      </c>
      <c r="D273">
        <v>0.55698457635716903</v>
      </c>
      <c r="E273">
        <v>0.75280032764900695</v>
      </c>
      <c r="F273">
        <v>3.4493499999999999</v>
      </c>
      <c r="G273">
        <v>3.2855260097469801</v>
      </c>
    </row>
    <row r="274" spans="1:7" x14ac:dyDescent="0.25">
      <c r="A274">
        <v>2.7968908359559501</v>
      </c>
      <c r="B274">
        <v>0.160117594333333</v>
      </c>
      <c r="C274">
        <v>0.592229567212474</v>
      </c>
      <c r="D274">
        <v>0.56021358323828097</v>
      </c>
      <c r="E274">
        <v>0.75280032764900695</v>
      </c>
      <c r="F274">
        <v>3.4493499999999999</v>
      </c>
      <c r="G274">
        <v>3.2855260097469801</v>
      </c>
    </row>
    <row r="275" spans="1:7" x14ac:dyDescent="0.25">
      <c r="A275">
        <v>2.80717352285285</v>
      </c>
      <c r="B275">
        <v>0.160117594333333</v>
      </c>
      <c r="C275">
        <v>0.59504167965640198</v>
      </c>
      <c r="D275">
        <v>0.56344259011939302</v>
      </c>
      <c r="E275">
        <v>0.75280032764900695</v>
      </c>
      <c r="F275">
        <v>3.4493499999999999</v>
      </c>
      <c r="G275">
        <v>3.2855260097469801</v>
      </c>
    </row>
    <row r="276" spans="1:7" x14ac:dyDescent="0.25">
      <c r="A276">
        <v>2.8174562097497402</v>
      </c>
      <c r="B276">
        <v>0.160117594333333</v>
      </c>
      <c r="C276">
        <v>0.59403430574438998</v>
      </c>
      <c r="D276">
        <v>0.56465877932134501</v>
      </c>
      <c r="E276">
        <v>0.75280032764900695</v>
      </c>
      <c r="F276">
        <v>3.4493499999999999</v>
      </c>
      <c r="G276">
        <v>3.2855260097469801</v>
      </c>
    </row>
    <row r="277" spans="1:7" x14ac:dyDescent="0.25">
      <c r="A277">
        <v>2.8277388966466401</v>
      </c>
      <c r="B277">
        <v>0.160117594333333</v>
      </c>
      <c r="C277">
        <v>0.59254718776901905</v>
      </c>
      <c r="D277">
        <v>0.56363365033230906</v>
      </c>
      <c r="E277">
        <v>0.75280032764900695</v>
      </c>
      <c r="F277">
        <v>3.4493499999999999</v>
      </c>
      <c r="G277">
        <v>3.2855260097469801</v>
      </c>
    </row>
    <row r="278" spans="1:7" x14ac:dyDescent="0.25">
      <c r="A278">
        <v>2.8380215835435401</v>
      </c>
      <c r="B278">
        <v>0.160117594333333</v>
      </c>
      <c r="C278">
        <v>0.591060069793647</v>
      </c>
      <c r="D278">
        <v>0.56260852134327399</v>
      </c>
      <c r="E278">
        <v>0.75280032764900695</v>
      </c>
      <c r="F278">
        <v>3.4493499999999999</v>
      </c>
      <c r="G278">
        <v>3.2855260097469801</v>
      </c>
    </row>
    <row r="279" spans="1:7" x14ac:dyDescent="0.25">
      <c r="A279">
        <v>2.84830427044044</v>
      </c>
      <c r="B279">
        <v>0.160117594333333</v>
      </c>
      <c r="C279">
        <v>0.58957295181827596</v>
      </c>
      <c r="D279">
        <v>0.56158339235423904</v>
      </c>
      <c r="E279">
        <v>0.75280032764900695</v>
      </c>
      <c r="F279">
        <v>3.4493499999999999</v>
      </c>
      <c r="G279">
        <v>3.2855260097469801</v>
      </c>
    </row>
    <row r="280" spans="1:7" x14ac:dyDescent="0.25">
      <c r="A280">
        <v>2.8585869573373301</v>
      </c>
      <c r="B280">
        <v>0.160117594333333</v>
      </c>
      <c r="C280">
        <v>0.58808583384290403</v>
      </c>
      <c r="D280">
        <v>0.56055826336520398</v>
      </c>
      <c r="E280">
        <v>0.75280032764900695</v>
      </c>
      <c r="F280">
        <v>3.4493499999999999</v>
      </c>
      <c r="G280">
        <v>3.2855260097469801</v>
      </c>
    </row>
    <row r="281" spans="1:7" x14ac:dyDescent="0.25">
      <c r="A281">
        <v>2.8688696442342301</v>
      </c>
      <c r="B281">
        <v>0.160117594333333</v>
      </c>
      <c r="C281">
        <v>0.58659871586753298</v>
      </c>
      <c r="D281">
        <v>0.55953313437616903</v>
      </c>
      <c r="E281">
        <v>0.75280032764900695</v>
      </c>
      <c r="F281">
        <v>3.4493499999999999</v>
      </c>
      <c r="G281">
        <v>3.2855260097469801</v>
      </c>
    </row>
    <row r="282" spans="1:7" x14ac:dyDescent="0.25">
      <c r="A282">
        <v>2.87915233113113</v>
      </c>
      <c r="B282">
        <v>0.160117594333333</v>
      </c>
      <c r="C282">
        <v>0.58511159789216205</v>
      </c>
      <c r="D282">
        <v>0.55850800538713397</v>
      </c>
      <c r="E282">
        <v>0.75280032764900695</v>
      </c>
      <c r="F282">
        <v>3.4493499999999999</v>
      </c>
      <c r="G282">
        <v>3.2855260097469801</v>
      </c>
    </row>
    <row r="283" spans="1:7" x14ac:dyDescent="0.25">
      <c r="A283">
        <v>2.8894350180280202</v>
      </c>
      <c r="B283">
        <v>0.160117594333333</v>
      </c>
      <c r="C283">
        <v>0.58362447991679001</v>
      </c>
      <c r="D283">
        <v>0.55748287639809802</v>
      </c>
      <c r="E283">
        <v>0.75280032764900695</v>
      </c>
      <c r="F283">
        <v>3.4493499999999999</v>
      </c>
      <c r="G283">
        <v>3.2855260097469801</v>
      </c>
    </row>
    <row r="284" spans="1:7" x14ac:dyDescent="0.25">
      <c r="A284">
        <v>2.8997177049249201</v>
      </c>
      <c r="B284">
        <v>0.160117594333333</v>
      </c>
      <c r="C284">
        <v>0.58213736194141896</v>
      </c>
      <c r="D284">
        <v>0.55645774740906295</v>
      </c>
      <c r="E284">
        <v>0.75280032764900695</v>
      </c>
      <c r="F284">
        <v>3.4493499999999999</v>
      </c>
      <c r="G284">
        <v>3.2855260097469801</v>
      </c>
    </row>
    <row r="285" spans="1:7" x14ac:dyDescent="0.25">
      <c r="A285">
        <v>2.91000039182182</v>
      </c>
      <c r="B285">
        <v>0.160117594333333</v>
      </c>
      <c r="C285">
        <v>0.58065024396604703</v>
      </c>
      <c r="D285">
        <v>0.555432618420028</v>
      </c>
      <c r="E285">
        <v>0.75280032764900695</v>
      </c>
      <c r="F285">
        <v>3.4493499999999999</v>
      </c>
      <c r="G285">
        <v>3.2855260097469801</v>
      </c>
    </row>
    <row r="286" spans="1:7" x14ac:dyDescent="0.25">
      <c r="A286">
        <v>2.9202830787187102</v>
      </c>
      <c r="B286">
        <v>0.160117594333333</v>
      </c>
      <c r="C286">
        <v>0.57916312599067599</v>
      </c>
      <c r="D286">
        <v>0.55440748943099305</v>
      </c>
      <c r="E286">
        <v>0.75280032764900695</v>
      </c>
      <c r="F286">
        <v>3.4493499999999999</v>
      </c>
      <c r="G286">
        <v>3.2855260097469801</v>
      </c>
    </row>
    <row r="287" spans="1:7" x14ac:dyDescent="0.25">
      <c r="A287">
        <v>2.9305657656156101</v>
      </c>
      <c r="B287">
        <v>0.160117594333333</v>
      </c>
      <c r="C287">
        <v>0.57767600801530405</v>
      </c>
      <c r="D287">
        <v>0.55338236044195799</v>
      </c>
      <c r="E287">
        <v>0.75280032764900695</v>
      </c>
      <c r="F287">
        <v>3.4493499999999999</v>
      </c>
      <c r="G287">
        <v>3.2855260097469801</v>
      </c>
    </row>
    <row r="288" spans="1:7" x14ac:dyDescent="0.25">
      <c r="A288">
        <v>2.94084845251251</v>
      </c>
      <c r="B288">
        <v>0.160117594333333</v>
      </c>
      <c r="C288">
        <v>0.57618889003993301</v>
      </c>
      <c r="D288">
        <v>0.55235723145292304</v>
      </c>
      <c r="E288">
        <v>0.75280032764900695</v>
      </c>
      <c r="F288">
        <v>3.4493499999999999</v>
      </c>
      <c r="G288">
        <v>3.2855260097469801</v>
      </c>
    </row>
    <row r="289" spans="1:7" x14ac:dyDescent="0.25">
      <c r="A289">
        <v>2.9511311394094002</v>
      </c>
      <c r="B289">
        <v>0.160117594333333</v>
      </c>
      <c r="C289">
        <v>0.57470177206456197</v>
      </c>
      <c r="D289">
        <v>0.55133210246388697</v>
      </c>
      <c r="E289">
        <v>0.75280032764900695</v>
      </c>
      <c r="F289">
        <v>3.4493499999999999</v>
      </c>
      <c r="G289">
        <v>3.2855260097469801</v>
      </c>
    </row>
    <row r="290" spans="1:7" x14ac:dyDescent="0.25">
      <c r="A290">
        <v>2.9614138263063001</v>
      </c>
      <c r="B290">
        <v>0.160117594333333</v>
      </c>
      <c r="C290">
        <v>0.57147504118326398</v>
      </c>
      <c r="D290">
        <v>0.55030697347485202</v>
      </c>
      <c r="E290">
        <v>0.75280032764900695</v>
      </c>
      <c r="F290">
        <v>3.4493499999999999</v>
      </c>
      <c r="G290">
        <v>3.2855260097469801</v>
      </c>
    </row>
    <row r="291" spans="1:7" x14ac:dyDescent="0.25">
      <c r="A291">
        <v>2.9716965132032001</v>
      </c>
      <c r="B291">
        <v>0.160117594333333</v>
      </c>
      <c r="C291">
        <v>0.56772663202665297</v>
      </c>
      <c r="D291">
        <v>0.54902938001067403</v>
      </c>
      <c r="E291">
        <v>0.75280032764900695</v>
      </c>
      <c r="F291">
        <v>3.4493499999999999</v>
      </c>
      <c r="G291">
        <v>3.2855260097469801</v>
      </c>
    </row>
    <row r="292" spans="1:7" x14ac:dyDescent="0.25">
      <c r="A292">
        <v>2.9819792001001</v>
      </c>
      <c r="B292">
        <v>0.160117594333333</v>
      </c>
      <c r="C292">
        <v>0.56397822287004196</v>
      </c>
      <c r="D292">
        <v>0.54567155955588698</v>
      </c>
      <c r="E292">
        <v>0.75280032764900695</v>
      </c>
      <c r="F292">
        <v>3.4493499999999999</v>
      </c>
      <c r="G292">
        <v>3.2855260097469801</v>
      </c>
    </row>
    <row r="293" spans="1:7" x14ac:dyDescent="0.25">
      <c r="A293">
        <v>2.9922618869969901</v>
      </c>
      <c r="B293">
        <v>0.160117594333333</v>
      </c>
      <c r="C293">
        <v>0.56022981371343095</v>
      </c>
      <c r="D293">
        <v>0.54231373910110003</v>
      </c>
      <c r="E293">
        <v>0.75280032764900695</v>
      </c>
      <c r="F293">
        <v>3.4493499999999999</v>
      </c>
      <c r="G293">
        <v>3.2855260097469801</v>
      </c>
    </row>
    <row r="294" spans="1:7" x14ac:dyDescent="0.25">
      <c r="A294">
        <v>3.0025445738938901</v>
      </c>
      <c r="B294">
        <v>0.160117594333333</v>
      </c>
      <c r="C294">
        <v>0.55648140455681905</v>
      </c>
      <c r="D294">
        <v>0.53895591864631298</v>
      </c>
      <c r="E294">
        <v>0.75280032764900695</v>
      </c>
      <c r="F294">
        <v>3.4493499999999999</v>
      </c>
      <c r="G294">
        <v>3.2855260097469801</v>
      </c>
    </row>
    <row r="295" spans="1:7" x14ac:dyDescent="0.25">
      <c r="A295">
        <v>3.01282726079079</v>
      </c>
      <c r="B295">
        <v>0.160117594333333</v>
      </c>
      <c r="C295">
        <v>0.55273299540020804</v>
      </c>
      <c r="D295">
        <v>0.53559809819152604</v>
      </c>
      <c r="E295">
        <v>0.75280032764900695</v>
      </c>
      <c r="F295">
        <v>3.4493499999999999</v>
      </c>
      <c r="G295">
        <v>3.2855260097469801</v>
      </c>
    </row>
    <row r="296" spans="1:7" x14ac:dyDescent="0.25">
      <c r="A296">
        <v>3.0231099476876802</v>
      </c>
      <c r="B296">
        <v>0.160117594333333</v>
      </c>
      <c r="C296">
        <v>0.54898458624359703</v>
      </c>
      <c r="D296">
        <v>0.53224027773673899</v>
      </c>
      <c r="E296">
        <v>0.75280032764900695</v>
      </c>
      <c r="F296">
        <v>3.4493499999999999</v>
      </c>
      <c r="G296">
        <v>3.2855260097469801</v>
      </c>
    </row>
    <row r="297" spans="1:7" x14ac:dyDescent="0.25">
      <c r="A297">
        <v>3.0333926345845801</v>
      </c>
      <c r="B297">
        <v>0.160117594333333</v>
      </c>
      <c r="C297">
        <v>0.54523617708698602</v>
      </c>
      <c r="D297">
        <v>0.52888245728195205</v>
      </c>
      <c r="E297">
        <v>0.75280032764900695</v>
      </c>
      <c r="F297">
        <v>3.4493499999999999</v>
      </c>
      <c r="G297">
        <v>3.2855260097469801</v>
      </c>
    </row>
    <row r="298" spans="1:7" x14ac:dyDescent="0.25">
      <c r="A298">
        <v>3.04367532148148</v>
      </c>
      <c r="B298">
        <v>0.160117594333333</v>
      </c>
      <c r="C298">
        <v>0.54148776793037501</v>
      </c>
      <c r="D298">
        <v>0.52552463682716499</v>
      </c>
      <c r="E298">
        <v>0.75280032764900695</v>
      </c>
      <c r="F298">
        <v>3.4493499999999999</v>
      </c>
      <c r="G298">
        <v>3.2855260097469801</v>
      </c>
    </row>
    <row r="299" spans="1:7" x14ac:dyDescent="0.25">
      <c r="A299">
        <v>3.0539580083783702</v>
      </c>
      <c r="B299">
        <v>0.160117594333333</v>
      </c>
      <c r="C299">
        <v>0.53773836823249999</v>
      </c>
      <c r="D299">
        <v>0.52216681637237805</v>
      </c>
      <c r="E299">
        <v>0.75280032764900695</v>
      </c>
      <c r="F299">
        <v>3.4493499999999999</v>
      </c>
      <c r="G299">
        <v>3.2855260097469801</v>
      </c>
    </row>
    <row r="300" spans="1:7" x14ac:dyDescent="0.25">
      <c r="A300">
        <v>3.0642406952752701</v>
      </c>
      <c r="B300">
        <v>0.160117594333333</v>
      </c>
      <c r="C300">
        <v>0.533988395241068</v>
      </c>
      <c r="D300">
        <v>0.518808995917591</v>
      </c>
      <c r="E300">
        <v>0.75280032764900695</v>
      </c>
      <c r="F300">
        <v>3.4493499999999999</v>
      </c>
      <c r="G300">
        <v>3.2855260097469801</v>
      </c>
    </row>
    <row r="301" spans="1:7" x14ac:dyDescent="0.25">
      <c r="A301">
        <v>3.07452338217217</v>
      </c>
      <c r="B301">
        <v>0.161984193437156</v>
      </c>
      <c r="C301">
        <v>0.53023842224963702</v>
      </c>
      <c r="D301">
        <v>0.51545117546280395</v>
      </c>
      <c r="E301">
        <v>0.75280032764900695</v>
      </c>
      <c r="F301">
        <v>3.4493499999999999</v>
      </c>
      <c r="G301">
        <v>3.2855260097469801</v>
      </c>
    </row>
    <row r="302" spans="1:7" x14ac:dyDescent="0.25">
      <c r="A302">
        <v>3.0848060690690602</v>
      </c>
      <c r="B302">
        <v>0.16390390436673499</v>
      </c>
      <c r="C302">
        <v>0.52648844925820504</v>
      </c>
      <c r="D302">
        <v>0.51190898409629404</v>
      </c>
      <c r="E302">
        <v>0.75280032764900695</v>
      </c>
      <c r="F302">
        <v>3.4493499999999999</v>
      </c>
      <c r="G302">
        <v>3.2855260097469801</v>
      </c>
    </row>
    <row r="303" spans="1:7" x14ac:dyDescent="0.25">
      <c r="A303">
        <v>3.0950887559659601</v>
      </c>
      <c r="B303">
        <v>0.16582361529631401</v>
      </c>
      <c r="C303">
        <v>0.52273847626677294</v>
      </c>
      <c r="D303">
        <v>0.50833800630968595</v>
      </c>
      <c r="E303">
        <v>0.75280032764900695</v>
      </c>
      <c r="F303">
        <v>3.4493499999999999</v>
      </c>
      <c r="G303">
        <v>3.2855260097469801</v>
      </c>
    </row>
    <row r="304" spans="1:7" x14ac:dyDescent="0.25">
      <c r="A304">
        <v>3.10537144286286</v>
      </c>
      <c r="B304">
        <v>0.167743326225893</v>
      </c>
      <c r="C304">
        <v>0.51769492277426798</v>
      </c>
      <c r="D304">
        <v>0.50476702852307698</v>
      </c>
      <c r="E304">
        <v>0.75280032764900695</v>
      </c>
      <c r="F304">
        <v>3.4493499999999999</v>
      </c>
      <c r="G304">
        <v>3.2855260097469801</v>
      </c>
    </row>
    <row r="305" spans="1:7" x14ac:dyDescent="0.25">
      <c r="A305">
        <v>3.1156541297597502</v>
      </c>
      <c r="B305">
        <v>0.16966303715547201</v>
      </c>
      <c r="C305">
        <v>0.51195540650241</v>
      </c>
      <c r="D305">
        <v>0.501196050736468</v>
      </c>
      <c r="E305">
        <v>0.75280032764900695</v>
      </c>
      <c r="F305">
        <v>3.4493499999999999</v>
      </c>
      <c r="G305">
        <v>3.2855260097469801</v>
      </c>
    </row>
    <row r="306" spans="1:7" x14ac:dyDescent="0.25">
      <c r="A306">
        <v>3.1259368166566501</v>
      </c>
      <c r="B306">
        <v>0.171582748085052</v>
      </c>
      <c r="C306">
        <v>0.50621589023055302</v>
      </c>
      <c r="D306">
        <v>0.49762507294985903</v>
      </c>
      <c r="E306">
        <v>0.75280032764900695</v>
      </c>
      <c r="F306">
        <v>3.4493499999999999</v>
      </c>
      <c r="G306">
        <v>3.2855260097469801</v>
      </c>
    </row>
    <row r="307" spans="1:7" x14ac:dyDescent="0.25">
      <c r="A307">
        <v>3.1362195035535501</v>
      </c>
      <c r="B307">
        <v>0.17350245901463099</v>
      </c>
      <c r="C307">
        <v>0.50047637395869504</v>
      </c>
      <c r="D307">
        <v>0.49405409516325</v>
      </c>
      <c r="E307">
        <v>0.75280032764900695</v>
      </c>
      <c r="F307">
        <v>3.4493499999999999</v>
      </c>
      <c r="G307">
        <v>3.2855260097469801</v>
      </c>
    </row>
    <row r="308" spans="1:7" x14ac:dyDescent="0.25">
      <c r="A308">
        <v>3.14650219045045</v>
      </c>
      <c r="B308">
        <v>0.17542216994421</v>
      </c>
      <c r="C308">
        <v>0.49473685768683701</v>
      </c>
      <c r="D308">
        <v>0.49048311737664102</v>
      </c>
      <c r="E308">
        <v>0.75280032764900695</v>
      </c>
      <c r="F308">
        <v>3.4493499999999999</v>
      </c>
      <c r="G308">
        <v>3.2855260097469801</v>
      </c>
    </row>
    <row r="309" spans="1:7" x14ac:dyDescent="0.25">
      <c r="A309">
        <v>3.1567848773473401</v>
      </c>
      <c r="B309">
        <v>0.17734188087378899</v>
      </c>
      <c r="C309">
        <v>0.48899734141498002</v>
      </c>
      <c r="D309">
        <v>0.48691213959003199</v>
      </c>
      <c r="E309">
        <v>0.75280032764900695</v>
      </c>
      <c r="F309">
        <v>3.4493499999999999</v>
      </c>
      <c r="G309">
        <v>3.2855260097469801</v>
      </c>
    </row>
    <row r="310" spans="1:7" x14ac:dyDescent="0.25">
      <c r="A310">
        <v>3.1670675642442401</v>
      </c>
      <c r="B310">
        <v>0.17926159180336801</v>
      </c>
      <c r="C310">
        <v>0.48325782514312199</v>
      </c>
      <c r="D310">
        <v>0.48334116180342401</v>
      </c>
      <c r="E310">
        <v>0.75280032764900695</v>
      </c>
      <c r="F310">
        <v>3.4493499999999999</v>
      </c>
      <c r="G310">
        <v>3.2855260097469801</v>
      </c>
    </row>
    <row r="311" spans="1:7" x14ac:dyDescent="0.25">
      <c r="A311">
        <v>3.17735025114114</v>
      </c>
      <c r="B311">
        <v>0.181181302732948</v>
      </c>
      <c r="C311">
        <v>0.47751830887126401</v>
      </c>
      <c r="D311">
        <v>0.47977018401681498</v>
      </c>
      <c r="E311">
        <v>0.75280032764900695</v>
      </c>
      <c r="F311">
        <v>3.4493499999999999</v>
      </c>
      <c r="G311">
        <v>3.2855260097469801</v>
      </c>
    </row>
    <row r="312" spans="1:7" x14ac:dyDescent="0.25">
      <c r="A312">
        <v>3.1876329380380302</v>
      </c>
      <c r="B312">
        <v>0.18310101366252701</v>
      </c>
      <c r="C312">
        <v>0.47250262093054701</v>
      </c>
      <c r="D312">
        <v>0.47619920623020601</v>
      </c>
      <c r="E312">
        <v>0.75280032764900695</v>
      </c>
      <c r="F312">
        <v>3.4493499999999999</v>
      </c>
      <c r="G312">
        <v>3.2855260097469801</v>
      </c>
    </row>
    <row r="313" spans="1:7" x14ac:dyDescent="0.25">
      <c r="A313">
        <v>3.1979156249349301</v>
      </c>
      <c r="B313">
        <v>0.185020724592106</v>
      </c>
      <c r="C313">
        <v>0.46829167387118797</v>
      </c>
      <c r="D313">
        <v>0.47262822844359698</v>
      </c>
      <c r="E313">
        <v>0.75280032764900695</v>
      </c>
      <c r="F313">
        <v>3.4493499999999999</v>
      </c>
      <c r="G313">
        <v>3.2855260097469801</v>
      </c>
    </row>
    <row r="314" spans="1:7" x14ac:dyDescent="0.25">
      <c r="A314">
        <v>3.20819831183183</v>
      </c>
      <c r="B314">
        <v>0.18694043552168499</v>
      </c>
      <c r="C314">
        <v>0.46408072681182799</v>
      </c>
      <c r="D314">
        <v>0.469057250656988</v>
      </c>
      <c r="E314">
        <v>0.75280032764900695</v>
      </c>
      <c r="F314">
        <v>3.4493499999999999</v>
      </c>
      <c r="G314">
        <v>3.2855260097469801</v>
      </c>
    </row>
    <row r="315" spans="1:7" x14ac:dyDescent="0.25">
      <c r="A315">
        <v>3.2184809987287202</v>
      </c>
      <c r="B315">
        <v>0.188860146451264</v>
      </c>
      <c r="C315">
        <v>0.45986977975246801</v>
      </c>
      <c r="D315">
        <v>0.46548627287037903</v>
      </c>
      <c r="E315">
        <v>0.75280032764900695</v>
      </c>
      <c r="F315">
        <v>3.4493499999999999</v>
      </c>
      <c r="G315">
        <v>3.2855260097469801</v>
      </c>
    </row>
    <row r="316" spans="1:7" x14ac:dyDescent="0.25">
      <c r="A316">
        <v>3.2287636856256201</v>
      </c>
      <c r="B316">
        <v>0.19077985738084399</v>
      </c>
      <c r="C316">
        <v>0.45565883269310797</v>
      </c>
      <c r="D316">
        <v>0.46201351919373501</v>
      </c>
      <c r="E316">
        <v>0.75280032764900695</v>
      </c>
      <c r="F316">
        <v>3.4493499999999999</v>
      </c>
      <c r="G316">
        <v>3.2855260097469801</v>
      </c>
    </row>
    <row r="317" spans="1:7" x14ac:dyDescent="0.25">
      <c r="A317">
        <v>3.23904637252252</v>
      </c>
      <c r="B317">
        <v>0.19269956831042301</v>
      </c>
      <c r="C317">
        <v>0.45144788563374799</v>
      </c>
      <c r="D317">
        <v>0.45895372431039999</v>
      </c>
      <c r="E317">
        <v>0.75280032764900695</v>
      </c>
      <c r="F317">
        <v>3.4493499999999999</v>
      </c>
      <c r="G317">
        <v>3.2855260097469801</v>
      </c>
    </row>
    <row r="318" spans="1:7" x14ac:dyDescent="0.25">
      <c r="A318">
        <v>3.2493290594194102</v>
      </c>
      <c r="B318">
        <v>0.194619279240002</v>
      </c>
      <c r="C318">
        <v>0.44723693857438901</v>
      </c>
      <c r="D318">
        <v>0.45589392942706602</v>
      </c>
      <c r="E318">
        <v>0.75280032764900695</v>
      </c>
      <c r="F318">
        <v>3.4493499999999999</v>
      </c>
      <c r="G318">
        <v>3.2855260097469801</v>
      </c>
    </row>
    <row r="319" spans="1:7" x14ac:dyDescent="0.25">
      <c r="A319">
        <v>3.2596117463163101</v>
      </c>
      <c r="B319">
        <v>0.19653899016958101</v>
      </c>
      <c r="C319">
        <v>0.44302599151502903</v>
      </c>
      <c r="D319">
        <v>0.452834134543732</v>
      </c>
      <c r="E319">
        <v>0.75280032764900695</v>
      </c>
      <c r="F319">
        <v>3.4493499999999999</v>
      </c>
      <c r="G319">
        <v>3.2855260097469801</v>
      </c>
    </row>
    <row r="320" spans="1:7" x14ac:dyDescent="0.25">
      <c r="A320">
        <v>3.26989443321321</v>
      </c>
      <c r="B320">
        <v>0.19845870109916</v>
      </c>
      <c r="C320">
        <v>0.43881504445566899</v>
      </c>
      <c r="D320">
        <v>0.44977433966039698</v>
      </c>
      <c r="E320">
        <v>0.75280032764900695</v>
      </c>
      <c r="F320">
        <v>3.4493499999999999</v>
      </c>
      <c r="G320">
        <v>3.2855260097469801</v>
      </c>
    </row>
    <row r="321" spans="1:7" x14ac:dyDescent="0.25">
      <c r="A321">
        <v>3.28017712011011</v>
      </c>
      <c r="B321">
        <v>0.20037841202873999</v>
      </c>
      <c r="C321">
        <v>0.43460409739630901</v>
      </c>
      <c r="D321">
        <v>0.44671454477706302</v>
      </c>
      <c r="E321">
        <v>0.75280032764900695</v>
      </c>
      <c r="F321">
        <v>3.4493499999999999</v>
      </c>
      <c r="G321">
        <v>3.2855260097469801</v>
      </c>
    </row>
    <row r="322" spans="1:7" x14ac:dyDescent="0.25">
      <c r="A322">
        <v>3.2904598070070001</v>
      </c>
      <c r="B322">
        <v>0.202298122958319</v>
      </c>
      <c r="C322">
        <v>0.43039315033694903</v>
      </c>
      <c r="D322">
        <v>0.44365474989372899</v>
      </c>
      <c r="E322">
        <v>0.75280032764900695</v>
      </c>
      <c r="F322">
        <v>3.4493499999999999</v>
      </c>
      <c r="G322">
        <v>3.2855260097469801</v>
      </c>
    </row>
    <row r="323" spans="1:7" x14ac:dyDescent="0.25">
      <c r="A323">
        <v>3.3007424939039001</v>
      </c>
      <c r="B323">
        <v>0.20421783388789799</v>
      </c>
      <c r="C323">
        <v>0.42618220327758999</v>
      </c>
      <c r="D323">
        <v>0.44059495501039397</v>
      </c>
      <c r="E323">
        <v>0.75280032764900695</v>
      </c>
      <c r="F323">
        <v>3.4493499999999999</v>
      </c>
      <c r="G323">
        <v>3.2855260097469801</v>
      </c>
    </row>
    <row r="324" spans="1:7" x14ac:dyDescent="0.25">
      <c r="A324">
        <v>3.3110251808008</v>
      </c>
      <c r="B324">
        <v>0.20613754481747701</v>
      </c>
      <c r="C324">
        <v>0.42280446969270402</v>
      </c>
      <c r="D324">
        <v>0.43753516012706001</v>
      </c>
      <c r="E324">
        <v>0.75280032764900695</v>
      </c>
      <c r="F324">
        <v>3.4493499999999999</v>
      </c>
      <c r="G324">
        <v>3.2855260097469801</v>
      </c>
    </row>
    <row r="325" spans="1:7" x14ac:dyDescent="0.25">
      <c r="A325">
        <v>3.3213078676976902</v>
      </c>
      <c r="B325">
        <v>0.208057255747056</v>
      </c>
      <c r="C325">
        <v>0.41975507554392999</v>
      </c>
      <c r="D325">
        <v>0.43447536524372499</v>
      </c>
      <c r="E325">
        <v>0.75280032764900695</v>
      </c>
      <c r="F325">
        <v>3.4493499999999999</v>
      </c>
      <c r="G325">
        <v>3.2855260097469801</v>
      </c>
    </row>
    <row r="326" spans="1:7" x14ac:dyDescent="0.25">
      <c r="A326">
        <v>3.3315905545945901</v>
      </c>
      <c r="B326">
        <v>0.20997696667663601</v>
      </c>
      <c r="C326">
        <v>0.41670568139515601</v>
      </c>
      <c r="D326">
        <v>0.43141557036039102</v>
      </c>
      <c r="E326">
        <v>0.75280032764900695</v>
      </c>
      <c r="F326">
        <v>3.4493499999999999</v>
      </c>
      <c r="G326">
        <v>3.2855260097469801</v>
      </c>
    </row>
    <row r="327" spans="1:7" x14ac:dyDescent="0.25">
      <c r="A327">
        <v>3.34187324149149</v>
      </c>
      <c r="B327">
        <v>0.211896677606215</v>
      </c>
      <c r="C327">
        <v>0.41365628724638198</v>
      </c>
      <c r="D327">
        <v>0.428355775477057</v>
      </c>
      <c r="E327">
        <v>0.75280032764900695</v>
      </c>
      <c r="F327">
        <v>3.4493499999999999</v>
      </c>
      <c r="G327">
        <v>3.2855260097469801</v>
      </c>
    </row>
    <row r="328" spans="1:7" x14ac:dyDescent="0.25">
      <c r="A328">
        <v>3.3521559283883802</v>
      </c>
      <c r="B328">
        <v>0.21381638853579399</v>
      </c>
      <c r="C328">
        <v>0.41060689309760801</v>
      </c>
      <c r="D328">
        <v>0.42529598059372198</v>
      </c>
      <c r="E328">
        <v>0.75280032764900695</v>
      </c>
      <c r="F328">
        <v>3.4493499999999999</v>
      </c>
      <c r="G328">
        <v>3.2855260097469801</v>
      </c>
    </row>
    <row r="329" spans="1:7" x14ac:dyDescent="0.25">
      <c r="A329">
        <v>3.3624386152852801</v>
      </c>
      <c r="B329">
        <v>0.215736099465373</v>
      </c>
      <c r="C329">
        <v>0.40755749894883397</v>
      </c>
      <c r="D329">
        <v>0.42223618571038801</v>
      </c>
      <c r="E329">
        <v>0.75280032764900695</v>
      </c>
      <c r="F329">
        <v>3.4493499999999999</v>
      </c>
      <c r="G329">
        <v>3.2855260097469801</v>
      </c>
    </row>
    <row r="330" spans="1:7" x14ac:dyDescent="0.25">
      <c r="A330">
        <v>3.37272130218218</v>
      </c>
      <c r="B330">
        <v>0.21765581039495199</v>
      </c>
      <c r="C330">
        <v>0.40450810480006</v>
      </c>
      <c r="D330">
        <v>0.41917639082705399</v>
      </c>
      <c r="E330">
        <v>0.75280032764900695</v>
      </c>
      <c r="F330">
        <v>3.4493499999999999</v>
      </c>
      <c r="G330">
        <v>3.2855260097469801</v>
      </c>
    </row>
    <row r="331" spans="1:7" x14ac:dyDescent="0.25">
      <c r="A331">
        <v>3.3830039890790702</v>
      </c>
      <c r="B331">
        <v>0.21957552132453201</v>
      </c>
      <c r="C331">
        <v>0.40145871065128602</v>
      </c>
      <c r="D331">
        <v>0.416400450246595</v>
      </c>
      <c r="E331">
        <v>0.75280032764900695</v>
      </c>
      <c r="F331">
        <v>3.4493499999999999</v>
      </c>
      <c r="G331">
        <v>3.2855260097469801</v>
      </c>
    </row>
    <row r="332" spans="1:7" x14ac:dyDescent="0.25">
      <c r="A332">
        <v>3.3932866759759701</v>
      </c>
      <c r="B332">
        <v>0.221495232254111</v>
      </c>
      <c r="C332">
        <v>0.39840931650251199</v>
      </c>
      <c r="D332">
        <v>0.413887213279091</v>
      </c>
      <c r="E332">
        <v>0.75280032764900695</v>
      </c>
      <c r="F332">
        <v>3.4493499999999999</v>
      </c>
      <c r="G332">
        <v>3.2855260097469801</v>
      </c>
    </row>
    <row r="333" spans="1:7" x14ac:dyDescent="0.25">
      <c r="A333">
        <v>3.40356936287287</v>
      </c>
      <c r="B333">
        <v>0.22341494318369001</v>
      </c>
      <c r="C333">
        <v>0.39548761533840898</v>
      </c>
      <c r="D333">
        <v>0.41137397631158801</v>
      </c>
      <c r="E333">
        <v>0.75280032764900695</v>
      </c>
      <c r="F333">
        <v>3.4493499999999999</v>
      </c>
      <c r="G333">
        <v>3.2855260097469801</v>
      </c>
    </row>
    <row r="334" spans="1:7" x14ac:dyDescent="0.25">
      <c r="A334">
        <v>3.4138520497697602</v>
      </c>
      <c r="B334">
        <v>0.225334654113269</v>
      </c>
      <c r="C334">
        <v>0.39265783936431697</v>
      </c>
      <c r="D334">
        <v>0.40886073934408501</v>
      </c>
      <c r="E334">
        <v>0.75280032764900695</v>
      </c>
      <c r="F334">
        <v>3.4493499999999999</v>
      </c>
      <c r="G334">
        <v>3.2855260097469801</v>
      </c>
    </row>
    <row r="335" spans="1:7" x14ac:dyDescent="0.25">
      <c r="A335">
        <v>3.4241347366666601</v>
      </c>
      <c r="B335">
        <v>0.22725436504284799</v>
      </c>
      <c r="C335">
        <v>0.38982806339022402</v>
      </c>
      <c r="D335">
        <v>0.40634750237658102</v>
      </c>
      <c r="E335">
        <v>0.75280032764900695</v>
      </c>
      <c r="F335">
        <v>3.4493499999999999</v>
      </c>
      <c r="G335">
        <v>3.2855260097469801</v>
      </c>
    </row>
    <row r="336" spans="1:7" x14ac:dyDescent="0.25">
      <c r="A336">
        <v>3.4344174235635601</v>
      </c>
      <c r="B336">
        <v>0.229174075972427</v>
      </c>
      <c r="C336">
        <v>0.38699828741613201</v>
      </c>
      <c r="D336">
        <v>0.40383426540907802</v>
      </c>
      <c r="E336">
        <v>0.75280032764900695</v>
      </c>
      <c r="F336">
        <v>3.4493499999999999</v>
      </c>
      <c r="G336">
        <v>3.2855260097469801</v>
      </c>
    </row>
    <row r="337" spans="1:7" x14ac:dyDescent="0.25">
      <c r="A337">
        <v>3.44470011046046</v>
      </c>
      <c r="B337">
        <v>0.23109378690200699</v>
      </c>
      <c r="C337">
        <v>0.38416851144204001</v>
      </c>
      <c r="D337">
        <v>0.40132102844157502</v>
      </c>
      <c r="E337">
        <v>0.75280032764900695</v>
      </c>
      <c r="F337">
        <v>3.4493499999999999</v>
      </c>
      <c r="G337">
        <v>3.2855260097469801</v>
      </c>
    </row>
    <row r="338" spans="1:7" x14ac:dyDescent="0.25">
      <c r="A338">
        <v>3.4549827973573501</v>
      </c>
      <c r="B338">
        <v>0.23301349783158601</v>
      </c>
      <c r="C338">
        <v>0.381338735467948</v>
      </c>
      <c r="D338">
        <v>0.39880779147407103</v>
      </c>
      <c r="E338">
        <v>0.75280032764900695</v>
      </c>
      <c r="F338">
        <v>3.4493499999999999</v>
      </c>
      <c r="G338">
        <v>3.2855260097469801</v>
      </c>
    </row>
    <row r="339" spans="1:7" x14ac:dyDescent="0.25">
      <c r="A339">
        <v>3.4652654842542501</v>
      </c>
      <c r="B339">
        <v>0.234933208761165</v>
      </c>
      <c r="C339">
        <v>0.37850895949385499</v>
      </c>
      <c r="D339">
        <v>0.39629455450656798</v>
      </c>
      <c r="E339">
        <v>0.75280032764900695</v>
      </c>
      <c r="F339">
        <v>3.4493499999999999</v>
      </c>
      <c r="G339">
        <v>3.2855260097469801</v>
      </c>
    </row>
    <row r="340" spans="1:7" x14ac:dyDescent="0.25">
      <c r="A340">
        <v>3.47554817115115</v>
      </c>
      <c r="B340">
        <v>0.23685291969074401</v>
      </c>
      <c r="C340">
        <v>0.37567918351976298</v>
      </c>
      <c r="D340">
        <v>0.39378131753906398</v>
      </c>
      <c r="E340">
        <v>0.75280032764900695</v>
      </c>
      <c r="F340">
        <v>3.4493499999999999</v>
      </c>
      <c r="G340">
        <v>3.2855260097469801</v>
      </c>
    </row>
    <row r="341" spans="1:7" x14ac:dyDescent="0.25">
      <c r="A341">
        <v>3.4858308580480402</v>
      </c>
      <c r="B341">
        <v>0.238772630620323</v>
      </c>
      <c r="C341">
        <v>0.37284940754567097</v>
      </c>
      <c r="D341">
        <v>0.39126808057156098</v>
      </c>
      <c r="E341">
        <v>0.75280032764900695</v>
      </c>
      <c r="F341">
        <v>3.4493499999999999</v>
      </c>
      <c r="G341">
        <v>3.2855260097469801</v>
      </c>
    </row>
    <row r="342" spans="1:7" x14ac:dyDescent="0.25">
      <c r="A342">
        <v>3.4961135449449401</v>
      </c>
      <c r="B342">
        <v>0.24121655844030301</v>
      </c>
      <c r="C342">
        <v>0.37001963157157902</v>
      </c>
      <c r="D342">
        <v>0.38890172743058399</v>
      </c>
      <c r="E342">
        <v>0.75280032764900695</v>
      </c>
      <c r="F342">
        <v>3.4493499999999999</v>
      </c>
      <c r="G342">
        <v>3.2855260097469801</v>
      </c>
    </row>
    <row r="343" spans="1:7" x14ac:dyDescent="0.25">
      <c r="A343">
        <v>3.50639623184184</v>
      </c>
      <c r="B343">
        <v>0.24431286642653899</v>
      </c>
      <c r="C343">
        <v>0.36718985559748601</v>
      </c>
      <c r="D343">
        <v>0.38655912600991099</v>
      </c>
      <c r="E343">
        <v>0.75280032764900695</v>
      </c>
      <c r="F343">
        <v>3.4493499999999999</v>
      </c>
      <c r="G343">
        <v>3.2855260097469801</v>
      </c>
    </row>
    <row r="344" spans="1:7" x14ac:dyDescent="0.25">
      <c r="A344">
        <v>3.5166789187387302</v>
      </c>
      <c r="B344">
        <v>0.24740917441277599</v>
      </c>
      <c r="C344">
        <v>0.36485365349835602</v>
      </c>
      <c r="D344">
        <v>0.384216524589238</v>
      </c>
      <c r="E344">
        <v>0.75280032764900695</v>
      </c>
      <c r="F344">
        <v>3.4493499999999999</v>
      </c>
      <c r="G344">
        <v>3.2855260097469801</v>
      </c>
    </row>
    <row r="345" spans="1:7" x14ac:dyDescent="0.25">
      <c r="A345">
        <v>3.5269616056356301</v>
      </c>
      <c r="B345">
        <v>0.25050548239901199</v>
      </c>
      <c r="C345">
        <v>0.362653063191272</v>
      </c>
      <c r="D345">
        <v>0.381873923168566</v>
      </c>
      <c r="E345">
        <v>0.75280032764900695</v>
      </c>
      <c r="F345">
        <v>3.4493499999999999</v>
      </c>
      <c r="G345">
        <v>3.2855260097469801</v>
      </c>
    </row>
    <row r="346" spans="1:7" x14ac:dyDescent="0.25">
      <c r="A346">
        <v>3.53724429253253</v>
      </c>
      <c r="B346">
        <v>0.25360179038524899</v>
      </c>
      <c r="C346">
        <v>0.36045247288418902</v>
      </c>
      <c r="D346">
        <v>0.379531321747893</v>
      </c>
      <c r="E346">
        <v>0.75280032764900695</v>
      </c>
      <c r="F346">
        <v>3.4493499999999999</v>
      </c>
      <c r="G346">
        <v>3.2855260097469801</v>
      </c>
    </row>
    <row r="347" spans="1:7" x14ac:dyDescent="0.25">
      <c r="A347">
        <v>3.5475269794294202</v>
      </c>
      <c r="B347">
        <v>0.256698098371485</v>
      </c>
      <c r="C347">
        <v>0.358251882577105</v>
      </c>
      <c r="D347">
        <v>0.37718872032722101</v>
      </c>
      <c r="E347">
        <v>0.75280032764900695</v>
      </c>
      <c r="F347">
        <v>3.4493499999999999</v>
      </c>
      <c r="G347">
        <v>3.2855260097469801</v>
      </c>
    </row>
    <row r="348" spans="1:7" x14ac:dyDescent="0.25">
      <c r="A348">
        <v>3.5578096663263201</v>
      </c>
      <c r="B348">
        <v>0.259794406357722</v>
      </c>
      <c r="C348">
        <v>0.35605129227002202</v>
      </c>
      <c r="D348">
        <v>0.37484611890654801</v>
      </c>
      <c r="E348">
        <v>0.75280032764900695</v>
      </c>
      <c r="F348">
        <v>3.4493499999999999</v>
      </c>
      <c r="G348">
        <v>3.2855260097469801</v>
      </c>
    </row>
    <row r="349" spans="1:7" x14ac:dyDescent="0.25">
      <c r="A349">
        <v>3.56809235322322</v>
      </c>
      <c r="B349">
        <v>0.262890714343959</v>
      </c>
      <c r="C349">
        <v>0.353850701962938</v>
      </c>
      <c r="D349">
        <v>0.37250351748587601</v>
      </c>
      <c r="E349">
        <v>0.75280032764900695</v>
      </c>
      <c r="F349">
        <v>3.4493499999999999</v>
      </c>
      <c r="G349">
        <v>3.2855260097469801</v>
      </c>
    </row>
    <row r="350" spans="1:7" x14ac:dyDescent="0.25">
      <c r="A350">
        <v>3.57837504012012</v>
      </c>
      <c r="B350">
        <v>0.265987022330195</v>
      </c>
      <c r="C350">
        <v>0.35165011165585502</v>
      </c>
      <c r="D350">
        <v>0.37016091606520302</v>
      </c>
      <c r="E350">
        <v>0.75280032764900695</v>
      </c>
      <c r="F350">
        <v>3.4493499999999999</v>
      </c>
      <c r="G350">
        <v>3.2855260097469801</v>
      </c>
    </row>
    <row r="351" spans="1:7" x14ac:dyDescent="0.25">
      <c r="A351">
        <v>3.5886577270170101</v>
      </c>
      <c r="B351">
        <v>0.269083330316432</v>
      </c>
      <c r="C351">
        <v>0.349449521348771</v>
      </c>
      <c r="D351">
        <v>0.36781831464453102</v>
      </c>
      <c r="E351">
        <v>0.75280032764900695</v>
      </c>
      <c r="F351">
        <v>3.4493499999999999</v>
      </c>
      <c r="G351">
        <v>3.2855260097469801</v>
      </c>
    </row>
    <row r="352" spans="1:7" x14ac:dyDescent="0.25">
      <c r="A352">
        <v>3.5989404139139101</v>
      </c>
      <c r="B352">
        <v>0.27242688111528102</v>
      </c>
      <c r="C352">
        <v>0.34724893104168703</v>
      </c>
      <c r="D352">
        <v>0.36547571322385802</v>
      </c>
      <c r="E352">
        <v>0.75280032764900695</v>
      </c>
      <c r="F352">
        <v>3.4493499999999999</v>
      </c>
      <c r="G352">
        <v>3.2855260097469801</v>
      </c>
    </row>
    <row r="353" spans="1:7" x14ac:dyDescent="0.25">
      <c r="A353">
        <v>3.60922310081081</v>
      </c>
      <c r="B353">
        <v>0.27603924028401999</v>
      </c>
      <c r="C353">
        <v>0.345048340734604</v>
      </c>
      <c r="D353">
        <v>0.36313311180318603</v>
      </c>
      <c r="E353">
        <v>0.75280032764900695</v>
      </c>
      <c r="F353">
        <v>3.4493499999999999</v>
      </c>
      <c r="G353">
        <v>3.2855260097469801</v>
      </c>
    </row>
    <row r="354" spans="1:7" x14ac:dyDescent="0.25">
      <c r="A354">
        <v>3.6195057877077002</v>
      </c>
      <c r="B354">
        <v>0.27965159945275803</v>
      </c>
      <c r="C354">
        <v>0.34284775042752003</v>
      </c>
      <c r="D354">
        <v>0.36079051038251297</v>
      </c>
      <c r="E354">
        <v>0.75280032764900695</v>
      </c>
      <c r="F354">
        <v>3.4493499999999999</v>
      </c>
      <c r="G354">
        <v>3.2855260097469801</v>
      </c>
    </row>
    <row r="355" spans="1:7" x14ac:dyDescent="0.25">
      <c r="A355">
        <v>3.6297884746046001</v>
      </c>
      <c r="B355">
        <v>0.283263958621497</v>
      </c>
      <c r="C355">
        <v>0.340647160120437</v>
      </c>
      <c r="D355">
        <v>0.35844790896184098</v>
      </c>
      <c r="E355">
        <v>0.75280032764900695</v>
      </c>
      <c r="F355">
        <v>3.4493499999999999</v>
      </c>
      <c r="G355">
        <v>3.2855260097469801</v>
      </c>
    </row>
    <row r="356" spans="1:7" x14ac:dyDescent="0.25">
      <c r="A356">
        <v>3.6400711615015</v>
      </c>
      <c r="B356">
        <v>0.28687631779023498</v>
      </c>
      <c r="C356">
        <v>0.33848784990001601</v>
      </c>
      <c r="D356">
        <v>0.35610530754116798</v>
      </c>
      <c r="E356">
        <v>0.75280032764900695</v>
      </c>
      <c r="F356">
        <v>3.4493499999999999</v>
      </c>
      <c r="G356">
        <v>3.2855260097469801</v>
      </c>
    </row>
    <row r="357" spans="1:7" x14ac:dyDescent="0.25">
      <c r="A357">
        <v>3.6503538483983902</v>
      </c>
      <c r="B357">
        <v>0.29051194105512601</v>
      </c>
      <c r="C357">
        <v>0.336413720555995</v>
      </c>
      <c r="D357">
        <v>0.35375172671544902</v>
      </c>
      <c r="E357">
        <v>0.75280032764900695</v>
      </c>
      <c r="F357">
        <v>3.4493499999999999</v>
      </c>
      <c r="G357">
        <v>3.2855260097469801</v>
      </c>
    </row>
    <row r="358" spans="1:7" x14ac:dyDescent="0.25">
      <c r="A358">
        <v>3.6606365352952901</v>
      </c>
      <c r="B358">
        <v>0.29417121409570701</v>
      </c>
      <c r="C358">
        <v>0.33433959121197399</v>
      </c>
      <c r="D358">
        <v>0.35127294083995098</v>
      </c>
      <c r="E358">
        <v>0.75280032764900695</v>
      </c>
      <c r="F358">
        <v>3.4493499999999999</v>
      </c>
      <c r="G358">
        <v>3.2855260097469801</v>
      </c>
    </row>
    <row r="359" spans="1:7" x14ac:dyDescent="0.25">
      <c r="A359">
        <v>3.67091922219219</v>
      </c>
      <c r="B359">
        <v>0.29783048713628801</v>
      </c>
      <c r="C359">
        <v>0.33226546186795303</v>
      </c>
      <c r="D359">
        <v>0.34879415496445398</v>
      </c>
      <c r="E359">
        <v>0.75280032764900695</v>
      </c>
      <c r="F359">
        <v>3.4493499999999999</v>
      </c>
      <c r="G359">
        <v>3.2855260097469801</v>
      </c>
    </row>
    <row r="360" spans="1:7" x14ac:dyDescent="0.25">
      <c r="A360">
        <v>3.6812019090890802</v>
      </c>
      <c r="B360">
        <v>0.30148976017686901</v>
      </c>
      <c r="C360">
        <v>0.33019133252393201</v>
      </c>
      <c r="D360">
        <v>0.34631536908895599</v>
      </c>
      <c r="E360">
        <v>0.75280032764900695</v>
      </c>
      <c r="F360">
        <v>3.4493499999999999</v>
      </c>
      <c r="G360">
        <v>3.2855260097469801</v>
      </c>
    </row>
    <row r="361" spans="1:7" x14ac:dyDescent="0.25">
      <c r="A361">
        <v>3.6914845959859801</v>
      </c>
      <c r="B361">
        <v>0.30514903321745002</v>
      </c>
      <c r="C361">
        <v>0.328117203179911</v>
      </c>
      <c r="D361">
        <v>0.343836583213459</v>
      </c>
      <c r="E361">
        <v>0.75280032764900695</v>
      </c>
      <c r="F361">
        <v>3.4493499999999999</v>
      </c>
      <c r="G361">
        <v>3.2855260097469801</v>
      </c>
    </row>
    <row r="362" spans="1:7" x14ac:dyDescent="0.25">
      <c r="A362">
        <v>3.70176728288288</v>
      </c>
      <c r="B362">
        <v>0.30880830625803002</v>
      </c>
      <c r="C362">
        <v>0.32604307383588998</v>
      </c>
      <c r="D362">
        <v>0.34135779733796101</v>
      </c>
      <c r="E362">
        <v>0.75280032764900695</v>
      </c>
      <c r="F362">
        <v>3.4493499999999999</v>
      </c>
      <c r="G362">
        <v>3.2855260097469801</v>
      </c>
    </row>
    <row r="363" spans="1:7" x14ac:dyDescent="0.25">
      <c r="A363">
        <v>3.7120499697797702</v>
      </c>
      <c r="B363">
        <v>0.31246757929861102</v>
      </c>
      <c r="C363">
        <v>0.32396894449186903</v>
      </c>
      <c r="D363">
        <v>0.33887901146246402</v>
      </c>
      <c r="E363">
        <v>0.75280032764900695</v>
      </c>
      <c r="F363">
        <v>3.4493499999999999</v>
      </c>
      <c r="G363">
        <v>3.2855260097469801</v>
      </c>
    </row>
    <row r="364" spans="1:7" x14ac:dyDescent="0.25">
      <c r="A364">
        <v>3.7223326566766701</v>
      </c>
      <c r="B364">
        <v>0.31612685233919202</v>
      </c>
      <c r="C364">
        <v>0.32189481514784801</v>
      </c>
      <c r="D364">
        <v>0.33640022558696597</v>
      </c>
      <c r="E364">
        <v>0.75280032764900695</v>
      </c>
      <c r="F364">
        <v>3.4493499999999999</v>
      </c>
      <c r="G364">
        <v>3.2855260097469801</v>
      </c>
    </row>
    <row r="365" spans="1:7" x14ac:dyDescent="0.25">
      <c r="A365">
        <v>3.7326153435735701</v>
      </c>
      <c r="B365">
        <v>0.31978612537977302</v>
      </c>
      <c r="C365">
        <v>0.319820685803827</v>
      </c>
      <c r="D365">
        <v>0.33392143971146898</v>
      </c>
      <c r="E365">
        <v>0.75280032764900695</v>
      </c>
      <c r="F365">
        <v>3.4493499999999999</v>
      </c>
      <c r="G365">
        <v>3.2855260097469801</v>
      </c>
    </row>
    <row r="366" spans="1:7" x14ac:dyDescent="0.25">
      <c r="A366">
        <v>3.74289803047047</v>
      </c>
      <c r="B366">
        <v>0.32344539842035402</v>
      </c>
      <c r="C366">
        <v>0.31774655645980598</v>
      </c>
      <c r="D366">
        <v>0.33144265383597099</v>
      </c>
      <c r="E366">
        <v>0.75280032764900695</v>
      </c>
      <c r="F366">
        <v>3.4493499999999999</v>
      </c>
      <c r="G366">
        <v>3.2855260097469801</v>
      </c>
    </row>
    <row r="367" spans="1:7" x14ac:dyDescent="0.25">
      <c r="A367">
        <v>3.7531807173673601</v>
      </c>
      <c r="B367">
        <v>0.32710467146093503</v>
      </c>
      <c r="C367">
        <v>0.31567242711578503</v>
      </c>
      <c r="D367">
        <v>0.328963867960474</v>
      </c>
      <c r="E367">
        <v>0.75280032764900695</v>
      </c>
      <c r="F367">
        <v>3.4493499999999999</v>
      </c>
      <c r="G367">
        <v>3.2855260097469801</v>
      </c>
    </row>
    <row r="368" spans="1:7" x14ac:dyDescent="0.25">
      <c r="A368">
        <v>3.7634634042642601</v>
      </c>
      <c r="B368">
        <v>0.33076394450151603</v>
      </c>
      <c r="C368">
        <v>0.31359829777176401</v>
      </c>
      <c r="D368">
        <v>0.32648508208497601</v>
      </c>
      <c r="E368">
        <v>7.8304262028766697E-2</v>
      </c>
      <c r="F368">
        <v>3.4493499999999999</v>
      </c>
      <c r="G368">
        <v>3.2855260097469801</v>
      </c>
    </row>
    <row r="369" spans="1:7" x14ac:dyDescent="0.25">
      <c r="A369">
        <v>3.77374609116116</v>
      </c>
      <c r="B369">
        <v>0.33442321754209697</v>
      </c>
      <c r="C369">
        <v>0.311524168427744</v>
      </c>
      <c r="D369">
        <v>0.32400629620947902</v>
      </c>
      <c r="E369">
        <v>7.8304262028766697E-2</v>
      </c>
      <c r="F369">
        <v>3.4493499999999999</v>
      </c>
      <c r="G369">
        <v>3.2855260097469801</v>
      </c>
    </row>
    <row r="370" spans="1:7" x14ac:dyDescent="0.25">
      <c r="A370">
        <v>3.7840287780580502</v>
      </c>
      <c r="B370">
        <v>0.33808249058267797</v>
      </c>
      <c r="C370">
        <v>0.30939548271359801</v>
      </c>
      <c r="D370">
        <v>0.32166990243711202</v>
      </c>
      <c r="E370">
        <v>7.8304262028766697E-2</v>
      </c>
      <c r="F370">
        <v>3.4493499999999999</v>
      </c>
      <c r="G370">
        <v>3.2855260097469801</v>
      </c>
    </row>
    <row r="371" spans="1:7" x14ac:dyDescent="0.25">
      <c r="A371">
        <v>3.7943114649549501</v>
      </c>
      <c r="B371">
        <v>0.34174176362325898</v>
      </c>
      <c r="C371">
        <v>0.30719864736928099</v>
      </c>
      <c r="D371">
        <v>0.31937822714099501</v>
      </c>
      <c r="E371">
        <v>7.8304262028766697E-2</v>
      </c>
      <c r="F371">
        <v>3.4493499999999999</v>
      </c>
      <c r="G371">
        <v>3.2855260097469801</v>
      </c>
    </row>
    <row r="372" spans="1:7" x14ac:dyDescent="0.25">
      <c r="A372">
        <v>3.80459415185185</v>
      </c>
      <c r="B372">
        <v>0.34540103666383998</v>
      </c>
      <c r="C372">
        <v>0.30500181202496401</v>
      </c>
      <c r="D372">
        <v>0.317086551844878</v>
      </c>
      <c r="E372">
        <v>7.8304262028766697E-2</v>
      </c>
      <c r="F372">
        <v>3.4493499999999999</v>
      </c>
      <c r="G372">
        <v>3.2855260097469801</v>
      </c>
    </row>
    <row r="373" spans="1:7" x14ac:dyDescent="0.25">
      <c r="A373">
        <v>3.8148768387487402</v>
      </c>
      <c r="B373">
        <v>0.34906030970442098</v>
      </c>
      <c r="C373">
        <v>0.30280497668064599</v>
      </c>
      <c r="D373">
        <v>0.31479487654876098</v>
      </c>
      <c r="E373">
        <v>7.8304262028766697E-2</v>
      </c>
      <c r="F373">
        <v>3.4493499999999999</v>
      </c>
      <c r="G373">
        <v>3.2855260097469801</v>
      </c>
    </row>
    <row r="374" spans="1:7" x14ac:dyDescent="0.25">
      <c r="A374">
        <v>3.8251595256456401</v>
      </c>
      <c r="B374">
        <v>0.35271958274500098</v>
      </c>
      <c r="C374">
        <v>0.30060814133632902</v>
      </c>
      <c r="D374">
        <v>0.31250320125264303</v>
      </c>
      <c r="E374">
        <v>7.8304262028766697E-2</v>
      </c>
      <c r="F374">
        <v>3.4493499999999999</v>
      </c>
      <c r="G374">
        <v>3.2855260097469801</v>
      </c>
    </row>
    <row r="375" spans="1:7" x14ac:dyDescent="0.25">
      <c r="A375">
        <v>3.83544221254254</v>
      </c>
      <c r="B375">
        <v>0.35637885578558198</v>
      </c>
      <c r="C375">
        <v>0.29841130599201199</v>
      </c>
      <c r="D375">
        <v>0.31021152595652601</v>
      </c>
      <c r="E375">
        <v>7.8304262028766697E-2</v>
      </c>
      <c r="F375">
        <v>3.4493499999999999</v>
      </c>
      <c r="G375">
        <v>3.2855260097469801</v>
      </c>
    </row>
    <row r="376" spans="1:7" x14ac:dyDescent="0.25">
      <c r="A376">
        <v>3.8457248994394302</v>
      </c>
      <c r="B376">
        <v>0.36003812882616298</v>
      </c>
      <c r="C376">
        <v>0.29621447064769502</v>
      </c>
      <c r="D376">
        <v>0.307919850660409</v>
      </c>
      <c r="E376">
        <v>7.8304262028766697E-2</v>
      </c>
      <c r="F376">
        <v>3.4493499999999999</v>
      </c>
      <c r="G376">
        <v>3.2855260097469801</v>
      </c>
    </row>
    <row r="377" spans="1:7" x14ac:dyDescent="0.25">
      <c r="A377">
        <v>3.8560075863363301</v>
      </c>
      <c r="B377">
        <v>0.36369740186674399</v>
      </c>
      <c r="C377">
        <v>0.29401763530337699</v>
      </c>
      <c r="D377">
        <v>0.30562817536429199</v>
      </c>
      <c r="E377">
        <v>7.8304262028766697E-2</v>
      </c>
      <c r="F377">
        <v>3.4493499999999999</v>
      </c>
      <c r="G377">
        <v>3.2855260097469801</v>
      </c>
    </row>
    <row r="378" spans="1:7" x14ac:dyDescent="0.25">
      <c r="A378">
        <v>3.86629027323323</v>
      </c>
      <c r="B378">
        <v>0.36735667490732499</v>
      </c>
      <c r="C378">
        <v>0.29182079995906002</v>
      </c>
      <c r="D378">
        <v>0.30333650006817497</v>
      </c>
      <c r="E378">
        <v>7.8304262028766697E-2</v>
      </c>
      <c r="F378">
        <v>3.4493499999999999</v>
      </c>
      <c r="G378">
        <v>3.2855260097469801</v>
      </c>
    </row>
    <row r="379" spans="1:7" x14ac:dyDescent="0.25">
      <c r="A379">
        <v>3.87657296013013</v>
      </c>
      <c r="B379">
        <v>0.37101594794790599</v>
      </c>
      <c r="C379">
        <v>0.28962396461474299</v>
      </c>
      <c r="D379">
        <v>0.30104482477205702</v>
      </c>
      <c r="E379">
        <v>7.8304262028766697E-2</v>
      </c>
      <c r="F379">
        <v>3.4493499999999999</v>
      </c>
      <c r="G379">
        <v>3.2855260097469801</v>
      </c>
    </row>
    <row r="380" spans="1:7" x14ac:dyDescent="0.25">
      <c r="A380">
        <v>3.8868556470270201</v>
      </c>
      <c r="B380">
        <v>0.37467522098848699</v>
      </c>
      <c r="C380">
        <v>0.28742712927042502</v>
      </c>
      <c r="D380">
        <v>0.298783081559994</v>
      </c>
      <c r="E380">
        <v>7.8304262028766697E-2</v>
      </c>
      <c r="F380">
        <v>3.4493499999999999</v>
      </c>
      <c r="G380">
        <v>3.2855260097469801</v>
      </c>
    </row>
    <row r="381" spans="1:7" x14ac:dyDescent="0.25">
      <c r="A381">
        <v>3.8971383339239201</v>
      </c>
      <c r="B381">
        <v>0.37833449402906799</v>
      </c>
      <c r="C381">
        <v>0.28523029392610799</v>
      </c>
      <c r="D381">
        <v>0.29661566597970102</v>
      </c>
      <c r="E381">
        <v>7.8304262028766697E-2</v>
      </c>
      <c r="F381">
        <v>3.4493499999999999</v>
      </c>
      <c r="G381">
        <v>3.2855260097469801</v>
      </c>
    </row>
    <row r="382" spans="1:7" x14ac:dyDescent="0.25">
      <c r="A382">
        <v>3.90742102082082</v>
      </c>
      <c r="B382">
        <v>0.38199376706964899</v>
      </c>
      <c r="C382">
        <v>0.28303345858179102</v>
      </c>
      <c r="D382">
        <v>0.29444825039940897</v>
      </c>
      <c r="E382">
        <v>7.8304262028766697E-2</v>
      </c>
      <c r="F382">
        <v>3.4493499999999999</v>
      </c>
      <c r="G382">
        <v>3.2855260097469801</v>
      </c>
    </row>
    <row r="383" spans="1:7" x14ac:dyDescent="0.25">
      <c r="A383">
        <v>3.9177037077177101</v>
      </c>
      <c r="B383">
        <v>0.38565304011022999</v>
      </c>
      <c r="C383">
        <v>0.28142577615312397</v>
      </c>
      <c r="D383">
        <v>0.29228083481911599</v>
      </c>
      <c r="E383">
        <v>7.8304262028766697E-2</v>
      </c>
      <c r="F383">
        <v>3.4493499999999999</v>
      </c>
      <c r="G383">
        <v>3.2855260097469801</v>
      </c>
    </row>
    <row r="384" spans="1:7" x14ac:dyDescent="0.25">
      <c r="A384">
        <v>3.9279863946146101</v>
      </c>
      <c r="B384">
        <v>0.389312313150811</v>
      </c>
      <c r="C384">
        <v>0.28001523765852998</v>
      </c>
      <c r="D384">
        <v>0.290113419238824</v>
      </c>
      <c r="E384">
        <v>7.8304262028766697E-2</v>
      </c>
      <c r="F384">
        <v>3.4493499999999999</v>
      </c>
      <c r="G384">
        <v>3.2855260097469801</v>
      </c>
    </row>
    <row r="385" spans="1:7" x14ac:dyDescent="0.25">
      <c r="A385">
        <v>3.93826908151151</v>
      </c>
      <c r="B385">
        <v>0.392971586191392</v>
      </c>
      <c r="C385">
        <v>0.27860469916393499</v>
      </c>
      <c r="D385">
        <v>0.28794600365853101</v>
      </c>
      <c r="E385">
        <v>7.8304262028766697E-2</v>
      </c>
      <c r="F385">
        <v>3.4493499999999999</v>
      </c>
      <c r="G385">
        <v>3.2855260097469801</v>
      </c>
    </row>
    <row r="386" spans="1:7" x14ac:dyDescent="0.25">
      <c r="A386">
        <v>3.9485517684084002</v>
      </c>
      <c r="B386">
        <v>0.396630859231973</v>
      </c>
      <c r="C386">
        <v>0.27719416066934099</v>
      </c>
      <c r="D386">
        <v>0.28577858807823903</v>
      </c>
      <c r="E386">
        <v>7.8304262028766697E-2</v>
      </c>
      <c r="F386">
        <v>3.4493499999999999</v>
      </c>
      <c r="G386">
        <v>3.2855260097469801</v>
      </c>
    </row>
    <row r="387" spans="1:7" x14ac:dyDescent="0.25">
      <c r="A387">
        <v>3.9588344553053001</v>
      </c>
      <c r="B387">
        <v>0.400290132272553</v>
      </c>
      <c r="C387">
        <v>0.275783622174746</v>
      </c>
      <c r="D387">
        <v>0.28361117249794598</v>
      </c>
      <c r="E387">
        <v>7.8304262028766697E-2</v>
      </c>
      <c r="F387">
        <v>3.4493499999999999</v>
      </c>
      <c r="G387">
        <v>3.2855260097469801</v>
      </c>
    </row>
    <row r="388" spans="1:7" x14ac:dyDescent="0.25">
      <c r="A388">
        <v>3.9691171422022</v>
      </c>
      <c r="B388">
        <v>0.403949405313134</v>
      </c>
      <c r="C388">
        <v>0.27437308368015201</v>
      </c>
      <c r="D388">
        <v>0.281443756917654</v>
      </c>
      <c r="E388">
        <v>7.8304262028766697E-2</v>
      </c>
      <c r="F388">
        <v>3.4493499999999999</v>
      </c>
      <c r="G388">
        <v>3.2855260097469801</v>
      </c>
    </row>
    <row r="389" spans="1:7" x14ac:dyDescent="0.25">
      <c r="A389">
        <v>3.9793998290990902</v>
      </c>
      <c r="B389">
        <v>0.407608678353715</v>
      </c>
      <c r="C389">
        <v>0.27296254518555702</v>
      </c>
      <c r="D389">
        <v>0.27927634133736101</v>
      </c>
      <c r="E389">
        <v>7.8304262028766697E-2</v>
      </c>
      <c r="F389">
        <v>3.4493499999999999</v>
      </c>
      <c r="G389">
        <v>3.2855260097469801</v>
      </c>
    </row>
    <row r="390" spans="1:7" x14ac:dyDescent="0.25">
      <c r="A390">
        <v>3.9896825159959901</v>
      </c>
      <c r="B390">
        <v>0.41126795139429601</v>
      </c>
      <c r="C390">
        <v>0.27155200669096302</v>
      </c>
      <c r="D390">
        <v>0.27710892575706803</v>
      </c>
      <c r="E390">
        <v>7.8304262028766697E-2</v>
      </c>
      <c r="F390">
        <v>3.4493499999999999</v>
      </c>
      <c r="G390">
        <v>3.2855260097469801</v>
      </c>
    </row>
    <row r="391" spans="1:7" x14ac:dyDescent="0.25">
      <c r="A391">
        <v>3.99996520289289</v>
      </c>
      <c r="B391">
        <v>0.41492722443487701</v>
      </c>
      <c r="C391">
        <v>0.27014146819636797</v>
      </c>
      <c r="D391">
        <v>0.27494151017677598</v>
      </c>
      <c r="E391">
        <v>7.8304262028766697E-2</v>
      </c>
      <c r="F391">
        <v>3.4493499999999999</v>
      </c>
      <c r="G391">
        <v>3.2855260097469801</v>
      </c>
    </row>
    <row r="392" spans="1:7" x14ac:dyDescent="0.25">
      <c r="A392">
        <v>4.01024788978979</v>
      </c>
      <c r="B392">
        <v>0.41858649747545801</v>
      </c>
      <c r="C392">
        <v>0.26873092970177398</v>
      </c>
      <c r="D392">
        <v>0.272774094596483</v>
      </c>
      <c r="E392">
        <v>7.8304262028766697E-2</v>
      </c>
      <c r="F392">
        <v>3.4493499999999999</v>
      </c>
      <c r="G392">
        <v>3.2855260097469801</v>
      </c>
    </row>
    <row r="393" spans="1:7" x14ac:dyDescent="0.25">
      <c r="A393">
        <v>4.0205305766866797</v>
      </c>
      <c r="B393">
        <v>0.42224577051603901</v>
      </c>
      <c r="C393">
        <v>0.26732039120717899</v>
      </c>
      <c r="D393">
        <v>0.27060667901619101</v>
      </c>
      <c r="E393">
        <v>7.8304262028766697E-2</v>
      </c>
      <c r="F393">
        <v>3.4493499999999999</v>
      </c>
      <c r="G393">
        <v>3.2855260097469801</v>
      </c>
    </row>
    <row r="394" spans="1:7" x14ac:dyDescent="0.25">
      <c r="A394">
        <v>4.0308132635835801</v>
      </c>
      <c r="B394">
        <v>0.42315744783563197</v>
      </c>
      <c r="C394">
        <v>0.26590985271258499</v>
      </c>
      <c r="D394">
        <v>0.26843926343589802</v>
      </c>
      <c r="E394">
        <v>7.8304262028766697E-2</v>
      </c>
      <c r="F394">
        <v>3.4493499999999999</v>
      </c>
      <c r="G394">
        <v>3.2855260097469801</v>
      </c>
    </row>
    <row r="395" spans="1:7" x14ac:dyDescent="0.25">
      <c r="A395">
        <v>4.0410959504804804</v>
      </c>
      <c r="B395">
        <v>0.42393152483165197</v>
      </c>
      <c r="C395">
        <v>0.26449931421799</v>
      </c>
      <c r="D395">
        <v>0.26627184785560598</v>
      </c>
      <c r="E395">
        <v>7.8304262028766697E-2</v>
      </c>
      <c r="F395">
        <v>3.4493499999999999</v>
      </c>
      <c r="G395">
        <v>3.2855260097469801</v>
      </c>
    </row>
    <row r="396" spans="1:7" x14ac:dyDescent="0.25">
      <c r="A396">
        <v>4.0513786373773701</v>
      </c>
      <c r="B396">
        <v>0.42470560182767098</v>
      </c>
      <c r="C396">
        <v>0.26308877572339601</v>
      </c>
      <c r="D396">
        <v>0.26463441784965203</v>
      </c>
      <c r="E396">
        <v>7.8304262028766697E-2</v>
      </c>
      <c r="F396">
        <v>3.4493499999999999</v>
      </c>
      <c r="G396">
        <v>3.2855260097469801</v>
      </c>
    </row>
    <row r="397" spans="1:7" x14ac:dyDescent="0.25">
      <c r="A397">
        <v>4.0616613242742696</v>
      </c>
      <c r="B397">
        <v>0.42547967882369098</v>
      </c>
      <c r="C397">
        <v>0.26167823722880101</v>
      </c>
      <c r="D397">
        <v>0.26325999687558899</v>
      </c>
      <c r="E397">
        <v>7.8304262028766697E-2</v>
      </c>
      <c r="F397">
        <v>3.4493499999999999</v>
      </c>
      <c r="G397">
        <v>3.2855260097469801</v>
      </c>
    </row>
    <row r="398" spans="1:7" x14ac:dyDescent="0.25">
      <c r="A398">
        <v>4.07194401117117</v>
      </c>
      <c r="B398">
        <v>0.42625375581970998</v>
      </c>
      <c r="C398">
        <v>0.26026769873420702</v>
      </c>
      <c r="D398">
        <v>0.261885575901526</v>
      </c>
      <c r="E398">
        <v>7.8304262028766697E-2</v>
      </c>
      <c r="F398">
        <v>3.4493499999999999</v>
      </c>
      <c r="G398">
        <v>3.2855260097469801</v>
      </c>
    </row>
    <row r="399" spans="1:7" x14ac:dyDescent="0.25">
      <c r="A399">
        <v>4.0822266980680597</v>
      </c>
      <c r="B399">
        <v>0.42702783281572898</v>
      </c>
      <c r="C399">
        <v>0.25885716023961203</v>
      </c>
      <c r="D399">
        <v>0.26051115492746402</v>
      </c>
      <c r="E399">
        <v>7.8304262028766697E-2</v>
      </c>
      <c r="F399">
        <v>3.4493499999999999</v>
      </c>
      <c r="G399">
        <v>3.2855260097469801</v>
      </c>
    </row>
    <row r="400" spans="1:7" x14ac:dyDescent="0.25">
      <c r="A400">
        <v>4.0925093849649601</v>
      </c>
      <c r="B400">
        <v>0.42780190981174898</v>
      </c>
      <c r="C400">
        <v>0.25744662174501798</v>
      </c>
      <c r="D400">
        <v>0.25913673395340098</v>
      </c>
      <c r="E400">
        <v>7.8304262028766697E-2</v>
      </c>
      <c r="F400">
        <v>3.4493499999999999</v>
      </c>
      <c r="G400">
        <v>3.2855260097469801</v>
      </c>
    </row>
    <row r="401" spans="1:7" x14ac:dyDescent="0.25">
      <c r="A401">
        <v>4.1027920718618596</v>
      </c>
      <c r="B401">
        <v>0.42857598680776798</v>
      </c>
      <c r="C401">
        <v>0.25603608325042299</v>
      </c>
      <c r="D401">
        <v>0.25776231297933799</v>
      </c>
      <c r="E401">
        <v>7.8304262028766697E-2</v>
      </c>
      <c r="F401">
        <v>3.4493499999999999</v>
      </c>
      <c r="G401">
        <v>3.2855260097469801</v>
      </c>
    </row>
    <row r="402" spans="1:7" x14ac:dyDescent="0.25">
      <c r="A402">
        <v>4.1130747587587502</v>
      </c>
      <c r="B402">
        <v>0.42935006380378798</v>
      </c>
      <c r="C402">
        <v>0.25481604247436901</v>
      </c>
      <c r="D402">
        <v>0.25638789200527601</v>
      </c>
      <c r="E402">
        <v>7.8304262028766697E-2</v>
      </c>
      <c r="F402">
        <v>3.4493499999999999</v>
      </c>
      <c r="G402">
        <v>3.2855260097469801</v>
      </c>
    </row>
    <row r="403" spans="1:7" x14ac:dyDescent="0.25">
      <c r="A403">
        <v>4.1233574456556497</v>
      </c>
      <c r="B403">
        <v>0.43012414079980699</v>
      </c>
      <c r="C403">
        <v>0.253830853582385</v>
      </c>
      <c r="D403">
        <v>0.25501347103121302</v>
      </c>
      <c r="E403">
        <v>7.8304262028766697E-2</v>
      </c>
      <c r="F403">
        <v>3.4493499999999999</v>
      </c>
      <c r="G403">
        <v>3.2855260097469801</v>
      </c>
    </row>
    <row r="404" spans="1:7" x14ac:dyDescent="0.25">
      <c r="A404">
        <v>4.13364013255255</v>
      </c>
      <c r="B404">
        <v>0.43089821779582599</v>
      </c>
      <c r="C404">
        <v>0.25284566469040098</v>
      </c>
      <c r="D404">
        <v>0.25363905005714998</v>
      </c>
      <c r="E404">
        <v>7.8304262028766697E-2</v>
      </c>
      <c r="F404">
        <v>3.4493499999999999</v>
      </c>
      <c r="G404">
        <v>3.2855260097469801</v>
      </c>
    </row>
    <row r="405" spans="1:7" x14ac:dyDescent="0.25">
      <c r="A405">
        <v>4.1439228194494397</v>
      </c>
      <c r="B405">
        <v>0.43167229479184599</v>
      </c>
      <c r="C405">
        <v>0.25186047579841703</v>
      </c>
      <c r="D405">
        <v>0.252264629083087</v>
      </c>
      <c r="E405">
        <v>7.8304262028766697E-2</v>
      </c>
      <c r="F405">
        <v>3.4493499999999999</v>
      </c>
      <c r="G405">
        <v>3.2855260097469801</v>
      </c>
    </row>
    <row r="406" spans="1:7" x14ac:dyDescent="0.25">
      <c r="A406">
        <v>4.1542055063463401</v>
      </c>
      <c r="B406">
        <v>0.43244637178786499</v>
      </c>
      <c r="C406">
        <v>0.25087528690643301</v>
      </c>
      <c r="D406">
        <v>0.25089020810902501</v>
      </c>
      <c r="E406">
        <v>7.8304262028766697E-2</v>
      </c>
      <c r="F406">
        <v>3.4493499999999999</v>
      </c>
      <c r="G406">
        <v>3.2855260097469801</v>
      </c>
    </row>
    <row r="407" spans="1:7" x14ac:dyDescent="0.25">
      <c r="A407">
        <v>4.1644881932432396</v>
      </c>
      <c r="B407">
        <v>0.43322044878388399</v>
      </c>
      <c r="C407">
        <v>0.249890098014449</v>
      </c>
      <c r="D407">
        <v>0.249515787134962</v>
      </c>
      <c r="E407">
        <v>7.8304262028766697E-2</v>
      </c>
      <c r="F407">
        <v>3.4493499999999999</v>
      </c>
      <c r="G407">
        <v>3.2855260097469801</v>
      </c>
    </row>
    <row r="408" spans="1:7" x14ac:dyDescent="0.25">
      <c r="A408">
        <v>4.17477088014014</v>
      </c>
      <c r="B408">
        <v>0.43399452577990399</v>
      </c>
      <c r="C408">
        <v>0.24890490912246499</v>
      </c>
      <c r="D408">
        <v>0.24814136616089899</v>
      </c>
      <c r="E408">
        <v>7.8304262028766697E-2</v>
      </c>
      <c r="F408">
        <v>3.4493499999999999</v>
      </c>
      <c r="G408">
        <v>3.2855260097469801</v>
      </c>
    </row>
    <row r="409" spans="1:7" x14ac:dyDescent="0.25">
      <c r="A409">
        <v>4.1850535670370297</v>
      </c>
      <c r="B409">
        <v>0.434768602775923</v>
      </c>
      <c r="C409">
        <v>0.24791972023048101</v>
      </c>
      <c r="D409">
        <v>0.24676694518683701</v>
      </c>
      <c r="E409">
        <v>7.8304262028766697E-2</v>
      </c>
      <c r="F409">
        <v>3.4493499999999999</v>
      </c>
      <c r="G409">
        <v>3.2855260097469801</v>
      </c>
    </row>
    <row r="410" spans="1:7" x14ac:dyDescent="0.25">
      <c r="A410">
        <v>4.1953362539339301</v>
      </c>
      <c r="B410">
        <v>0.435542679771943</v>
      </c>
      <c r="C410">
        <v>0.24693453133849699</v>
      </c>
      <c r="D410">
        <v>0.24539252421277399</v>
      </c>
      <c r="E410">
        <v>7.8304262028766697E-2</v>
      </c>
      <c r="F410">
        <v>3.4493499999999999</v>
      </c>
      <c r="G410">
        <v>3.2855260097469801</v>
      </c>
    </row>
    <row r="411" spans="1:7" x14ac:dyDescent="0.25">
      <c r="A411">
        <v>4.2056189408308304</v>
      </c>
      <c r="B411">
        <v>0.436316756767962</v>
      </c>
      <c r="C411">
        <v>0.24594934244651301</v>
      </c>
      <c r="D411">
        <v>0.24401810323871101</v>
      </c>
      <c r="E411">
        <v>7.8304262028766697E-2</v>
      </c>
      <c r="F411">
        <v>3.4493499999999999</v>
      </c>
      <c r="G411">
        <v>3.2855260097469801</v>
      </c>
    </row>
    <row r="412" spans="1:7" x14ac:dyDescent="0.25">
      <c r="A412">
        <v>4.2159016277277201</v>
      </c>
      <c r="B412">
        <v>0.437090833763981</v>
      </c>
      <c r="C412">
        <v>0.244964153554529</v>
      </c>
      <c r="D412">
        <v>0.24265681657640001</v>
      </c>
      <c r="E412">
        <v>7.8304262028766697E-2</v>
      </c>
      <c r="F412">
        <v>3.4493499999999999</v>
      </c>
      <c r="G412">
        <v>3.2855260097469801</v>
      </c>
    </row>
    <row r="413" spans="1:7" x14ac:dyDescent="0.25">
      <c r="A413">
        <v>4.2261843146246196</v>
      </c>
      <c r="B413">
        <v>0.437864910760001</v>
      </c>
      <c r="C413">
        <v>0.24397896466254401</v>
      </c>
      <c r="D413">
        <v>0.24209876107068101</v>
      </c>
      <c r="E413">
        <v>7.8304262028766697E-2</v>
      </c>
      <c r="F413">
        <v>3.4493499999999999</v>
      </c>
      <c r="G413">
        <v>3.2855260097469801</v>
      </c>
    </row>
    <row r="414" spans="1:7" x14ac:dyDescent="0.25">
      <c r="A414">
        <v>4.23646700152152</v>
      </c>
      <c r="B414">
        <v>0.43863898775602</v>
      </c>
      <c r="C414">
        <v>0.24299377577056</v>
      </c>
      <c r="D414">
        <v>0.24154070556496199</v>
      </c>
      <c r="E414">
        <v>7.8304262028766697E-2</v>
      </c>
      <c r="F414">
        <v>3.4493499999999999</v>
      </c>
      <c r="G414">
        <v>3.2855260097469801</v>
      </c>
    </row>
    <row r="415" spans="1:7" x14ac:dyDescent="0.25">
      <c r="A415">
        <v>4.2467496884184097</v>
      </c>
      <c r="B415">
        <v>0.43941306475204001</v>
      </c>
      <c r="C415">
        <v>0.24200858687857599</v>
      </c>
      <c r="D415">
        <v>0.24098265005924299</v>
      </c>
      <c r="E415">
        <v>7.8304262028766697E-2</v>
      </c>
      <c r="F415">
        <v>3.4493499999999999</v>
      </c>
      <c r="G415">
        <v>3.2855260097469801</v>
      </c>
    </row>
    <row r="416" spans="1:7" x14ac:dyDescent="0.25">
      <c r="A416">
        <v>4.2570323753153101</v>
      </c>
      <c r="B416">
        <v>0.44018714174805901</v>
      </c>
      <c r="C416">
        <v>0.241023397986592</v>
      </c>
      <c r="D416">
        <v>0.240424594553524</v>
      </c>
      <c r="E416">
        <v>7.8304262028766697E-2</v>
      </c>
      <c r="F416">
        <v>3.4493499999999999</v>
      </c>
      <c r="G416">
        <v>3.2855260097469801</v>
      </c>
    </row>
    <row r="417" spans="1:7" x14ac:dyDescent="0.25">
      <c r="A417">
        <v>4.2673150622122096</v>
      </c>
      <c r="B417">
        <v>0.44096121874407801</v>
      </c>
      <c r="C417">
        <v>0.24003820909460799</v>
      </c>
      <c r="D417">
        <v>0.239866539047805</v>
      </c>
      <c r="E417">
        <v>7.8304262028766697E-2</v>
      </c>
      <c r="F417">
        <v>3.4493499999999999</v>
      </c>
      <c r="G417">
        <v>3.2855260097469801</v>
      </c>
    </row>
    <row r="418" spans="1:7" x14ac:dyDescent="0.25">
      <c r="A418">
        <v>4.2775977491091002</v>
      </c>
      <c r="B418">
        <v>0.44173529574009801</v>
      </c>
      <c r="C418">
        <v>0.23905302020262401</v>
      </c>
      <c r="D418">
        <v>0.239308483542086</v>
      </c>
      <c r="E418">
        <v>7.8304262028766697E-2</v>
      </c>
      <c r="F418">
        <v>3.4493499999999999</v>
      </c>
      <c r="G418">
        <v>3.2855260097469801</v>
      </c>
    </row>
    <row r="419" spans="1:7" x14ac:dyDescent="0.25">
      <c r="A419">
        <v>4.2878804360059997</v>
      </c>
      <c r="B419">
        <v>0.44250937273611701</v>
      </c>
      <c r="C419">
        <v>0.23806783131063999</v>
      </c>
      <c r="D419">
        <v>0.23875042803636601</v>
      </c>
      <c r="E419">
        <v>7.8304262028766697E-2</v>
      </c>
      <c r="F419">
        <v>3.4493499999999999</v>
      </c>
      <c r="G419">
        <v>3.2855260097469801</v>
      </c>
    </row>
    <row r="420" spans="1:7" x14ac:dyDescent="0.25">
      <c r="A420">
        <v>4.2981631229029</v>
      </c>
      <c r="B420">
        <v>0.44328344973213701</v>
      </c>
      <c r="C420">
        <v>0.23708264241865601</v>
      </c>
      <c r="D420">
        <v>0.23819237253064701</v>
      </c>
      <c r="E420">
        <v>7.8304262028766697E-2</v>
      </c>
      <c r="F420">
        <v>3.4493499999999999</v>
      </c>
      <c r="G420">
        <v>3.2855260097469801</v>
      </c>
    </row>
    <row r="421" spans="1:7" x14ac:dyDescent="0.25">
      <c r="A421">
        <v>4.3084458097997897</v>
      </c>
      <c r="B421">
        <v>0.44405752672815602</v>
      </c>
      <c r="C421">
        <v>0.236097453526672</v>
      </c>
      <c r="D421">
        <v>0.23763431702492799</v>
      </c>
      <c r="E421">
        <v>7.8304262028766697E-2</v>
      </c>
      <c r="F421">
        <v>3.4493499999999999</v>
      </c>
      <c r="G421">
        <v>3.2855260097469801</v>
      </c>
    </row>
    <row r="422" spans="1:7" x14ac:dyDescent="0.25">
      <c r="A422">
        <v>4.3187284966966901</v>
      </c>
      <c r="B422">
        <v>0.44483160372417502</v>
      </c>
      <c r="C422">
        <v>0.23511226463468801</v>
      </c>
      <c r="D422">
        <v>0.23707626151920899</v>
      </c>
      <c r="E422">
        <v>7.8304262028766697E-2</v>
      </c>
      <c r="F422">
        <v>3.4493499999999999</v>
      </c>
      <c r="G422">
        <v>3.2855260097469801</v>
      </c>
    </row>
    <row r="423" spans="1:7" x14ac:dyDescent="0.25">
      <c r="A423">
        <v>4.3290111835935896</v>
      </c>
      <c r="B423">
        <v>0.44560568072019502</v>
      </c>
      <c r="C423">
        <v>0.234127075742704</v>
      </c>
      <c r="D423">
        <v>0.23651820601349</v>
      </c>
      <c r="E423">
        <v>7.8304262028766697E-2</v>
      </c>
      <c r="F423">
        <v>3.4493499999999999</v>
      </c>
      <c r="G423">
        <v>3.2855260097469801</v>
      </c>
    </row>
    <row r="424" spans="1:7" x14ac:dyDescent="0.25">
      <c r="A424">
        <v>4.33929387049049</v>
      </c>
      <c r="B424">
        <v>0.44637975771621402</v>
      </c>
      <c r="C424">
        <v>0.23343862889904601</v>
      </c>
      <c r="D424">
        <v>0.235960150507771</v>
      </c>
      <c r="E424">
        <v>7.8304262028766697E-2</v>
      </c>
      <c r="F424">
        <v>3.4493499999999999</v>
      </c>
      <c r="G424">
        <v>3.2855260097469801</v>
      </c>
    </row>
    <row r="425" spans="1:7" x14ac:dyDescent="0.25">
      <c r="A425">
        <v>4.3495765573873797</v>
      </c>
      <c r="B425">
        <v>0.44715383471223302</v>
      </c>
      <c r="C425">
        <v>0.23398048279105799</v>
      </c>
      <c r="D425">
        <v>0.235402095002052</v>
      </c>
      <c r="E425">
        <v>7.8304262028766697E-2</v>
      </c>
      <c r="F425">
        <v>3.4493499999999999</v>
      </c>
      <c r="G425">
        <v>3.2855260097469801</v>
      </c>
    </row>
    <row r="426" spans="1:7" x14ac:dyDescent="0.25">
      <c r="A426">
        <v>4.3598592442842801</v>
      </c>
      <c r="B426">
        <v>0.44792791170825302</v>
      </c>
      <c r="C426">
        <v>0.23452233668306999</v>
      </c>
      <c r="D426">
        <v>0.23484403949633301</v>
      </c>
      <c r="E426">
        <v>7.8304262028766697E-2</v>
      </c>
      <c r="F426">
        <v>3.4493499999999999</v>
      </c>
      <c r="G426">
        <v>3.2855260097469801</v>
      </c>
    </row>
    <row r="427" spans="1:7" x14ac:dyDescent="0.25">
      <c r="A427">
        <v>4.3701419311811804</v>
      </c>
      <c r="B427">
        <v>0.44870198870427203</v>
      </c>
      <c r="C427">
        <v>0.23506419057508199</v>
      </c>
      <c r="D427">
        <v>0.23513494361481099</v>
      </c>
      <c r="E427">
        <v>7.8304262028766697E-2</v>
      </c>
      <c r="F427">
        <v>3.4493499999999999</v>
      </c>
      <c r="G427">
        <v>3.2855260097469801</v>
      </c>
    </row>
    <row r="428" spans="1:7" x14ac:dyDescent="0.25">
      <c r="A428">
        <v>4.3804246180780702</v>
      </c>
      <c r="B428">
        <v>0.44947606570029203</v>
      </c>
      <c r="C428">
        <v>0.23560604446709399</v>
      </c>
      <c r="D428">
        <v>0.23573846125890999</v>
      </c>
      <c r="E428">
        <v>7.8304262028766697E-2</v>
      </c>
      <c r="F428">
        <v>3.4493499999999999</v>
      </c>
      <c r="G428">
        <v>3.2855260097469801</v>
      </c>
    </row>
    <row r="429" spans="1:7" x14ac:dyDescent="0.25">
      <c r="A429">
        <v>4.3907073049749696</v>
      </c>
      <c r="B429">
        <v>0.45025014269631097</v>
      </c>
      <c r="C429">
        <v>0.23614789835910599</v>
      </c>
      <c r="D429">
        <v>0.23634197890300801</v>
      </c>
      <c r="E429">
        <v>7.8304262028766697E-2</v>
      </c>
      <c r="F429">
        <v>3.4493499999999999</v>
      </c>
      <c r="G429">
        <v>3.2855260097469801</v>
      </c>
    </row>
    <row r="430" spans="1:7" x14ac:dyDescent="0.25">
      <c r="A430">
        <v>4.40098999187187</v>
      </c>
      <c r="B430">
        <v>0.45007506160122601</v>
      </c>
      <c r="C430">
        <v>0.23668975225111799</v>
      </c>
      <c r="D430">
        <v>0.236945496547106</v>
      </c>
      <c r="E430">
        <v>7.8304262028766697E-2</v>
      </c>
      <c r="F430">
        <v>3.4493499999999999</v>
      </c>
      <c r="G430">
        <v>3.2855260097469801</v>
      </c>
    </row>
    <row r="431" spans="1:7" x14ac:dyDescent="0.25">
      <c r="A431">
        <v>4.4112726787687597</v>
      </c>
      <c r="B431">
        <v>0.44852690757466201</v>
      </c>
      <c r="C431">
        <v>0.23723160614312999</v>
      </c>
      <c r="D431">
        <v>0.237549014191205</v>
      </c>
      <c r="E431">
        <v>7.8304262028766697E-2</v>
      </c>
      <c r="F431">
        <v>3.4493499999999999</v>
      </c>
      <c r="G431">
        <v>3.2855260097469801</v>
      </c>
    </row>
    <row r="432" spans="1:7" x14ac:dyDescent="0.25">
      <c r="A432">
        <v>4.4215553656656601</v>
      </c>
      <c r="B432">
        <v>0.44697875354809902</v>
      </c>
      <c r="C432">
        <v>0.23777346003514199</v>
      </c>
      <c r="D432">
        <v>0.23815253183530299</v>
      </c>
      <c r="E432">
        <v>7.8304262028766697E-2</v>
      </c>
      <c r="F432">
        <v>3.4493499999999999</v>
      </c>
      <c r="G432">
        <v>3.2855260097469801</v>
      </c>
    </row>
    <row r="433" spans="1:7" x14ac:dyDescent="0.25">
      <c r="A433">
        <v>4.4318380525625596</v>
      </c>
      <c r="B433">
        <v>0.44543059952153502</v>
      </c>
      <c r="C433">
        <v>0.23831531392715399</v>
      </c>
      <c r="D433">
        <v>0.23875604947940099</v>
      </c>
      <c r="E433">
        <v>7.8304262028766697E-2</v>
      </c>
      <c r="F433">
        <v>3.4493499999999999</v>
      </c>
      <c r="G433">
        <v>3.2855260097469801</v>
      </c>
    </row>
    <row r="434" spans="1:7" x14ac:dyDescent="0.25">
      <c r="A434">
        <v>4.4421207394594502</v>
      </c>
      <c r="B434">
        <v>0.44388244549497102</v>
      </c>
      <c r="C434">
        <v>0.23885716781916599</v>
      </c>
      <c r="D434">
        <v>0.23935956712350001</v>
      </c>
      <c r="E434">
        <v>7.8304262028766697E-2</v>
      </c>
      <c r="F434">
        <v>3.4493499999999999</v>
      </c>
      <c r="G434">
        <v>3.2855260097469801</v>
      </c>
    </row>
    <row r="435" spans="1:7" x14ac:dyDescent="0.25">
      <c r="A435">
        <v>4.4524034263563497</v>
      </c>
      <c r="B435">
        <v>0.44233429149686998</v>
      </c>
      <c r="C435">
        <v>0.239399021711178</v>
      </c>
      <c r="D435">
        <v>0.23996308476759801</v>
      </c>
      <c r="E435">
        <v>7.8304262028766697E-2</v>
      </c>
      <c r="F435">
        <v>3.4493499999999999</v>
      </c>
      <c r="G435">
        <v>3.2855260097469801</v>
      </c>
    </row>
    <row r="436" spans="1:7" x14ac:dyDescent="0.25">
      <c r="A436">
        <v>4.46268611325325</v>
      </c>
      <c r="B436">
        <v>0.44078613753719698</v>
      </c>
      <c r="C436">
        <v>0.23994087560319</v>
      </c>
      <c r="D436">
        <v>0.240566602411696</v>
      </c>
      <c r="E436">
        <v>7.8304262028766697E-2</v>
      </c>
      <c r="F436">
        <v>3.4493499999999999</v>
      </c>
      <c r="G436">
        <v>3.2855260097469801</v>
      </c>
    </row>
    <row r="437" spans="1:7" x14ac:dyDescent="0.25">
      <c r="A437">
        <v>4.4729688001501398</v>
      </c>
      <c r="B437">
        <v>0.43923798357752503</v>
      </c>
      <c r="C437">
        <v>0.240482729495202</v>
      </c>
      <c r="D437">
        <v>0.241170120055795</v>
      </c>
      <c r="E437">
        <v>7.8304262028766697E-2</v>
      </c>
      <c r="F437">
        <v>3.4493499999999999</v>
      </c>
      <c r="G437">
        <v>3.2855260097469801</v>
      </c>
    </row>
    <row r="438" spans="1:7" x14ac:dyDescent="0.25">
      <c r="A438">
        <v>4.4832514870470401</v>
      </c>
      <c r="B438">
        <v>0.43768982961785202</v>
      </c>
      <c r="C438">
        <v>0.241024583387214</v>
      </c>
      <c r="D438">
        <v>0.24177363769989299</v>
      </c>
      <c r="E438">
        <v>7.8304262028766697E-2</v>
      </c>
      <c r="F438">
        <v>3.4493499999999999</v>
      </c>
      <c r="G438">
        <v>3.2855260097469801</v>
      </c>
    </row>
    <row r="439" spans="1:7" x14ac:dyDescent="0.25">
      <c r="A439">
        <v>4.4935341739439396</v>
      </c>
      <c r="B439">
        <v>0.43614167565817902</v>
      </c>
      <c r="C439">
        <v>0.241566437279226</v>
      </c>
      <c r="D439">
        <v>0.24237715534399101</v>
      </c>
      <c r="E439">
        <v>7.8304262028766697E-2</v>
      </c>
      <c r="F439">
        <v>3.4493499999999999</v>
      </c>
      <c r="G439">
        <v>3.2855260097469801</v>
      </c>
    </row>
    <row r="440" spans="1:7" x14ac:dyDescent="0.25">
      <c r="A440">
        <v>4.50381686084084</v>
      </c>
      <c r="B440">
        <v>0.43436527445731199</v>
      </c>
      <c r="C440">
        <v>0.242108291171238</v>
      </c>
      <c r="D440">
        <v>0.24298067298809001</v>
      </c>
      <c r="E440">
        <v>7.8304262028766697E-2</v>
      </c>
      <c r="F440">
        <v>3.4493499999999999</v>
      </c>
      <c r="G440">
        <v>3.2855260097469801</v>
      </c>
    </row>
    <row r="441" spans="1:7" x14ac:dyDescent="0.25">
      <c r="A441">
        <v>4.5140995477377297</v>
      </c>
      <c r="B441">
        <v>0.43230106911085803</v>
      </c>
      <c r="C441">
        <v>0.24265014506325</v>
      </c>
      <c r="D441">
        <v>0.243584190632188</v>
      </c>
      <c r="E441">
        <v>7.8304262028766697E-2</v>
      </c>
      <c r="F441">
        <v>3.4493499999999999</v>
      </c>
      <c r="G441">
        <v>3.2855260097469801</v>
      </c>
    </row>
    <row r="442" spans="1:7" x14ac:dyDescent="0.25">
      <c r="A442">
        <v>4.5243822346346301</v>
      </c>
      <c r="B442">
        <v>0.43023686376440301</v>
      </c>
      <c r="C442">
        <v>0.243191998955262</v>
      </c>
      <c r="D442">
        <v>0.244187708276287</v>
      </c>
      <c r="E442">
        <v>7.8304262028766697E-2</v>
      </c>
      <c r="F442">
        <v>3.4493499999999999</v>
      </c>
      <c r="G442">
        <v>3.2855260097469801</v>
      </c>
    </row>
    <row r="443" spans="1:7" x14ac:dyDescent="0.25">
      <c r="A443">
        <v>4.5346649215315296</v>
      </c>
      <c r="B443">
        <v>0.42817265841794799</v>
      </c>
      <c r="C443">
        <v>0.243733852847274</v>
      </c>
      <c r="D443">
        <v>0.24479122592038499</v>
      </c>
      <c r="E443">
        <v>7.8304262028766697E-2</v>
      </c>
      <c r="F443">
        <v>3.4493499999999999</v>
      </c>
      <c r="G443">
        <v>3.2855260097469801</v>
      </c>
    </row>
    <row r="444" spans="1:7" x14ac:dyDescent="0.25">
      <c r="A444">
        <v>4.5449476084284202</v>
      </c>
      <c r="B444">
        <v>0.42610845307149298</v>
      </c>
      <c r="C444">
        <v>0.244275706739286</v>
      </c>
      <c r="D444">
        <v>0.24539474356448299</v>
      </c>
      <c r="E444">
        <v>7.8304262028766697E-2</v>
      </c>
      <c r="F444">
        <v>3.4493499999999999</v>
      </c>
      <c r="G444">
        <v>3.2855260097469801</v>
      </c>
    </row>
    <row r="445" spans="1:7" x14ac:dyDescent="0.25">
      <c r="A445">
        <v>4.5552302953253196</v>
      </c>
      <c r="B445">
        <v>0.42392579334526398</v>
      </c>
      <c r="C445">
        <v>0.24555790527841101</v>
      </c>
      <c r="D445">
        <v>0.24599826120858201</v>
      </c>
      <c r="E445">
        <v>7.8304262028766697E-2</v>
      </c>
      <c r="F445">
        <v>3.4493499999999999</v>
      </c>
      <c r="G445">
        <v>3.2855260097469801</v>
      </c>
    </row>
    <row r="446" spans="1:7" x14ac:dyDescent="0.25">
      <c r="A446">
        <v>4.56551298222222</v>
      </c>
      <c r="B446">
        <v>0.42160356239496899</v>
      </c>
      <c r="C446">
        <v>0.246867881714364</v>
      </c>
      <c r="D446">
        <v>0.24672874469651701</v>
      </c>
      <c r="E446">
        <v>7.8304262028766697E-2</v>
      </c>
      <c r="F446">
        <v>3.4493499999999999</v>
      </c>
      <c r="G446">
        <v>3.2855260097469801</v>
      </c>
    </row>
    <row r="447" spans="1:7" x14ac:dyDescent="0.25">
      <c r="A447">
        <v>4.5757956691191097</v>
      </c>
      <c r="B447">
        <v>0.419281331444675</v>
      </c>
      <c r="C447">
        <v>0.24817785815031801</v>
      </c>
      <c r="D447">
        <v>0.24830725465009501</v>
      </c>
      <c r="E447">
        <v>7.8304262028766697E-2</v>
      </c>
      <c r="F447">
        <v>3.4493499999999999</v>
      </c>
      <c r="G447">
        <v>3.2855260097469801</v>
      </c>
    </row>
    <row r="448" spans="1:7" x14ac:dyDescent="0.25">
      <c r="A448">
        <v>4.5860783560160101</v>
      </c>
      <c r="B448">
        <v>0.41695910049438001</v>
      </c>
      <c r="C448">
        <v>0.249487834586271</v>
      </c>
      <c r="D448">
        <v>0.24988576460367301</v>
      </c>
      <c r="E448">
        <v>7.8304262028766697E-2</v>
      </c>
      <c r="F448">
        <v>3.4493499999999999</v>
      </c>
      <c r="G448">
        <v>3.2855260097469801</v>
      </c>
    </row>
    <row r="449" spans="1:7" x14ac:dyDescent="0.25">
      <c r="A449">
        <v>4.5963610429129096</v>
      </c>
      <c r="B449">
        <v>0.41463686954408502</v>
      </c>
      <c r="C449">
        <v>0.25079781102222398</v>
      </c>
      <c r="D449">
        <v>0.25146427455725001</v>
      </c>
      <c r="E449">
        <v>7.8304262028766697E-2</v>
      </c>
      <c r="F449">
        <v>3.4493499999999999</v>
      </c>
      <c r="G449">
        <v>3.2855260097469801</v>
      </c>
    </row>
    <row r="450" spans="1:7" x14ac:dyDescent="0.25">
      <c r="A450">
        <v>4.6066437298098002</v>
      </c>
      <c r="B450">
        <v>0.41231463859379103</v>
      </c>
      <c r="C450">
        <v>0.25210778745817702</v>
      </c>
      <c r="D450">
        <v>0.25304278451082801</v>
      </c>
      <c r="E450">
        <v>7.8304262028766697E-2</v>
      </c>
      <c r="F450">
        <v>3.4493499999999999</v>
      </c>
      <c r="G450">
        <v>3.2855260097469801</v>
      </c>
    </row>
    <row r="451" spans="1:7" x14ac:dyDescent="0.25">
      <c r="A451">
        <v>4.6169264167066997</v>
      </c>
      <c r="B451">
        <v>0.40999240764349598</v>
      </c>
      <c r="C451">
        <v>0.25341776389413001</v>
      </c>
      <c r="D451">
        <v>0.25462129446440601</v>
      </c>
      <c r="E451">
        <v>7.8304262028766697E-2</v>
      </c>
      <c r="F451">
        <v>3.4493499999999999</v>
      </c>
      <c r="G451">
        <v>3.2855260097469801</v>
      </c>
    </row>
    <row r="452" spans="1:7" x14ac:dyDescent="0.25">
      <c r="A452">
        <v>4.6272091036036</v>
      </c>
      <c r="B452">
        <v>0.40767017669320099</v>
      </c>
      <c r="C452">
        <v>0.254727740330083</v>
      </c>
      <c r="D452">
        <v>0.25619980441798401</v>
      </c>
      <c r="E452">
        <v>7.8304262028766697E-2</v>
      </c>
      <c r="F452">
        <v>3.4493499999999999</v>
      </c>
      <c r="G452">
        <v>3.2855260097469801</v>
      </c>
    </row>
    <row r="453" spans="1:7" x14ac:dyDescent="0.25">
      <c r="A453">
        <v>4.6374917905005004</v>
      </c>
      <c r="B453">
        <v>0.405347945742907</v>
      </c>
      <c r="C453">
        <v>0.25603771676603598</v>
      </c>
      <c r="D453">
        <v>0.25777831437156101</v>
      </c>
      <c r="E453">
        <v>7.8304262028766697E-2</v>
      </c>
      <c r="F453">
        <v>3.4493499999999999</v>
      </c>
      <c r="G453">
        <v>3.2855260097469801</v>
      </c>
    </row>
    <row r="454" spans="1:7" x14ac:dyDescent="0.25">
      <c r="A454">
        <v>4.6477744773973901</v>
      </c>
      <c r="B454">
        <v>0.40302571479261201</v>
      </c>
      <c r="C454">
        <v>0.25734769320198903</v>
      </c>
      <c r="D454">
        <v>0.25935682432513901</v>
      </c>
      <c r="E454">
        <v>7.8304262028766697E-2</v>
      </c>
      <c r="F454">
        <v>3.4493499999999999</v>
      </c>
      <c r="G454">
        <v>3.2855260097469801</v>
      </c>
    </row>
    <row r="455" spans="1:7" x14ac:dyDescent="0.25">
      <c r="A455">
        <v>4.6580571642942896</v>
      </c>
      <c r="B455">
        <v>0.40062721424980902</v>
      </c>
      <c r="C455">
        <v>0.25865766963794301</v>
      </c>
      <c r="D455">
        <v>0.26093533427871701</v>
      </c>
      <c r="E455">
        <v>7.8304262028766697E-2</v>
      </c>
      <c r="F455">
        <v>3.4493499999999999</v>
      </c>
      <c r="G455">
        <v>3.2855260097469801</v>
      </c>
    </row>
    <row r="456" spans="1:7" x14ac:dyDescent="0.25">
      <c r="A456">
        <v>4.66833985119119</v>
      </c>
      <c r="B456">
        <v>0.39815016789426599</v>
      </c>
      <c r="C456">
        <v>0.259967646073896</v>
      </c>
      <c r="D456">
        <v>0.26251384423229401</v>
      </c>
      <c r="E456">
        <v>7.8304262028766697E-2</v>
      </c>
      <c r="F456">
        <v>3.4493499999999999</v>
      </c>
      <c r="G456">
        <v>3.2855260097469801</v>
      </c>
    </row>
    <row r="457" spans="1:7" x14ac:dyDescent="0.25">
      <c r="A457">
        <v>4.6786225380880797</v>
      </c>
      <c r="B457">
        <v>0.39567312153872197</v>
      </c>
      <c r="C457">
        <v>0.26127762250984898</v>
      </c>
      <c r="D457">
        <v>0.26409235418587201</v>
      </c>
      <c r="E457">
        <v>7.8304262028766697E-2</v>
      </c>
      <c r="F457">
        <v>3.4493499999999999</v>
      </c>
      <c r="G457">
        <v>3.2855260097469801</v>
      </c>
    </row>
    <row r="458" spans="1:7" x14ac:dyDescent="0.25">
      <c r="A458">
        <v>4.6889052249849801</v>
      </c>
      <c r="B458">
        <v>0.39319607518317801</v>
      </c>
      <c r="C458">
        <v>0.26398224314499802</v>
      </c>
      <c r="D458">
        <v>0.26567086413945001</v>
      </c>
      <c r="E458">
        <v>7.8304262028766697E-2</v>
      </c>
      <c r="F458">
        <v>3.4493499999999999</v>
      </c>
      <c r="G458">
        <v>3.2855260097469801</v>
      </c>
    </row>
    <row r="459" spans="1:7" x14ac:dyDescent="0.25">
      <c r="A459">
        <v>4.6991879118818796</v>
      </c>
      <c r="B459">
        <v>0.39071902882763498</v>
      </c>
      <c r="C459">
        <v>0.26700550078540902</v>
      </c>
      <c r="D459">
        <v>0.26724937409302801</v>
      </c>
      <c r="E459">
        <v>7.8304262028766697E-2</v>
      </c>
      <c r="F459">
        <v>3.4493499999999999</v>
      </c>
      <c r="G459">
        <v>3.2855260097469801</v>
      </c>
    </row>
    <row r="460" spans="1:7" x14ac:dyDescent="0.25">
      <c r="A460">
        <v>4.7094705987787702</v>
      </c>
      <c r="B460">
        <v>0.38824198247209102</v>
      </c>
      <c r="C460">
        <v>0.27002875842581903</v>
      </c>
      <c r="D460">
        <v>0.26882788404660501</v>
      </c>
      <c r="E460">
        <v>7.8304262028766697E-2</v>
      </c>
      <c r="F460">
        <v>3.4493499999999999</v>
      </c>
      <c r="G460">
        <v>3.2855260097469801</v>
      </c>
    </row>
    <row r="461" spans="1:7" x14ac:dyDescent="0.25">
      <c r="A461">
        <v>4.7197532856756697</v>
      </c>
      <c r="B461">
        <v>0.385764936116548</v>
      </c>
      <c r="C461">
        <v>0.27305201606622997</v>
      </c>
      <c r="D461">
        <v>0.27040639400018301</v>
      </c>
      <c r="E461">
        <v>7.8304262028766697E-2</v>
      </c>
      <c r="F461">
        <v>3.4493499999999999</v>
      </c>
      <c r="G461">
        <v>3.2855260097469801</v>
      </c>
    </row>
    <row r="462" spans="1:7" x14ac:dyDescent="0.25">
      <c r="A462">
        <v>4.73003597257257</v>
      </c>
      <c r="B462">
        <v>0.38328788976100397</v>
      </c>
      <c r="C462">
        <v>0.27607527370664098</v>
      </c>
      <c r="D462">
        <v>0.27198490395376101</v>
      </c>
      <c r="E462">
        <v>7.8304262028766697E-2</v>
      </c>
      <c r="F462">
        <v>3.4493499999999999</v>
      </c>
      <c r="G462">
        <v>3.2855260097469801</v>
      </c>
    </row>
    <row r="463" spans="1:7" x14ac:dyDescent="0.25">
      <c r="A463">
        <v>4.7403186594694597</v>
      </c>
      <c r="B463">
        <v>0.38081084340546001</v>
      </c>
      <c r="C463">
        <v>0.27909853134705098</v>
      </c>
      <c r="D463">
        <v>0.27365035229483797</v>
      </c>
      <c r="E463">
        <v>7.8304262028766697E-2</v>
      </c>
      <c r="F463">
        <v>3.4493499999999999</v>
      </c>
      <c r="G463">
        <v>3.2855260097469801</v>
      </c>
    </row>
    <row r="464" spans="1:7" x14ac:dyDescent="0.25">
      <c r="A464">
        <v>4.7506013463663601</v>
      </c>
      <c r="B464">
        <v>0.37833379704991699</v>
      </c>
      <c r="C464">
        <v>0.28212178898746199</v>
      </c>
      <c r="D464">
        <v>0.27569305546115702</v>
      </c>
      <c r="E464">
        <v>7.8304262028766697E-2</v>
      </c>
      <c r="F464">
        <v>3.4493499999999999</v>
      </c>
      <c r="G464">
        <v>3.2855260097469801</v>
      </c>
    </row>
    <row r="465" spans="1:7" x14ac:dyDescent="0.25">
      <c r="A465">
        <v>4.7608840332632596</v>
      </c>
      <c r="B465">
        <v>0.37585675069437302</v>
      </c>
      <c r="C465">
        <v>0.284694687682711</v>
      </c>
      <c r="D465">
        <v>0.27773575862747601</v>
      </c>
      <c r="E465">
        <v>7.8304262028766697E-2</v>
      </c>
      <c r="F465">
        <v>3.4493499999999999</v>
      </c>
      <c r="G465">
        <v>3.2855260097469801</v>
      </c>
    </row>
    <row r="466" spans="1:7" x14ac:dyDescent="0.25">
      <c r="A466">
        <v>4.77116672016016</v>
      </c>
      <c r="B466">
        <v>0.37337970433883</v>
      </c>
      <c r="C466">
        <v>0.28686210325702799</v>
      </c>
      <c r="D466">
        <v>0.27977846179379501</v>
      </c>
      <c r="E466">
        <v>7.8304262028766697E-2</v>
      </c>
      <c r="F466">
        <v>3.4493499999999999</v>
      </c>
      <c r="G466">
        <v>3.2855260097469801</v>
      </c>
    </row>
    <row r="467" spans="1:7" x14ac:dyDescent="0.25">
      <c r="A467">
        <v>4.7814494070570497</v>
      </c>
      <c r="B467">
        <v>0.37090265798328598</v>
      </c>
      <c r="C467">
        <v>0.28902951883134498</v>
      </c>
      <c r="D467">
        <v>0.281821164960114</v>
      </c>
      <c r="E467">
        <v>7.8304262028766697E-2</v>
      </c>
      <c r="F467">
        <v>3.4493499999999999</v>
      </c>
      <c r="G467">
        <v>3.2855260097469801</v>
      </c>
    </row>
    <row r="468" spans="1:7" x14ac:dyDescent="0.25">
      <c r="A468">
        <v>4.7917320939539501</v>
      </c>
      <c r="B468">
        <v>0.36842561162774201</v>
      </c>
      <c r="C468">
        <v>0.29119693440566302</v>
      </c>
      <c r="D468">
        <v>0.28386386812643299</v>
      </c>
      <c r="E468">
        <v>7.8304262028766697E-2</v>
      </c>
      <c r="F468">
        <v>3.4493499999999999</v>
      </c>
      <c r="G468">
        <v>3.2855260097469801</v>
      </c>
    </row>
    <row r="469" spans="1:7" x14ac:dyDescent="0.25">
      <c r="A469">
        <v>4.8020147808508504</v>
      </c>
      <c r="B469">
        <v>0.36594856527219899</v>
      </c>
      <c r="C469">
        <v>0.29336434997998001</v>
      </c>
      <c r="D469">
        <v>0.28590657129275199</v>
      </c>
      <c r="E469">
        <v>7.8304262028766697E-2</v>
      </c>
      <c r="F469">
        <v>3.4493499999999999</v>
      </c>
      <c r="G469">
        <v>3.2855260097469801</v>
      </c>
    </row>
    <row r="470" spans="1:7" x14ac:dyDescent="0.25">
      <c r="A470">
        <v>4.8122974677477401</v>
      </c>
      <c r="B470">
        <v>0.36347151891665502</v>
      </c>
      <c r="C470">
        <v>0.295531765554297</v>
      </c>
      <c r="D470">
        <v>0.28794927445906998</v>
      </c>
      <c r="E470">
        <v>7.8304262028766697E-2</v>
      </c>
      <c r="F470">
        <v>3.4493499999999999</v>
      </c>
      <c r="G470">
        <v>3.2855260097469801</v>
      </c>
    </row>
    <row r="471" spans="1:7" x14ac:dyDescent="0.25">
      <c r="A471">
        <v>4.8225801546446396</v>
      </c>
      <c r="B471">
        <v>0.360994472561112</v>
      </c>
      <c r="C471">
        <v>0.29769918112861399</v>
      </c>
      <c r="D471">
        <v>0.28999197762538897</v>
      </c>
      <c r="E471">
        <v>7.8304262028766697E-2</v>
      </c>
      <c r="F471">
        <v>3.4493499999999999</v>
      </c>
      <c r="G471">
        <v>3.2855260097469801</v>
      </c>
    </row>
    <row r="472" spans="1:7" x14ac:dyDescent="0.25">
      <c r="A472">
        <v>4.83286284154154</v>
      </c>
      <c r="B472">
        <v>0.35897254725921801</v>
      </c>
      <c r="C472">
        <v>0.29986659670293198</v>
      </c>
      <c r="D472">
        <v>0.29203468079170802</v>
      </c>
      <c r="E472">
        <v>7.8304262028766697E-2</v>
      </c>
      <c r="F472">
        <v>3.4493499999999999</v>
      </c>
      <c r="G472">
        <v>3.2855260097469801</v>
      </c>
    </row>
    <row r="473" spans="1:7" x14ac:dyDescent="0.25">
      <c r="A473">
        <v>4.8431455284384297</v>
      </c>
      <c r="B473">
        <v>0.35701155221115199</v>
      </c>
      <c r="C473">
        <v>0.30203401227724902</v>
      </c>
      <c r="D473">
        <v>0.29407738395802702</v>
      </c>
      <c r="E473">
        <v>7.8304262028766697E-2</v>
      </c>
      <c r="F473">
        <v>3.4493499999999999</v>
      </c>
      <c r="G473">
        <v>3.2855260097469801</v>
      </c>
    </row>
    <row r="474" spans="1:7" x14ac:dyDescent="0.25">
      <c r="A474">
        <v>4.8534282153353301</v>
      </c>
      <c r="B474">
        <v>0.35505055716308498</v>
      </c>
      <c r="C474">
        <v>0.30420142785156701</v>
      </c>
      <c r="D474">
        <v>0.29612008712434601</v>
      </c>
      <c r="E474">
        <v>7.8304262028766697E-2</v>
      </c>
      <c r="F474">
        <v>3.4493499999999999</v>
      </c>
      <c r="G474">
        <v>3.2855260097469801</v>
      </c>
    </row>
    <row r="475" spans="1:7" x14ac:dyDescent="0.25">
      <c r="A475">
        <v>4.8637109022322296</v>
      </c>
      <c r="B475">
        <v>0.35308956211501902</v>
      </c>
      <c r="C475">
        <v>0.306368843425884</v>
      </c>
      <c r="D475">
        <v>0.298162790290665</v>
      </c>
      <c r="E475">
        <v>7.8304262028766697E-2</v>
      </c>
      <c r="F475">
        <v>3.4493499999999999</v>
      </c>
      <c r="G475">
        <v>3.2855260097469801</v>
      </c>
    </row>
    <row r="476" spans="1:7" x14ac:dyDescent="0.25">
      <c r="A476">
        <v>4.8739935891291202</v>
      </c>
      <c r="B476">
        <v>0.351128567066953</v>
      </c>
      <c r="C476">
        <v>0.30853625900020099</v>
      </c>
      <c r="D476">
        <v>0.300205493456984</v>
      </c>
      <c r="E476">
        <v>7.8304262028766697E-2</v>
      </c>
      <c r="F476">
        <v>3.4493499999999999</v>
      </c>
      <c r="G476">
        <v>3.2855260097469801</v>
      </c>
    </row>
    <row r="477" spans="1:7" x14ac:dyDescent="0.25">
      <c r="A477">
        <v>4.8842762760260197</v>
      </c>
      <c r="B477">
        <v>0.34916757201888698</v>
      </c>
      <c r="C477">
        <v>0.31070367457451897</v>
      </c>
      <c r="D477">
        <v>0.30224819662330299</v>
      </c>
      <c r="E477">
        <v>7.8304262028766697E-2</v>
      </c>
      <c r="F477">
        <v>3.4493499999999999</v>
      </c>
      <c r="G477">
        <v>3.2855260097469801</v>
      </c>
    </row>
    <row r="478" spans="1:7" x14ac:dyDescent="0.25">
      <c r="A478">
        <v>4.89455896292292</v>
      </c>
      <c r="B478">
        <v>0.34720657697082102</v>
      </c>
      <c r="C478">
        <v>0.31287109014883602</v>
      </c>
      <c r="D478">
        <v>0.30432605533940499</v>
      </c>
      <c r="E478">
        <v>7.8304262028766697E-2</v>
      </c>
      <c r="F478">
        <v>3.4493499999999999</v>
      </c>
      <c r="G478">
        <v>3.2855260097469801</v>
      </c>
    </row>
    <row r="479" spans="1:7" x14ac:dyDescent="0.25">
      <c r="A479">
        <v>4.9048416498198097</v>
      </c>
      <c r="B479">
        <v>0.34524558192275501</v>
      </c>
      <c r="C479">
        <v>0.31503850572315301</v>
      </c>
      <c r="D479">
        <v>0.306516693203152</v>
      </c>
      <c r="E479">
        <v>7.8304262028766697E-2</v>
      </c>
      <c r="F479">
        <v>3.4493499999999999</v>
      </c>
      <c r="G479">
        <v>3.2855260097469801</v>
      </c>
    </row>
    <row r="480" spans="1:7" x14ac:dyDescent="0.25">
      <c r="A480">
        <v>4.9151243367167101</v>
      </c>
      <c r="B480">
        <v>0.34328458687468899</v>
      </c>
      <c r="C480">
        <v>0.31720592129746999</v>
      </c>
      <c r="D480">
        <v>0.30870733106689902</v>
      </c>
      <c r="E480">
        <v>7.8304262028766697E-2</v>
      </c>
      <c r="F480">
        <v>3.4493499999999999</v>
      </c>
      <c r="G480">
        <v>3.2855260097469801</v>
      </c>
    </row>
    <row r="481" spans="1:7" x14ac:dyDescent="0.25">
      <c r="A481">
        <v>4.9254070236136096</v>
      </c>
      <c r="B481">
        <v>0.34132359182662297</v>
      </c>
      <c r="C481">
        <v>0.31937333687178798</v>
      </c>
      <c r="D481">
        <v>0.31089796893064597</v>
      </c>
      <c r="E481">
        <v>7.8304262028766697E-2</v>
      </c>
      <c r="F481">
        <v>3.4493499999999999</v>
      </c>
      <c r="G481">
        <v>3.2855260097469801</v>
      </c>
    </row>
    <row r="482" spans="1:7" x14ac:dyDescent="0.25">
      <c r="A482">
        <v>4.93568971051051</v>
      </c>
      <c r="B482">
        <v>0.33936259677855701</v>
      </c>
      <c r="C482">
        <v>0.32154075244610503</v>
      </c>
      <c r="D482">
        <v>0.31308860679439299</v>
      </c>
      <c r="E482">
        <v>7.8304262028766697E-2</v>
      </c>
      <c r="F482">
        <v>3.4493499999999999</v>
      </c>
      <c r="G482">
        <v>3.2855260097469801</v>
      </c>
    </row>
    <row r="483" spans="1:7" x14ac:dyDescent="0.25">
      <c r="A483">
        <v>4.9459723974073997</v>
      </c>
      <c r="B483">
        <v>0.337401601730491</v>
      </c>
      <c r="C483">
        <v>0.32370816802042202</v>
      </c>
      <c r="D483">
        <v>0.31527924465814</v>
      </c>
      <c r="E483">
        <v>7.8304262028766697E-2</v>
      </c>
      <c r="F483">
        <v>3.4493499999999999</v>
      </c>
      <c r="G483">
        <v>3.2855260097469801</v>
      </c>
    </row>
    <row r="484" spans="1:7" x14ac:dyDescent="0.25">
      <c r="A484">
        <v>4.9562550843043001</v>
      </c>
      <c r="B484">
        <v>0.33544060668242498</v>
      </c>
      <c r="C484">
        <v>0.32589265726997702</v>
      </c>
      <c r="D484">
        <v>0.31746988252188701</v>
      </c>
      <c r="E484">
        <v>7.8304262028766697E-2</v>
      </c>
      <c r="F484">
        <v>3.4493499999999999</v>
      </c>
      <c r="G484">
        <v>3.2855260097469801</v>
      </c>
    </row>
    <row r="485" spans="1:7" x14ac:dyDescent="0.25">
      <c r="A485">
        <v>4.9665377712012004</v>
      </c>
      <c r="B485">
        <v>0.33347961163435902</v>
      </c>
      <c r="C485">
        <v>0.32817618439644902</v>
      </c>
      <c r="D485">
        <v>0.31966052038563503</v>
      </c>
      <c r="E485">
        <v>7.8304262028766697E-2</v>
      </c>
      <c r="F485">
        <v>3.4493499999999999</v>
      </c>
      <c r="G485">
        <v>3.2855260097469801</v>
      </c>
    </row>
    <row r="486" spans="1:7" x14ac:dyDescent="0.25">
      <c r="A486">
        <v>4.9768204580980901</v>
      </c>
      <c r="B486">
        <v>0.331518616586293</v>
      </c>
      <c r="C486">
        <v>0.33045971152292197</v>
      </c>
      <c r="D486">
        <v>0.32185115824938199</v>
      </c>
      <c r="E486">
        <v>7.8304262028766697E-2</v>
      </c>
      <c r="F486">
        <v>3.4493499999999999</v>
      </c>
      <c r="G486">
        <v>3.2855260097469801</v>
      </c>
    </row>
    <row r="487" spans="1:7" x14ac:dyDescent="0.25">
      <c r="A487">
        <v>4.9871031449949896</v>
      </c>
      <c r="B487">
        <v>0.32955762153822699</v>
      </c>
      <c r="C487">
        <v>0.33274323864939398</v>
      </c>
      <c r="D487">
        <v>0.324041796113129</v>
      </c>
      <c r="E487">
        <v>7.8304262028766697E-2</v>
      </c>
      <c r="F487">
        <v>3.4493499999999999</v>
      </c>
      <c r="G487">
        <v>3.2855260097469801</v>
      </c>
    </row>
    <row r="488" spans="1:7" x14ac:dyDescent="0.25">
      <c r="A488">
        <v>4.99738583189189</v>
      </c>
      <c r="B488">
        <v>0.32759662649016102</v>
      </c>
      <c r="C488">
        <v>0.33502676577586599</v>
      </c>
      <c r="D488">
        <v>0.32623243397687601</v>
      </c>
      <c r="E488">
        <v>7.8304262028766697E-2</v>
      </c>
      <c r="F488">
        <v>3.4493499999999999</v>
      </c>
      <c r="G488">
        <v>3.2855260097469801</v>
      </c>
    </row>
    <row r="489" spans="1:7" x14ac:dyDescent="0.25">
      <c r="A489">
        <v>5.0076685187887797</v>
      </c>
      <c r="B489">
        <v>0.32563563144209401</v>
      </c>
      <c r="C489">
        <v>0.33731029290233899</v>
      </c>
      <c r="D489">
        <v>0.32842307184062303</v>
      </c>
      <c r="E489">
        <v>7.8304262028766697E-2</v>
      </c>
      <c r="F489">
        <v>3.4493499999999999</v>
      </c>
      <c r="G489">
        <v>3.2855260097469801</v>
      </c>
    </row>
    <row r="490" spans="1:7" x14ac:dyDescent="0.25">
      <c r="A490">
        <v>5.0179512056856801</v>
      </c>
      <c r="B490">
        <v>0.32367463639402799</v>
      </c>
      <c r="C490">
        <v>0.339593820028811</v>
      </c>
      <c r="D490">
        <v>0.33061370970436998</v>
      </c>
      <c r="E490">
        <v>7.8304262028766697E-2</v>
      </c>
      <c r="F490">
        <v>3.4493499999999999</v>
      </c>
      <c r="G490">
        <v>3.2855260097469801</v>
      </c>
    </row>
    <row r="491" spans="1:7" x14ac:dyDescent="0.25">
      <c r="A491">
        <v>5.0282338925825796</v>
      </c>
      <c r="B491">
        <v>0.32171364134596198</v>
      </c>
      <c r="C491">
        <v>0.34187734715528301</v>
      </c>
      <c r="D491">
        <v>0.332804347568117</v>
      </c>
      <c r="E491">
        <v>7.8304262028766697E-2</v>
      </c>
      <c r="F491">
        <v>3.4493499999999999</v>
      </c>
      <c r="G491">
        <v>3.2855260097469801</v>
      </c>
    </row>
    <row r="492" spans="1:7" x14ac:dyDescent="0.25">
      <c r="A492">
        <v>5.0385165794794702</v>
      </c>
      <c r="B492">
        <v>0.31975264629789601</v>
      </c>
      <c r="C492">
        <v>0.34416087428175501</v>
      </c>
      <c r="D492">
        <v>0.33498580388466698</v>
      </c>
      <c r="E492">
        <v>7.8304262028766697E-2</v>
      </c>
      <c r="F492">
        <v>3.4493499999999999</v>
      </c>
      <c r="G492">
        <v>3.2855260097469801</v>
      </c>
    </row>
    <row r="493" spans="1:7" x14ac:dyDescent="0.25">
      <c r="A493">
        <v>5.0487992663763697</v>
      </c>
      <c r="B493">
        <v>0.31779165124983</v>
      </c>
      <c r="C493">
        <v>0.34644440140822802</v>
      </c>
      <c r="D493">
        <v>0.337153219469637</v>
      </c>
      <c r="E493">
        <v>7.8304262028766697E-2</v>
      </c>
      <c r="F493">
        <v>3.4493499999999999</v>
      </c>
      <c r="G493">
        <v>3.2855260097469801</v>
      </c>
    </row>
    <row r="494" spans="1:7" x14ac:dyDescent="0.25">
      <c r="A494">
        <v>5.05908195327327</v>
      </c>
      <c r="B494">
        <v>0.31583065620176398</v>
      </c>
      <c r="C494">
        <v>0.34872792853470003</v>
      </c>
      <c r="D494">
        <v>0.33932063505460802</v>
      </c>
      <c r="E494">
        <v>7.8304262028766697E-2</v>
      </c>
      <c r="F494">
        <v>3.4493499999999999</v>
      </c>
      <c r="G494">
        <v>3.2855260097469801</v>
      </c>
    </row>
    <row r="495" spans="1:7" x14ac:dyDescent="0.25">
      <c r="A495">
        <v>5.0693646401701598</v>
      </c>
      <c r="B495">
        <v>0.31386966115369802</v>
      </c>
      <c r="C495">
        <v>0.35101145566117198</v>
      </c>
      <c r="D495">
        <v>0.34148805063957799</v>
      </c>
      <c r="E495">
        <v>7.8304262028766697E-2</v>
      </c>
      <c r="F495">
        <v>3.4493499999999999</v>
      </c>
      <c r="G495">
        <v>3.2855260097469801</v>
      </c>
    </row>
    <row r="496" spans="1:7" x14ac:dyDescent="0.25">
      <c r="A496">
        <v>5.0796473270670601</v>
      </c>
      <c r="B496">
        <v>0.311908666105632</v>
      </c>
      <c r="C496">
        <v>0.35329498278764498</v>
      </c>
      <c r="D496">
        <v>0.34365546622454901</v>
      </c>
      <c r="E496">
        <v>7.8304262028766697E-2</v>
      </c>
      <c r="F496">
        <v>3.4493499999999999</v>
      </c>
      <c r="G496">
        <v>3.2855260097469801</v>
      </c>
    </row>
    <row r="497" spans="1:7" x14ac:dyDescent="0.25">
      <c r="A497">
        <v>5.0899300139639596</v>
      </c>
      <c r="B497">
        <v>0.31049594298240701</v>
      </c>
      <c r="C497">
        <v>0.35533797224248498</v>
      </c>
      <c r="D497">
        <v>0.34582288180951898</v>
      </c>
      <c r="E497">
        <v>7.8304262028766697E-2</v>
      </c>
      <c r="F497">
        <v>3.4493499999999999</v>
      </c>
      <c r="G497">
        <v>3.2855260097469801</v>
      </c>
    </row>
    <row r="498" spans="1:7" x14ac:dyDescent="0.25">
      <c r="A498">
        <v>5.10021270086086</v>
      </c>
      <c r="B498">
        <v>0.30910260439863402</v>
      </c>
      <c r="C498">
        <v>0.35713186494928301</v>
      </c>
      <c r="D498">
        <v>0.34799029739449</v>
      </c>
      <c r="E498">
        <v>7.8304262028766697E-2</v>
      </c>
      <c r="F498">
        <v>3.4493499999999999</v>
      </c>
      <c r="G498">
        <v>3.2855260097469801</v>
      </c>
    </row>
    <row r="499" spans="1:7" x14ac:dyDescent="0.25">
      <c r="A499">
        <v>5.1104953877577497</v>
      </c>
      <c r="B499">
        <v>0.30770926581486102</v>
      </c>
      <c r="C499">
        <v>0.35892575765608198</v>
      </c>
      <c r="D499">
        <v>0.35015771297946002</v>
      </c>
      <c r="E499">
        <v>7.8304262028766697E-2</v>
      </c>
      <c r="F499">
        <v>3.4493499999999999</v>
      </c>
      <c r="G499">
        <v>3.2855260097469801</v>
      </c>
    </row>
    <row r="500" spans="1:7" x14ac:dyDescent="0.25">
      <c r="A500">
        <v>5.1207780746546501</v>
      </c>
      <c r="B500">
        <v>0.30631592723108803</v>
      </c>
      <c r="C500">
        <v>0.36071965036288101</v>
      </c>
      <c r="D500">
        <v>0.35232512856442999</v>
      </c>
      <c r="E500">
        <v>7.8304262028766697E-2</v>
      </c>
      <c r="F500">
        <v>3.4493499999999999</v>
      </c>
      <c r="G500">
        <v>3.2855260097469801</v>
      </c>
    </row>
    <row r="501" spans="1:7" x14ac:dyDescent="0.25">
      <c r="A501">
        <v>5.1310607615515504</v>
      </c>
      <c r="B501">
        <v>0.30492258864731597</v>
      </c>
      <c r="C501">
        <v>0.36251354306967998</v>
      </c>
      <c r="D501">
        <v>0.35449254414940101</v>
      </c>
      <c r="E501">
        <v>7.8304262028766697E-2</v>
      </c>
      <c r="F501">
        <v>3.4493499999999999</v>
      </c>
      <c r="G501">
        <v>3.2855260097469801</v>
      </c>
    </row>
    <row r="502" spans="1:7" x14ac:dyDescent="0.25">
      <c r="A502">
        <v>5.1413434484484402</v>
      </c>
      <c r="B502">
        <v>0.30352925006354298</v>
      </c>
      <c r="C502">
        <v>0.364307435776479</v>
      </c>
      <c r="D502">
        <v>0.35665995973437098</v>
      </c>
      <c r="E502">
        <v>7.8304262028766697E-2</v>
      </c>
      <c r="F502">
        <v>3.4493499999999999</v>
      </c>
      <c r="G502">
        <v>3.2855260097469801</v>
      </c>
    </row>
    <row r="503" spans="1:7" x14ac:dyDescent="0.25">
      <c r="A503">
        <v>5.1516261353453396</v>
      </c>
      <c r="B503">
        <v>0.30213591147976998</v>
      </c>
      <c r="C503">
        <v>0.36610132848327698</v>
      </c>
      <c r="D503">
        <v>0.358827375319342</v>
      </c>
      <c r="E503">
        <v>7.8304262028766697E-2</v>
      </c>
      <c r="F503">
        <v>3.4493499999999999</v>
      </c>
      <c r="G503">
        <v>3.2855260097469801</v>
      </c>
    </row>
    <row r="504" spans="1:7" x14ac:dyDescent="0.25">
      <c r="A504">
        <v>5.16190882224224</v>
      </c>
      <c r="B504">
        <v>0.30074257289599698</v>
      </c>
      <c r="C504">
        <v>0.367895221190076</v>
      </c>
      <c r="D504">
        <v>0.36099479090431202</v>
      </c>
      <c r="E504">
        <v>7.8304262028766697E-2</v>
      </c>
      <c r="F504">
        <v>3.4493499999999999</v>
      </c>
      <c r="G504">
        <v>3.2855260097469801</v>
      </c>
    </row>
    <row r="505" spans="1:7" x14ac:dyDescent="0.25">
      <c r="A505">
        <v>5.1721915091391297</v>
      </c>
      <c r="B505">
        <v>0.29934923431222499</v>
      </c>
      <c r="C505">
        <v>0.36968911389687498</v>
      </c>
      <c r="D505">
        <v>0.36316220648928199</v>
      </c>
      <c r="E505">
        <v>7.8304262028766697E-2</v>
      </c>
      <c r="F505">
        <v>3.4493499999999999</v>
      </c>
      <c r="G505">
        <v>3.2855260097469801</v>
      </c>
    </row>
    <row r="506" spans="1:7" x14ac:dyDescent="0.25">
      <c r="A506">
        <v>5.1824741960360301</v>
      </c>
      <c r="B506">
        <v>0.29795589572845199</v>
      </c>
      <c r="C506">
        <v>0.371483006603674</v>
      </c>
      <c r="D506">
        <v>0.36532962207425301</v>
      </c>
      <c r="E506">
        <v>7.8304262028766697E-2</v>
      </c>
      <c r="F506">
        <v>3.4493499999999999</v>
      </c>
      <c r="G506">
        <v>3.2855260097469801</v>
      </c>
    </row>
    <row r="507" spans="1:7" x14ac:dyDescent="0.25">
      <c r="A507">
        <v>5.1927568829329296</v>
      </c>
      <c r="B507">
        <v>0.296562557144679</v>
      </c>
      <c r="C507">
        <v>0.37327689931047298</v>
      </c>
      <c r="D507">
        <v>0.36670322770414299</v>
      </c>
      <c r="E507">
        <v>7.8304262028766697E-2</v>
      </c>
      <c r="F507">
        <v>3.4493499999999999</v>
      </c>
      <c r="G507">
        <v>3.2855260097469801</v>
      </c>
    </row>
    <row r="508" spans="1:7" x14ac:dyDescent="0.25">
      <c r="A508">
        <v>5.2030395698298202</v>
      </c>
      <c r="B508">
        <v>0.295169218560906</v>
      </c>
      <c r="C508">
        <v>0.375070792017271</v>
      </c>
      <c r="D508">
        <v>0.36807637296578999</v>
      </c>
      <c r="E508">
        <v>7.8304262028766697E-2</v>
      </c>
      <c r="F508">
        <v>3.4493499999999999</v>
      </c>
      <c r="G508">
        <v>3.2855260097469801</v>
      </c>
    </row>
    <row r="509" spans="1:7" x14ac:dyDescent="0.25">
      <c r="A509">
        <v>5.2133222567267197</v>
      </c>
      <c r="B509">
        <v>0.293775879977134</v>
      </c>
      <c r="C509">
        <v>0.37686468472406998</v>
      </c>
      <c r="D509">
        <v>0.36944951822743799</v>
      </c>
      <c r="E509">
        <v>7.8304262028766697E-2</v>
      </c>
      <c r="F509">
        <v>3.4493499999999999</v>
      </c>
      <c r="G509">
        <v>3.2855260097469801</v>
      </c>
    </row>
    <row r="510" spans="1:7" x14ac:dyDescent="0.25">
      <c r="A510">
        <v>5.22360494362362</v>
      </c>
      <c r="B510">
        <v>0.29238254139336101</v>
      </c>
      <c r="C510">
        <v>0.378658577430869</v>
      </c>
      <c r="D510">
        <v>0.37082266348908499</v>
      </c>
      <c r="E510">
        <v>7.8304262028766697E-2</v>
      </c>
      <c r="F510">
        <v>3.4493499999999999</v>
      </c>
      <c r="G510">
        <v>3.2855260097469801</v>
      </c>
    </row>
    <row r="511" spans="1:7" x14ac:dyDescent="0.25">
      <c r="A511">
        <v>5.2338876305205204</v>
      </c>
      <c r="B511">
        <v>0.29098920280958801</v>
      </c>
      <c r="C511">
        <v>0.38045247013766798</v>
      </c>
      <c r="D511">
        <v>0.37219580875073199</v>
      </c>
      <c r="E511">
        <v>7.8304262028766697E-2</v>
      </c>
      <c r="F511">
        <v>3.4493499999999999</v>
      </c>
      <c r="G511">
        <v>3.2855260097469801</v>
      </c>
    </row>
    <row r="512" spans="1:7" x14ac:dyDescent="0.25">
      <c r="A512">
        <v>5.2441703174174101</v>
      </c>
      <c r="B512">
        <v>0.28959586422581501</v>
      </c>
      <c r="C512">
        <v>0.38185635237263299</v>
      </c>
      <c r="D512">
        <v>0.373568954012379</v>
      </c>
      <c r="E512">
        <v>7.8304262028766697E-2</v>
      </c>
      <c r="F512">
        <v>3.4493499999999999</v>
      </c>
      <c r="G512">
        <v>3.2855260097469801</v>
      </c>
    </row>
    <row r="513" spans="1:7" x14ac:dyDescent="0.25">
      <c r="A513">
        <v>5.2544530043143096</v>
      </c>
      <c r="B513">
        <v>0.28844359197621799</v>
      </c>
      <c r="C513">
        <v>0.38293015408167502</v>
      </c>
      <c r="D513">
        <v>0.374942099274026</v>
      </c>
      <c r="E513">
        <v>7.8304262028766697E-2</v>
      </c>
      <c r="F513">
        <v>3.4493499999999999</v>
      </c>
      <c r="G513">
        <v>3.2855260097469801</v>
      </c>
    </row>
    <row r="514" spans="1:7" x14ac:dyDescent="0.25">
      <c r="A514">
        <v>5.26473569121121</v>
      </c>
      <c r="B514">
        <v>0.287729059385882</v>
      </c>
      <c r="C514">
        <v>0.384003955790717</v>
      </c>
      <c r="D514">
        <v>0.376315244535673</v>
      </c>
      <c r="E514">
        <v>7.8304262028766697E-2</v>
      </c>
      <c r="F514">
        <v>3.4493499999999999</v>
      </c>
      <c r="G514">
        <v>3.2855260097469801</v>
      </c>
    </row>
    <row r="515" spans="1:7" x14ac:dyDescent="0.25">
      <c r="A515">
        <v>5.2750183781080997</v>
      </c>
      <c r="B515">
        <v>0.28701452679554601</v>
      </c>
      <c r="C515">
        <v>0.38507775749975998</v>
      </c>
      <c r="D515">
        <v>0.37768838979732</v>
      </c>
      <c r="E515">
        <v>7.8304262028766697E-2</v>
      </c>
      <c r="F515">
        <v>3.4493499999999999</v>
      </c>
      <c r="G515">
        <v>3.2855260097469801</v>
      </c>
    </row>
    <row r="516" spans="1:7" x14ac:dyDescent="0.25">
      <c r="A516">
        <v>5.2853010650050001</v>
      </c>
      <c r="B516">
        <v>0.28629999420521002</v>
      </c>
      <c r="C516">
        <v>0.38615155920880201</v>
      </c>
      <c r="D516">
        <v>0.379061535058967</v>
      </c>
      <c r="E516">
        <v>7.8304262028766697E-2</v>
      </c>
      <c r="F516">
        <v>3.4493499999999999</v>
      </c>
      <c r="G516">
        <v>3.2855260097469801</v>
      </c>
    </row>
    <row r="517" spans="1:7" x14ac:dyDescent="0.25">
      <c r="A517">
        <v>5.2955837519018996</v>
      </c>
      <c r="B517">
        <v>0.28558546161487403</v>
      </c>
      <c r="C517">
        <v>0.38722536091784399</v>
      </c>
      <c r="D517">
        <v>0.380434680320614</v>
      </c>
      <c r="E517">
        <v>7.8304262028766697E-2</v>
      </c>
      <c r="F517">
        <v>3.4493499999999999</v>
      </c>
      <c r="G517">
        <v>3.2855260097469801</v>
      </c>
    </row>
    <row r="518" spans="1:7" x14ac:dyDescent="0.25">
      <c r="A518">
        <v>5.3058664387987902</v>
      </c>
      <c r="B518">
        <v>0.28487092902453798</v>
      </c>
      <c r="C518">
        <v>0.38829916262688602</v>
      </c>
      <c r="D518">
        <v>0.38180782558226101</v>
      </c>
      <c r="E518">
        <v>7.8304262028766697E-2</v>
      </c>
      <c r="F518">
        <v>3.4493499999999999</v>
      </c>
      <c r="G518">
        <v>3.2855260097469801</v>
      </c>
    </row>
    <row r="519" spans="1:7" x14ac:dyDescent="0.25">
      <c r="A519">
        <v>5.3161491256956896</v>
      </c>
      <c r="B519">
        <v>0.28415639643420199</v>
      </c>
      <c r="C519">
        <v>0.38937296433592899</v>
      </c>
      <c r="D519">
        <v>0.38318097084390801</v>
      </c>
      <c r="E519">
        <v>7.8304262028766697E-2</v>
      </c>
      <c r="F519">
        <v>3.4493499999999999</v>
      </c>
      <c r="G519">
        <v>3.2855260097469801</v>
      </c>
    </row>
    <row r="520" spans="1:7" x14ac:dyDescent="0.25">
      <c r="A520">
        <v>5.32643181259259</v>
      </c>
      <c r="B520">
        <v>0.28344186384386599</v>
      </c>
      <c r="C520">
        <v>0.39044676604497103</v>
      </c>
      <c r="D520">
        <v>0.38455411610555501</v>
      </c>
      <c r="E520">
        <v>7.8304262028766697E-2</v>
      </c>
      <c r="F520">
        <v>3.4493499999999999</v>
      </c>
      <c r="G520">
        <v>3.2855260097469801</v>
      </c>
    </row>
    <row r="521" spans="1:7" x14ac:dyDescent="0.25">
      <c r="A521">
        <v>5.3367144994894797</v>
      </c>
      <c r="B521">
        <v>0.28272733125353</v>
      </c>
      <c r="C521">
        <v>0.391520567754013</v>
      </c>
      <c r="D521">
        <v>0.38592726136720201</v>
      </c>
      <c r="E521">
        <v>7.8304262028766697E-2</v>
      </c>
      <c r="F521">
        <v>3.4493499999999999</v>
      </c>
      <c r="G521">
        <v>3.2855260097469801</v>
      </c>
    </row>
    <row r="522" spans="1:7" x14ac:dyDescent="0.25">
      <c r="A522">
        <v>5.3469971863863801</v>
      </c>
      <c r="B522">
        <v>0.28201279866319401</v>
      </c>
      <c r="C522">
        <v>0.39259436946305498</v>
      </c>
      <c r="D522">
        <v>0.38730040662884901</v>
      </c>
      <c r="E522">
        <v>7.8304262028766697E-2</v>
      </c>
      <c r="F522">
        <v>3.4493499999999999</v>
      </c>
      <c r="G522">
        <v>3.2855260097469801</v>
      </c>
    </row>
    <row r="523" spans="1:7" x14ac:dyDescent="0.25">
      <c r="A523">
        <v>5.3572798732832796</v>
      </c>
      <c r="B523">
        <v>0.28129826607285802</v>
      </c>
      <c r="C523">
        <v>0.39366817117209801</v>
      </c>
      <c r="D523">
        <v>0.38867355189049602</v>
      </c>
      <c r="E523">
        <v>7.8304262028766697E-2</v>
      </c>
      <c r="F523">
        <v>3.4493499999999999</v>
      </c>
      <c r="G523">
        <v>3.2855260097469801</v>
      </c>
    </row>
    <row r="524" spans="1:7" x14ac:dyDescent="0.25">
      <c r="A524">
        <v>5.36756256018018</v>
      </c>
      <c r="B524">
        <v>0.28098256099999902</v>
      </c>
      <c r="C524">
        <v>0.39474197288113999</v>
      </c>
      <c r="D524">
        <v>0.39004669715214302</v>
      </c>
      <c r="E524">
        <v>7.8304262028766697E-2</v>
      </c>
      <c r="F524">
        <v>3.4493499999999999</v>
      </c>
      <c r="G524">
        <v>3.2855260097469801</v>
      </c>
    </row>
    <row r="525" spans="1:7" x14ac:dyDescent="0.25">
      <c r="A525">
        <v>5.3778452470770697</v>
      </c>
      <c r="B525">
        <v>0.28098256099999902</v>
      </c>
      <c r="C525">
        <v>0.39581577459018202</v>
      </c>
      <c r="D525">
        <v>0.39141984241379002</v>
      </c>
      <c r="E525">
        <v>7.8304262028766697E-2</v>
      </c>
      <c r="F525">
        <v>3.4493499999999999</v>
      </c>
      <c r="G525">
        <v>3.2855260097469801</v>
      </c>
    </row>
    <row r="526" spans="1:7" x14ac:dyDescent="0.25">
      <c r="A526">
        <v>5.3881279339739701</v>
      </c>
      <c r="B526">
        <v>0.28098256099999902</v>
      </c>
      <c r="C526">
        <v>0.396889576299224</v>
      </c>
      <c r="D526">
        <v>0.391725615465567</v>
      </c>
      <c r="E526">
        <v>7.8304262028766697E-2</v>
      </c>
      <c r="F526">
        <v>3.4493499999999999</v>
      </c>
      <c r="G526">
        <v>3.2855260097469801</v>
      </c>
    </row>
    <row r="527" spans="1:7" x14ac:dyDescent="0.25">
      <c r="A527">
        <v>5.3984106208708704</v>
      </c>
      <c r="B527">
        <v>0.28098256099999902</v>
      </c>
      <c r="C527">
        <v>0.39770610345269503</v>
      </c>
      <c r="D527">
        <v>0.39190894948390098</v>
      </c>
      <c r="E527">
        <v>7.8304262028766697E-2</v>
      </c>
      <c r="F527">
        <v>3.4493499999999999</v>
      </c>
      <c r="G527">
        <v>3.2855260097469801</v>
      </c>
    </row>
    <row r="528" spans="1:7" x14ac:dyDescent="0.25">
      <c r="A528">
        <v>5.4086933077677601</v>
      </c>
      <c r="B528">
        <v>0.28098256099999902</v>
      </c>
      <c r="C528">
        <v>0.39768985970026</v>
      </c>
      <c r="D528">
        <v>0.39209228350223602</v>
      </c>
      <c r="E528">
        <v>7.8304262028766697E-2</v>
      </c>
      <c r="F528">
        <v>3.4493499999999999</v>
      </c>
      <c r="G528">
        <v>3.2855260097469801</v>
      </c>
    </row>
    <row r="529" spans="1:7" x14ac:dyDescent="0.25">
      <c r="A529">
        <v>5.4189759946646596</v>
      </c>
      <c r="B529">
        <v>0.28098256099999902</v>
      </c>
      <c r="C529">
        <v>0.39767361594782502</v>
      </c>
      <c r="D529">
        <v>0.392275617520571</v>
      </c>
      <c r="E529">
        <v>7.8304262028766697E-2</v>
      </c>
      <c r="F529">
        <v>3.4493499999999999</v>
      </c>
      <c r="G529">
        <v>3.2855260097469801</v>
      </c>
    </row>
    <row r="530" spans="1:7" x14ac:dyDescent="0.25">
      <c r="A530">
        <v>5.42925868156156</v>
      </c>
      <c r="B530">
        <v>0.28098256099999902</v>
      </c>
      <c r="C530">
        <v>0.39765737219538999</v>
      </c>
      <c r="D530">
        <v>0.39245895153890598</v>
      </c>
      <c r="E530">
        <v>7.8304262028766697E-2</v>
      </c>
      <c r="F530">
        <v>3.4493499999999999</v>
      </c>
      <c r="G530">
        <v>3.2855260097469801</v>
      </c>
    </row>
    <row r="531" spans="1:7" x14ac:dyDescent="0.25">
      <c r="A531">
        <v>5.4395413684584497</v>
      </c>
      <c r="B531">
        <v>0.28098256099999902</v>
      </c>
      <c r="C531">
        <v>0.39764112844295502</v>
      </c>
      <c r="D531">
        <v>0.39264228555724101</v>
      </c>
      <c r="E531">
        <v>7.8304262028766697E-2</v>
      </c>
      <c r="F531">
        <v>3.4493499999999999</v>
      </c>
      <c r="G531">
        <v>3.2855260097469801</v>
      </c>
    </row>
    <row r="532" spans="1:7" x14ac:dyDescent="0.25">
      <c r="A532">
        <v>5.4498240553553501</v>
      </c>
      <c r="B532">
        <v>0.28098256099999902</v>
      </c>
      <c r="C532">
        <v>0.39762488469051999</v>
      </c>
      <c r="D532">
        <v>0.39282561957557499</v>
      </c>
      <c r="E532">
        <v>7.8304262028766697E-2</v>
      </c>
      <c r="F532">
        <v>3.4493499999999999</v>
      </c>
      <c r="G532">
        <v>3.2855260097469801</v>
      </c>
    </row>
    <row r="533" spans="1:7" x14ac:dyDescent="0.25">
      <c r="A533">
        <v>5.4601067422522496</v>
      </c>
      <c r="B533">
        <v>0.28098256099999902</v>
      </c>
      <c r="C533">
        <v>0.39760864093808501</v>
      </c>
      <c r="D533">
        <v>0.39300895359391003</v>
      </c>
      <c r="E533">
        <v>7.8304262028766697E-2</v>
      </c>
      <c r="F533">
        <v>3.4493499999999999</v>
      </c>
      <c r="G533">
        <v>3.2855260097469801</v>
      </c>
    </row>
    <row r="534" spans="1:7" x14ac:dyDescent="0.25">
      <c r="A534">
        <v>5.4703894291491402</v>
      </c>
      <c r="B534">
        <v>0.28098256099999902</v>
      </c>
      <c r="C534">
        <v>0.39759239718564998</v>
      </c>
      <c r="D534">
        <v>0.39319228761224501</v>
      </c>
      <c r="E534">
        <v>7.8304262028766697E-2</v>
      </c>
      <c r="F534">
        <v>3.4493499999999999</v>
      </c>
      <c r="G534">
        <v>3.2855260097469801</v>
      </c>
    </row>
    <row r="535" spans="1:7" x14ac:dyDescent="0.25">
      <c r="A535">
        <v>5.4806721160460397</v>
      </c>
      <c r="B535">
        <v>0.28098256099999902</v>
      </c>
      <c r="C535">
        <v>0.39757615343321501</v>
      </c>
      <c r="D535">
        <v>0.39337562163057999</v>
      </c>
      <c r="E535">
        <v>7.8304262028766697E-2</v>
      </c>
      <c r="F535">
        <v>3.4493499999999999</v>
      </c>
      <c r="G535">
        <v>3.2855260097469801</v>
      </c>
    </row>
    <row r="536" spans="1:7" x14ac:dyDescent="0.25">
      <c r="A536">
        <v>5.49095480294294</v>
      </c>
      <c r="B536">
        <v>0.28098256099999902</v>
      </c>
      <c r="C536">
        <v>0.39755990968077998</v>
      </c>
      <c r="D536">
        <v>0.39355895564891502</v>
      </c>
      <c r="E536">
        <v>7.8304262028766697E-2</v>
      </c>
      <c r="F536">
        <v>3.4493499999999999</v>
      </c>
      <c r="G536">
        <v>3.2855260097469801</v>
      </c>
    </row>
    <row r="537" spans="1:7" x14ac:dyDescent="0.25">
      <c r="A537">
        <v>5.5012374898398297</v>
      </c>
      <c r="B537">
        <v>0.28098256099999902</v>
      </c>
      <c r="C537">
        <v>0.397543665928345</v>
      </c>
      <c r="D537">
        <v>0.393742289667249</v>
      </c>
      <c r="E537">
        <v>7.8304262028766697E-2</v>
      </c>
      <c r="F537">
        <v>3.4493499999999999</v>
      </c>
      <c r="G537">
        <v>3.2855260097469801</v>
      </c>
    </row>
    <row r="538" spans="1:7" x14ac:dyDescent="0.25">
      <c r="A538">
        <v>5.5115201767367301</v>
      </c>
      <c r="B538">
        <v>0.28098256099999902</v>
      </c>
      <c r="C538">
        <v>0.39752742217590897</v>
      </c>
      <c r="D538">
        <v>0.39392562368558398</v>
      </c>
      <c r="E538">
        <v>7.8304262028766697E-2</v>
      </c>
      <c r="F538">
        <v>3.4493499999999999</v>
      </c>
      <c r="G538">
        <v>3.2855260097469801</v>
      </c>
    </row>
    <row r="539" spans="1:7" x14ac:dyDescent="0.25">
      <c r="A539">
        <v>5.5218028636336296</v>
      </c>
      <c r="B539">
        <v>0.28098256099999902</v>
      </c>
      <c r="C539">
        <v>0.397511178423474</v>
      </c>
      <c r="D539">
        <v>0.39410895770391902</v>
      </c>
      <c r="E539">
        <v>7.8304262028766697E-2</v>
      </c>
      <c r="F539">
        <v>3.4493499999999999</v>
      </c>
      <c r="G539">
        <v>3.2855260097469801</v>
      </c>
    </row>
    <row r="540" spans="1:7" x14ac:dyDescent="0.25">
      <c r="A540">
        <v>5.53208555053053</v>
      </c>
      <c r="B540">
        <v>0.28098256099999902</v>
      </c>
      <c r="C540">
        <v>0.39749493467103902</v>
      </c>
      <c r="D540">
        <v>0.394292291722254</v>
      </c>
      <c r="E540">
        <v>7.8304262028766697E-2</v>
      </c>
      <c r="F540">
        <v>3.4493499999999999</v>
      </c>
      <c r="G540">
        <v>3.2855260097469801</v>
      </c>
    </row>
    <row r="541" spans="1:7" x14ac:dyDescent="0.25">
      <c r="A541">
        <v>5.5423682374274197</v>
      </c>
      <c r="B541">
        <v>0.28098256099999902</v>
      </c>
      <c r="C541">
        <v>0.39747869091860399</v>
      </c>
      <c r="D541">
        <v>0.39447562574058898</v>
      </c>
      <c r="E541">
        <v>7.8304262028766697E-2</v>
      </c>
      <c r="F541">
        <v>3.4493499999999999</v>
      </c>
      <c r="G541">
        <v>3.2855260097469801</v>
      </c>
    </row>
    <row r="542" spans="1:7" x14ac:dyDescent="0.25">
      <c r="A542">
        <v>5.5526509243243201</v>
      </c>
      <c r="B542">
        <v>0.28098256099999902</v>
      </c>
      <c r="C542">
        <v>0.39746244716616902</v>
      </c>
      <c r="D542">
        <v>0.39465895975892301</v>
      </c>
      <c r="E542">
        <v>7.8304262028766697E-2</v>
      </c>
      <c r="F542">
        <v>3.4493499999999999</v>
      </c>
      <c r="G542">
        <v>3.2855260097469801</v>
      </c>
    </row>
    <row r="543" spans="1:7" x14ac:dyDescent="0.25">
      <c r="A543">
        <v>5.5629336112212204</v>
      </c>
      <c r="B543">
        <v>0.28098256099999902</v>
      </c>
      <c r="C543">
        <v>0.39744620341373399</v>
      </c>
      <c r="D543">
        <v>0.39484229377725799</v>
      </c>
      <c r="E543">
        <v>7.8304262028766697E-2</v>
      </c>
      <c r="F543">
        <v>3.4493499999999999</v>
      </c>
      <c r="G543">
        <v>3.2855260097469801</v>
      </c>
    </row>
    <row r="544" spans="1:7" x14ac:dyDescent="0.25">
      <c r="A544">
        <v>5.5732162981181101</v>
      </c>
      <c r="B544">
        <v>0.28098256099999902</v>
      </c>
      <c r="C544">
        <v>0.39742995966129901</v>
      </c>
      <c r="D544">
        <v>0.39502562779559303</v>
      </c>
      <c r="E544">
        <v>7.8304262028766697E-2</v>
      </c>
      <c r="F544">
        <v>3.4493499999999999</v>
      </c>
      <c r="G544">
        <v>3.2855260097469801</v>
      </c>
    </row>
    <row r="545" spans="1:7" x14ac:dyDescent="0.25">
      <c r="A545">
        <v>5.5834989850150096</v>
      </c>
      <c r="B545">
        <v>0.28098256099999902</v>
      </c>
      <c r="C545">
        <v>0.39741371590886398</v>
      </c>
      <c r="D545">
        <v>0.39520896181392801</v>
      </c>
      <c r="E545">
        <v>7.8304262028766697E-2</v>
      </c>
      <c r="F545">
        <v>3.4493499999999999</v>
      </c>
      <c r="G545">
        <v>3.2855260097469801</v>
      </c>
    </row>
    <row r="546" spans="1:7" x14ac:dyDescent="0.25">
      <c r="A546">
        <v>5.59378167191191</v>
      </c>
      <c r="B546">
        <v>0.28098256099999902</v>
      </c>
      <c r="C546">
        <v>0.39739747215642901</v>
      </c>
      <c r="D546">
        <v>0.39539229583226299</v>
      </c>
      <c r="E546">
        <v>7.8304262028766697E-2</v>
      </c>
      <c r="F546">
        <v>3.4493499999999999</v>
      </c>
      <c r="G546">
        <v>3.2855260097469801</v>
      </c>
    </row>
    <row r="547" spans="1:7" x14ac:dyDescent="0.25">
      <c r="A547">
        <v>5.6040643588087997</v>
      </c>
      <c r="B547">
        <v>0.28098256099999902</v>
      </c>
      <c r="C547">
        <v>0.39738122840399398</v>
      </c>
      <c r="D547">
        <v>0.39557562985059802</v>
      </c>
      <c r="E547">
        <v>7.8304262028766697E-2</v>
      </c>
      <c r="F547">
        <v>3.4493499999999999</v>
      </c>
      <c r="G547">
        <v>3.2855260097469801</v>
      </c>
    </row>
    <row r="548" spans="1:7" x14ac:dyDescent="0.25">
      <c r="A548">
        <v>5.6143470457057001</v>
      </c>
      <c r="B548">
        <v>0.28098256099999902</v>
      </c>
      <c r="C548">
        <v>0.39736498465155801</v>
      </c>
      <c r="D548">
        <v>0.395758963868932</v>
      </c>
      <c r="E548">
        <v>7.8304262028766697E-2</v>
      </c>
      <c r="F548">
        <v>3.4493499999999999</v>
      </c>
      <c r="G548">
        <v>3.2855260097469801</v>
      </c>
    </row>
    <row r="549" spans="1:7" x14ac:dyDescent="0.25">
      <c r="A549">
        <v>5.6246297326025996</v>
      </c>
      <c r="B549">
        <v>0.28098256099999902</v>
      </c>
      <c r="C549">
        <v>0.39734874089912298</v>
      </c>
      <c r="D549">
        <v>0.39594229788726698</v>
      </c>
      <c r="E549">
        <v>7.8304262028766697E-2</v>
      </c>
      <c r="F549">
        <v>3.4493499999999999</v>
      </c>
      <c r="G549">
        <v>3.2855260097469801</v>
      </c>
    </row>
    <row r="550" spans="1:7" x14ac:dyDescent="0.25">
      <c r="A550">
        <v>5.6349124194994902</v>
      </c>
      <c r="B550">
        <v>0.28098256099999902</v>
      </c>
      <c r="C550">
        <v>0.397332497146688</v>
      </c>
      <c r="D550">
        <v>0.39612563190560202</v>
      </c>
      <c r="E550">
        <v>7.8304262028766697E-2</v>
      </c>
      <c r="F550">
        <v>3.4493499999999999</v>
      </c>
      <c r="G550">
        <v>3.2855260097469801</v>
      </c>
    </row>
    <row r="551" spans="1:7" x14ac:dyDescent="0.25">
      <c r="A551">
        <v>5.6451951063963897</v>
      </c>
      <c r="B551">
        <v>0.28098256099999902</v>
      </c>
      <c r="C551">
        <v>0.39731625339425303</v>
      </c>
      <c r="D551">
        <v>0.396308965923937</v>
      </c>
      <c r="E551">
        <v>4.1425953063936802E-3</v>
      </c>
      <c r="F551">
        <v>3.4493499999999999</v>
      </c>
      <c r="G551">
        <v>3.2855260097469801</v>
      </c>
    </row>
    <row r="552" spans="1:7" x14ac:dyDescent="0.25">
      <c r="A552">
        <v>5.65547779329329</v>
      </c>
      <c r="B552">
        <v>0.28098256099999902</v>
      </c>
      <c r="C552">
        <v>0.397300009641818</v>
      </c>
      <c r="D552">
        <v>0.39649229994227198</v>
      </c>
      <c r="E552">
        <v>4.1425953063936802E-3</v>
      </c>
      <c r="F552">
        <v>3.4493499999999999</v>
      </c>
      <c r="G552">
        <v>3.2855260097469801</v>
      </c>
    </row>
    <row r="553" spans="1:7" x14ac:dyDescent="0.25">
      <c r="A553">
        <v>5.6657604801901797</v>
      </c>
      <c r="B553">
        <v>0.28098256099999902</v>
      </c>
      <c r="C553">
        <v>0.39728376588938302</v>
      </c>
      <c r="D553">
        <v>0.39667563396060601</v>
      </c>
      <c r="E553">
        <v>4.1425953063936802E-3</v>
      </c>
      <c r="F553">
        <v>3.4493499999999999</v>
      </c>
      <c r="G553">
        <v>3.2855260097469801</v>
      </c>
    </row>
    <row r="554" spans="1:7" x14ac:dyDescent="0.25">
      <c r="A554">
        <v>5.6760431670870801</v>
      </c>
      <c r="B554">
        <v>0.28098256099999902</v>
      </c>
      <c r="C554">
        <v>0.39726752213694799</v>
      </c>
      <c r="D554">
        <v>0.39685896797894099</v>
      </c>
      <c r="E554">
        <v>4.1425953063936802E-3</v>
      </c>
      <c r="F554">
        <v>3.4493499999999999</v>
      </c>
      <c r="G554">
        <v>3.2855260097469801</v>
      </c>
    </row>
    <row r="555" spans="1:7" x14ac:dyDescent="0.25">
      <c r="A555">
        <v>5.6863258539839796</v>
      </c>
      <c r="B555">
        <v>0.28098256099999902</v>
      </c>
      <c r="C555">
        <v>0.396436522550073</v>
      </c>
      <c r="D555">
        <v>0.39704230199727603</v>
      </c>
      <c r="E555">
        <v>4.1425953063936802E-3</v>
      </c>
      <c r="F555">
        <v>3.4493499999999999</v>
      </c>
      <c r="G555">
        <v>3.2855260097469801</v>
      </c>
    </row>
    <row r="556" spans="1:7" x14ac:dyDescent="0.25">
      <c r="A556">
        <v>5.69660854088088</v>
      </c>
      <c r="B556">
        <v>0.28098256099999902</v>
      </c>
      <c r="C556">
        <v>0.39543667310890102</v>
      </c>
      <c r="D556">
        <v>0.39722563601561101</v>
      </c>
      <c r="E556">
        <v>4.1425953063936802E-3</v>
      </c>
      <c r="F556">
        <v>3.4493499999999999</v>
      </c>
      <c r="G556">
        <v>3.2855260097469801</v>
      </c>
    </row>
    <row r="557" spans="1:7" x14ac:dyDescent="0.25">
      <c r="A557">
        <v>5.7068912277777697</v>
      </c>
      <c r="B557">
        <v>0.28098256099999902</v>
      </c>
      <c r="C557">
        <v>0.39443682366772898</v>
      </c>
      <c r="D557">
        <v>0.39702762560562199</v>
      </c>
      <c r="E557">
        <v>4.1425953063936802E-3</v>
      </c>
      <c r="F557">
        <v>3.4493499999999999</v>
      </c>
      <c r="G557">
        <v>3.2855260097469801</v>
      </c>
    </row>
    <row r="558" spans="1:7" x14ac:dyDescent="0.25">
      <c r="A558">
        <v>5.7171739146746701</v>
      </c>
      <c r="B558">
        <v>0.28098256099999902</v>
      </c>
      <c r="C558">
        <v>0.39343697422655699</v>
      </c>
      <c r="D558">
        <v>0.39607845977832701</v>
      </c>
      <c r="E558">
        <v>4.1425953063936802E-3</v>
      </c>
      <c r="F558">
        <v>3.4493499999999999</v>
      </c>
      <c r="G558">
        <v>3.2855260097469801</v>
      </c>
    </row>
    <row r="559" spans="1:7" x14ac:dyDescent="0.25">
      <c r="A559">
        <v>5.7274566015715704</v>
      </c>
      <c r="B559">
        <v>0.28098256099999902</v>
      </c>
      <c r="C559">
        <v>0.39243712478538501</v>
      </c>
      <c r="D559">
        <v>0.39512929395103302</v>
      </c>
      <c r="E559">
        <v>4.1425953063936802E-3</v>
      </c>
      <c r="F559">
        <v>3.4493499999999999</v>
      </c>
      <c r="G559">
        <v>3.2855260097469801</v>
      </c>
    </row>
    <row r="560" spans="1:7" x14ac:dyDescent="0.25">
      <c r="A560">
        <v>5.7377392884684602</v>
      </c>
      <c r="B560">
        <v>0.28098256099999902</v>
      </c>
      <c r="C560">
        <v>0.39143727534421302</v>
      </c>
      <c r="D560">
        <v>0.39418012812373798</v>
      </c>
      <c r="E560">
        <v>4.1425953063936802E-3</v>
      </c>
      <c r="F560">
        <v>3.4493499999999999</v>
      </c>
      <c r="G560">
        <v>3.2855260097469801</v>
      </c>
    </row>
    <row r="561" spans="1:7" x14ac:dyDescent="0.25">
      <c r="A561">
        <v>5.7480219753653596</v>
      </c>
      <c r="B561">
        <v>0.28098256099999902</v>
      </c>
      <c r="C561">
        <v>0.39043742590304098</v>
      </c>
      <c r="D561">
        <v>0.393230962296443</v>
      </c>
      <c r="E561">
        <v>4.1425953063936802E-3</v>
      </c>
      <c r="F561">
        <v>3.4493499999999999</v>
      </c>
      <c r="G561">
        <v>3.2855260097469801</v>
      </c>
    </row>
    <row r="562" spans="1:7" x14ac:dyDescent="0.25">
      <c r="A562">
        <v>5.75830466226226</v>
      </c>
      <c r="B562">
        <v>0.28098256099999902</v>
      </c>
      <c r="C562">
        <v>0.389437576461868</v>
      </c>
      <c r="D562">
        <v>0.39228179646914901</v>
      </c>
      <c r="E562">
        <v>4.1425953063936802E-3</v>
      </c>
      <c r="F562">
        <v>3.4493499999999999</v>
      </c>
      <c r="G562">
        <v>3.2855260097469801</v>
      </c>
    </row>
    <row r="563" spans="1:7" x14ac:dyDescent="0.25">
      <c r="A563">
        <v>5.7685873491591497</v>
      </c>
      <c r="B563">
        <v>0.28098256099999902</v>
      </c>
      <c r="C563">
        <v>0.38843772702069601</v>
      </c>
      <c r="D563">
        <v>0.39133263064185397</v>
      </c>
      <c r="E563">
        <v>4.1425953063936802E-3</v>
      </c>
      <c r="F563">
        <v>3.4493499999999999</v>
      </c>
      <c r="G563">
        <v>3.2855260097469801</v>
      </c>
    </row>
    <row r="564" spans="1:7" x14ac:dyDescent="0.25">
      <c r="A564">
        <v>5.7788700360560501</v>
      </c>
      <c r="B564">
        <v>0.28163279325979701</v>
      </c>
      <c r="C564">
        <v>0.38743787757952403</v>
      </c>
      <c r="D564">
        <v>0.39038346481455999</v>
      </c>
      <c r="E564">
        <v>4.1425953063936802E-3</v>
      </c>
      <c r="F564">
        <v>3.4493499999999999</v>
      </c>
      <c r="G564">
        <v>3.2855260097469801</v>
      </c>
    </row>
    <row r="565" spans="1:7" x14ac:dyDescent="0.25">
      <c r="A565">
        <v>5.7891527229529496</v>
      </c>
      <c r="B565">
        <v>0.28257183746872</v>
      </c>
      <c r="C565">
        <v>0.38643802813835199</v>
      </c>
      <c r="D565">
        <v>0.389434298987265</v>
      </c>
      <c r="E565">
        <v>4.1425953063936802E-3</v>
      </c>
      <c r="F565">
        <v>3.4493499999999999</v>
      </c>
      <c r="G565">
        <v>3.2855260097469801</v>
      </c>
    </row>
    <row r="566" spans="1:7" x14ac:dyDescent="0.25">
      <c r="A566">
        <v>5.7994354098498402</v>
      </c>
      <c r="B566">
        <v>0.28351088167764299</v>
      </c>
      <c r="C566">
        <v>0.38543817869718</v>
      </c>
      <c r="D566">
        <v>0.38848513315997002</v>
      </c>
      <c r="E566">
        <v>4.1425953063936802E-3</v>
      </c>
      <c r="F566">
        <v>3.4493499999999999</v>
      </c>
      <c r="G566">
        <v>3.2855260097469801</v>
      </c>
    </row>
    <row r="567" spans="1:7" x14ac:dyDescent="0.25">
      <c r="A567">
        <v>5.8097180967467397</v>
      </c>
      <c r="B567">
        <v>0.28444992588656598</v>
      </c>
      <c r="C567">
        <v>0.38443832925600802</v>
      </c>
      <c r="D567">
        <v>0.38753596733267598</v>
      </c>
      <c r="E567">
        <v>4.1425953063936802E-3</v>
      </c>
      <c r="F567">
        <v>3.4493499999999999</v>
      </c>
      <c r="G567">
        <v>3.2855260097469801</v>
      </c>
    </row>
    <row r="568" spans="1:7" x14ac:dyDescent="0.25">
      <c r="A568">
        <v>5.82000078364364</v>
      </c>
      <c r="B568">
        <v>0.28538897009548903</v>
      </c>
      <c r="C568">
        <v>0.38343847981483598</v>
      </c>
      <c r="D568">
        <v>0.38658680150538099</v>
      </c>
      <c r="E568">
        <v>4.1425953063936802E-3</v>
      </c>
      <c r="F568">
        <v>3.4493499999999999</v>
      </c>
      <c r="G568">
        <v>3.2855260097469801</v>
      </c>
    </row>
    <row r="569" spans="1:7" x14ac:dyDescent="0.25">
      <c r="A569">
        <v>5.8302834705405404</v>
      </c>
      <c r="B569">
        <v>0.28632801430441202</v>
      </c>
      <c r="C569">
        <v>0.38243863037366399</v>
      </c>
      <c r="D569">
        <v>0.38563763567808601</v>
      </c>
      <c r="E569">
        <v>4.1425953063936802E-3</v>
      </c>
      <c r="F569">
        <v>3.4493499999999999</v>
      </c>
      <c r="G569">
        <v>3.2855260097469801</v>
      </c>
    </row>
    <row r="570" spans="1:7" x14ac:dyDescent="0.25">
      <c r="A570">
        <v>5.8405661574374301</v>
      </c>
      <c r="B570">
        <v>0.28726705851333501</v>
      </c>
      <c r="C570">
        <v>0.38143878093249201</v>
      </c>
      <c r="D570">
        <v>0.38468846985079203</v>
      </c>
      <c r="E570">
        <v>4.1425953063936802E-3</v>
      </c>
      <c r="F570">
        <v>3.4493499999999999</v>
      </c>
      <c r="G570">
        <v>3.2855260097469801</v>
      </c>
    </row>
    <row r="571" spans="1:7" x14ac:dyDescent="0.25">
      <c r="A571">
        <v>5.8508488443343296</v>
      </c>
      <c r="B571">
        <v>0.288206102722258</v>
      </c>
      <c r="C571">
        <v>0.38043893149132002</v>
      </c>
      <c r="D571">
        <v>0.38373930402349699</v>
      </c>
      <c r="E571">
        <v>4.1425953063936802E-3</v>
      </c>
      <c r="F571">
        <v>3.4493499999999999</v>
      </c>
      <c r="G571">
        <v>3.2855260097469801</v>
      </c>
    </row>
    <row r="572" spans="1:7" x14ac:dyDescent="0.25">
      <c r="A572">
        <v>5.86113153123123</v>
      </c>
      <c r="B572">
        <v>0.28914514693118099</v>
      </c>
      <c r="C572">
        <v>0.37943908205014798</v>
      </c>
      <c r="D572">
        <v>0.382790138196203</v>
      </c>
      <c r="E572">
        <v>4.1425953063936802E-3</v>
      </c>
      <c r="F572">
        <v>3.4493499999999999</v>
      </c>
      <c r="G572">
        <v>3.2855260097469801</v>
      </c>
    </row>
    <row r="573" spans="1:7" x14ac:dyDescent="0.25">
      <c r="A573">
        <v>5.8714142181281197</v>
      </c>
      <c r="B573">
        <v>0.29008419114010298</v>
      </c>
      <c r="C573">
        <v>0.378439232608976</v>
      </c>
      <c r="D573">
        <v>0.38184097236890802</v>
      </c>
      <c r="E573">
        <v>4.1425953063936802E-3</v>
      </c>
      <c r="F573">
        <v>3.4493499999999999</v>
      </c>
      <c r="G573">
        <v>3.2855260097469801</v>
      </c>
    </row>
    <row r="574" spans="1:7" x14ac:dyDescent="0.25">
      <c r="A574">
        <v>5.8816969050250201</v>
      </c>
      <c r="B574">
        <v>0.29102323534902602</v>
      </c>
      <c r="C574">
        <v>0.37743938316780401</v>
      </c>
      <c r="D574">
        <v>0.38089180654161298</v>
      </c>
      <c r="E574">
        <v>4.1425953063936802E-3</v>
      </c>
      <c r="F574">
        <v>3.4493499999999999</v>
      </c>
      <c r="G574">
        <v>3.2855260097469801</v>
      </c>
    </row>
    <row r="575" spans="1:7" x14ac:dyDescent="0.25">
      <c r="A575">
        <v>5.8919795919219196</v>
      </c>
      <c r="B575">
        <v>0.29196227955794901</v>
      </c>
      <c r="C575">
        <v>0.37643953372663203</v>
      </c>
      <c r="D575">
        <v>0.37994264071431899</v>
      </c>
      <c r="E575">
        <v>4.1425953063936802E-3</v>
      </c>
      <c r="F575">
        <v>3.4493499999999999</v>
      </c>
      <c r="G575">
        <v>3.2855260097469801</v>
      </c>
    </row>
    <row r="576" spans="1:7" x14ac:dyDescent="0.25">
      <c r="A576">
        <v>5.9022622788188102</v>
      </c>
      <c r="B576">
        <v>0.292901323766872</v>
      </c>
      <c r="C576">
        <v>0.37543968428545998</v>
      </c>
      <c r="D576">
        <v>0.37899347488702401</v>
      </c>
      <c r="E576">
        <v>4.1425953063936802E-3</v>
      </c>
      <c r="F576">
        <v>3.4493499999999999</v>
      </c>
      <c r="G576">
        <v>3.2855260097469801</v>
      </c>
    </row>
    <row r="577" spans="1:7" x14ac:dyDescent="0.25">
      <c r="A577">
        <v>5.9125449657157096</v>
      </c>
      <c r="B577">
        <v>0.29384036797579499</v>
      </c>
      <c r="C577">
        <v>0.374439834844288</v>
      </c>
      <c r="D577">
        <v>0.37804430905973002</v>
      </c>
      <c r="E577">
        <v>4.1425953063936802E-3</v>
      </c>
      <c r="F577">
        <v>3.4493499999999999</v>
      </c>
      <c r="G577">
        <v>3.2855260097469801</v>
      </c>
    </row>
    <row r="578" spans="1:7" x14ac:dyDescent="0.25">
      <c r="A578">
        <v>5.92282765261261</v>
      </c>
      <c r="B578">
        <v>0.29477941218471798</v>
      </c>
      <c r="C578">
        <v>0.37343998540311601</v>
      </c>
      <c r="D578">
        <v>0.37709514323243498</v>
      </c>
      <c r="E578">
        <v>4.1425953063936802E-3</v>
      </c>
      <c r="F578">
        <v>3.4493499999999999</v>
      </c>
      <c r="G578">
        <v>3.2855260097469801</v>
      </c>
    </row>
    <row r="579" spans="1:7" x14ac:dyDescent="0.25">
      <c r="A579">
        <v>5.9331103395094997</v>
      </c>
      <c r="B579">
        <v>0.29571845639364103</v>
      </c>
      <c r="C579">
        <v>0.37244013596194397</v>
      </c>
      <c r="D579">
        <v>0.37614597740514</v>
      </c>
      <c r="E579">
        <v>4.1425953063936802E-3</v>
      </c>
      <c r="F579">
        <v>3.4493499999999999</v>
      </c>
      <c r="G579">
        <v>3.2855260097469801</v>
      </c>
    </row>
    <row r="580" spans="1:7" x14ac:dyDescent="0.25">
      <c r="A580">
        <v>5.9433930264064001</v>
      </c>
      <c r="B580">
        <v>0.29665750060256402</v>
      </c>
      <c r="C580">
        <v>0.37144028652077199</v>
      </c>
      <c r="D580">
        <v>0.375170187921198</v>
      </c>
      <c r="E580">
        <v>4.1425953063936802E-3</v>
      </c>
      <c r="F580">
        <v>3.4493499999999999</v>
      </c>
      <c r="G580">
        <v>3.2855260097469801</v>
      </c>
    </row>
    <row r="581" spans="1:7" x14ac:dyDescent="0.25">
      <c r="A581">
        <v>5.9536757133032996</v>
      </c>
      <c r="B581">
        <v>0.29759654481148701</v>
      </c>
      <c r="C581">
        <v>0.37036903043179098</v>
      </c>
      <c r="D581">
        <v>0.37389523757785897</v>
      </c>
      <c r="E581">
        <v>4.1425953063936802E-3</v>
      </c>
      <c r="F581">
        <v>3.4493499999999999</v>
      </c>
      <c r="G581">
        <v>3.2855260097469801</v>
      </c>
    </row>
    <row r="582" spans="1:7" x14ac:dyDescent="0.25">
      <c r="A582">
        <v>5.9639584002002</v>
      </c>
      <c r="B582">
        <v>0.29853558902041</v>
      </c>
      <c r="C582">
        <v>0.36908490271830302</v>
      </c>
      <c r="D582">
        <v>0.37262028723452001</v>
      </c>
      <c r="E582">
        <v>4.1425953063936802E-3</v>
      </c>
      <c r="F582">
        <v>3.4493499999999999</v>
      </c>
      <c r="G582">
        <v>3.2855260097469801</v>
      </c>
    </row>
    <row r="583" spans="1:7" x14ac:dyDescent="0.25">
      <c r="A583">
        <v>5.9742410870970897</v>
      </c>
      <c r="B583">
        <v>0.29947463322933299</v>
      </c>
      <c r="C583">
        <v>0.36780077500481501</v>
      </c>
      <c r="D583">
        <v>0.37134533689118099</v>
      </c>
      <c r="E583">
        <v>4.1425953063936802E-3</v>
      </c>
      <c r="F583">
        <v>3.4493499999999999</v>
      </c>
      <c r="G583">
        <v>3.2855260097469801</v>
      </c>
    </row>
    <row r="584" spans="1:7" x14ac:dyDescent="0.25">
      <c r="A584">
        <v>5.98452377399399</v>
      </c>
      <c r="B584">
        <v>0.30041367743825598</v>
      </c>
      <c r="C584">
        <v>0.36651664729132699</v>
      </c>
      <c r="D584">
        <v>0.37007038654784202</v>
      </c>
      <c r="E584">
        <v>4.1425953063936802E-3</v>
      </c>
      <c r="F584">
        <v>3.4493499999999999</v>
      </c>
      <c r="G584">
        <v>3.2855260097469801</v>
      </c>
    </row>
    <row r="585" spans="1:7" x14ac:dyDescent="0.25">
      <c r="A585">
        <v>5.9948064608908904</v>
      </c>
      <c r="B585">
        <v>0.30135272164717902</v>
      </c>
      <c r="C585">
        <v>0.36523251957783898</v>
      </c>
      <c r="D585">
        <v>0.368795436204503</v>
      </c>
      <c r="E585">
        <v>4.1425953063936802E-3</v>
      </c>
      <c r="F585">
        <v>3.4493499999999999</v>
      </c>
      <c r="G585">
        <v>3.2855260097469801</v>
      </c>
    </row>
    <row r="586" spans="1:7" x14ac:dyDescent="0.25">
      <c r="A586">
        <v>6.0050891477877801</v>
      </c>
      <c r="B586">
        <v>0.30229176585610201</v>
      </c>
      <c r="C586">
        <v>0.36394839186435102</v>
      </c>
      <c r="D586">
        <v>0.36752048586116398</v>
      </c>
      <c r="E586">
        <v>4.1425953063936802E-3</v>
      </c>
      <c r="F586">
        <v>3.4493499999999999</v>
      </c>
      <c r="G586">
        <v>3.2855260097469801</v>
      </c>
    </row>
    <row r="587" spans="1:7" x14ac:dyDescent="0.25">
      <c r="A587">
        <v>6.0153718346846796</v>
      </c>
      <c r="B587">
        <v>0.303230810065025</v>
      </c>
      <c r="C587">
        <v>0.362664264150864</v>
      </c>
      <c r="D587">
        <v>0.36624553551782502</v>
      </c>
      <c r="E587">
        <v>4.1425953063936802E-3</v>
      </c>
      <c r="F587">
        <v>3.4493499999999999</v>
      </c>
      <c r="G587">
        <v>3.2855260097469801</v>
      </c>
    </row>
    <row r="588" spans="1:7" x14ac:dyDescent="0.25">
      <c r="A588">
        <v>6.02565452158158</v>
      </c>
      <c r="B588">
        <v>0.30416985427394799</v>
      </c>
      <c r="C588">
        <v>0.36138013643737599</v>
      </c>
      <c r="D588">
        <v>0.364970585174486</v>
      </c>
      <c r="E588">
        <v>4.1425953063936802E-3</v>
      </c>
      <c r="F588">
        <v>3.4493499999999999</v>
      </c>
      <c r="G588">
        <v>3.2855260097469801</v>
      </c>
    </row>
    <row r="589" spans="1:7" x14ac:dyDescent="0.25">
      <c r="A589">
        <v>6.0359372084784697</v>
      </c>
      <c r="B589">
        <v>0.30510889848287098</v>
      </c>
      <c r="C589">
        <v>0.36009600872388797</v>
      </c>
      <c r="D589">
        <v>0.36369563483114697</v>
      </c>
      <c r="E589">
        <v>4.1425953063936802E-3</v>
      </c>
      <c r="F589">
        <v>3.4493499999999999</v>
      </c>
      <c r="G589">
        <v>3.2855260097469801</v>
      </c>
    </row>
    <row r="590" spans="1:7" x14ac:dyDescent="0.25">
      <c r="A590">
        <v>6.0462198953753701</v>
      </c>
      <c r="B590">
        <v>0.30604794269179397</v>
      </c>
      <c r="C590">
        <v>0.35881188101040001</v>
      </c>
      <c r="D590">
        <v>0.36242068448780801</v>
      </c>
      <c r="E590">
        <v>4.1425953063936802E-3</v>
      </c>
      <c r="F590">
        <v>3.4493499999999999</v>
      </c>
      <c r="G590">
        <v>3.2855260097469801</v>
      </c>
    </row>
    <row r="591" spans="1:7" x14ac:dyDescent="0.25">
      <c r="A591">
        <v>6.0565025822722696</v>
      </c>
      <c r="B591">
        <v>0.30698698690071702</v>
      </c>
      <c r="C591">
        <v>0.357527753296912</v>
      </c>
      <c r="D591">
        <v>0.36114573414446799</v>
      </c>
      <c r="E591">
        <v>4.1425953063936802E-3</v>
      </c>
      <c r="F591">
        <v>3.4493499999999999</v>
      </c>
      <c r="G591">
        <v>3.2855260097469801</v>
      </c>
    </row>
    <row r="592" spans="1:7" x14ac:dyDescent="0.25">
      <c r="A592">
        <v>6.0667852691691602</v>
      </c>
      <c r="B592">
        <v>0.30792603110964001</v>
      </c>
      <c r="C592">
        <v>0.35624362558342398</v>
      </c>
      <c r="D592">
        <v>0.35987078380112902</v>
      </c>
      <c r="E592">
        <v>4.1425953063936802E-3</v>
      </c>
      <c r="F592">
        <v>3.4493499999999999</v>
      </c>
      <c r="G592">
        <v>3.2855260097469801</v>
      </c>
    </row>
    <row r="593" spans="1:7" x14ac:dyDescent="0.25">
      <c r="A593">
        <v>6.0770679560660597</v>
      </c>
      <c r="B593">
        <v>0.308865075318563</v>
      </c>
      <c r="C593">
        <v>0.35495949786993602</v>
      </c>
      <c r="D593">
        <v>0.35859583345779</v>
      </c>
      <c r="E593">
        <v>4.1425953063936802E-3</v>
      </c>
      <c r="F593">
        <v>3.4493499999999999</v>
      </c>
      <c r="G593">
        <v>3.2855260097469801</v>
      </c>
    </row>
    <row r="594" spans="1:7" x14ac:dyDescent="0.25">
      <c r="A594">
        <v>6.08735064296296</v>
      </c>
      <c r="B594">
        <v>0.30980411952748599</v>
      </c>
      <c r="C594">
        <v>0.35367537015644801</v>
      </c>
      <c r="D594">
        <v>0.35732088311445098</v>
      </c>
      <c r="E594">
        <v>4.1425953063936802E-3</v>
      </c>
      <c r="F594">
        <v>3.4493499999999999</v>
      </c>
      <c r="G594">
        <v>3.2855260097469801</v>
      </c>
    </row>
    <row r="595" spans="1:7" x14ac:dyDescent="0.25">
      <c r="A595">
        <v>6.0976333298598497</v>
      </c>
      <c r="B595">
        <v>0.31074316373640898</v>
      </c>
      <c r="C595">
        <v>0.35239124244296</v>
      </c>
      <c r="D595">
        <v>0.35607648199623798</v>
      </c>
      <c r="E595">
        <v>4.1425953063936802E-3</v>
      </c>
      <c r="F595">
        <v>3.4493499999999999</v>
      </c>
      <c r="G595">
        <v>3.2855260097469801</v>
      </c>
    </row>
    <row r="596" spans="1:7" x14ac:dyDescent="0.25">
      <c r="A596">
        <v>6.1079160167567501</v>
      </c>
      <c r="B596">
        <v>0.31168220794533202</v>
      </c>
      <c r="C596">
        <v>0.35110711472947198</v>
      </c>
      <c r="D596">
        <v>0.354833267456173</v>
      </c>
      <c r="E596">
        <v>4.1425953063936802E-3</v>
      </c>
      <c r="F596">
        <v>3.4493499999999999</v>
      </c>
      <c r="G596">
        <v>3.2855260097469801</v>
      </c>
    </row>
    <row r="597" spans="1:7" x14ac:dyDescent="0.25">
      <c r="A597">
        <v>6.1181987036536496</v>
      </c>
      <c r="B597">
        <v>0.31262125215425501</v>
      </c>
      <c r="C597">
        <v>0.34982298701598402</v>
      </c>
      <c r="D597">
        <v>0.35359005291610801</v>
      </c>
      <c r="E597">
        <v>4.1425953063936802E-3</v>
      </c>
      <c r="F597">
        <v>3.4493499999999999</v>
      </c>
      <c r="G597">
        <v>3.2855260097469801</v>
      </c>
    </row>
    <row r="598" spans="1:7" x14ac:dyDescent="0.25">
      <c r="A598">
        <v>6.12848139055055</v>
      </c>
      <c r="B598">
        <v>0.313560296363177</v>
      </c>
      <c r="C598">
        <v>0.34853885930249601</v>
      </c>
      <c r="D598">
        <v>0.35234683837604303</v>
      </c>
      <c r="E598">
        <v>4.1425953063936802E-3</v>
      </c>
      <c r="F598">
        <v>3.4493499999999999</v>
      </c>
      <c r="G598">
        <v>3.2855260097469801</v>
      </c>
    </row>
    <row r="599" spans="1:7" x14ac:dyDescent="0.25">
      <c r="A599">
        <v>6.1387640774474397</v>
      </c>
      <c r="B599">
        <v>0.31449934057209999</v>
      </c>
      <c r="C599">
        <v>0.347269789292389</v>
      </c>
      <c r="D599">
        <v>0.35110362383597798</v>
      </c>
      <c r="E599">
        <v>4.1425953063936802E-3</v>
      </c>
      <c r="F599">
        <v>3.4493499999999999</v>
      </c>
      <c r="G599">
        <v>3.2855260097469801</v>
      </c>
    </row>
    <row r="600" spans="1:7" x14ac:dyDescent="0.25">
      <c r="A600">
        <v>6.1490467643443401</v>
      </c>
      <c r="B600">
        <v>0.31543838478102298</v>
      </c>
      <c r="C600">
        <v>0.34602381489436002</v>
      </c>
      <c r="D600">
        <v>0.349860409295913</v>
      </c>
      <c r="E600">
        <v>4.1425953063936802E-3</v>
      </c>
      <c r="F600">
        <v>3.4493499999999999</v>
      </c>
      <c r="G600">
        <v>3.2855260097469801</v>
      </c>
    </row>
    <row r="601" spans="1:7" x14ac:dyDescent="0.25">
      <c r="A601">
        <v>6.1593294512412404</v>
      </c>
      <c r="B601">
        <v>0.31637742898994597</v>
      </c>
      <c r="C601">
        <v>0.34477784049633098</v>
      </c>
      <c r="D601">
        <v>0.34861719475584801</v>
      </c>
      <c r="E601">
        <v>4.1425953063936802E-3</v>
      </c>
      <c r="F601">
        <v>3.4493499999999999</v>
      </c>
      <c r="G601">
        <v>3.2855260097469801</v>
      </c>
    </row>
    <row r="602" spans="1:7" x14ac:dyDescent="0.25">
      <c r="A602">
        <v>6.1696121381381301</v>
      </c>
      <c r="B602">
        <v>0.31731647319886902</v>
      </c>
      <c r="C602">
        <v>0.343531866098302</v>
      </c>
      <c r="D602">
        <v>0.34737398021578297</v>
      </c>
      <c r="E602">
        <v>4.1425953063936802E-3</v>
      </c>
      <c r="F602">
        <v>3.4493499999999999</v>
      </c>
      <c r="G602">
        <v>3.2855260097469801</v>
      </c>
    </row>
    <row r="603" spans="1:7" x14ac:dyDescent="0.25">
      <c r="A603">
        <v>6.1798948250350296</v>
      </c>
      <c r="B603">
        <v>0.31825551740779201</v>
      </c>
      <c r="C603">
        <v>0.34228589170027202</v>
      </c>
      <c r="D603">
        <v>0.34613076567571799</v>
      </c>
      <c r="E603">
        <v>4.1425953063936802E-3</v>
      </c>
      <c r="F603">
        <v>3.4493499999999999</v>
      </c>
      <c r="G603">
        <v>3.2855260097469801</v>
      </c>
    </row>
    <row r="604" spans="1:7" x14ac:dyDescent="0.25">
      <c r="A604">
        <v>6.19017751193193</v>
      </c>
      <c r="B604">
        <v>0.319194561616715</v>
      </c>
      <c r="C604">
        <v>0.34103991730224298</v>
      </c>
      <c r="D604">
        <v>0.344887551135653</v>
      </c>
      <c r="E604">
        <v>4.1425953063936802E-3</v>
      </c>
      <c r="F604">
        <v>3.4493499999999999</v>
      </c>
      <c r="G604">
        <v>3.2855260097469801</v>
      </c>
    </row>
    <row r="605" spans="1:7" x14ac:dyDescent="0.25">
      <c r="A605">
        <v>6.2004601988288197</v>
      </c>
      <c r="B605">
        <v>0.32013360582563799</v>
      </c>
      <c r="C605">
        <v>0.339793942904214</v>
      </c>
      <c r="D605">
        <v>0.34364433659558802</v>
      </c>
      <c r="E605">
        <v>4.1425953063936802E-3</v>
      </c>
      <c r="F605">
        <v>3.4493499999999999</v>
      </c>
      <c r="G605">
        <v>3.2855260097469801</v>
      </c>
    </row>
    <row r="606" spans="1:7" x14ac:dyDescent="0.25">
      <c r="A606">
        <v>6.2107428857257201</v>
      </c>
      <c r="B606">
        <v>0.32107265003456098</v>
      </c>
      <c r="C606">
        <v>0.33854796850618502</v>
      </c>
      <c r="D606">
        <v>0.34240112205552298</v>
      </c>
      <c r="E606">
        <v>4.1425953063936802E-3</v>
      </c>
      <c r="F606">
        <v>3.4493499999999999</v>
      </c>
      <c r="G606">
        <v>3.2855260097469801</v>
      </c>
    </row>
    <row r="607" spans="1:7" x14ac:dyDescent="0.25">
      <c r="A607">
        <v>6.2210255726226196</v>
      </c>
      <c r="B607">
        <v>0.32201169424348403</v>
      </c>
      <c r="C607">
        <v>0.33730199410815598</v>
      </c>
      <c r="D607">
        <v>0.34115790751545799</v>
      </c>
      <c r="E607">
        <v>4.1425953063936802E-3</v>
      </c>
      <c r="F607">
        <v>3.4493499999999999</v>
      </c>
      <c r="G607">
        <v>3.2855260097469801</v>
      </c>
    </row>
    <row r="608" spans="1:7" x14ac:dyDescent="0.25">
      <c r="A608">
        <v>6.2313082595195102</v>
      </c>
      <c r="B608">
        <v>0.32295073845240702</v>
      </c>
      <c r="C608">
        <v>0.336056019710127</v>
      </c>
      <c r="D608">
        <v>0.33991469297539301</v>
      </c>
      <c r="E608">
        <v>4.1425953063936802E-3</v>
      </c>
      <c r="F608">
        <v>3.4493499999999999</v>
      </c>
      <c r="G608">
        <v>3.2855260097469801</v>
      </c>
    </row>
    <row r="609" spans="1:7" x14ac:dyDescent="0.25">
      <c r="A609">
        <v>6.2415909464164097</v>
      </c>
      <c r="B609">
        <v>0.32388978266133001</v>
      </c>
      <c r="C609">
        <v>0.33481004531209702</v>
      </c>
      <c r="D609">
        <v>0.338707038713356</v>
      </c>
      <c r="E609">
        <v>4.1425953063936802E-3</v>
      </c>
      <c r="F609">
        <v>3.4493499999999999</v>
      </c>
      <c r="G609">
        <v>3.2855260097469801</v>
      </c>
    </row>
    <row r="610" spans="1:7" x14ac:dyDescent="0.25">
      <c r="A610">
        <v>6.25187363331331</v>
      </c>
      <c r="B610">
        <v>0.324828826870253</v>
      </c>
      <c r="C610">
        <v>0.33356407091406798</v>
      </c>
      <c r="D610">
        <v>0.33756684422903299</v>
      </c>
      <c r="E610">
        <v>4.1425953063936802E-3</v>
      </c>
      <c r="F610">
        <v>3.4493499999999999</v>
      </c>
      <c r="G610">
        <v>3.2855260097469801</v>
      </c>
    </row>
    <row r="611" spans="1:7" x14ac:dyDescent="0.25">
      <c r="A611">
        <v>6.2621563202101997</v>
      </c>
      <c r="B611">
        <v>0.32576787107917599</v>
      </c>
      <c r="C611">
        <v>0.332318096516039</v>
      </c>
      <c r="D611">
        <v>0.33642664974470898</v>
      </c>
      <c r="E611">
        <v>4.1425953063936802E-3</v>
      </c>
      <c r="F611">
        <v>3.4493499999999999</v>
      </c>
      <c r="G611">
        <v>3.2855260097469801</v>
      </c>
    </row>
    <row r="612" spans="1:7" x14ac:dyDescent="0.25">
      <c r="A612">
        <v>6.2724390071071001</v>
      </c>
      <c r="B612">
        <v>0.32670691528809898</v>
      </c>
      <c r="C612">
        <v>0.33107212211801001</v>
      </c>
      <c r="D612">
        <v>0.33528645526038597</v>
      </c>
      <c r="E612">
        <v>4.1425953063936802E-3</v>
      </c>
      <c r="F612">
        <v>3.4493499999999999</v>
      </c>
      <c r="G612">
        <v>3.2855260097469801</v>
      </c>
    </row>
    <row r="613" spans="1:7" x14ac:dyDescent="0.25">
      <c r="A613">
        <v>6.2827216940039996</v>
      </c>
      <c r="B613">
        <v>0.32764595949702202</v>
      </c>
      <c r="C613">
        <v>0.32982614771998098</v>
      </c>
      <c r="D613">
        <v>0.33414626077606202</v>
      </c>
      <c r="E613">
        <v>4.1425953063936802E-3</v>
      </c>
      <c r="F613">
        <v>3.4493499999999999</v>
      </c>
      <c r="G613">
        <v>3.2855260097469801</v>
      </c>
    </row>
    <row r="614" spans="1:7" x14ac:dyDescent="0.25">
      <c r="A614">
        <v>6.2930043809009</v>
      </c>
      <c r="B614">
        <v>0.32858500370594501</v>
      </c>
      <c r="C614">
        <v>0.328580173321951</v>
      </c>
      <c r="D614">
        <v>0.33300606629173901</v>
      </c>
      <c r="E614">
        <v>4.1425953063936802E-3</v>
      </c>
      <c r="F614">
        <v>3.4493499999999999</v>
      </c>
      <c r="G614">
        <v>3.2855260097469801</v>
      </c>
    </row>
    <row r="615" spans="1:7" x14ac:dyDescent="0.25">
      <c r="A615">
        <v>6.3032870677977897</v>
      </c>
      <c r="B615">
        <v>0.329524047914868</v>
      </c>
      <c r="C615">
        <v>0.32733419892392202</v>
      </c>
      <c r="D615">
        <v>0.331865871807416</v>
      </c>
      <c r="E615">
        <v>4.1425953063936802E-3</v>
      </c>
      <c r="F615">
        <v>3.4493499999999999</v>
      </c>
      <c r="G615">
        <v>3.2855260097469801</v>
      </c>
    </row>
    <row r="616" spans="1:7" x14ac:dyDescent="0.25">
      <c r="A616">
        <v>6.3135697546946901</v>
      </c>
      <c r="B616">
        <v>0.33046309212379099</v>
      </c>
      <c r="C616">
        <v>0.32608822452589298</v>
      </c>
      <c r="D616">
        <v>0.33072567732309299</v>
      </c>
      <c r="E616">
        <v>4.1425953063936802E-3</v>
      </c>
      <c r="F616">
        <v>3.4493499999999999</v>
      </c>
      <c r="G616">
        <v>3.2855260097469801</v>
      </c>
    </row>
    <row r="617" spans="1:7" x14ac:dyDescent="0.25">
      <c r="A617">
        <v>6.3238524415915904</v>
      </c>
      <c r="B617">
        <v>0.33140213633271398</v>
      </c>
      <c r="C617">
        <v>0.324842250127864</v>
      </c>
      <c r="D617">
        <v>0.32958548283876898</v>
      </c>
      <c r="E617">
        <v>4.1425953063936802E-3</v>
      </c>
      <c r="F617">
        <v>3.4493499999999999</v>
      </c>
      <c r="G617">
        <v>3.2855260097469801</v>
      </c>
    </row>
    <row r="618" spans="1:7" x14ac:dyDescent="0.25">
      <c r="A618">
        <v>6.3341351284884801</v>
      </c>
      <c r="B618">
        <v>0.33234118054163703</v>
      </c>
      <c r="C618">
        <v>0.32359627572983501</v>
      </c>
      <c r="D618">
        <v>0.32844528835444597</v>
      </c>
      <c r="E618">
        <v>4.1425953063936802E-3</v>
      </c>
      <c r="F618">
        <v>3.4493499999999999</v>
      </c>
      <c r="G618">
        <v>3.2855260097469801</v>
      </c>
    </row>
    <row r="619" spans="1:7" x14ac:dyDescent="0.25">
      <c r="A619">
        <v>6.3444178153853796</v>
      </c>
      <c r="B619">
        <v>0.33328022475056002</v>
      </c>
      <c r="C619">
        <v>0.32237096477502297</v>
      </c>
      <c r="D619">
        <v>0.32730509387012202</v>
      </c>
      <c r="E619">
        <v>4.1425953063936802E-3</v>
      </c>
      <c r="F619">
        <v>3.4493499999999999</v>
      </c>
      <c r="G619">
        <v>3.2855260097469801</v>
      </c>
    </row>
    <row r="620" spans="1:7" x14ac:dyDescent="0.25">
      <c r="A620">
        <v>6.35470050228228</v>
      </c>
      <c r="B620">
        <v>0.33421926895948301</v>
      </c>
      <c r="C620">
        <v>0.32156905489326199</v>
      </c>
      <c r="D620">
        <v>0.32616489938579901</v>
      </c>
      <c r="E620">
        <v>4.1425953063936802E-3</v>
      </c>
      <c r="F620">
        <v>3.4493499999999999</v>
      </c>
      <c r="G620">
        <v>3.2855260097469801</v>
      </c>
    </row>
    <row r="621" spans="1:7" x14ac:dyDescent="0.25">
      <c r="A621">
        <v>6.3649831891791697</v>
      </c>
      <c r="B621">
        <v>0.335158313168406</v>
      </c>
      <c r="C621">
        <v>0.3207671450115</v>
      </c>
      <c r="D621">
        <v>0.325024704901476</v>
      </c>
      <c r="E621">
        <v>4.1425953063936802E-3</v>
      </c>
      <c r="F621">
        <v>3.4493499999999999</v>
      </c>
      <c r="G621">
        <v>3.2855260097469801</v>
      </c>
    </row>
    <row r="622" spans="1:7" x14ac:dyDescent="0.25">
      <c r="A622">
        <v>6.3752658760760701</v>
      </c>
      <c r="B622">
        <v>0.33609735737732899</v>
      </c>
      <c r="C622">
        <v>0.31996523512973901</v>
      </c>
      <c r="D622">
        <v>0.32388451041715299</v>
      </c>
      <c r="E622">
        <v>4.1425953063936802E-3</v>
      </c>
      <c r="F622">
        <v>3.4493499999999999</v>
      </c>
      <c r="G622">
        <v>3.2855260097469801</v>
      </c>
    </row>
    <row r="623" spans="1:7" x14ac:dyDescent="0.25">
      <c r="A623">
        <v>6.3855485629729696</v>
      </c>
      <c r="B623">
        <v>0.33703640158625198</v>
      </c>
      <c r="C623">
        <v>0.31916332524797802</v>
      </c>
      <c r="D623">
        <v>0.32274431593282898</v>
      </c>
      <c r="E623">
        <v>4.1425953063936802E-3</v>
      </c>
      <c r="F623">
        <v>3.4493499999999999</v>
      </c>
      <c r="G623">
        <v>3.2855260097469801</v>
      </c>
    </row>
    <row r="624" spans="1:7" x14ac:dyDescent="0.25">
      <c r="A624">
        <v>6.3958312498698602</v>
      </c>
      <c r="B624">
        <v>0.33797544579517402</v>
      </c>
      <c r="C624">
        <v>0.31836141536621598</v>
      </c>
      <c r="D624">
        <v>0.32160412144850598</v>
      </c>
      <c r="E624">
        <v>4.1425953063936802E-3</v>
      </c>
      <c r="F624">
        <v>3.4493499999999999</v>
      </c>
      <c r="G624">
        <v>3.2855260097469801</v>
      </c>
    </row>
    <row r="625" spans="1:7" x14ac:dyDescent="0.25">
      <c r="A625">
        <v>6.4061139367667597</v>
      </c>
      <c r="B625">
        <v>0.33891449000409801</v>
      </c>
      <c r="C625">
        <v>0.317559505484455</v>
      </c>
      <c r="D625">
        <v>0.32046392696418202</v>
      </c>
      <c r="E625">
        <v>4.1425953063936802E-3</v>
      </c>
      <c r="F625">
        <v>3.4493499999999999</v>
      </c>
      <c r="G625">
        <v>3.2855260097469801</v>
      </c>
    </row>
    <row r="626" spans="1:7" x14ac:dyDescent="0.25">
      <c r="A626">
        <v>6.41639662366366</v>
      </c>
      <c r="B626">
        <v>0.33985353421302</v>
      </c>
      <c r="C626">
        <v>0.31675759560269401</v>
      </c>
      <c r="D626">
        <v>0.31959006869491802</v>
      </c>
      <c r="E626">
        <v>4.1425953063936802E-3</v>
      </c>
      <c r="F626">
        <v>3.4493499999999999</v>
      </c>
      <c r="G626">
        <v>3.2855260097469801</v>
      </c>
    </row>
    <row r="627" spans="1:7" x14ac:dyDescent="0.25">
      <c r="A627">
        <v>6.4266793105605604</v>
      </c>
      <c r="B627">
        <v>0.34079257842194299</v>
      </c>
      <c r="C627">
        <v>0.31595568572093202</v>
      </c>
      <c r="D627">
        <v>0.31872848734077702</v>
      </c>
      <c r="E627">
        <v>4.1425953063936802E-3</v>
      </c>
      <c r="F627">
        <v>3.4493499999999999</v>
      </c>
      <c r="G627">
        <v>3.2855260097469801</v>
      </c>
    </row>
    <row r="628" spans="1:7" x14ac:dyDescent="0.25">
      <c r="A628">
        <v>6.4369619974574501</v>
      </c>
      <c r="B628">
        <v>0.34173162263086598</v>
      </c>
      <c r="C628">
        <v>0.31515377583917098</v>
      </c>
      <c r="D628">
        <v>0.31786690598663597</v>
      </c>
      <c r="E628">
        <v>4.1425953063936802E-3</v>
      </c>
      <c r="F628">
        <v>3.4493499999999999</v>
      </c>
      <c r="G628">
        <v>3.2855260097469801</v>
      </c>
    </row>
    <row r="629" spans="1:7" x14ac:dyDescent="0.25">
      <c r="A629">
        <v>6.4472446843543496</v>
      </c>
      <c r="B629">
        <v>0.34267066683978897</v>
      </c>
      <c r="C629">
        <v>0.31435186595740999</v>
      </c>
      <c r="D629">
        <v>0.31700532463249498</v>
      </c>
      <c r="E629">
        <v>4.1425953063936802E-3</v>
      </c>
      <c r="F629">
        <v>3.4493499999999999</v>
      </c>
      <c r="G629">
        <v>3.2855260097469801</v>
      </c>
    </row>
    <row r="630" spans="1:7" x14ac:dyDescent="0.25">
      <c r="A630">
        <v>6.45752737125125</v>
      </c>
      <c r="B630">
        <v>0.34360971104871202</v>
      </c>
      <c r="C630">
        <v>0.31354995607564801</v>
      </c>
      <c r="D630">
        <v>0.31614374327835298</v>
      </c>
      <c r="E630">
        <v>4.1425953063936802E-3</v>
      </c>
      <c r="F630">
        <v>3.4493499999999999</v>
      </c>
      <c r="G630">
        <v>3.2855260097469801</v>
      </c>
    </row>
    <row r="631" spans="1:7" x14ac:dyDescent="0.25">
      <c r="A631">
        <v>6.4678100581481397</v>
      </c>
      <c r="B631">
        <v>0.34454875525763501</v>
      </c>
      <c r="C631">
        <v>0.31274804619388702</v>
      </c>
      <c r="D631">
        <v>0.31528216192421199</v>
      </c>
      <c r="E631">
        <v>4.1425953063936802E-3</v>
      </c>
      <c r="F631">
        <v>3.4493499999999999</v>
      </c>
      <c r="G631">
        <v>3.2855260097469801</v>
      </c>
    </row>
    <row r="632" spans="1:7" x14ac:dyDescent="0.25">
      <c r="A632">
        <v>6.4780927450450401</v>
      </c>
      <c r="B632">
        <v>0.345487799466558</v>
      </c>
      <c r="C632">
        <v>0.31194613631212598</v>
      </c>
      <c r="D632">
        <v>0.314420580570071</v>
      </c>
      <c r="E632">
        <v>4.1425953063936802E-3</v>
      </c>
      <c r="F632">
        <v>3.4493499999999999</v>
      </c>
      <c r="G632">
        <v>3.2855260097469801</v>
      </c>
    </row>
    <row r="633" spans="1:7" x14ac:dyDescent="0.25">
      <c r="A633">
        <v>6.4883754319419404</v>
      </c>
      <c r="B633">
        <v>0.34642684367548099</v>
      </c>
      <c r="C633">
        <v>0.31114422643036499</v>
      </c>
      <c r="D633">
        <v>0.313558999215929</v>
      </c>
      <c r="E633">
        <v>4.1425953063936802E-3</v>
      </c>
      <c r="F633">
        <v>3.4493499999999999</v>
      </c>
      <c r="G633">
        <v>3.2855260097469801</v>
      </c>
    </row>
    <row r="634" spans="1:7" x14ac:dyDescent="0.25">
      <c r="A634">
        <v>6.4986581188388302</v>
      </c>
      <c r="B634">
        <v>0.34736588788440398</v>
      </c>
      <c r="C634">
        <v>0.310342316548603</v>
      </c>
      <c r="D634">
        <v>0.31269741786178801</v>
      </c>
      <c r="E634">
        <v>4.1425953063936802E-3</v>
      </c>
      <c r="F634">
        <v>3.4493499999999999</v>
      </c>
      <c r="G634">
        <v>3.2855260097469801</v>
      </c>
    </row>
    <row r="635" spans="1:7" x14ac:dyDescent="0.25">
      <c r="A635">
        <v>6.5089408057357296</v>
      </c>
      <c r="B635">
        <v>0.34830493209332702</v>
      </c>
      <c r="C635">
        <v>0.30954040666684202</v>
      </c>
      <c r="D635">
        <v>0.31183583650764701</v>
      </c>
      <c r="E635">
        <v>4.1425953063936802E-3</v>
      </c>
      <c r="F635">
        <v>3.4493499999999999</v>
      </c>
      <c r="G635">
        <v>3.2855260097469801</v>
      </c>
    </row>
    <row r="636" spans="1:7" x14ac:dyDescent="0.25">
      <c r="A636">
        <v>6.51922349263263</v>
      </c>
      <c r="B636">
        <v>0.34924397630225001</v>
      </c>
      <c r="C636">
        <v>0.30873849678508097</v>
      </c>
      <c r="D636">
        <v>0.31097425515350602</v>
      </c>
      <c r="E636">
        <v>4.1425953063936802E-3</v>
      </c>
      <c r="F636">
        <v>3.4493499999999999</v>
      </c>
      <c r="G636">
        <v>3.2855260097469801</v>
      </c>
    </row>
    <row r="637" spans="1:7" x14ac:dyDescent="0.25">
      <c r="A637">
        <v>6.5295061795295197</v>
      </c>
      <c r="B637">
        <v>0.350183020511173</v>
      </c>
      <c r="C637">
        <v>0.30793658690331899</v>
      </c>
      <c r="D637">
        <v>0.31011267379936402</v>
      </c>
      <c r="E637">
        <v>4.1425953063936802E-3</v>
      </c>
      <c r="F637">
        <v>3.4493499999999999</v>
      </c>
      <c r="G637">
        <v>3.2855260097469801</v>
      </c>
    </row>
    <row r="638" spans="1:7" x14ac:dyDescent="0.25">
      <c r="A638">
        <v>6.5397888664264201</v>
      </c>
      <c r="B638">
        <v>0.35112206472009599</v>
      </c>
      <c r="C638">
        <v>0.307134677021558</v>
      </c>
      <c r="D638">
        <v>0.30925109244522297</v>
      </c>
      <c r="E638">
        <v>4.1425953063936802E-3</v>
      </c>
      <c r="F638">
        <v>3.4493499999999999</v>
      </c>
      <c r="G638">
        <v>3.2855260097469801</v>
      </c>
    </row>
    <row r="639" spans="1:7" x14ac:dyDescent="0.25">
      <c r="A639">
        <v>6.5500715533233196</v>
      </c>
      <c r="B639">
        <v>0.35206110892901898</v>
      </c>
      <c r="C639">
        <v>0.30652810860268298</v>
      </c>
      <c r="D639">
        <v>0.30838951109108198</v>
      </c>
      <c r="E639">
        <v>4.1425953063936802E-3</v>
      </c>
      <c r="F639">
        <v>3.4493499999999999</v>
      </c>
      <c r="G639">
        <v>3.2855260097469801</v>
      </c>
    </row>
    <row r="640" spans="1:7" x14ac:dyDescent="0.25">
      <c r="A640">
        <v>6.56035424022022</v>
      </c>
      <c r="B640">
        <v>0.35300015313794197</v>
      </c>
      <c r="C640">
        <v>0.30598625471067098</v>
      </c>
      <c r="D640">
        <v>0.30752792973693999</v>
      </c>
      <c r="E640">
        <v>4.1425953063936802E-3</v>
      </c>
      <c r="F640">
        <v>3.4493499999999999</v>
      </c>
      <c r="G640">
        <v>3.2855260097469801</v>
      </c>
    </row>
    <row r="641" spans="1:7" x14ac:dyDescent="0.25">
      <c r="A641">
        <v>6.5706369271171097</v>
      </c>
      <c r="B641">
        <v>0.35393919734686502</v>
      </c>
      <c r="C641">
        <v>0.30544440081865898</v>
      </c>
      <c r="D641">
        <v>0.30667776519953599</v>
      </c>
      <c r="E641">
        <v>4.1425953063936802E-3</v>
      </c>
      <c r="F641">
        <v>3.4493499999999999</v>
      </c>
      <c r="G641">
        <v>3.2855260097469801</v>
      </c>
    </row>
    <row r="642" spans="1:7" x14ac:dyDescent="0.25">
      <c r="A642">
        <v>6.58091961401401</v>
      </c>
      <c r="B642">
        <v>0.35487824155578801</v>
      </c>
      <c r="C642">
        <v>0.30490254692664698</v>
      </c>
      <c r="D642">
        <v>0.306122017615647</v>
      </c>
      <c r="E642">
        <v>4.1425953063936802E-3</v>
      </c>
      <c r="F642">
        <v>3.4493499999999999</v>
      </c>
      <c r="G642">
        <v>3.2855260097469801</v>
      </c>
    </row>
    <row r="643" spans="1:7" x14ac:dyDescent="0.25">
      <c r="A643">
        <v>6.5912023009109104</v>
      </c>
      <c r="B643">
        <v>0.355817285764711</v>
      </c>
      <c r="C643">
        <v>0.30436069303463498</v>
      </c>
      <c r="D643">
        <v>0.30556627003175701</v>
      </c>
      <c r="E643">
        <v>4.1425953063936802E-3</v>
      </c>
      <c r="F643">
        <v>3.4493499999999999</v>
      </c>
      <c r="G643">
        <v>3.2855260097469801</v>
      </c>
    </row>
    <row r="644" spans="1:7" x14ac:dyDescent="0.25">
      <c r="A644">
        <v>6.6014849878078001</v>
      </c>
      <c r="B644">
        <v>0.35675632997363399</v>
      </c>
      <c r="C644">
        <v>0.30381883914262298</v>
      </c>
      <c r="D644">
        <v>0.30501052244786803</v>
      </c>
      <c r="E644">
        <v>4.1425953063936802E-3</v>
      </c>
      <c r="F644">
        <v>3.4493499999999999</v>
      </c>
      <c r="G644">
        <v>3.2855260097469801</v>
      </c>
    </row>
    <row r="645" spans="1:7" x14ac:dyDescent="0.25">
      <c r="A645">
        <v>6.6117676747046996</v>
      </c>
      <c r="B645">
        <v>0.35769537418255698</v>
      </c>
      <c r="C645">
        <v>0.30327698525061098</v>
      </c>
      <c r="D645">
        <v>0.30445477486397798</v>
      </c>
      <c r="E645">
        <v>4.1425953063936802E-3</v>
      </c>
      <c r="F645">
        <v>3.4493499999999999</v>
      </c>
      <c r="G645">
        <v>3.2855260097469801</v>
      </c>
    </row>
    <row r="646" spans="1:7" x14ac:dyDescent="0.25">
      <c r="A646">
        <v>6.6220503616016</v>
      </c>
      <c r="B646">
        <v>0.35863441839148003</v>
      </c>
      <c r="C646">
        <v>0.30273513135859897</v>
      </c>
      <c r="D646">
        <v>0.303899027280089</v>
      </c>
      <c r="E646">
        <v>4.1425953063936802E-3</v>
      </c>
      <c r="F646">
        <v>3.4493499999999999</v>
      </c>
      <c r="G646">
        <v>3.2855260097469801</v>
      </c>
    </row>
    <row r="647" spans="1:7" x14ac:dyDescent="0.25">
      <c r="A647">
        <v>6.6323330484984897</v>
      </c>
      <c r="B647">
        <v>0.35957346260040302</v>
      </c>
      <c r="C647">
        <v>0.30219327746658697</v>
      </c>
      <c r="D647">
        <v>0.30334327969619901</v>
      </c>
      <c r="E647">
        <v>4.1425953063936802E-3</v>
      </c>
      <c r="F647">
        <v>3.4493499999999999</v>
      </c>
      <c r="G647">
        <v>3.2855260097469801</v>
      </c>
    </row>
    <row r="648" spans="1:7" x14ac:dyDescent="0.25">
      <c r="A648">
        <v>6.6426157353953901</v>
      </c>
      <c r="B648">
        <v>0.36051250680932601</v>
      </c>
      <c r="C648">
        <v>0.30165142357457497</v>
      </c>
      <c r="D648">
        <v>0.30278753211231002</v>
      </c>
      <c r="E648">
        <v>4.1425953063936802E-3</v>
      </c>
      <c r="F648">
        <v>3.4493499999999999</v>
      </c>
      <c r="G648">
        <v>3.2855260097469801</v>
      </c>
    </row>
    <row r="649" spans="1:7" x14ac:dyDescent="0.25">
      <c r="A649">
        <v>6.6528984222922896</v>
      </c>
      <c r="B649">
        <v>0.361451551018249</v>
      </c>
      <c r="C649">
        <v>0.30110956968256303</v>
      </c>
      <c r="D649">
        <v>0.30223178452841998</v>
      </c>
      <c r="E649">
        <v>4.1425953063936802E-3</v>
      </c>
      <c r="F649">
        <v>3.4493499999999999</v>
      </c>
      <c r="G649">
        <v>3.2855260097469801</v>
      </c>
    </row>
    <row r="650" spans="1:7" x14ac:dyDescent="0.25">
      <c r="A650">
        <v>6.6631811091891802</v>
      </c>
      <c r="B650">
        <v>0.36239059522717199</v>
      </c>
      <c r="C650">
        <v>0.30056771579055103</v>
      </c>
      <c r="D650">
        <v>0.30167603694453099</v>
      </c>
      <c r="E650">
        <v>4.1425953063936802E-3</v>
      </c>
      <c r="F650">
        <v>3.4493499999999999</v>
      </c>
      <c r="G650">
        <v>3.2855260097469801</v>
      </c>
    </row>
    <row r="651" spans="1:7" x14ac:dyDescent="0.25">
      <c r="A651">
        <v>6.6734637960860796</v>
      </c>
      <c r="B651">
        <v>0.36332963943609498</v>
      </c>
      <c r="C651">
        <v>0.30002586189853903</v>
      </c>
      <c r="D651">
        <v>0.301120289360641</v>
      </c>
      <c r="E651">
        <v>4.1425953063936802E-3</v>
      </c>
      <c r="F651">
        <v>3.4493499999999999</v>
      </c>
      <c r="G651">
        <v>3.2855260097469801</v>
      </c>
    </row>
    <row r="652" spans="1:7" x14ac:dyDescent="0.25">
      <c r="A652">
        <v>6.68374648298298</v>
      </c>
      <c r="B652">
        <v>0.36426868364501702</v>
      </c>
      <c r="C652">
        <v>0.29948400800652702</v>
      </c>
      <c r="D652">
        <v>0.30056454177675201</v>
      </c>
      <c r="E652">
        <v>4.1425953063936802E-3</v>
      </c>
      <c r="F652">
        <v>3.4493499999999999</v>
      </c>
      <c r="G652">
        <v>3.2855260097469801</v>
      </c>
    </row>
    <row r="653" spans="1:7" x14ac:dyDescent="0.25">
      <c r="A653">
        <v>6.6940291698798697</v>
      </c>
      <c r="B653">
        <v>0.36520772785394001</v>
      </c>
      <c r="C653">
        <v>0.29894215411451502</v>
      </c>
      <c r="D653">
        <v>0.30000879419286203</v>
      </c>
      <c r="E653">
        <v>4.1425953063936802E-3</v>
      </c>
      <c r="F653">
        <v>3.4493499999999999</v>
      </c>
      <c r="G653">
        <v>3.2855260097469801</v>
      </c>
    </row>
    <row r="654" spans="1:7" x14ac:dyDescent="0.25">
      <c r="A654">
        <v>6.7043118567767701</v>
      </c>
      <c r="B654">
        <v>0.366146772062863</v>
      </c>
      <c r="C654">
        <v>0.29840030022250302</v>
      </c>
      <c r="D654">
        <v>0.29945304660897298</v>
      </c>
      <c r="E654">
        <v>4.1425953063936802E-3</v>
      </c>
      <c r="F654">
        <v>3.4493499999999999</v>
      </c>
      <c r="G654">
        <v>3.2855260097469801</v>
      </c>
    </row>
    <row r="655" spans="1:7" x14ac:dyDescent="0.25">
      <c r="A655">
        <v>6.7145945436736696</v>
      </c>
      <c r="B655">
        <v>0.36708581627178599</v>
      </c>
      <c r="C655">
        <v>0.29785844633049102</v>
      </c>
      <c r="D655">
        <v>0.298897299025083</v>
      </c>
      <c r="E655">
        <v>4.1425953063936802E-3</v>
      </c>
      <c r="F655">
        <v>3.4493499999999999</v>
      </c>
      <c r="G655">
        <v>3.2855260097469801</v>
      </c>
    </row>
    <row r="656" spans="1:7" x14ac:dyDescent="0.25">
      <c r="A656">
        <v>6.72487723057057</v>
      </c>
      <c r="B656">
        <v>0.36802486048070898</v>
      </c>
      <c r="C656">
        <v>0.29731659243847902</v>
      </c>
      <c r="D656">
        <v>0.29834155144119401</v>
      </c>
      <c r="E656">
        <v>4.1425953063936802E-3</v>
      </c>
      <c r="F656">
        <v>3.4493499999999999</v>
      </c>
      <c r="G656">
        <v>3.2855260097469801</v>
      </c>
    </row>
    <row r="657" spans="1:7" x14ac:dyDescent="0.25">
      <c r="A657">
        <v>6.7351599174674597</v>
      </c>
      <c r="B657">
        <v>0.36896390468963203</v>
      </c>
      <c r="C657">
        <v>0.29677473854646702</v>
      </c>
      <c r="D657">
        <v>0.29778580385730402</v>
      </c>
      <c r="E657">
        <v>4.1425953063936802E-3</v>
      </c>
      <c r="F657">
        <v>3.4493499999999999</v>
      </c>
      <c r="G657">
        <v>3.2855260097469801</v>
      </c>
    </row>
    <row r="658" spans="1:7" x14ac:dyDescent="0.25">
      <c r="A658">
        <v>6.7454426043643601</v>
      </c>
      <c r="B658">
        <v>0.36990294889855502</v>
      </c>
      <c r="C658">
        <v>0.29623288465445502</v>
      </c>
      <c r="D658">
        <v>0.29762551985440999</v>
      </c>
      <c r="E658">
        <v>4.1425953063936802E-3</v>
      </c>
      <c r="F658">
        <v>3.4493499999999999</v>
      </c>
      <c r="G658">
        <v>3.2855260097469801</v>
      </c>
    </row>
    <row r="659" spans="1:7" x14ac:dyDescent="0.25">
      <c r="A659">
        <v>6.7557252912612604</v>
      </c>
      <c r="B659">
        <v>0.37084199310747801</v>
      </c>
      <c r="C659">
        <v>0.29602057005878502</v>
      </c>
      <c r="D659">
        <v>0.29753951131224399</v>
      </c>
      <c r="E659">
        <v>4.1425953063936802E-3</v>
      </c>
      <c r="F659">
        <v>3.4493499999999999</v>
      </c>
      <c r="G659">
        <v>3.2855260097469801</v>
      </c>
    </row>
    <row r="660" spans="1:7" x14ac:dyDescent="0.25">
      <c r="A660">
        <v>6.7660079781581501</v>
      </c>
      <c r="B660">
        <v>0.371781037316401</v>
      </c>
      <c r="C660">
        <v>0.29611163793835898</v>
      </c>
      <c r="D660">
        <v>0.29745350277007698</v>
      </c>
      <c r="E660">
        <v>4.1425953063936802E-3</v>
      </c>
      <c r="F660">
        <v>3.4493499999999999</v>
      </c>
      <c r="G660">
        <v>3.2855260097469801</v>
      </c>
    </row>
    <row r="661" spans="1:7" x14ac:dyDescent="0.25">
      <c r="A661">
        <v>6.7762906650550496</v>
      </c>
      <c r="B661">
        <v>0.37272008152532399</v>
      </c>
      <c r="C661">
        <v>0.29620270581793401</v>
      </c>
      <c r="D661">
        <v>0.29736749422790998</v>
      </c>
      <c r="E661">
        <v>4.1425953063936802E-3</v>
      </c>
      <c r="F661">
        <v>3.4493499999999999</v>
      </c>
      <c r="G661">
        <v>3.2855260097469801</v>
      </c>
    </row>
    <row r="662" spans="1:7" x14ac:dyDescent="0.25">
      <c r="A662">
        <v>6.78657335195195</v>
      </c>
      <c r="B662">
        <v>0.37365912573424698</v>
      </c>
      <c r="C662">
        <v>0.29629377369750798</v>
      </c>
      <c r="D662">
        <v>0.29728148568574397</v>
      </c>
      <c r="E662">
        <v>4.1425953063936802E-3</v>
      </c>
      <c r="F662">
        <v>3.4493499999999999</v>
      </c>
      <c r="G662">
        <v>3.2855260097469801</v>
      </c>
    </row>
    <row r="663" spans="1:7" x14ac:dyDescent="0.25">
      <c r="A663">
        <v>6.7968560388488397</v>
      </c>
      <c r="B663">
        <v>0.37459816994317002</v>
      </c>
      <c r="C663">
        <v>0.296384841577082</v>
      </c>
      <c r="D663">
        <v>0.29719547714357702</v>
      </c>
      <c r="E663">
        <v>4.1425953063936802E-3</v>
      </c>
      <c r="F663">
        <v>3.4493499999999999</v>
      </c>
      <c r="G663">
        <v>3.2855260097469801</v>
      </c>
    </row>
    <row r="664" spans="1:7" x14ac:dyDescent="0.25">
      <c r="A664">
        <v>6.8071387257457401</v>
      </c>
      <c r="B664">
        <v>0.37553721415209301</v>
      </c>
      <c r="C664">
        <v>0.29647590945665703</v>
      </c>
      <c r="D664">
        <v>0.29710946860141102</v>
      </c>
      <c r="E664">
        <v>4.1425953063936802E-3</v>
      </c>
      <c r="F664">
        <v>3.4493499999999999</v>
      </c>
      <c r="G664">
        <v>3.2855260097469801</v>
      </c>
    </row>
    <row r="665" spans="1:7" x14ac:dyDescent="0.25">
      <c r="A665">
        <v>6.8174214126426396</v>
      </c>
      <c r="B665">
        <v>0.376131576725593</v>
      </c>
      <c r="C665">
        <v>0.296566977336231</v>
      </c>
      <c r="D665">
        <v>0.29702346005924402</v>
      </c>
      <c r="E665">
        <v>4.1425953063936802E-3</v>
      </c>
      <c r="F665">
        <v>3.4493499999999999</v>
      </c>
      <c r="G665">
        <v>3.2855260097469801</v>
      </c>
    </row>
    <row r="666" spans="1:7" x14ac:dyDescent="0.25">
      <c r="A666">
        <v>6.8277040995395302</v>
      </c>
      <c r="B666">
        <v>0.37613157688613202</v>
      </c>
      <c r="C666">
        <v>0.29665804521580502</v>
      </c>
      <c r="D666">
        <v>0.29693745151707701</v>
      </c>
      <c r="E666">
        <v>4.1425953063936802E-3</v>
      </c>
      <c r="F666">
        <v>3.4493499999999999</v>
      </c>
      <c r="G666">
        <v>3.2855260097469801</v>
      </c>
    </row>
    <row r="667" spans="1:7" x14ac:dyDescent="0.25">
      <c r="A667">
        <v>6.8379867864364297</v>
      </c>
      <c r="B667">
        <v>0.376131577046671</v>
      </c>
      <c r="C667">
        <v>0.29674911309537999</v>
      </c>
      <c r="D667">
        <v>0.29685144297491101</v>
      </c>
      <c r="E667">
        <v>4.1425953063936802E-3</v>
      </c>
      <c r="F667">
        <v>3.4493499999999999</v>
      </c>
      <c r="G667">
        <v>3.2855260097469801</v>
      </c>
    </row>
    <row r="668" spans="1:7" x14ac:dyDescent="0.25">
      <c r="A668">
        <v>6.84826947333333</v>
      </c>
      <c r="B668">
        <v>0.37613157720721002</v>
      </c>
      <c r="C668">
        <v>0.29684018097495402</v>
      </c>
      <c r="D668">
        <v>0.296765434432744</v>
      </c>
      <c r="E668">
        <v>4.1425953063936802E-3</v>
      </c>
      <c r="F668">
        <v>3.4493499999999999</v>
      </c>
      <c r="G668">
        <v>3.2855260097469801</v>
      </c>
    </row>
    <row r="669" spans="1:7" x14ac:dyDescent="0.25">
      <c r="A669">
        <v>6.8585521602302197</v>
      </c>
      <c r="B669">
        <v>0.37601669325090598</v>
      </c>
      <c r="C669">
        <v>0.29693124885452798</v>
      </c>
      <c r="D669">
        <v>0.296679425890577</v>
      </c>
      <c r="E669">
        <v>4.1425953063936802E-3</v>
      </c>
      <c r="F669">
        <v>3.4493499999999999</v>
      </c>
      <c r="G669">
        <v>3.2855260097469801</v>
      </c>
    </row>
    <row r="670" spans="1:7" x14ac:dyDescent="0.25">
      <c r="A670">
        <v>6.8688348471271201</v>
      </c>
      <c r="B670">
        <v>0.37548079379802202</v>
      </c>
      <c r="C670">
        <v>0.29702231673410301</v>
      </c>
      <c r="D670">
        <v>0.29659341734841099</v>
      </c>
      <c r="E670">
        <v>4.1425953063936802E-3</v>
      </c>
      <c r="F670">
        <v>3.4493499999999999</v>
      </c>
      <c r="G670">
        <v>3.2855260097469801</v>
      </c>
    </row>
    <row r="671" spans="1:7" x14ac:dyDescent="0.25">
      <c r="A671">
        <v>6.8791175340240196</v>
      </c>
      <c r="B671">
        <v>0.374944894345138</v>
      </c>
      <c r="C671">
        <v>0.29711338461367698</v>
      </c>
      <c r="D671">
        <v>0.29650740880624399</v>
      </c>
      <c r="E671">
        <v>4.1425953063936802E-3</v>
      </c>
      <c r="F671">
        <v>3.4493499999999999</v>
      </c>
      <c r="G671">
        <v>3.2855260097469801</v>
      </c>
    </row>
    <row r="672" spans="1:7" x14ac:dyDescent="0.25">
      <c r="A672">
        <v>6.88940022092092</v>
      </c>
      <c r="B672">
        <v>0.37440899489225399</v>
      </c>
      <c r="C672">
        <v>0.297204452493251</v>
      </c>
      <c r="D672">
        <v>0.29642140026407798</v>
      </c>
      <c r="E672">
        <v>4.1425953063936802E-3</v>
      </c>
      <c r="F672">
        <v>3.4493499999999999</v>
      </c>
      <c r="G672">
        <v>3.2855260097469801</v>
      </c>
    </row>
    <row r="673" spans="1:7" x14ac:dyDescent="0.25">
      <c r="A673">
        <v>6.8996829078178097</v>
      </c>
      <c r="B673">
        <v>0.37387309543937097</v>
      </c>
      <c r="C673">
        <v>0.29729552037282603</v>
      </c>
      <c r="D673">
        <v>0.29649338503898398</v>
      </c>
      <c r="E673">
        <v>4.1425953063936802E-3</v>
      </c>
      <c r="F673">
        <v>3.4493499999999999</v>
      </c>
      <c r="G673">
        <v>3.2855260097469801</v>
      </c>
    </row>
    <row r="674" spans="1:7" x14ac:dyDescent="0.25">
      <c r="A674">
        <v>6.9099655947147101</v>
      </c>
      <c r="B674">
        <v>0.37333719598648701</v>
      </c>
      <c r="C674">
        <v>0.2973865882524</v>
      </c>
      <c r="D674">
        <v>0.29658445290653401</v>
      </c>
      <c r="E674">
        <v>4.1425953063936802E-3</v>
      </c>
      <c r="F674">
        <v>3.4493499999999999</v>
      </c>
      <c r="G674">
        <v>3.2855260097469801</v>
      </c>
    </row>
    <row r="675" spans="1:7" x14ac:dyDescent="0.25">
      <c r="A675">
        <v>6.9202482816116104</v>
      </c>
      <c r="B675">
        <v>0.372801296533603</v>
      </c>
      <c r="C675">
        <v>0.29747765613197402</v>
      </c>
      <c r="D675">
        <v>0.29667552077408299</v>
      </c>
      <c r="E675">
        <v>4.1425953063936802E-3</v>
      </c>
      <c r="F675">
        <v>3.4493499999999999</v>
      </c>
      <c r="G675">
        <v>3.2855260097469801</v>
      </c>
    </row>
    <row r="676" spans="1:7" x14ac:dyDescent="0.25">
      <c r="A676">
        <v>6.9305309685085001</v>
      </c>
      <c r="B676">
        <v>0.37226539708071998</v>
      </c>
      <c r="C676">
        <v>0.29756872401154899</v>
      </c>
      <c r="D676">
        <v>0.29676658864163202</v>
      </c>
      <c r="E676">
        <v>4.1425953063936802E-3</v>
      </c>
      <c r="F676">
        <v>3.4493499999999999</v>
      </c>
      <c r="G676">
        <v>3.2855260097469801</v>
      </c>
    </row>
    <row r="677" spans="1:7" x14ac:dyDescent="0.25">
      <c r="A677">
        <v>6.9408136554053996</v>
      </c>
      <c r="B677">
        <v>0.37172949762783603</v>
      </c>
      <c r="C677">
        <v>0.29765979189112302</v>
      </c>
      <c r="D677">
        <v>0.296857656509181</v>
      </c>
      <c r="E677">
        <v>4.1425953063936802E-3</v>
      </c>
      <c r="F677">
        <v>3.4493499999999999</v>
      </c>
      <c r="G677">
        <v>3.2855260097469801</v>
      </c>
    </row>
    <row r="678" spans="1:7" x14ac:dyDescent="0.25">
      <c r="A678">
        <v>6.9510963423023</v>
      </c>
      <c r="B678">
        <v>0.37119359817495201</v>
      </c>
      <c r="C678">
        <v>0.29775085977069699</v>
      </c>
      <c r="D678">
        <v>0.29694872437672998</v>
      </c>
      <c r="E678">
        <v>4.1425953063936802E-3</v>
      </c>
      <c r="F678">
        <v>3.4493499999999999</v>
      </c>
      <c r="G678">
        <v>3.2855260097469801</v>
      </c>
    </row>
    <row r="679" spans="1:7" x14ac:dyDescent="0.25">
      <c r="A679">
        <v>6.9613790291991897</v>
      </c>
      <c r="B679">
        <v>0.370657698722068</v>
      </c>
      <c r="C679">
        <v>0.29784192765027101</v>
      </c>
      <c r="D679">
        <v>0.29703979224427901</v>
      </c>
      <c r="E679">
        <v>4.1425953063936802E-3</v>
      </c>
      <c r="F679">
        <v>3.4493499999999999</v>
      </c>
      <c r="G679">
        <v>3.2855260097469801</v>
      </c>
    </row>
    <row r="680" spans="1:7" x14ac:dyDescent="0.25">
      <c r="A680">
        <v>6.9716617160960901</v>
      </c>
      <c r="B680">
        <v>0.37012179926918498</v>
      </c>
      <c r="C680">
        <v>0.29793299552984598</v>
      </c>
      <c r="D680">
        <v>0.29713086011182899</v>
      </c>
      <c r="E680">
        <v>4.1425953063936802E-3</v>
      </c>
      <c r="F680">
        <v>3.4493499999999999</v>
      </c>
      <c r="G680">
        <v>3.2855260097469801</v>
      </c>
    </row>
    <row r="681" spans="1:7" x14ac:dyDescent="0.25">
      <c r="A681">
        <v>6.9819444029929896</v>
      </c>
      <c r="B681">
        <v>0.36958589981630102</v>
      </c>
      <c r="C681">
        <v>0.29802406340942</v>
      </c>
      <c r="D681">
        <v>0.29722192797937802</v>
      </c>
      <c r="E681">
        <v>4.1425953063936802E-3</v>
      </c>
      <c r="F681">
        <v>3.4493499999999999</v>
      </c>
      <c r="G681">
        <v>3.2855260097469801</v>
      </c>
    </row>
    <row r="682" spans="1:7" x14ac:dyDescent="0.25">
      <c r="A682">
        <v>6.9922270898898802</v>
      </c>
      <c r="B682">
        <v>0.36905000036341701</v>
      </c>
      <c r="C682">
        <v>0.29811513128899397</v>
      </c>
      <c r="D682">
        <v>0.297312995846927</v>
      </c>
      <c r="E682">
        <v>4.1425953063936802E-3</v>
      </c>
      <c r="F682">
        <v>3.4493499999999999</v>
      </c>
      <c r="G682">
        <v>3.2855260097469801</v>
      </c>
    </row>
    <row r="683" spans="1:7" x14ac:dyDescent="0.25">
      <c r="A683">
        <v>7.0025097767867797</v>
      </c>
      <c r="B683">
        <v>0.36851410091053299</v>
      </c>
      <c r="C683">
        <v>0.298206199168569</v>
      </c>
      <c r="D683">
        <v>0.29740406371447597</v>
      </c>
      <c r="E683">
        <v>4.1425953063936802E-3</v>
      </c>
      <c r="F683">
        <v>3.4493499999999999</v>
      </c>
      <c r="G683">
        <v>3.2855260097469801</v>
      </c>
    </row>
    <row r="684" spans="1:7" x14ac:dyDescent="0.25">
      <c r="A684">
        <v>7.01279246368368</v>
      </c>
      <c r="B684">
        <v>0.36797820145764998</v>
      </c>
      <c r="C684">
        <v>0.29829726704814302</v>
      </c>
      <c r="D684">
        <v>0.29749513158202501</v>
      </c>
      <c r="E684">
        <v>4.1425953063936802E-3</v>
      </c>
      <c r="F684">
        <v>3.4493499999999999</v>
      </c>
      <c r="G684">
        <v>3.2855260097469801</v>
      </c>
    </row>
    <row r="685" spans="1:7" x14ac:dyDescent="0.25">
      <c r="A685">
        <v>7.0230751505805804</v>
      </c>
      <c r="B685">
        <v>0.36744230200476602</v>
      </c>
      <c r="C685">
        <v>0.29838833492771699</v>
      </c>
      <c r="D685">
        <v>0.29758619944957398</v>
      </c>
      <c r="E685">
        <v>4.1425953063936802E-3</v>
      </c>
      <c r="F685">
        <v>3.4493499999999999</v>
      </c>
      <c r="G685">
        <v>3.2855260097469801</v>
      </c>
    </row>
    <row r="686" spans="1:7" x14ac:dyDescent="0.25">
      <c r="A686">
        <v>7.0333578374774701</v>
      </c>
      <c r="B686">
        <v>0.366906402551882</v>
      </c>
      <c r="C686">
        <v>0.29847940280729202</v>
      </c>
      <c r="D686">
        <v>0.29767726731712302</v>
      </c>
      <c r="E686">
        <v>4.1425953063936802E-3</v>
      </c>
      <c r="F686">
        <v>3.4493499999999999</v>
      </c>
      <c r="G686">
        <v>3.2855260097469801</v>
      </c>
    </row>
    <row r="687" spans="1:7" x14ac:dyDescent="0.25">
      <c r="A687">
        <v>7.0436405243743696</v>
      </c>
      <c r="B687">
        <v>0.36637050309899899</v>
      </c>
      <c r="C687">
        <v>0.29857047068686599</v>
      </c>
      <c r="D687">
        <v>0.29807590056810201</v>
      </c>
      <c r="E687">
        <v>4.1425953063936802E-3</v>
      </c>
      <c r="F687">
        <v>3.4493499999999999</v>
      </c>
      <c r="G687">
        <v>3.2855260097469801</v>
      </c>
    </row>
    <row r="688" spans="1:7" x14ac:dyDescent="0.25">
      <c r="A688">
        <v>7.05392321127127</v>
      </c>
      <c r="B688">
        <v>0.36583460364611498</v>
      </c>
      <c r="C688">
        <v>0.29866153856644001</v>
      </c>
      <c r="D688">
        <v>0.29856479131333202</v>
      </c>
      <c r="E688">
        <v>4.1425953063936802E-3</v>
      </c>
      <c r="F688">
        <v>3.4493499999999999</v>
      </c>
      <c r="G688">
        <v>3.2855260097469801</v>
      </c>
    </row>
    <row r="689" spans="1:7" x14ac:dyDescent="0.25">
      <c r="A689">
        <v>7.0642058981681597</v>
      </c>
      <c r="B689">
        <v>0.36529870419323102</v>
      </c>
      <c r="C689">
        <v>0.29875260644601498</v>
      </c>
      <c r="D689">
        <v>0.29905368205856298</v>
      </c>
      <c r="E689">
        <v>4.1425953063936802E-3</v>
      </c>
      <c r="F689">
        <v>3.4493499999999999</v>
      </c>
      <c r="G689">
        <v>3.2855260097469801</v>
      </c>
    </row>
    <row r="690" spans="1:7" x14ac:dyDescent="0.25">
      <c r="A690">
        <v>7.0744885850650601</v>
      </c>
      <c r="B690">
        <v>0.364762804740347</v>
      </c>
      <c r="C690">
        <v>0.298843674325589</v>
      </c>
      <c r="D690">
        <v>0.29954257280379398</v>
      </c>
      <c r="E690">
        <v>4.1425953063936802E-3</v>
      </c>
      <c r="F690">
        <v>3.4493499999999999</v>
      </c>
      <c r="G690">
        <v>3.2855260097469801</v>
      </c>
    </row>
    <row r="691" spans="1:7" x14ac:dyDescent="0.25">
      <c r="A691">
        <v>7.0847712719619604</v>
      </c>
      <c r="B691">
        <v>0.36422690528746399</v>
      </c>
      <c r="C691">
        <v>0.29893474220516297</v>
      </c>
      <c r="D691">
        <v>0.30003146354902499</v>
      </c>
      <c r="E691">
        <v>4.1425953063936802E-3</v>
      </c>
      <c r="F691">
        <v>3.4493499999999999</v>
      </c>
      <c r="G691">
        <v>3.2855260097469801</v>
      </c>
    </row>
    <row r="692" spans="1:7" x14ac:dyDescent="0.25">
      <c r="A692">
        <v>7.0950539588588502</v>
      </c>
      <c r="B692">
        <v>0.36369100583457997</v>
      </c>
      <c r="C692">
        <v>0.299025810084738</v>
      </c>
      <c r="D692">
        <v>0.300520354294255</v>
      </c>
      <c r="E692">
        <v>4.1425953063936802E-3</v>
      </c>
      <c r="F692">
        <v>3.4493499999999999</v>
      </c>
      <c r="G692">
        <v>3.2855260097469801</v>
      </c>
    </row>
    <row r="693" spans="1:7" x14ac:dyDescent="0.25">
      <c r="A693">
        <v>7.1053366457557496</v>
      </c>
      <c r="B693">
        <v>0.36315510638169601</v>
      </c>
      <c r="C693">
        <v>0.299204649115481</v>
      </c>
      <c r="D693">
        <v>0.30100924503948601</v>
      </c>
      <c r="E693">
        <v>4.1425953063936802E-3</v>
      </c>
      <c r="F693">
        <v>3.4493499999999999</v>
      </c>
      <c r="G693">
        <v>3.2855260097469801</v>
      </c>
    </row>
    <row r="694" spans="1:7" x14ac:dyDescent="0.25">
      <c r="A694">
        <v>7.11561933265265</v>
      </c>
      <c r="B694">
        <v>0.362619206928812</v>
      </c>
      <c r="C694">
        <v>0.29997699067007699</v>
      </c>
      <c r="D694">
        <v>0.30149813578471701</v>
      </c>
      <c r="E694">
        <v>4.1425953063936802E-3</v>
      </c>
      <c r="F694">
        <v>3.4493499999999999</v>
      </c>
      <c r="G694">
        <v>3.2855260097469801</v>
      </c>
    </row>
    <row r="695" spans="1:7" x14ac:dyDescent="0.25">
      <c r="A695">
        <v>7.1259020195495397</v>
      </c>
      <c r="B695">
        <v>0.36208330747592898</v>
      </c>
      <c r="C695">
        <v>0.30074933222467198</v>
      </c>
      <c r="D695">
        <v>0.30198702652994702</v>
      </c>
      <c r="E695">
        <v>4.1425953063936802E-3</v>
      </c>
      <c r="F695">
        <v>3.4493499999999999</v>
      </c>
      <c r="G695">
        <v>3.2855260097469801</v>
      </c>
    </row>
    <row r="696" spans="1:7" x14ac:dyDescent="0.25">
      <c r="A696">
        <v>7.1361847064464401</v>
      </c>
      <c r="B696">
        <v>0.36154740802304502</v>
      </c>
      <c r="C696">
        <v>0.30152167377926797</v>
      </c>
      <c r="D696">
        <v>0.30247591727517797</v>
      </c>
      <c r="E696">
        <v>4.1425953063936802E-3</v>
      </c>
      <c r="F696">
        <v>3.4493499999999999</v>
      </c>
      <c r="G696">
        <v>3.2855260097469801</v>
      </c>
    </row>
    <row r="697" spans="1:7" x14ac:dyDescent="0.25">
      <c r="A697">
        <v>7.1464673933433396</v>
      </c>
      <c r="B697">
        <v>0.36101150857016101</v>
      </c>
      <c r="C697">
        <v>0.30229401533386402</v>
      </c>
      <c r="D697">
        <v>0.30296480802040898</v>
      </c>
      <c r="E697">
        <v>4.1425953063936802E-3</v>
      </c>
      <c r="F697">
        <v>3.4493499999999999</v>
      </c>
      <c r="G697">
        <v>3.2855260097469801</v>
      </c>
    </row>
    <row r="698" spans="1:7" x14ac:dyDescent="0.25">
      <c r="A698">
        <v>7.15675008024024</v>
      </c>
      <c r="B698">
        <v>0.360475609117278</v>
      </c>
      <c r="C698">
        <v>0.30306635688846001</v>
      </c>
      <c r="D698">
        <v>0.30345369876563899</v>
      </c>
      <c r="E698">
        <v>4.1425953063936802E-3</v>
      </c>
      <c r="F698">
        <v>3.4493499999999999</v>
      </c>
      <c r="G698">
        <v>3.2855260097469801</v>
      </c>
    </row>
    <row r="699" spans="1:7" x14ac:dyDescent="0.25">
      <c r="A699">
        <v>7.1670327671371297</v>
      </c>
      <c r="B699">
        <v>0.35993970966439398</v>
      </c>
      <c r="C699">
        <v>0.303838698443055</v>
      </c>
      <c r="D699">
        <v>0.30394258951087</v>
      </c>
      <c r="E699">
        <v>4.1425953063936802E-3</v>
      </c>
      <c r="F699">
        <v>3.4493499999999999</v>
      </c>
      <c r="G699">
        <v>3.2855260097469801</v>
      </c>
    </row>
    <row r="700" spans="1:7" x14ac:dyDescent="0.25">
      <c r="A700">
        <v>7.17731545403403</v>
      </c>
      <c r="B700">
        <v>0.35940381021151002</v>
      </c>
      <c r="C700">
        <v>0.30461103999765099</v>
      </c>
      <c r="D700">
        <v>0.30443148025610101</v>
      </c>
      <c r="E700">
        <v>4.1425953063936802E-3</v>
      </c>
      <c r="F700">
        <v>3.4493499999999999</v>
      </c>
      <c r="G700">
        <v>3.2855260097469801</v>
      </c>
    </row>
    <row r="701" spans="1:7" x14ac:dyDescent="0.25">
      <c r="A701">
        <v>7.1875981409309304</v>
      </c>
      <c r="B701">
        <v>0.35886791075862601</v>
      </c>
      <c r="C701">
        <v>0.30538338155224698</v>
      </c>
      <c r="D701">
        <v>0.30492037100133101</v>
      </c>
      <c r="E701">
        <v>4.1425953063936802E-3</v>
      </c>
      <c r="F701">
        <v>3.4493499999999999</v>
      </c>
      <c r="G701">
        <v>3.2855260097469801</v>
      </c>
    </row>
    <row r="702" spans="1:7" x14ac:dyDescent="0.25">
      <c r="A702">
        <v>7.1978808278278201</v>
      </c>
      <c r="B702">
        <v>0.35833201130574299</v>
      </c>
      <c r="C702">
        <v>0.30615572310684303</v>
      </c>
      <c r="D702">
        <v>0.30540926174656202</v>
      </c>
      <c r="E702">
        <v>4.1425953063936802E-3</v>
      </c>
      <c r="F702">
        <v>3.4493499999999999</v>
      </c>
      <c r="G702">
        <v>3.2855260097469801</v>
      </c>
    </row>
    <row r="703" spans="1:7" x14ac:dyDescent="0.25">
      <c r="A703">
        <v>7.2081635147247196</v>
      </c>
      <c r="B703">
        <v>0.35779611185285898</v>
      </c>
      <c r="C703">
        <v>0.30692806466143802</v>
      </c>
      <c r="D703">
        <v>0.306113506308613</v>
      </c>
      <c r="E703">
        <v>4.1425953063936802E-3</v>
      </c>
      <c r="F703">
        <v>3.4493499999999999</v>
      </c>
      <c r="G703">
        <v>3.2855260097469801</v>
      </c>
    </row>
    <row r="704" spans="1:7" x14ac:dyDescent="0.25">
      <c r="A704">
        <v>7.21844620162162</v>
      </c>
      <c r="B704">
        <v>0.35726021239997502</v>
      </c>
      <c r="C704">
        <v>0.30770040621603401</v>
      </c>
      <c r="D704">
        <v>0.30681928238488598</v>
      </c>
      <c r="E704">
        <v>4.1425953063936802E-3</v>
      </c>
      <c r="F704">
        <v>3.4493499999999999</v>
      </c>
      <c r="G704">
        <v>3.2855260097469801</v>
      </c>
    </row>
    <row r="705" spans="1:7" x14ac:dyDescent="0.25">
      <c r="A705">
        <v>7.2287288885185097</v>
      </c>
      <c r="B705">
        <v>0.356724312947091</v>
      </c>
      <c r="C705">
        <v>0.30847274777063</v>
      </c>
      <c r="D705">
        <v>0.30752505846116002</v>
      </c>
      <c r="E705">
        <v>4.1425953063936802E-3</v>
      </c>
      <c r="F705">
        <v>3.4493499999999999</v>
      </c>
      <c r="G705">
        <v>3.2855260097469801</v>
      </c>
    </row>
    <row r="706" spans="1:7" x14ac:dyDescent="0.25">
      <c r="A706">
        <v>7.2390115754154101</v>
      </c>
      <c r="B706">
        <v>0.35618841349420799</v>
      </c>
      <c r="C706">
        <v>0.30924508932522599</v>
      </c>
      <c r="D706">
        <v>0.308230834537433</v>
      </c>
      <c r="E706">
        <v>4.1425953063936802E-3</v>
      </c>
      <c r="F706">
        <v>3.4493499999999999</v>
      </c>
      <c r="G706">
        <v>3.2855260097469801</v>
      </c>
    </row>
    <row r="707" spans="1:7" x14ac:dyDescent="0.25">
      <c r="A707">
        <v>7.2492942623123096</v>
      </c>
      <c r="B707">
        <v>0.35565251404132397</v>
      </c>
      <c r="C707">
        <v>0.31001743087982198</v>
      </c>
      <c r="D707">
        <v>0.30893661061370598</v>
      </c>
      <c r="E707">
        <v>4.1425953063936802E-3</v>
      </c>
      <c r="F707">
        <v>3.4493499999999999</v>
      </c>
      <c r="G707">
        <v>3.2855260097469801</v>
      </c>
    </row>
    <row r="708" spans="1:7" x14ac:dyDescent="0.25">
      <c r="A708">
        <v>7.2595769492092002</v>
      </c>
      <c r="B708">
        <v>0.35511661458844002</v>
      </c>
      <c r="C708">
        <v>0.31078977243441702</v>
      </c>
      <c r="D708">
        <v>0.30964238668998001</v>
      </c>
      <c r="E708">
        <v>4.1425953063936802E-3</v>
      </c>
      <c r="F708">
        <v>3.4493499999999999</v>
      </c>
      <c r="G708">
        <v>3.2855260097469801</v>
      </c>
    </row>
    <row r="709" spans="1:7" x14ac:dyDescent="0.25">
      <c r="A709">
        <v>7.2698596361060996</v>
      </c>
      <c r="B709">
        <v>0.354580715135557</v>
      </c>
      <c r="C709">
        <v>0.31156211398901301</v>
      </c>
      <c r="D709">
        <v>0.31034816276625299</v>
      </c>
      <c r="E709">
        <v>4.1425953063936802E-3</v>
      </c>
      <c r="F709">
        <v>3.4493499999999999</v>
      </c>
      <c r="G709">
        <v>3.2855260097469801</v>
      </c>
    </row>
    <row r="710" spans="1:7" x14ac:dyDescent="0.25">
      <c r="A710">
        <v>7.280142323003</v>
      </c>
      <c r="B710">
        <v>0.35404481568267299</v>
      </c>
      <c r="C710">
        <v>0.312334455543609</v>
      </c>
      <c r="D710">
        <v>0.31105393884252702</v>
      </c>
      <c r="E710">
        <v>4.1425953063936802E-3</v>
      </c>
      <c r="F710">
        <v>3.4493499999999999</v>
      </c>
      <c r="G710">
        <v>3.2855260097469801</v>
      </c>
    </row>
    <row r="711" spans="1:7" x14ac:dyDescent="0.25">
      <c r="A711">
        <v>7.2904250098998897</v>
      </c>
      <c r="B711">
        <v>0.35350891622978903</v>
      </c>
      <c r="C711">
        <v>0.31310679709820499</v>
      </c>
      <c r="D711">
        <v>0.3117597149188</v>
      </c>
      <c r="E711">
        <v>4.1425953063936802E-3</v>
      </c>
      <c r="F711">
        <v>3.4493499999999999</v>
      </c>
      <c r="G711">
        <v>3.2855260097469801</v>
      </c>
    </row>
    <row r="712" spans="1:7" x14ac:dyDescent="0.25">
      <c r="A712">
        <v>7.3007076967967901</v>
      </c>
      <c r="B712">
        <v>0.35296483801134798</v>
      </c>
      <c r="C712">
        <v>0.31387913865280098</v>
      </c>
      <c r="D712">
        <v>0.31246549099507298</v>
      </c>
      <c r="E712">
        <v>4.1425953063936802E-3</v>
      </c>
      <c r="F712">
        <v>3.4493499999999999</v>
      </c>
      <c r="G712">
        <v>3.2855260097469801</v>
      </c>
    </row>
    <row r="713" spans="1:7" x14ac:dyDescent="0.25">
      <c r="A713">
        <v>7.3109903836936896</v>
      </c>
      <c r="B713">
        <v>0.35212039036049497</v>
      </c>
      <c r="C713">
        <v>0.31465148020739597</v>
      </c>
      <c r="D713">
        <v>0.31317126707134701</v>
      </c>
      <c r="E713">
        <v>4.1425953063936802E-3</v>
      </c>
      <c r="F713">
        <v>3.4493499999999999</v>
      </c>
      <c r="G713">
        <v>3.2855260097469801</v>
      </c>
    </row>
    <row r="714" spans="1:7" x14ac:dyDescent="0.25">
      <c r="A714">
        <v>7.32127307059059</v>
      </c>
      <c r="B714">
        <v>0.35127594270964202</v>
      </c>
      <c r="C714">
        <v>0.31542382176199202</v>
      </c>
      <c r="D714">
        <v>0.31387704314761999</v>
      </c>
      <c r="E714">
        <v>4.1425953063936802E-3</v>
      </c>
      <c r="F714">
        <v>3.4493499999999999</v>
      </c>
      <c r="G714">
        <v>3.2855260097469801</v>
      </c>
    </row>
    <row r="715" spans="1:7" x14ac:dyDescent="0.25">
      <c r="A715">
        <v>7.3315557574874797</v>
      </c>
      <c r="B715">
        <v>0.35043149505878901</v>
      </c>
      <c r="C715">
        <v>0.31619616331658801</v>
      </c>
      <c r="D715">
        <v>0.31458281922389297</v>
      </c>
      <c r="E715">
        <v>4.1425953063936802E-3</v>
      </c>
      <c r="F715">
        <v>3.4493499999999999</v>
      </c>
      <c r="G715">
        <v>3.2855260097469801</v>
      </c>
    </row>
    <row r="716" spans="1:7" x14ac:dyDescent="0.25">
      <c r="A716">
        <v>7.34183844438438</v>
      </c>
      <c r="B716">
        <v>0.349587047407936</v>
      </c>
      <c r="C716">
        <v>0.317002929601784</v>
      </c>
      <c r="D716">
        <v>0.31528859530016701</v>
      </c>
      <c r="E716">
        <v>4.1425953063936802E-3</v>
      </c>
      <c r="F716">
        <v>3.4493499999999999</v>
      </c>
      <c r="G716">
        <v>3.2855260097469801</v>
      </c>
    </row>
    <row r="717" spans="1:7" x14ac:dyDescent="0.25">
      <c r="A717">
        <v>7.3521211312812804</v>
      </c>
      <c r="B717">
        <v>0.34874259975708299</v>
      </c>
      <c r="C717">
        <v>0.31782414468595899</v>
      </c>
      <c r="D717">
        <v>0.31599437137643999</v>
      </c>
      <c r="E717">
        <v>4.1425953063936802E-3</v>
      </c>
      <c r="F717">
        <v>3.4493499999999999</v>
      </c>
      <c r="G717">
        <v>3.2855260097469801</v>
      </c>
    </row>
    <row r="718" spans="1:7" x14ac:dyDescent="0.25">
      <c r="A718">
        <v>7.3624038181781701</v>
      </c>
      <c r="B718">
        <v>0.34789815210622999</v>
      </c>
      <c r="C718">
        <v>0.31864535977013397</v>
      </c>
      <c r="D718">
        <v>0.31670014745271302</v>
      </c>
      <c r="E718">
        <v>4.1425953063936802E-3</v>
      </c>
      <c r="F718">
        <v>3.4493499999999999</v>
      </c>
      <c r="G718">
        <v>3.2855260097469801</v>
      </c>
    </row>
    <row r="719" spans="1:7" x14ac:dyDescent="0.25">
      <c r="A719">
        <v>7.3726865050750696</v>
      </c>
      <c r="B719">
        <v>0.34705370445537698</v>
      </c>
      <c r="C719">
        <v>0.31946657485430902</v>
      </c>
      <c r="D719">
        <v>0.317405923528987</v>
      </c>
      <c r="E719">
        <v>4.1425953063936802E-3</v>
      </c>
      <c r="F719">
        <v>3.4493499999999999</v>
      </c>
      <c r="G719">
        <v>3.2855260097469801</v>
      </c>
    </row>
    <row r="720" spans="1:7" x14ac:dyDescent="0.25">
      <c r="A720">
        <v>7.38296919197197</v>
      </c>
      <c r="B720">
        <v>0.34620925680452402</v>
      </c>
      <c r="C720">
        <v>0.320287789938484</v>
      </c>
      <c r="D720">
        <v>0.31811169960525998</v>
      </c>
      <c r="E720">
        <v>4.1425953063936802E-3</v>
      </c>
      <c r="F720">
        <v>3.4493499999999999</v>
      </c>
      <c r="G720">
        <v>3.2855260097469801</v>
      </c>
    </row>
    <row r="721" spans="1:7" x14ac:dyDescent="0.25">
      <c r="A721">
        <v>7.3932518788688597</v>
      </c>
      <c r="B721">
        <v>0.34536480915367102</v>
      </c>
      <c r="C721">
        <v>0.32110900502265899</v>
      </c>
      <c r="D721">
        <v>0.31883755482034298</v>
      </c>
      <c r="E721">
        <v>4.1425953063936802E-3</v>
      </c>
      <c r="F721">
        <v>3.4493499999999999</v>
      </c>
      <c r="G721">
        <v>3.2855260097469801</v>
      </c>
    </row>
    <row r="722" spans="1:7" x14ac:dyDescent="0.25">
      <c r="A722">
        <v>7.4035345657657601</v>
      </c>
      <c r="B722">
        <v>0.34452036156780802</v>
      </c>
      <c r="C722">
        <v>0.32193022010683398</v>
      </c>
      <c r="D722">
        <v>0.319663236927334</v>
      </c>
      <c r="E722">
        <v>4.1425953063936802E-3</v>
      </c>
      <c r="F722">
        <v>3.4493499999999999</v>
      </c>
      <c r="G722">
        <v>3.2855260097469801</v>
      </c>
    </row>
    <row r="723" spans="1:7" x14ac:dyDescent="0.25">
      <c r="A723">
        <v>7.4138172526626596</v>
      </c>
      <c r="B723">
        <v>0.34367591398992697</v>
      </c>
      <c r="C723">
        <v>0.32275143519100902</v>
      </c>
      <c r="D723">
        <v>0.32048891903432503</v>
      </c>
      <c r="E723">
        <v>4.1425953063936802E-3</v>
      </c>
      <c r="F723">
        <v>3.4493499999999999</v>
      </c>
      <c r="G723">
        <v>3.2855260097469801</v>
      </c>
    </row>
    <row r="724" spans="1:7" x14ac:dyDescent="0.25">
      <c r="A724">
        <v>7.4240999395595502</v>
      </c>
      <c r="B724">
        <v>0.34283146641204598</v>
      </c>
      <c r="C724">
        <v>0.323572650275184</v>
      </c>
      <c r="D724">
        <v>0.32131460114131699</v>
      </c>
      <c r="E724">
        <v>4.1425953063936802E-3</v>
      </c>
      <c r="F724">
        <v>3.4493499999999999</v>
      </c>
      <c r="G724">
        <v>3.2855260097469801</v>
      </c>
    </row>
    <row r="725" spans="1:7" x14ac:dyDescent="0.25">
      <c r="A725">
        <v>7.4343826264564496</v>
      </c>
      <c r="B725">
        <v>0.34198701883416499</v>
      </c>
      <c r="C725">
        <v>0.32439386535935899</v>
      </c>
      <c r="D725">
        <v>0.32214028324830801</v>
      </c>
      <c r="E725">
        <v>4.1425953063936802E-3</v>
      </c>
      <c r="F725">
        <v>3.4493499999999999</v>
      </c>
      <c r="G725">
        <v>3.2855260097469801</v>
      </c>
    </row>
    <row r="726" spans="1:7" x14ac:dyDescent="0.25">
      <c r="A726">
        <v>7.44466531335335</v>
      </c>
      <c r="B726">
        <v>0.341142571256285</v>
      </c>
      <c r="C726">
        <v>0.32521508044353398</v>
      </c>
      <c r="D726">
        <v>0.32296596535529898</v>
      </c>
      <c r="E726">
        <v>4.1425953063936802E-3</v>
      </c>
      <c r="F726">
        <v>3.4493499999999999</v>
      </c>
      <c r="G726">
        <v>3.2855260097469801</v>
      </c>
    </row>
    <row r="727" spans="1:7" x14ac:dyDescent="0.25">
      <c r="A727">
        <v>7.4549480002502397</v>
      </c>
      <c r="B727">
        <v>0.34029812367840401</v>
      </c>
      <c r="C727">
        <v>0.32603629552770902</v>
      </c>
      <c r="D727">
        <v>0.323791647462291</v>
      </c>
      <c r="E727">
        <v>4.1425953063936802E-3</v>
      </c>
      <c r="F727">
        <v>3.4493499999999999</v>
      </c>
      <c r="G727">
        <v>3.2855260097469801</v>
      </c>
    </row>
    <row r="728" spans="1:7" x14ac:dyDescent="0.25">
      <c r="A728">
        <v>7.4652306871471401</v>
      </c>
      <c r="B728">
        <v>0.33945367610052302</v>
      </c>
      <c r="C728">
        <v>0.32685751061188401</v>
      </c>
      <c r="D728">
        <v>0.32461732956928202</v>
      </c>
      <c r="E728">
        <v>4.1425953063936802E-3</v>
      </c>
      <c r="F728">
        <v>3.4493499999999999</v>
      </c>
      <c r="G728">
        <v>3.2855260097469801</v>
      </c>
    </row>
    <row r="729" spans="1:7" x14ac:dyDescent="0.25">
      <c r="A729">
        <v>7.4755133740440396</v>
      </c>
      <c r="B729">
        <v>0.33860922852264203</v>
      </c>
      <c r="C729">
        <v>0.32767872569605999</v>
      </c>
      <c r="D729">
        <v>0.32544301167627299</v>
      </c>
      <c r="E729">
        <v>4.1425953063936802E-3</v>
      </c>
      <c r="F729">
        <v>3.4493499999999999</v>
      </c>
      <c r="G729">
        <v>3.2855260097469801</v>
      </c>
    </row>
    <row r="730" spans="1:7" x14ac:dyDescent="0.25">
      <c r="A730">
        <v>7.48579606094094</v>
      </c>
      <c r="B730">
        <v>0.33776478094476098</v>
      </c>
      <c r="C730">
        <v>0.32849994078023498</v>
      </c>
      <c r="D730">
        <v>0.32626869378326501</v>
      </c>
      <c r="E730">
        <v>4.1425953063936802E-3</v>
      </c>
      <c r="F730">
        <v>3.4493499999999999</v>
      </c>
      <c r="G730">
        <v>3.2855260097469801</v>
      </c>
    </row>
    <row r="731" spans="1:7" x14ac:dyDescent="0.25">
      <c r="A731">
        <v>7.4960787478378297</v>
      </c>
      <c r="B731">
        <v>0.336973443208191</v>
      </c>
      <c r="C731">
        <v>0.32932115586441002</v>
      </c>
      <c r="D731">
        <v>0.32709437589025597</v>
      </c>
      <c r="E731">
        <v>4.1425953063936802E-3</v>
      </c>
      <c r="F731">
        <v>3.4493499999999999</v>
      </c>
      <c r="G731">
        <v>3.2855260097469801</v>
      </c>
    </row>
    <row r="732" spans="1:7" x14ac:dyDescent="0.25">
      <c r="A732">
        <v>7.5063614347347301</v>
      </c>
      <c r="B732">
        <v>0.33619936620246199</v>
      </c>
      <c r="C732">
        <v>0.33014237094858501</v>
      </c>
      <c r="D732">
        <v>0.32792005799724699</v>
      </c>
      <c r="E732">
        <v>4.1425953063936802E-3</v>
      </c>
      <c r="F732">
        <v>3.4493499999999999</v>
      </c>
      <c r="G732">
        <v>3.2855260097469801</v>
      </c>
    </row>
    <row r="733" spans="1:7" x14ac:dyDescent="0.25">
      <c r="A733">
        <v>7.5166441216316304</v>
      </c>
      <c r="B733">
        <v>0.33542528919673298</v>
      </c>
      <c r="C733">
        <v>0.33096358603275999</v>
      </c>
      <c r="D733">
        <v>0.32874574010423802</v>
      </c>
      <c r="E733">
        <v>4.1425953063936802E-3</v>
      </c>
      <c r="F733">
        <v>3.4493499999999999</v>
      </c>
      <c r="G733">
        <v>3.2855260097469801</v>
      </c>
    </row>
    <row r="734" spans="1:7" x14ac:dyDescent="0.25">
      <c r="A734">
        <v>7.5269268085285201</v>
      </c>
      <c r="B734">
        <v>0.33465121219100502</v>
      </c>
      <c r="C734">
        <v>0.33178480111693498</v>
      </c>
      <c r="D734">
        <v>0.32957142221122998</v>
      </c>
      <c r="E734">
        <v>4.69949123725621E-4</v>
      </c>
      <c r="F734">
        <v>3.4493499999999999</v>
      </c>
      <c r="G734">
        <v>3.2855260097469801</v>
      </c>
    </row>
    <row r="735" spans="1:7" x14ac:dyDescent="0.25">
      <c r="A735">
        <v>7.5372094954254196</v>
      </c>
      <c r="B735">
        <v>0.33387713518527601</v>
      </c>
      <c r="C735">
        <v>0.33260601620111002</v>
      </c>
      <c r="D735">
        <v>0.330397104318221</v>
      </c>
      <c r="E735">
        <v>4.69949123725621E-4</v>
      </c>
      <c r="F735">
        <v>3.4493499999999999</v>
      </c>
      <c r="G735">
        <v>3.2855260097469801</v>
      </c>
    </row>
    <row r="736" spans="1:7" x14ac:dyDescent="0.25">
      <c r="A736">
        <v>7.54749218232232</v>
      </c>
      <c r="B736">
        <v>0.333103058179548</v>
      </c>
      <c r="C736">
        <v>0.33342723128528501</v>
      </c>
      <c r="D736">
        <v>0.33122278642521202</v>
      </c>
      <c r="E736">
        <v>4.69949123725621E-4</v>
      </c>
      <c r="F736">
        <v>3.4493499999999999</v>
      </c>
      <c r="G736">
        <v>3.2855260097469801</v>
      </c>
    </row>
    <row r="737" spans="1:7" x14ac:dyDescent="0.25">
      <c r="A737">
        <v>7.5577748692192097</v>
      </c>
      <c r="B737">
        <v>0.33232898117381898</v>
      </c>
      <c r="C737">
        <v>0.33424844636945999</v>
      </c>
      <c r="D737">
        <v>0.33204846853220399</v>
      </c>
      <c r="E737">
        <v>4.69949123725621E-4</v>
      </c>
      <c r="F737">
        <v>3.4493499999999999</v>
      </c>
      <c r="G737">
        <v>3.2855260097469801</v>
      </c>
    </row>
    <row r="738" spans="1:7" x14ac:dyDescent="0.25">
      <c r="A738">
        <v>7.5680575561161101</v>
      </c>
      <c r="B738">
        <v>0.33155490416809003</v>
      </c>
      <c r="C738">
        <v>0.33506966145363498</v>
      </c>
      <c r="D738">
        <v>0.332799573447771</v>
      </c>
      <c r="E738">
        <v>4.69949123725621E-4</v>
      </c>
      <c r="F738">
        <v>3.4493499999999999</v>
      </c>
      <c r="G738">
        <v>3.2855260097469801</v>
      </c>
    </row>
    <row r="739" spans="1:7" x14ac:dyDescent="0.25">
      <c r="A739">
        <v>7.5783402430130096</v>
      </c>
      <c r="B739">
        <v>0.33078082716236201</v>
      </c>
      <c r="C739">
        <v>0.33589087653781002</v>
      </c>
      <c r="D739">
        <v>0.33349130182467801</v>
      </c>
      <c r="E739">
        <v>4.69949123725621E-4</v>
      </c>
      <c r="F739">
        <v>3.4493499999999999</v>
      </c>
      <c r="G739">
        <v>3.2855260097469801</v>
      </c>
    </row>
    <row r="740" spans="1:7" x14ac:dyDescent="0.25">
      <c r="A740">
        <v>7.5886229299099002</v>
      </c>
      <c r="B740">
        <v>0.330006750156633</v>
      </c>
      <c r="C740">
        <v>0.33671209162198501</v>
      </c>
      <c r="D740">
        <v>0.33418303020158502</v>
      </c>
      <c r="E740">
        <v>4.69949123725621E-4</v>
      </c>
      <c r="F740">
        <v>3.4493499999999999</v>
      </c>
      <c r="G740">
        <v>3.2855260097469801</v>
      </c>
    </row>
    <row r="741" spans="1:7" x14ac:dyDescent="0.25">
      <c r="A741">
        <v>7.5989056168067997</v>
      </c>
      <c r="B741">
        <v>0.32927961113249599</v>
      </c>
      <c r="C741">
        <v>0.33753330670616</v>
      </c>
      <c r="D741">
        <v>0.33487475857849303</v>
      </c>
      <c r="E741">
        <v>4.69949123725621E-4</v>
      </c>
      <c r="F741">
        <v>3.4493499999999999</v>
      </c>
      <c r="G741">
        <v>3.2855260097469801</v>
      </c>
    </row>
    <row r="742" spans="1:7" x14ac:dyDescent="0.25">
      <c r="A742">
        <v>7.6091883037037</v>
      </c>
      <c r="B742">
        <v>0.32856507853572398</v>
      </c>
      <c r="C742">
        <v>0.33835452179033498</v>
      </c>
      <c r="D742">
        <v>0.33556648695539998</v>
      </c>
      <c r="E742">
        <v>4.69949123725621E-4</v>
      </c>
      <c r="F742">
        <v>3.4493499999999999</v>
      </c>
      <c r="G742">
        <v>3.2855260097469801</v>
      </c>
    </row>
    <row r="743" spans="1:7" x14ac:dyDescent="0.25">
      <c r="A743">
        <v>7.6194709906006004</v>
      </c>
      <c r="B743">
        <v>0.32785054593895202</v>
      </c>
      <c r="C743">
        <v>0.33917573687451003</v>
      </c>
      <c r="D743">
        <v>0.33625821533230799</v>
      </c>
      <c r="E743">
        <v>4.69949123725621E-4</v>
      </c>
      <c r="F743">
        <v>3.4493499999999999</v>
      </c>
      <c r="G743">
        <v>3.2855260097469801</v>
      </c>
    </row>
    <row r="744" spans="1:7" x14ac:dyDescent="0.25">
      <c r="A744">
        <v>7.6297536774974901</v>
      </c>
      <c r="B744">
        <v>0.32713601334218001</v>
      </c>
      <c r="C744">
        <v>0.33999695195868501</v>
      </c>
      <c r="D744">
        <v>0.33694994370921499</v>
      </c>
      <c r="E744">
        <v>4.69949123725621E-4</v>
      </c>
      <c r="F744">
        <v>3.4493499999999999</v>
      </c>
      <c r="G744">
        <v>3.2855260097469801</v>
      </c>
    </row>
    <row r="745" spans="1:7" x14ac:dyDescent="0.25">
      <c r="A745">
        <v>7.6400363643943896</v>
      </c>
      <c r="B745">
        <v>0.326421480745408</v>
      </c>
      <c r="C745">
        <v>0.34081816704286</v>
      </c>
      <c r="D745">
        <v>0.337641672086122</v>
      </c>
      <c r="E745">
        <v>4.69949123725621E-4</v>
      </c>
      <c r="F745">
        <v>3.4493499999999999</v>
      </c>
      <c r="G745">
        <v>3.2855260097469801</v>
      </c>
    </row>
    <row r="746" spans="1:7" x14ac:dyDescent="0.25">
      <c r="A746">
        <v>7.65031905129129</v>
      </c>
      <c r="B746">
        <v>0.32570694814863599</v>
      </c>
      <c r="C746">
        <v>0.34163938212703499</v>
      </c>
      <c r="D746">
        <v>0.33833340046303001</v>
      </c>
      <c r="E746">
        <v>4.69949123725621E-4</v>
      </c>
      <c r="F746">
        <v>3.4493499999999999</v>
      </c>
      <c r="G746">
        <v>3.2855260097469801</v>
      </c>
    </row>
    <row r="747" spans="1:7" x14ac:dyDescent="0.25">
      <c r="A747">
        <v>7.6606017381881797</v>
      </c>
      <c r="B747">
        <v>0.32499241555186398</v>
      </c>
      <c r="C747">
        <v>0.34246059721121003</v>
      </c>
      <c r="D747">
        <v>0.33902512883993702</v>
      </c>
      <c r="E747">
        <v>4.69949123725621E-4</v>
      </c>
      <c r="F747">
        <v>3.4493499999999999</v>
      </c>
      <c r="G747">
        <v>3.2855260097469801</v>
      </c>
    </row>
    <row r="748" spans="1:7" x14ac:dyDescent="0.25">
      <c r="A748">
        <v>7.6708844250850801</v>
      </c>
      <c r="B748">
        <v>0.32427788295509202</v>
      </c>
      <c r="C748">
        <v>0.34328181229538501</v>
      </c>
      <c r="D748">
        <v>0.33971685721684503</v>
      </c>
      <c r="E748">
        <v>4.69949123725621E-4</v>
      </c>
      <c r="F748">
        <v>3.4493499999999999</v>
      </c>
      <c r="G748">
        <v>3.2855260097469801</v>
      </c>
    </row>
    <row r="749" spans="1:7" x14ac:dyDescent="0.25">
      <c r="A749">
        <v>7.6811671119819804</v>
      </c>
      <c r="B749">
        <v>0.32356335035832001</v>
      </c>
      <c r="C749">
        <v>0.34394243788703899</v>
      </c>
      <c r="D749">
        <v>0.34040858559375198</v>
      </c>
      <c r="E749">
        <v>4.69949123725621E-4</v>
      </c>
      <c r="F749">
        <v>3.4493499999999999</v>
      </c>
      <c r="G749">
        <v>3.2855260097469801</v>
      </c>
    </row>
    <row r="750" spans="1:7" x14ac:dyDescent="0.25">
      <c r="A750">
        <v>7.6914497988788701</v>
      </c>
      <c r="B750">
        <v>0.322848817761548</v>
      </c>
      <c r="C750">
        <v>0.344431118544264</v>
      </c>
      <c r="D750">
        <v>0.34110031397065899</v>
      </c>
      <c r="E750">
        <v>4.69949123725621E-4</v>
      </c>
      <c r="F750">
        <v>3.4493499999999999</v>
      </c>
      <c r="G750">
        <v>3.2855260097469801</v>
      </c>
    </row>
    <row r="751" spans="1:7" x14ac:dyDescent="0.25">
      <c r="A751">
        <v>7.7017324857757696</v>
      </c>
      <c r="B751">
        <v>0.32213428516477599</v>
      </c>
      <c r="C751">
        <v>0.34491979920148902</v>
      </c>
      <c r="D751">
        <v>0.34179204234756699</v>
      </c>
      <c r="E751">
        <v>4.69949123725621E-4</v>
      </c>
      <c r="F751">
        <v>3.4493499999999999</v>
      </c>
      <c r="G751">
        <v>3.2855260097469801</v>
      </c>
    </row>
    <row r="752" spans="1:7" x14ac:dyDescent="0.25">
      <c r="A752">
        <v>7.71201517267267</v>
      </c>
      <c r="B752">
        <v>0.32174440339386201</v>
      </c>
      <c r="C752">
        <v>0.34540847985871298</v>
      </c>
      <c r="D752">
        <v>0.342483770724474</v>
      </c>
      <c r="E752">
        <v>4.69949123725621E-4</v>
      </c>
      <c r="F752">
        <v>3.4493499999999999</v>
      </c>
      <c r="G752">
        <v>3.2855260097469801</v>
      </c>
    </row>
    <row r="753" spans="1:7" x14ac:dyDescent="0.25">
      <c r="A753">
        <v>7.7222978595695597</v>
      </c>
      <c r="B753">
        <v>0.32135736489281702</v>
      </c>
      <c r="C753">
        <v>0.345897160515938</v>
      </c>
      <c r="D753">
        <v>0.34317549910138201</v>
      </c>
      <c r="E753">
        <v>4.69949123725621E-4</v>
      </c>
      <c r="F753">
        <v>3.4493499999999999</v>
      </c>
      <c r="G753">
        <v>3.2855260097469801</v>
      </c>
    </row>
    <row r="754" spans="1:7" x14ac:dyDescent="0.25">
      <c r="A754">
        <v>7.7325805464664601</v>
      </c>
      <c r="B754">
        <v>0.32097032639177298</v>
      </c>
      <c r="C754">
        <v>0.34638584117316301</v>
      </c>
      <c r="D754">
        <v>0.34386722747828902</v>
      </c>
      <c r="E754">
        <v>4.69949123725621E-4</v>
      </c>
      <c r="F754">
        <v>3.4493499999999999</v>
      </c>
      <c r="G754">
        <v>3.2855260097469801</v>
      </c>
    </row>
    <row r="755" spans="1:7" x14ac:dyDescent="0.25">
      <c r="A755">
        <v>7.7428632333633596</v>
      </c>
      <c r="B755">
        <v>0.32058328789072899</v>
      </c>
      <c r="C755">
        <v>0.34687452183038803</v>
      </c>
      <c r="D755">
        <v>0.34455895585519603</v>
      </c>
      <c r="E755">
        <v>4.69949123725621E-4</v>
      </c>
      <c r="F755">
        <v>3.4493499999999999</v>
      </c>
      <c r="G755">
        <v>3.2855260097469801</v>
      </c>
    </row>
    <row r="756" spans="1:7" x14ac:dyDescent="0.25">
      <c r="A756">
        <v>7.7531459202602599</v>
      </c>
      <c r="B756">
        <v>0.32019624938968499</v>
      </c>
      <c r="C756">
        <v>0.34736320248761299</v>
      </c>
      <c r="D756">
        <v>0.34525068423210398</v>
      </c>
      <c r="E756">
        <v>4.69949123725621E-4</v>
      </c>
      <c r="F756">
        <v>3.4493499999999999</v>
      </c>
      <c r="G756">
        <v>3.2855260097469801</v>
      </c>
    </row>
    <row r="757" spans="1:7" x14ac:dyDescent="0.25">
      <c r="A757">
        <v>7.7634286071571497</v>
      </c>
      <c r="B757">
        <v>0.319809210888641</v>
      </c>
      <c r="C757">
        <v>0.347851883144837</v>
      </c>
      <c r="D757">
        <v>0.34594241260901099</v>
      </c>
      <c r="E757">
        <v>4.69949123725621E-4</v>
      </c>
      <c r="F757">
        <v>3.4493499999999999</v>
      </c>
      <c r="G757">
        <v>3.2855260097469801</v>
      </c>
    </row>
    <row r="758" spans="1:7" x14ac:dyDescent="0.25">
      <c r="A758">
        <v>7.77371129405405</v>
      </c>
      <c r="B758">
        <v>0.31942217238759701</v>
      </c>
      <c r="C758">
        <v>0.34834056380206202</v>
      </c>
      <c r="D758">
        <v>0.34663414098591899</v>
      </c>
      <c r="E758">
        <v>4.69949123725621E-4</v>
      </c>
      <c r="F758">
        <v>3.4493499999999999</v>
      </c>
      <c r="G758">
        <v>3.2855260097469801</v>
      </c>
    </row>
    <row r="759" spans="1:7" x14ac:dyDescent="0.25">
      <c r="A759">
        <v>7.7839939809509504</v>
      </c>
      <c r="B759">
        <v>0.31903513388655302</v>
      </c>
      <c r="C759">
        <v>0.34882924445928698</v>
      </c>
      <c r="D759">
        <v>0.347325869362826</v>
      </c>
      <c r="E759">
        <v>4.69949123725621E-4</v>
      </c>
      <c r="F759">
        <v>3.4493499999999999</v>
      </c>
      <c r="G759">
        <v>3.2855260097469801</v>
      </c>
    </row>
    <row r="760" spans="1:7" x14ac:dyDescent="0.25">
      <c r="A760">
        <v>7.7942766678478401</v>
      </c>
      <c r="B760">
        <v>0.31864809538550898</v>
      </c>
      <c r="C760">
        <v>0.349317925116512</v>
      </c>
      <c r="D760">
        <v>0.34801759773973401</v>
      </c>
      <c r="E760">
        <v>4.69949123725621E-4</v>
      </c>
      <c r="F760">
        <v>3.4493499999999999</v>
      </c>
      <c r="G760">
        <v>3.2855260097469801</v>
      </c>
    </row>
    <row r="761" spans="1:7" x14ac:dyDescent="0.25">
      <c r="A761">
        <v>7.8045593547447396</v>
      </c>
      <c r="B761">
        <v>0.31826105688446499</v>
      </c>
      <c r="C761">
        <v>0.34980660577373701</v>
      </c>
      <c r="D761">
        <v>0.34870932611664102</v>
      </c>
      <c r="E761">
        <v>4.69949123725621E-4</v>
      </c>
      <c r="F761">
        <v>3.4493499999999999</v>
      </c>
      <c r="G761">
        <v>3.2855260097469801</v>
      </c>
    </row>
    <row r="762" spans="1:7" x14ac:dyDescent="0.25">
      <c r="A762">
        <v>7.81484204164164</v>
      </c>
      <c r="B762">
        <v>0.317874018383421</v>
      </c>
      <c r="C762">
        <v>0.35029528643096097</v>
      </c>
      <c r="D762">
        <v>0.34940105449354802</v>
      </c>
      <c r="E762">
        <v>4.69949123725621E-4</v>
      </c>
      <c r="F762">
        <v>3.4493499999999999</v>
      </c>
      <c r="G762">
        <v>3.2855260097469801</v>
      </c>
    </row>
    <row r="763" spans="1:7" x14ac:dyDescent="0.25">
      <c r="A763">
        <v>7.8251247285385297</v>
      </c>
      <c r="B763">
        <v>0.31748697988237701</v>
      </c>
      <c r="C763">
        <v>0.35078396708818599</v>
      </c>
      <c r="D763">
        <v>0.35009278287045598</v>
      </c>
      <c r="E763">
        <v>4.69949123725621E-4</v>
      </c>
      <c r="F763">
        <v>3.4493499999999999</v>
      </c>
      <c r="G763">
        <v>3.2855260097469801</v>
      </c>
    </row>
    <row r="764" spans="1:7" x14ac:dyDescent="0.25">
      <c r="A764">
        <v>7.8354074154354301</v>
      </c>
      <c r="B764">
        <v>0.31709994138133302</v>
      </c>
      <c r="C764">
        <v>0.351272647745411</v>
      </c>
      <c r="D764">
        <v>0.35045649819107999</v>
      </c>
      <c r="E764">
        <v>4.69949123725621E-4</v>
      </c>
      <c r="F764">
        <v>3.4493499999999999</v>
      </c>
      <c r="G764">
        <v>3.2855260097469801</v>
      </c>
    </row>
    <row r="765" spans="1:7" x14ac:dyDescent="0.25">
      <c r="A765">
        <v>7.8456901023323304</v>
      </c>
      <c r="B765">
        <v>0.31671290288028903</v>
      </c>
      <c r="C765">
        <v>0.35176132840263602</v>
      </c>
      <c r="D765">
        <v>0.35053313947590098</v>
      </c>
      <c r="E765">
        <v>4.69949123725621E-4</v>
      </c>
      <c r="F765">
        <v>3.4493499999999999</v>
      </c>
      <c r="G765">
        <v>3.2855260097469801</v>
      </c>
    </row>
    <row r="766" spans="1:7" x14ac:dyDescent="0.25">
      <c r="A766">
        <v>7.8559727892292202</v>
      </c>
      <c r="B766">
        <v>0.31632586437924498</v>
      </c>
      <c r="C766">
        <v>0.35225000905986098</v>
      </c>
      <c r="D766">
        <v>0.35060978076072202</v>
      </c>
      <c r="E766">
        <v>4.69949123725621E-4</v>
      </c>
      <c r="F766">
        <v>3.4493499999999999</v>
      </c>
      <c r="G766">
        <v>3.2855260097469801</v>
      </c>
    </row>
    <row r="767" spans="1:7" x14ac:dyDescent="0.25">
      <c r="A767">
        <v>7.8662554761261196</v>
      </c>
      <c r="B767">
        <v>0.31593882587820099</v>
      </c>
      <c r="C767">
        <v>0.352738689717086</v>
      </c>
      <c r="D767">
        <v>0.35068642204554401</v>
      </c>
      <c r="E767">
        <v>4.69949123725621E-4</v>
      </c>
      <c r="F767">
        <v>3.4493499999999999</v>
      </c>
      <c r="G767">
        <v>3.2855260097469801</v>
      </c>
    </row>
    <row r="768" spans="1:7" x14ac:dyDescent="0.25">
      <c r="A768">
        <v>7.87653816302302</v>
      </c>
      <c r="B768">
        <v>0.315551787377157</v>
      </c>
      <c r="C768">
        <v>0.35322737037431001</v>
      </c>
      <c r="D768">
        <v>0.350763063330365</v>
      </c>
      <c r="E768">
        <v>4.69949123725621E-4</v>
      </c>
      <c r="F768">
        <v>3.4493499999999999</v>
      </c>
      <c r="G768">
        <v>3.2855260097469801</v>
      </c>
    </row>
    <row r="769" spans="1:7" x14ac:dyDescent="0.25">
      <c r="A769">
        <v>7.8868208499199097</v>
      </c>
      <c r="B769">
        <v>0.31516474887611301</v>
      </c>
      <c r="C769">
        <v>0.35371605103153497</v>
      </c>
      <c r="D769">
        <v>0.35083970461518699</v>
      </c>
      <c r="E769">
        <v>4.69949123725621E-4</v>
      </c>
      <c r="F769">
        <v>3.4493499999999999</v>
      </c>
      <c r="G769">
        <v>3.2855260097469801</v>
      </c>
    </row>
    <row r="770" spans="1:7" x14ac:dyDescent="0.25">
      <c r="A770">
        <v>7.8971035368168101</v>
      </c>
      <c r="B770">
        <v>0.31477771037506902</v>
      </c>
      <c r="C770">
        <v>0.35420473168875999</v>
      </c>
      <c r="D770">
        <v>0.35091634590000798</v>
      </c>
      <c r="E770">
        <v>4.69949123725621E-4</v>
      </c>
      <c r="F770">
        <v>3.4493499999999999</v>
      </c>
      <c r="G770">
        <v>3.2855260097469801</v>
      </c>
    </row>
    <row r="771" spans="1:7" x14ac:dyDescent="0.25">
      <c r="A771">
        <v>7.9073862237137096</v>
      </c>
      <c r="B771">
        <v>0.31439067187402497</v>
      </c>
      <c r="C771">
        <v>0.354693412345985</v>
      </c>
      <c r="D771">
        <v>0.35099298718482902</v>
      </c>
      <c r="E771">
        <v>4.69949123725621E-4</v>
      </c>
      <c r="F771">
        <v>3.4493499999999999</v>
      </c>
      <c r="G771">
        <v>3.2855260097469801</v>
      </c>
    </row>
    <row r="772" spans="1:7" x14ac:dyDescent="0.25">
      <c r="A772">
        <v>7.91766891061061</v>
      </c>
      <c r="B772">
        <v>0.31400363337298098</v>
      </c>
      <c r="C772">
        <v>0.35518209300321002</v>
      </c>
      <c r="D772">
        <v>0.35106962846965001</v>
      </c>
      <c r="E772">
        <v>4.69949123725621E-4</v>
      </c>
      <c r="F772">
        <v>3.4493499999999999</v>
      </c>
      <c r="G772">
        <v>3.2855260097469801</v>
      </c>
    </row>
    <row r="773" spans="1:7" x14ac:dyDescent="0.25">
      <c r="A773">
        <v>7.9279515975074997</v>
      </c>
      <c r="B773">
        <v>0.31361659487193699</v>
      </c>
      <c r="C773">
        <v>0.35567077366043398</v>
      </c>
      <c r="D773">
        <v>0.351146269754472</v>
      </c>
      <c r="E773">
        <v>4.69949123725621E-4</v>
      </c>
      <c r="F773">
        <v>3.4493499999999999</v>
      </c>
      <c r="G773">
        <v>3.2855260097469801</v>
      </c>
    </row>
    <row r="774" spans="1:7" x14ac:dyDescent="0.25">
      <c r="A774">
        <v>7.9382342844044</v>
      </c>
      <c r="B774">
        <v>0.313229556370893</v>
      </c>
      <c r="C774">
        <v>0.356159454317659</v>
      </c>
      <c r="D774">
        <v>0.35122291103929298</v>
      </c>
      <c r="E774">
        <v>4.69949123725621E-4</v>
      </c>
      <c r="F774">
        <v>3.4493499999999999</v>
      </c>
      <c r="G774">
        <v>3.2855260097469801</v>
      </c>
    </row>
    <row r="775" spans="1:7" x14ac:dyDescent="0.25">
      <c r="A775">
        <v>7.9485169713013004</v>
      </c>
      <c r="B775">
        <v>0.31284251786984901</v>
      </c>
      <c r="C775">
        <v>0.35664813497488401</v>
      </c>
      <c r="D775">
        <v>0.35129955232411397</v>
      </c>
      <c r="E775">
        <v>4.69949123725621E-4</v>
      </c>
      <c r="F775">
        <v>3.4493499999999999</v>
      </c>
      <c r="G775">
        <v>3.2855260097469801</v>
      </c>
    </row>
    <row r="776" spans="1:7" x14ac:dyDescent="0.25">
      <c r="A776">
        <v>7.9587996581981901</v>
      </c>
      <c r="B776">
        <v>0.31245547936880502</v>
      </c>
      <c r="C776">
        <v>0.35705535063994098</v>
      </c>
      <c r="D776">
        <v>0.35137619360893602</v>
      </c>
      <c r="E776">
        <v>4.69949123725621E-4</v>
      </c>
      <c r="F776">
        <v>3.4493499999999999</v>
      </c>
      <c r="G776">
        <v>3.2855260097469801</v>
      </c>
    </row>
    <row r="777" spans="1:7" x14ac:dyDescent="0.25">
      <c r="A777">
        <v>7.9690823450950896</v>
      </c>
      <c r="B777">
        <v>0.31206844086776098</v>
      </c>
      <c r="C777">
        <v>0.35710088457488198</v>
      </c>
      <c r="D777">
        <v>0.351452834893757</v>
      </c>
      <c r="E777">
        <v>4.69949123725621E-4</v>
      </c>
      <c r="F777">
        <v>3.4493499999999999</v>
      </c>
      <c r="G777">
        <v>3.2855260097469801</v>
      </c>
    </row>
    <row r="778" spans="1:7" x14ac:dyDescent="0.25">
      <c r="A778">
        <v>7.97936503199199</v>
      </c>
      <c r="B778">
        <v>0.311841701333333</v>
      </c>
      <c r="C778">
        <v>0.35714641850982298</v>
      </c>
      <c r="D778">
        <v>0.35152947617857799</v>
      </c>
      <c r="E778">
        <v>4.69949123725621E-4</v>
      </c>
      <c r="F778">
        <v>3.4493499999999999</v>
      </c>
      <c r="G778">
        <v>3.2855260097469801</v>
      </c>
    </row>
    <row r="779" spans="1:7" x14ac:dyDescent="0.25">
      <c r="A779">
        <v>7.9896477188888797</v>
      </c>
      <c r="B779">
        <v>0.311841701333333</v>
      </c>
      <c r="C779">
        <v>0.35719195244476398</v>
      </c>
      <c r="D779">
        <v>0.35160611746339998</v>
      </c>
      <c r="E779">
        <v>4.69949123725621E-4</v>
      </c>
      <c r="F779">
        <v>3.4493499999999999</v>
      </c>
      <c r="G779">
        <v>3.2855260097469801</v>
      </c>
    </row>
    <row r="780" spans="1:7" x14ac:dyDescent="0.25">
      <c r="A780">
        <v>7.9999304057857801</v>
      </c>
      <c r="B780">
        <v>0.311841701333333</v>
      </c>
      <c r="C780">
        <v>0.35723748637970498</v>
      </c>
      <c r="D780">
        <v>0.35168275874822102</v>
      </c>
      <c r="E780">
        <v>4.69949123725621E-4</v>
      </c>
      <c r="F780">
        <v>3.4493499999999999</v>
      </c>
      <c r="G780">
        <v>3.2855260097469801</v>
      </c>
    </row>
    <row r="781" spans="1:7" x14ac:dyDescent="0.25">
      <c r="A781">
        <v>8.0102130926826796</v>
      </c>
      <c r="B781">
        <v>0.311841701333333</v>
      </c>
      <c r="C781">
        <v>0.35728302031464598</v>
      </c>
      <c r="D781">
        <v>0.35175940003304201</v>
      </c>
      <c r="E781">
        <v>4.69949123725621E-4</v>
      </c>
      <c r="F781">
        <v>3.4493499999999999</v>
      </c>
      <c r="G781">
        <v>3.2855260097469801</v>
      </c>
    </row>
    <row r="782" spans="1:7" x14ac:dyDescent="0.25">
      <c r="A782">
        <v>8.0204957795795799</v>
      </c>
      <c r="B782">
        <v>0.311841701333333</v>
      </c>
      <c r="C782">
        <v>0.35732855424958698</v>
      </c>
      <c r="D782">
        <v>0.351836041317864</v>
      </c>
      <c r="E782">
        <v>4.69949123725621E-4</v>
      </c>
      <c r="F782">
        <v>3.4493499999999999</v>
      </c>
      <c r="G782">
        <v>3.2855260097469801</v>
      </c>
    </row>
    <row r="783" spans="1:7" x14ac:dyDescent="0.25">
      <c r="A783">
        <v>8.0307784664764696</v>
      </c>
      <c r="B783">
        <v>0.311841701333333</v>
      </c>
      <c r="C783">
        <v>0.35737408818452798</v>
      </c>
      <c r="D783">
        <v>0.35191268260268499</v>
      </c>
      <c r="E783">
        <v>4.69949123725621E-4</v>
      </c>
      <c r="F783">
        <v>3.4493499999999999</v>
      </c>
      <c r="G783">
        <v>3.2855260097469801</v>
      </c>
    </row>
    <row r="784" spans="1:7" x14ac:dyDescent="0.25">
      <c r="A784">
        <v>8.04106115337337</v>
      </c>
      <c r="B784">
        <v>0.311841701333333</v>
      </c>
      <c r="C784">
        <v>0.35741962211946898</v>
      </c>
      <c r="D784">
        <v>0.35198932388750598</v>
      </c>
      <c r="E784">
        <v>4.69949123725621E-4</v>
      </c>
      <c r="F784">
        <v>3.4493499999999999</v>
      </c>
      <c r="G784">
        <v>3.2855260097469801</v>
      </c>
    </row>
    <row r="785" spans="1:7" x14ac:dyDescent="0.25">
      <c r="A785">
        <v>8.0513438402702704</v>
      </c>
      <c r="B785">
        <v>0.311841701333333</v>
      </c>
      <c r="C785">
        <v>0.35746515605440998</v>
      </c>
      <c r="D785">
        <v>0.35206596517232802</v>
      </c>
      <c r="E785">
        <v>4.69949123725621E-4</v>
      </c>
      <c r="F785">
        <v>3.4493499999999999</v>
      </c>
      <c r="G785">
        <v>3.2855260097469801</v>
      </c>
    </row>
    <row r="786" spans="1:7" x14ac:dyDescent="0.25">
      <c r="A786">
        <v>8.0616265271671601</v>
      </c>
      <c r="B786">
        <v>0.311841701333333</v>
      </c>
      <c r="C786">
        <v>0.35751068998935098</v>
      </c>
      <c r="D786">
        <v>0.35214260645714901</v>
      </c>
      <c r="E786">
        <v>4.69949123725621E-4</v>
      </c>
      <c r="F786">
        <v>3.4493499999999999</v>
      </c>
      <c r="G786">
        <v>3.2855260097469801</v>
      </c>
    </row>
    <row r="787" spans="1:7" x14ac:dyDescent="0.25">
      <c r="A787">
        <v>8.0719092140640605</v>
      </c>
      <c r="B787">
        <v>0.311841701333333</v>
      </c>
      <c r="C787">
        <v>0.35755622392429198</v>
      </c>
      <c r="D787">
        <v>0.35221924774197</v>
      </c>
      <c r="E787">
        <v>4.69949123725621E-4</v>
      </c>
      <c r="F787">
        <v>3.4493499999999999</v>
      </c>
      <c r="G787">
        <v>3.2855260097469801</v>
      </c>
    </row>
    <row r="788" spans="1:7" x14ac:dyDescent="0.25">
      <c r="A788">
        <v>8.0821919009609609</v>
      </c>
      <c r="B788">
        <v>0.311841701333333</v>
      </c>
      <c r="C788">
        <v>0.35760175785923298</v>
      </c>
      <c r="D788">
        <v>0.35229588902679199</v>
      </c>
      <c r="E788">
        <v>4.69949123725621E-4</v>
      </c>
      <c r="F788">
        <v>3.4493499999999999</v>
      </c>
      <c r="G788">
        <v>3.2855260097469801</v>
      </c>
    </row>
    <row r="789" spans="1:7" x14ac:dyDescent="0.25">
      <c r="A789">
        <v>8.0924745878578506</v>
      </c>
      <c r="B789">
        <v>0.311841701333333</v>
      </c>
      <c r="C789">
        <v>0.35764729179417398</v>
      </c>
      <c r="D789">
        <v>0.35237253031161297</v>
      </c>
      <c r="E789">
        <v>4.69949123725621E-4</v>
      </c>
      <c r="F789">
        <v>3.4493499999999999</v>
      </c>
      <c r="G789">
        <v>3.2855260097469801</v>
      </c>
    </row>
    <row r="790" spans="1:7" x14ac:dyDescent="0.25">
      <c r="A790">
        <v>8.1027572747547492</v>
      </c>
      <c r="B790">
        <v>0.311841701333333</v>
      </c>
      <c r="C790">
        <v>0.35769282572911498</v>
      </c>
      <c r="D790">
        <v>0.35244917159643402</v>
      </c>
      <c r="E790">
        <v>4.69949123725621E-4</v>
      </c>
      <c r="F790">
        <v>3.4493499999999999</v>
      </c>
      <c r="G790">
        <v>3.2855260097469801</v>
      </c>
    </row>
    <row r="791" spans="1:7" x14ac:dyDescent="0.25">
      <c r="A791">
        <v>8.1130399616516495</v>
      </c>
      <c r="B791">
        <v>0.311841701333333</v>
      </c>
      <c r="C791">
        <v>0.35773835966405598</v>
      </c>
      <c r="D791">
        <v>0.35252581288125501</v>
      </c>
      <c r="E791">
        <v>4.69949123725621E-4</v>
      </c>
      <c r="F791">
        <v>3.4493499999999999</v>
      </c>
      <c r="G791">
        <v>3.2855260097469801</v>
      </c>
    </row>
    <row r="792" spans="1:7" x14ac:dyDescent="0.25">
      <c r="A792">
        <v>8.1233226485485392</v>
      </c>
      <c r="B792">
        <v>0.311841701333333</v>
      </c>
      <c r="C792">
        <v>0.35778389359899698</v>
      </c>
      <c r="D792">
        <v>0.352602454166077</v>
      </c>
      <c r="E792">
        <v>4.69949123725621E-4</v>
      </c>
      <c r="F792">
        <v>3.4493499999999999</v>
      </c>
      <c r="G792">
        <v>3.2855260097469801</v>
      </c>
    </row>
    <row r="793" spans="1:7" x14ac:dyDescent="0.25">
      <c r="A793">
        <v>8.1336053354454396</v>
      </c>
      <c r="B793">
        <v>0.311841701333333</v>
      </c>
      <c r="C793">
        <v>0.35782942753393898</v>
      </c>
      <c r="D793">
        <v>0.35267909545089798</v>
      </c>
      <c r="E793">
        <v>4.69949123725621E-4</v>
      </c>
      <c r="F793">
        <v>3.4493499999999999</v>
      </c>
      <c r="G793">
        <v>3.2855260097469801</v>
      </c>
    </row>
    <row r="794" spans="1:7" x14ac:dyDescent="0.25">
      <c r="A794">
        <v>8.14388802234234</v>
      </c>
      <c r="B794">
        <v>0.311841701333333</v>
      </c>
      <c r="C794">
        <v>0.35787496146887998</v>
      </c>
      <c r="D794">
        <v>0.35275573673571903</v>
      </c>
      <c r="E794">
        <v>4.69949123725621E-4</v>
      </c>
      <c r="F794">
        <v>3.4493499999999999</v>
      </c>
      <c r="G794">
        <v>3.2855260097469801</v>
      </c>
    </row>
    <row r="795" spans="1:7" x14ac:dyDescent="0.25">
      <c r="A795">
        <v>8.1541707092392297</v>
      </c>
      <c r="B795">
        <v>0.311841701333333</v>
      </c>
      <c r="C795">
        <v>0.35792049540382098</v>
      </c>
      <c r="D795">
        <v>0.35283237802054102</v>
      </c>
      <c r="E795">
        <v>4.69949123725621E-4</v>
      </c>
      <c r="F795">
        <v>3.4493499999999999</v>
      </c>
      <c r="G795">
        <v>3.2855260097469801</v>
      </c>
    </row>
    <row r="796" spans="1:7" x14ac:dyDescent="0.25">
      <c r="A796">
        <v>8.1644533961361301</v>
      </c>
      <c r="B796">
        <v>0.311841701333333</v>
      </c>
      <c r="C796">
        <v>0.35796602933876198</v>
      </c>
      <c r="D796">
        <v>0.352909019305362</v>
      </c>
      <c r="E796">
        <v>4.69949123725621E-4</v>
      </c>
      <c r="F796">
        <v>3.4493499999999999</v>
      </c>
      <c r="G796">
        <v>3.2855260097469801</v>
      </c>
    </row>
    <row r="797" spans="1:7" x14ac:dyDescent="0.25">
      <c r="A797">
        <v>8.1747360830330305</v>
      </c>
      <c r="B797">
        <v>0.311841701333333</v>
      </c>
      <c r="C797">
        <v>0.35801156327370298</v>
      </c>
      <c r="D797">
        <v>0.35298566059018299</v>
      </c>
      <c r="E797">
        <v>4.69949123725621E-4</v>
      </c>
      <c r="F797">
        <v>3.4493499999999999</v>
      </c>
      <c r="G797">
        <v>3.2855260097469801</v>
      </c>
    </row>
    <row r="798" spans="1:7" x14ac:dyDescent="0.25">
      <c r="A798">
        <v>8.1850187699299202</v>
      </c>
      <c r="B798">
        <v>0.311841701333333</v>
      </c>
      <c r="C798">
        <v>0.35805709720864398</v>
      </c>
      <c r="D798">
        <v>0.35306230187500498</v>
      </c>
      <c r="E798">
        <v>4.69949123725621E-4</v>
      </c>
      <c r="F798">
        <v>3.4493499999999999</v>
      </c>
      <c r="G798">
        <v>3.2855260097469801</v>
      </c>
    </row>
    <row r="799" spans="1:7" x14ac:dyDescent="0.25">
      <c r="A799">
        <v>8.1953014568268205</v>
      </c>
      <c r="B799">
        <v>0.311841701333333</v>
      </c>
      <c r="C799">
        <v>0.35810263114358498</v>
      </c>
      <c r="D799">
        <v>0.35313894315982602</v>
      </c>
      <c r="E799">
        <v>4.69949123725621E-4</v>
      </c>
      <c r="F799">
        <v>3.4493499999999999</v>
      </c>
      <c r="G799">
        <v>3.2855260097469801</v>
      </c>
    </row>
    <row r="800" spans="1:7" x14ac:dyDescent="0.25">
      <c r="A800">
        <v>8.2055841437237191</v>
      </c>
      <c r="B800">
        <v>0.311841701333333</v>
      </c>
      <c r="C800">
        <v>0.35814816507852598</v>
      </c>
      <c r="D800">
        <v>0.35321558444464701</v>
      </c>
      <c r="E800">
        <v>4.69949123725621E-4</v>
      </c>
      <c r="F800">
        <v>3.4493499999999999</v>
      </c>
      <c r="G800">
        <v>3.2855260097469801</v>
      </c>
    </row>
    <row r="801" spans="1:7" x14ac:dyDescent="0.25">
      <c r="A801">
        <v>8.2158668306206195</v>
      </c>
      <c r="B801">
        <v>0.311841701333333</v>
      </c>
      <c r="C801">
        <v>0.35819369901346698</v>
      </c>
      <c r="D801">
        <v>0.353292225729469</v>
      </c>
      <c r="E801">
        <v>4.69949123725621E-4</v>
      </c>
      <c r="F801">
        <v>3.4493499999999999</v>
      </c>
      <c r="G801">
        <v>3.2855260097469801</v>
      </c>
    </row>
    <row r="802" spans="1:7" x14ac:dyDescent="0.25">
      <c r="A802">
        <v>8.2261495175175092</v>
      </c>
      <c r="B802">
        <v>0.311841701333333</v>
      </c>
      <c r="C802">
        <v>0.35823923294840798</v>
      </c>
      <c r="D802">
        <v>0.35336886701428999</v>
      </c>
      <c r="E802">
        <v>4.69949123725621E-4</v>
      </c>
      <c r="F802">
        <v>3.4493499999999999</v>
      </c>
      <c r="G802">
        <v>3.2855260097469801</v>
      </c>
    </row>
    <row r="803" spans="1:7" x14ac:dyDescent="0.25">
      <c r="A803">
        <v>8.2364322044144096</v>
      </c>
      <c r="B803">
        <v>0.311841701333333</v>
      </c>
      <c r="C803">
        <v>0.35828476688334898</v>
      </c>
      <c r="D803">
        <v>0.35344550829911098</v>
      </c>
      <c r="E803">
        <v>4.69949123725621E-4</v>
      </c>
      <c r="F803">
        <v>3.4493499999999999</v>
      </c>
      <c r="G803">
        <v>3.2855260097469801</v>
      </c>
    </row>
    <row r="804" spans="1:7" x14ac:dyDescent="0.25">
      <c r="A804">
        <v>8.24671489131131</v>
      </c>
      <c r="B804">
        <v>0.311841701333333</v>
      </c>
      <c r="C804">
        <v>0.35833030081828998</v>
      </c>
      <c r="D804">
        <v>0.35352214958393302</v>
      </c>
      <c r="E804">
        <v>4.69949123725621E-4</v>
      </c>
      <c r="F804">
        <v>3.4493499999999999</v>
      </c>
      <c r="G804">
        <v>3.2855260097469801</v>
      </c>
    </row>
    <row r="805" spans="1:7" x14ac:dyDescent="0.25">
      <c r="A805">
        <v>8.2569975782081997</v>
      </c>
      <c r="B805">
        <v>0.311841701333333</v>
      </c>
      <c r="C805">
        <v>0.35837583475323098</v>
      </c>
      <c r="D805">
        <v>0.35359879086875401</v>
      </c>
      <c r="E805">
        <v>4.69949123725621E-4</v>
      </c>
      <c r="F805">
        <v>3.4493499999999999</v>
      </c>
      <c r="G805">
        <v>3.2855260097469801</v>
      </c>
    </row>
    <row r="806" spans="1:7" x14ac:dyDescent="0.25">
      <c r="A806">
        <v>8.2672802651051001</v>
      </c>
      <c r="B806">
        <v>0.311841701333333</v>
      </c>
      <c r="C806">
        <v>0.35842136868817198</v>
      </c>
      <c r="D806">
        <v>0.353675432153575</v>
      </c>
      <c r="E806">
        <v>4.69949123725621E-4</v>
      </c>
      <c r="F806">
        <v>3.4493499999999999</v>
      </c>
      <c r="G806">
        <v>3.2855260097469801</v>
      </c>
    </row>
    <row r="807" spans="1:7" x14ac:dyDescent="0.25">
      <c r="A807">
        <v>8.2775629520020004</v>
      </c>
      <c r="B807">
        <v>0.311841701333333</v>
      </c>
      <c r="C807">
        <v>0.35846690262311298</v>
      </c>
      <c r="D807">
        <v>0.35375207343839699</v>
      </c>
      <c r="E807">
        <v>4.69949123725621E-4</v>
      </c>
      <c r="F807">
        <v>3.4493499999999999</v>
      </c>
      <c r="G807">
        <v>3.2855260097469801</v>
      </c>
    </row>
    <row r="808" spans="1:7" x14ac:dyDescent="0.25">
      <c r="A808">
        <v>8.2878456388988901</v>
      </c>
      <c r="B808">
        <v>0.311841701333333</v>
      </c>
      <c r="C808">
        <v>0.35851243655805398</v>
      </c>
      <c r="D808">
        <v>0.35382871472321797</v>
      </c>
      <c r="E808">
        <v>4.69949123725621E-4</v>
      </c>
      <c r="F808">
        <v>3.4493499999999999</v>
      </c>
      <c r="G808">
        <v>3.2855260097469801</v>
      </c>
    </row>
    <row r="809" spans="1:7" x14ac:dyDescent="0.25">
      <c r="A809">
        <v>8.2981283257957905</v>
      </c>
      <c r="B809">
        <v>0.311841701333333</v>
      </c>
      <c r="C809">
        <v>0.35855797049299498</v>
      </c>
      <c r="D809">
        <v>0.35390535600803902</v>
      </c>
      <c r="E809">
        <v>4.69949123725621E-4</v>
      </c>
      <c r="F809">
        <v>3.4493499999999999</v>
      </c>
      <c r="G809">
        <v>3.2855260097469801</v>
      </c>
    </row>
    <row r="810" spans="1:7" x14ac:dyDescent="0.25">
      <c r="A810">
        <v>8.3084110126926891</v>
      </c>
      <c r="B810">
        <v>0.311841701333333</v>
      </c>
      <c r="C810">
        <v>0.35860350442793598</v>
      </c>
      <c r="D810">
        <v>0.35398199729286101</v>
      </c>
      <c r="E810">
        <v>4.69949123725621E-4</v>
      </c>
      <c r="F810">
        <v>3.4493499999999999</v>
      </c>
      <c r="G810">
        <v>3.2855260097469801</v>
      </c>
    </row>
    <row r="811" spans="1:7" x14ac:dyDescent="0.25">
      <c r="A811">
        <v>8.3186936995895895</v>
      </c>
      <c r="B811">
        <v>0.311841701333333</v>
      </c>
      <c r="C811">
        <v>0.35823244814967098</v>
      </c>
      <c r="D811">
        <v>0.35405863857768199</v>
      </c>
      <c r="E811">
        <v>4.69949123725621E-4</v>
      </c>
      <c r="F811">
        <v>3.4493499999999999</v>
      </c>
      <c r="G811">
        <v>3.2855260097469801</v>
      </c>
    </row>
    <row r="812" spans="1:7" x14ac:dyDescent="0.25">
      <c r="A812">
        <v>8.3289763864864792</v>
      </c>
      <c r="B812">
        <v>0.311841701333333</v>
      </c>
      <c r="C812">
        <v>0.357751986573285</v>
      </c>
      <c r="D812">
        <v>0.35413527986250298</v>
      </c>
      <c r="E812">
        <v>4.69949123725621E-4</v>
      </c>
      <c r="F812">
        <v>3.4493499999999999</v>
      </c>
      <c r="G812">
        <v>3.2855260097469801</v>
      </c>
    </row>
    <row r="813" spans="1:7" x14ac:dyDescent="0.25">
      <c r="A813">
        <v>8.3392590733833796</v>
      </c>
      <c r="B813">
        <v>0.31208378642289702</v>
      </c>
      <c r="C813">
        <v>0.35727152499689901</v>
      </c>
      <c r="D813">
        <v>0.35421192114732503</v>
      </c>
      <c r="E813">
        <v>4.69949123725621E-4</v>
      </c>
      <c r="F813">
        <v>3.4493499999999999</v>
      </c>
      <c r="G813">
        <v>3.2855260097469801</v>
      </c>
    </row>
    <row r="814" spans="1:7" x14ac:dyDescent="0.25">
      <c r="A814">
        <v>8.3495417602802799</v>
      </c>
      <c r="B814">
        <v>0.312539125833037</v>
      </c>
      <c r="C814">
        <v>0.35679106342051398</v>
      </c>
      <c r="D814">
        <v>0.35428856243214601</v>
      </c>
      <c r="E814">
        <v>4.69949123725621E-4</v>
      </c>
      <c r="F814">
        <v>3.4493499999999999</v>
      </c>
      <c r="G814">
        <v>3.2855260097469801</v>
      </c>
    </row>
    <row r="815" spans="1:7" x14ac:dyDescent="0.25">
      <c r="A815">
        <v>8.3598244471771697</v>
      </c>
      <c r="B815">
        <v>0.31299446524317698</v>
      </c>
      <c r="C815">
        <v>0.35631060184412799</v>
      </c>
      <c r="D815">
        <v>0.354365203716967</v>
      </c>
      <c r="E815">
        <v>4.69949123725621E-4</v>
      </c>
      <c r="F815">
        <v>3.4493499999999999</v>
      </c>
      <c r="G815">
        <v>3.2855260097469801</v>
      </c>
    </row>
    <row r="816" spans="1:7" x14ac:dyDescent="0.25">
      <c r="A816">
        <v>8.37010713407407</v>
      </c>
      <c r="B816">
        <v>0.31344980465331701</v>
      </c>
      <c r="C816">
        <v>0.35583014026774301</v>
      </c>
      <c r="D816">
        <v>0.35444184500178899</v>
      </c>
      <c r="E816">
        <v>4.69949123725621E-4</v>
      </c>
      <c r="F816">
        <v>3.4493499999999999</v>
      </c>
      <c r="G816">
        <v>3.2855260097469801</v>
      </c>
    </row>
    <row r="817" spans="1:7" x14ac:dyDescent="0.25">
      <c r="A817">
        <v>8.3803898209709704</v>
      </c>
      <c r="B817">
        <v>0.31390514406345699</v>
      </c>
      <c r="C817">
        <v>0.35534967869135697</v>
      </c>
      <c r="D817">
        <v>0.35451848628660998</v>
      </c>
      <c r="E817">
        <v>4.69949123725621E-4</v>
      </c>
      <c r="F817">
        <v>3.4493499999999999</v>
      </c>
      <c r="G817">
        <v>3.2855260097469801</v>
      </c>
    </row>
    <row r="818" spans="1:7" x14ac:dyDescent="0.25">
      <c r="A818">
        <v>8.3906725078678601</v>
      </c>
      <c r="B818">
        <v>0.31436048347359702</v>
      </c>
      <c r="C818">
        <v>0.35486921711497099</v>
      </c>
      <c r="D818">
        <v>0.35459512757143102</v>
      </c>
      <c r="E818">
        <v>4.69949123725621E-4</v>
      </c>
      <c r="F818">
        <v>3.4493499999999999</v>
      </c>
      <c r="G818">
        <v>3.2855260097469801</v>
      </c>
    </row>
    <row r="819" spans="1:7" x14ac:dyDescent="0.25">
      <c r="A819">
        <v>8.4009551947647605</v>
      </c>
      <c r="B819">
        <v>0.314815822883736</v>
      </c>
      <c r="C819">
        <v>0.35438875553858601</v>
      </c>
      <c r="D819">
        <v>0.35467176885625201</v>
      </c>
      <c r="E819">
        <v>4.69949123725621E-4</v>
      </c>
      <c r="F819">
        <v>3.4493499999999999</v>
      </c>
      <c r="G819">
        <v>3.2855260097469801</v>
      </c>
    </row>
    <row r="820" spans="1:7" x14ac:dyDescent="0.25">
      <c r="A820">
        <v>8.4112378816616609</v>
      </c>
      <c r="B820">
        <v>0.31527116229387597</v>
      </c>
      <c r="C820">
        <v>0.35390829396220003</v>
      </c>
      <c r="D820">
        <v>0.35443672527436498</v>
      </c>
      <c r="E820">
        <v>4.69949123725621E-4</v>
      </c>
      <c r="F820">
        <v>3.4493499999999999</v>
      </c>
      <c r="G820">
        <v>3.2855260097469801</v>
      </c>
    </row>
    <row r="821" spans="1:7" x14ac:dyDescent="0.25">
      <c r="A821">
        <v>8.4215205685585506</v>
      </c>
      <c r="B821">
        <v>0.315726501704016</v>
      </c>
      <c r="C821">
        <v>0.35342783238581399</v>
      </c>
      <c r="D821">
        <v>0.35400284773184998</v>
      </c>
      <c r="E821">
        <v>4.69949123725621E-4</v>
      </c>
      <c r="F821">
        <v>3.4493499999999999</v>
      </c>
      <c r="G821">
        <v>3.2855260097469801</v>
      </c>
    </row>
    <row r="822" spans="1:7" x14ac:dyDescent="0.25">
      <c r="A822">
        <v>8.4318032554554492</v>
      </c>
      <c r="B822">
        <v>0.31618184111415598</v>
      </c>
      <c r="C822">
        <v>0.35294737080942901</v>
      </c>
      <c r="D822">
        <v>0.35356897018933597</v>
      </c>
      <c r="E822">
        <v>4.69949123725621E-4</v>
      </c>
      <c r="F822">
        <v>3.4493499999999999</v>
      </c>
      <c r="G822">
        <v>3.2855260097469801</v>
      </c>
    </row>
    <row r="823" spans="1:7" x14ac:dyDescent="0.25">
      <c r="A823">
        <v>8.4420859423523495</v>
      </c>
      <c r="B823">
        <v>0.31663718052429601</v>
      </c>
      <c r="C823">
        <v>0.35246690923304302</v>
      </c>
      <c r="D823">
        <v>0.35313509264682102</v>
      </c>
      <c r="E823">
        <v>4.69949123725621E-4</v>
      </c>
      <c r="F823">
        <v>3.4493499999999999</v>
      </c>
      <c r="G823">
        <v>3.2855260097469801</v>
      </c>
    </row>
    <row r="824" spans="1:7" x14ac:dyDescent="0.25">
      <c r="A824">
        <v>8.4523686292492393</v>
      </c>
      <c r="B824">
        <v>0.31709251993443599</v>
      </c>
      <c r="C824">
        <v>0.35198644765665799</v>
      </c>
      <c r="D824">
        <v>0.35270121510430702</v>
      </c>
      <c r="E824">
        <v>4.69949123725621E-4</v>
      </c>
      <c r="F824">
        <v>3.4493499999999999</v>
      </c>
      <c r="G824">
        <v>3.2855260097469801</v>
      </c>
    </row>
    <row r="825" spans="1:7" x14ac:dyDescent="0.25">
      <c r="A825">
        <v>8.4626513161461396</v>
      </c>
      <c r="B825">
        <v>0.31754785934457602</v>
      </c>
      <c r="C825">
        <v>0.351505986080272</v>
      </c>
      <c r="D825">
        <v>0.35226733756179202</v>
      </c>
      <c r="E825">
        <v>4.69949123725621E-4</v>
      </c>
      <c r="F825">
        <v>3.4493499999999999</v>
      </c>
      <c r="G825">
        <v>3.2855260097469801</v>
      </c>
    </row>
    <row r="826" spans="1:7" x14ac:dyDescent="0.25">
      <c r="A826">
        <v>8.47293400304304</v>
      </c>
      <c r="B826">
        <v>0.318003198754716</v>
      </c>
      <c r="C826">
        <v>0.35102552450388602</v>
      </c>
      <c r="D826">
        <v>0.35183346001927701</v>
      </c>
      <c r="E826">
        <v>4.69949123725621E-4</v>
      </c>
      <c r="F826">
        <v>3.4493499999999999</v>
      </c>
      <c r="G826">
        <v>3.2855260097469801</v>
      </c>
    </row>
    <row r="827" spans="1:7" x14ac:dyDescent="0.25">
      <c r="A827">
        <v>8.4832166899399297</v>
      </c>
      <c r="B827">
        <v>0.31845853816485598</v>
      </c>
      <c r="C827">
        <v>0.35054506292750098</v>
      </c>
      <c r="D827">
        <v>0.35139958247676301</v>
      </c>
      <c r="E827">
        <v>4.69949123725621E-4</v>
      </c>
      <c r="F827">
        <v>3.4493499999999999</v>
      </c>
      <c r="G827">
        <v>3.2855260097469801</v>
      </c>
    </row>
    <row r="828" spans="1:7" x14ac:dyDescent="0.25">
      <c r="A828">
        <v>8.4934993768368301</v>
      </c>
      <c r="B828">
        <v>0.31891387757499501</v>
      </c>
      <c r="C828">
        <v>0.350064601351115</v>
      </c>
      <c r="D828">
        <v>0.350965704934248</v>
      </c>
      <c r="E828">
        <v>4.69949123725621E-4</v>
      </c>
      <c r="F828">
        <v>3.4493499999999999</v>
      </c>
      <c r="G828">
        <v>3.2855260097469801</v>
      </c>
    </row>
    <row r="829" spans="1:7" x14ac:dyDescent="0.25">
      <c r="A829">
        <v>8.5037820637337305</v>
      </c>
      <c r="B829">
        <v>0.31936921698513498</v>
      </c>
      <c r="C829">
        <v>0.34958413977472902</v>
      </c>
      <c r="D829">
        <v>0.350531827391734</v>
      </c>
      <c r="E829">
        <v>4.69949123725621E-4</v>
      </c>
      <c r="F829">
        <v>3.4493499999999999</v>
      </c>
      <c r="G829">
        <v>3.2855260097469801</v>
      </c>
    </row>
    <row r="830" spans="1:7" x14ac:dyDescent="0.25">
      <c r="A830">
        <v>8.5140647506306308</v>
      </c>
      <c r="B830">
        <v>0.31982455639527502</v>
      </c>
      <c r="C830">
        <v>0.34910367819834398</v>
      </c>
      <c r="D830">
        <v>0.35009794984921899</v>
      </c>
      <c r="E830">
        <v>4.69949123725621E-4</v>
      </c>
      <c r="F830">
        <v>3.4493499999999999</v>
      </c>
      <c r="G830">
        <v>3.2855260097469801</v>
      </c>
    </row>
    <row r="831" spans="1:7" x14ac:dyDescent="0.25">
      <c r="A831">
        <v>8.5243474375275206</v>
      </c>
      <c r="B831">
        <v>0.32027989580541499</v>
      </c>
      <c r="C831">
        <v>0.348623216621958</v>
      </c>
      <c r="D831">
        <v>0.34966407230670399</v>
      </c>
      <c r="E831">
        <v>4.69949123725621E-4</v>
      </c>
      <c r="F831">
        <v>3.4493499999999999</v>
      </c>
      <c r="G831">
        <v>3.2855260097469801</v>
      </c>
    </row>
    <row r="832" spans="1:7" x14ac:dyDescent="0.25">
      <c r="A832">
        <v>8.5346301244244192</v>
      </c>
      <c r="B832">
        <v>0.32073523521555503</v>
      </c>
      <c r="C832">
        <v>0.34814275504557302</v>
      </c>
      <c r="D832">
        <v>0.34923019476418998</v>
      </c>
      <c r="E832">
        <v>4.69949123725621E-4</v>
      </c>
      <c r="F832">
        <v>3.4493499999999999</v>
      </c>
      <c r="G832">
        <v>3.2855260097469801</v>
      </c>
    </row>
    <row r="833" spans="1:7" x14ac:dyDescent="0.25">
      <c r="A833">
        <v>8.5449128113213195</v>
      </c>
      <c r="B833">
        <v>0.321190574625695</v>
      </c>
      <c r="C833">
        <v>0.34766229346918698</v>
      </c>
      <c r="D833">
        <v>0.34879631722167498</v>
      </c>
      <c r="E833">
        <v>4.69949123725621E-4</v>
      </c>
      <c r="F833">
        <v>3.4493499999999999</v>
      </c>
      <c r="G833">
        <v>3.2855260097469801</v>
      </c>
    </row>
    <row r="834" spans="1:7" x14ac:dyDescent="0.25">
      <c r="A834">
        <v>8.5551954982182092</v>
      </c>
      <c r="B834">
        <v>0.32164591403583498</v>
      </c>
      <c r="C834">
        <v>0.347181831892801</v>
      </c>
      <c r="D834">
        <v>0.34836243967916097</v>
      </c>
      <c r="E834">
        <v>4.69949123725621E-4</v>
      </c>
      <c r="F834">
        <v>3.4493499999999999</v>
      </c>
      <c r="G834">
        <v>3.2855260097469801</v>
      </c>
    </row>
    <row r="835" spans="1:7" x14ac:dyDescent="0.25">
      <c r="A835">
        <v>8.5654781851151096</v>
      </c>
      <c r="B835">
        <v>0.32210125344597501</v>
      </c>
      <c r="C835">
        <v>0.34670137031641601</v>
      </c>
      <c r="D835">
        <v>0.34792856213664602</v>
      </c>
      <c r="E835">
        <v>4.69949123725621E-4</v>
      </c>
      <c r="F835">
        <v>3.4493499999999999</v>
      </c>
      <c r="G835">
        <v>3.2855260097469801</v>
      </c>
    </row>
    <row r="836" spans="1:7" x14ac:dyDescent="0.25">
      <c r="A836">
        <v>8.57576087201201</v>
      </c>
      <c r="B836">
        <v>0.32255659285611499</v>
      </c>
      <c r="C836">
        <v>0.34622090874002998</v>
      </c>
      <c r="D836">
        <v>0.34749468459413102</v>
      </c>
      <c r="E836">
        <v>4.69949123725621E-4</v>
      </c>
      <c r="F836">
        <v>3.4493499999999999</v>
      </c>
      <c r="G836">
        <v>3.2855260097469801</v>
      </c>
    </row>
    <row r="837" spans="1:7" x14ac:dyDescent="0.25">
      <c r="A837">
        <v>8.5860435589088997</v>
      </c>
      <c r="B837">
        <v>0.32301193226625402</v>
      </c>
      <c r="C837">
        <v>0.34574044716364399</v>
      </c>
      <c r="D837">
        <v>0.34706080705161702</v>
      </c>
      <c r="E837">
        <v>4.69949123725621E-4</v>
      </c>
      <c r="F837">
        <v>3.4493499999999999</v>
      </c>
      <c r="G837">
        <v>3.2855260097469801</v>
      </c>
    </row>
    <row r="838" spans="1:7" x14ac:dyDescent="0.25">
      <c r="A838">
        <v>8.5963262458058001</v>
      </c>
      <c r="B838">
        <v>0.323467271676394</v>
      </c>
      <c r="C838">
        <v>0.34525998558725901</v>
      </c>
      <c r="D838">
        <v>0.34662692950910201</v>
      </c>
      <c r="E838">
        <v>4.69949123725621E-4</v>
      </c>
      <c r="F838">
        <v>3.4493499999999999</v>
      </c>
      <c r="G838">
        <v>3.2855260097469801</v>
      </c>
    </row>
    <row r="839" spans="1:7" x14ac:dyDescent="0.25">
      <c r="A839">
        <v>8.6066089327027004</v>
      </c>
      <c r="B839">
        <v>0.32392261108653397</v>
      </c>
      <c r="C839">
        <v>0.34477952401087297</v>
      </c>
      <c r="D839">
        <v>0.34619305196658801</v>
      </c>
      <c r="E839">
        <v>4.69949123725621E-4</v>
      </c>
      <c r="F839">
        <v>3.4493499999999999</v>
      </c>
      <c r="G839">
        <v>3.2855260097469801</v>
      </c>
    </row>
    <row r="840" spans="1:7" x14ac:dyDescent="0.25">
      <c r="A840">
        <v>8.6168916195995902</v>
      </c>
      <c r="B840">
        <v>0.32437795049667401</v>
      </c>
      <c r="C840">
        <v>0.34428276960037102</v>
      </c>
      <c r="D840">
        <v>0.345759174424073</v>
      </c>
      <c r="E840">
        <v>4.69949123725621E-4</v>
      </c>
      <c r="F840">
        <v>3.4493499999999999</v>
      </c>
      <c r="G840">
        <v>3.2855260097469801</v>
      </c>
    </row>
    <row r="841" spans="1:7" x14ac:dyDescent="0.25">
      <c r="A841">
        <v>8.6271743064964905</v>
      </c>
      <c r="B841">
        <v>0.32483328990681398</v>
      </c>
      <c r="C841">
        <v>0.34376671827299099</v>
      </c>
      <c r="D841">
        <v>0.345325296881558</v>
      </c>
      <c r="E841">
        <v>4.69949123725621E-4</v>
      </c>
      <c r="F841">
        <v>3.4493499999999999</v>
      </c>
      <c r="G841">
        <v>3.2855260097469801</v>
      </c>
    </row>
    <row r="842" spans="1:7" x14ac:dyDescent="0.25">
      <c r="A842">
        <v>8.6374569933933891</v>
      </c>
      <c r="B842">
        <v>0.32528862931695401</v>
      </c>
      <c r="C842">
        <v>0.34325066694561202</v>
      </c>
      <c r="D842">
        <v>0.34482797189662101</v>
      </c>
      <c r="E842">
        <v>4.69949123725621E-4</v>
      </c>
      <c r="F842">
        <v>3.4493499999999999</v>
      </c>
      <c r="G842">
        <v>3.2855260097469801</v>
      </c>
    </row>
    <row r="843" spans="1:7" x14ac:dyDescent="0.25">
      <c r="A843">
        <v>8.6477396802902895</v>
      </c>
      <c r="B843">
        <v>0.32574396872709399</v>
      </c>
      <c r="C843">
        <v>0.34273461561823199</v>
      </c>
      <c r="D843">
        <v>0.34432184463127602</v>
      </c>
      <c r="E843">
        <v>4.69949123725621E-4</v>
      </c>
      <c r="F843">
        <v>3.4493499999999999</v>
      </c>
      <c r="G843">
        <v>3.2855260097469801</v>
      </c>
    </row>
    <row r="844" spans="1:7" x14ac:dyDescent="0.25">
      <c r="A844">
        <v>8.6580223671871792</v>
      </c>
      <c r="B844">
        <v>0.32619930813723402</v>
      </c>
      <c r="C844">
        <v>0.34221856429085301</v>
      </c>
      <c r="D844">
        <v>0.34381571736593097</v>
      </c>
      <c r="E844">
        <v>4.69949123725621E-4</v>
      </c>
      <c r="F844">
        <v>3.4493499999999999</v>
      </c>
      <c r="G844">
        <v>3.2855260097469801</v>
      </c>
    </row>
    <row r="845" spans="1:7" x14ac:dyDescent="0.25">
      <c r="A845">
        <v>8.6683050540840796</v>
      </c>
      <c r="B845">
        <v>0.326654647547374</v>
      </c>
      <c r="C845">
        <v>0.34170251296347298</v>
      </c>
      <c r="D845">
        <v>0.34330959010058598</v>
      </c>
      <c r="E845">
        <v>4.69949123725621E-4</v>
      </c>
      <c r="F845">
        <v>3.4493499999999999</v>
      </c>
      <c r="G845">
        <v>3.2855260097469801</v>
      </c>
    </row>
    <row r="846" spans="1:7" x14ac:dyDescent="0.25">
      <c r="A846">
        <v>8.67858774098098</v>
      </c>
      <c r="B846">
        <v>0.32710998695751298</v>
      </c>
      <c r="C846">
        <v>0.34118646163609401</v>
      </c>
      <c r="D846">
        <v>0.34280346283524199</v>
      </c>
      <c r="E846">
        <v>4.69949123725621E-4</v>
      </c>
      <c r="F846">
        <v>3.4493499999999999</v>
      </c>
      <c r="G846">
        <v>3.2855260097469801</v>
      </c>
    </row>
    <row r="847" spans="1:7" x14ac:dyDescent="0.25">
      <c r="A847">
        <v>8.6888704278778697</v>
      </c>
      <c r="B847">
        <v>0.32756532636765301</v>
      </c>
      <c r="C847">
        <v>0.34067041030871398</v>
      </c>
      <c r="D847">
        <v>0.342297335569897</v>
      </c>
      <c r="E847">
        <v>4.69949123725621E-4</v>
      </c>
      <c r="F847">
        <v>3.4493499999999999</v>
      </c>
      <c r="G847">
        <v>3.2855260097469801</v>
      </c>
    </row>
    <row r="848" spans="1:7" x14ac:dyDescent="0.25">
      <c r="A848">
        <v>8.69915311477477</v>
      </c>
      <c r="B848">
        <v>0.32802066577779299</v>
      </c>
      <c r="C848">
        <v>0.340154358981334</v>
      </c>
      <c r="D848">
        <v>0.34179120830455201</v>
      </c>
      <c r="E848">
        <v>4.69949123725621E-4</v>
      </c>
      <c r="F848">
        <v>3.4493499999999999</v>
      </c>
      <c r="G848">
        <v>3.2855260097469801</v>
      </c>
    </row>
    <row r="849" spans="1:7" x14ac:dyDescent="0.25">
      <c r="A849">
        <v>8.7094358016716704</v>
      </c>
      <c r="B849">
        <v>0.32847600518793302</v>
      </c>
      <c r="C849">
        <v>0.33963830765395497</v>
      </c>
      <c r="D849">
        <v>0.34128508103920702</v>
      </c>
      <c r="E849">
        <v>4.69949123725621E-4</v>
      </c>
      <c r="F849">
        <v>3.4493499999999999</v>
      </c>
      <c r="G849">
        <v>3.2855260097469801</v>
      </c>
    </row>
    <row r="850" spans="1:7" x14ac:dyDescent="0.25">
      <c r="A850">
        <v>8.7197184885685601</v>
      </c>
      <c r="B850">
        <v>0.32893134459807299</v>
      </c>
      <c r="C850">
        <v>0.339122256326575</v>
      </c>
      <c r="D850">
        <v>0.34077895377386302</v>
      </c>
      <c r="E850">
        <v>4.69949123725621E-4</v>
      </c>
      <c r="F850">
        <v>3.4493499999999999</v>
      </c>
      <c r="G850">
        <v>3.2855260097469801</v>
      </c>
    </row>
    <row r="851" spans="1:7" x14ac:dyDescent="0.25">
      <c r="A851">
        <v>8.7300011754654605</v>
      </c>
      <c r="B851">
        <v>0.32938668400821303</v>
      </c>
      <c r="C851">
        <v>0.33860620499919603</v>
      </c>
      <c r="D851">
        <v>0.34027282650851798</v>
      </c>
      <c r="E851">
        <v>4.69949123725621E-4</v>
      </c>
      <c r="F851">
        <v>3.4493499999999999</v>
      </c>
      <c r="G851">
        <v>3.2855260097469801</v>
      </c>
    </row>
    <row r="852" spans="1:7" x14ac:dyDescent="0.25">
      <c r="A852">
        <v>8.7402838623623609</v>
      </c>
      <c r="B852">
        <v>0.329842023418353</v>
      </c>
      <c r="C852">
        <v>0.338090153671816</v>
      </c>
      <c r="D852">
        <v>0.33976669924317299</v>
      </c>
      <c r="E852">
        <v>4.69949123725621E-4</v>
      </c>
      <c r="F852">
        <v>3.4493499999999999</v>
      </c>
      <c r="G852">
        <v>3.2855260097469801</v>
      </c>
    </row>
    <row r="853" spans="1:7" x14ac:dyDescent="0.25">
      <c r="A853">
        <v>8.7505665492592595</v>
      </c>
      <c r="B853">
        <v>0.33029736282849298</v>
      </c>
      <c r="C853">
        <v>0.33757410234443702</v>
      </c>
      <c r="D853">
        <v>0.339260571977828</v>
      </c>
      <c r="E853">
        <v>4.69949123725621E-4</v>
      </c>
      <c r="F853">
        <v>3.4493499999999999</v>
      </c>
      <c r="G853">
        <v>3.2855260097469801</v>
      </c>
    </row>
    <row r="854" spans="1:7" x14ac:dyDescent="0.25">
      <c r="A854">
        <v>8.7608492361561492</v>
      </c>
      <c r="B854">
        <v>0.33075270223863301</v>
      </c>
      <c r="C854">
        <v>0.33705805101705699</v>
      </c>
      <c r="D854">
        <v>0.338754444712483</v>
      </c>
      <c r="E854">
        <v>4.69949123725621E-4</v>
      </c>
      <c r="F854">
        <v>3.4493499999999999</v>
      </c>
      <c r="G854">
        <v>3.2855260097469801</v>
      </c>
    </row>
    <row r="855" spans="1:7" x14ac:dyDescent="0.25">
      <c r="A855">
        <v>8.7711319230530496</v>
      </c>
      <c r="B855">
        <v>0.33120804164877299</v>
      </c>
      <c r="C855">
        <v>0.33654199968967702</v>
      </c>
      <c r="D855">
        <v>0.33824831744713901</v>
      </c>
      <c r="E855">
        <v>4.69949123725621E-4</v>
      </c>
      <c r="F855">
        <v>3.4493499999999999</v>
      </c>
      <c r="G855">
        <v>3.2855260097469801</v>
      </c>
    </row>
    <row r="856" spans="1:7" x14ac:dyDescent="0.25">
      <c r="A856">
        <v>8.7814146099499499</v>
      </c>
      <c r="B856">
        <v>0.33166338105891202</v>
      </c>
      <c r="C856">
        <v>0.33602594836229799</v>
      </c>
      <c r="D856">
        <v>0.33774219018179402</v>
      </c>
      <c r="E856">
        <v>4.69949123725621E-4</v>
      </c>
      <c r="F856">
        <v>3.4493499999999999</v>
      </c>
      <c r="G856">
        <v>3.2855260097469801</v>
      </c>
    </row>
    <row r="857" spans="1:7" x14ac:dyDescent="0.25">
      <c r="A857">
        <v>8.7916972968468396</v>
      </c>
      <c r="B857">
        <v>0.332118720469052</v>
      </c>
      <c r="C857">
        <v>0.33550989703491801</v>
      </c>
      <c r="D857">
        <v>0.33723606291644898</v>
      </c>
      <c r="E857">
        <v>4.69949123725621E-4</v>
      </c>
      <c r="F857">
        <v>3.4493499999999999</v>
      </c>
      <c r="G857">
        <v>3.2855260097469801</v>
      </c>
    </row>
    <row r="858" spans="1:7" x14ac:dyDescent="0.25">
      <c r="A858">
        <v>8.80197998374374</v>
      </c>
      <c r="B858">
        <v>0.33257405987919197</v>
      </c>
      <c r="C858">
        <v>0.33499384570753898</v>
      </c>
      <c r="D858">
        <v>0.33672993565110398</v>
      </c>
      <c r="E858">
        <v>4.69949123725621E-4</v>
      </c>
      <c r="F858">
        <v>3.4493499999999999</v>
      </c>
      <c r="G858">
        <v>3.2855260097469801</v>
      </c>
    </row>
    <row r="859" spans="1:7" x14ac:dyDescent="0.25">
      <c r="A859">
        <v>8.8122626706406404</v>
      </c>
      <c r="B859">
        <v>0.33302939928933201</v>
      </c>
      <c r="C859">
        <v>0.33447779438015901</v>
      </c>
      <c r="D859">
        <v>0.33622380838575999</v>
      </c>
      <c r="E859">
        <v>4.69949123725621E-4</v>
      </c>
      <c r="F859">
        <v>3.4493499999999999</v>
      </c>
      <c r="G859">
        <v>3.2855260097469801</v>
      </c>
    </row>
    <row r="860" spans="1:7" x14ac:dyDescent="0.25">
      <c r="A860">
        <v>8.8225453575375301</v>
      </c>
      <c r="B860">
        <v>0.33348473869947198</v>
      </c>
      <c r="C860">
        <v>0.33396174305277998</v>
      </c>
      <c r="D860">
        <v>0.335717681120415</v>
      </c>
      <c r="E860">
        <v>4.69949123725621E-4</v>
      </c>
      <c r="F860">
        <v>3.4493499999999999</v>
      </c>
      <c r="G860">
        <v>3.2855260097469801</v>
      </c>
    </row>
    <row r="861" spans="1:7" x14ac:dyDescent="0.25">
      <c r="A861">
        <v>8.8328280444344305</v>
      </c>
      <c r="B861">
        <v>0.33394007810961202</v>
      </c>
      <c r="C861">
        <v>0.33346425093776499</v>
      </c>
      <c r="D861">
        <v>0.33521155385507001</v>
      </c>
      <c r="E861">
        <v>4.69949123725621E-4</v>
      </c>
      <c r="F861">
        <v>3.4493499999999999</v>
      </c>
      <c r="G861">
        <v>3.2855260097469801</v>
      </c>
    </row>
    <row r="862" spans="1:7" x14ac:dyDescent="0.25">
      <c r="A862">
        <v>8.8431107313313309</v>
      </c>
      <c r="B862">
        <v>0.33439541751975199</v>
      </c>
      <c r="C862">
        <v>0.33303420816462997</v>
      </c>
      <c r="D862">
        <v>0.33470542658972602</v>
      </c>
      <c r="E862">
        <v>4.69949123725621E-4</v>
      </c>
      <c r="F862">
        <v>3.4493499999999999</v>
      </c>
      <c r="G862">
        <v>3.2855260097469801</v>
      </c>
    </row>
    <row r="863" spans="1:7" x14ac:dyDescent="0.25">
      <c r="A863">
        <v>8.8533934182282206</v>
      </c>
      <c r="B863">
        <v>0.33485075692989202</v>
      </c>
      <c r="C863">
        <v>0.33260416539149501</v>
      </c>
      <c r="D863">
        <v>0.33420981305949798</v>
      </c>
      <c r="E863">
        <v>4.69949123725621E-4</v>
      </c>
      <c r="F863">
        <v>3.4493499999999999</v>
      </c>
      <c r="G863">
        <v>3.2855260097469801</v>
      </c>
    </row>
    <row r="864" spans="1:7" x14ac:dyDescent="0.25">
      <c r="A864">
        <v>8.8636761051251192</v>
      </c>
      <c r="B864">
        <v>0.335306096340031</v>
      </c>
      <c r="C864">
        <v>0.33217412261836099</v>
      </c>
      <c r="D864">
        <v>0.33374067548546299</v>
      </c>
      <c r="E864">
        <v>4.69949123725621E-4</v>
      </c>
      <c r="F864">
        <v>3.4493499999999999</v>
      </c>
      <c r="G864">
        <v>3.2855260097469801</v>
      </c>
    </row>
    <row r="865" spans="1:7" x14ac:dyDescent="0.25">
      <c r="A865">
        <v>8.8739587920220195</v>
      </c>
      <c r="B865">
        <v>0.33576143575017098</v>
      </c>
      <c r="C865">
        <v>0.33174407984522603</v>
      </c>
      <c r="D865">
        <v>0.33327153791142899</v>
      </c>
      <c r="E865">
        <v>4.69949123725621E-4</v>
      </c>
      <c r="F865">
        <v>3.4493499999999999</v>
      </c>
      <c r="G865">
        <v>3.2855260097469801</v>
      </c>
    </row>
    <row r="866" spans="1:7" x14ac:dyDescent="0.25">
      <c r="A866">
        <v>8.8842414789189093</v>
      </c>
      <c r="B866">
        <v>0.33621677516031101</v>
      </c>
      <c r="C866">
        <v>0.33131403707209101</v>
      </c>
      <c r="D866">
        <v>0.332802400337394</v>
      </c>
      <c r="E866">
        <v>4.69949123725621E-4</v>
      </c>
      <c r="F866">
        <v>3.4493499999999999</v>
      </c>
      <c r="G866">
        <v>3.2855260097469801</v>
      </c>
    </row>
    <row r="867" spans="1:7" x14ac:dyDescent="0.25">
      <c r="A867">
        <v>8.8945241658158096</v>
      </c>
      <c r="B867">
        <v>0.33667211457045099</v>
      </c>
      <c r="C867">
        <v>0.33088399429895698</v>
      </c>
      <c r="D867">
        <v>0.33233326276336</v>
      </c>
      <c r="E867">
        <v>4.69949123725621E-4</v>
      </c>
      <c r="F867">
        <v>3.4493499999999999</v>
      </c>
      <c r="G867">
        <v>3.2855260097469801</v>
      </c>
    </row>
    <row r="868" spans="1:7" x14ac:dyDescent="0.25">
      <c r="A868">
        <v>8.90480685271271</v>
      </c>
      <c r="B868">
        <v>0.33712745398059102</v>
      </c>
      <c r="C868">
        <v>0.33045395152582202</v>
      </c>
      <c r="D868">
        <v>0.33186412518932501</v>
      </c>
      <c r="E868">
        <v>4.69949123725621E-4</v>
      </c>
      <c r="F868">
        <v>3.4493499999999999</v>
      </c>
      <c r="G868">
        <v>3.2855260097469801</v>
      </c>
    </row>
    <row r="869" spans="1:7" x14ac:dyDescent="0.25">
      <c r="A869">
        <v>8.9150895396095997</v>
      </c>
      <c r="B869">
        <v>0.33758329620578098</v>
      </c>
      <c r="C869">
        <v>0.330023908752687</v>
      </c>
      <c r="D869">
        <v>0.33139498761529101</v>
      </c>
      <c r="E869">
        <v>4.69949123725621E-4</v>
      </c>
      <c r="F869">
        <v>3.4493499999999999</v>
      </c>
      <c r="G869">
        <v>3.2855260097469801</v>
      </c>
    </row>
    <row r="870" spans="1:7" x14ac:dyDescent="0.25">
      <c r="A870">
        <v>8.9253722265065001</v>
      </c>
      <c r="B870">
        <v>0.33804774217294198</v>
      </c>
      <c r="C870">
        <v>0.32959386597955298</v>
      </c>
      <c r="D870">
        <v>0.33092585004125602</v>
      </c>
      <c r="E870">
        <v>4.69949123725621E-4</v>
      </c>
      <c r="F870">
        <v>3.4493499999999999</v>
      </c>
      <c r="G870">
        <v>3.2855260097469801</v>
      </c>
    </row>
    <row r="871" spans="1:7" x14ac:dyDescent="0.25">
      <c r="A871">
        <v>8.9356549134034005</v>
      </c>
      <c r="B871">
        <v>0.33851218814010298</v>
      </c>
      <c r="C871">
        <v>0.32916382320641802</v>
      </c>
      <c r="D871">
        <v>0.33045671246722103</v>
      </c>
      <c r="E871">
        <v>4.69949123725621E-4</v>
      </c>
      <c r="F871">
        <v>3.4493499999999999</v>
      </c>
      <c r="G871">
        <v>3.2855260097469801</v>
      </c>
    </row>
    <row r="872" spans="1:7" x14ac:dyDescent="0.25">
      <c r="A872">
        <v>8.9459376003002902</v>
      </c>
      <c r="B872">
        <v>0.33897663410726298</v>
      </c>
      <c r="C872">
        <v>0.328733780433283</v>
      </c>
      <c r="D872">
        <v>0.32998757489318697</v>
      </c>
      <c r="E872">
        <v>4.69949123725621E-4</v>
      </c>
      <c r="F872">
        <v>3.4493499999999999</v>
      </c>
      <c r="G872">
        <v>3.2855260097469801</v>
      </c>
    </row>
    <row r="873" spans="1:7" x14ac:dyDescent="0.25">
      <c r="A873">
        <v>8.9562202871971905</v>
      </c>
      <c r="B873">
        <v>0.33944108007442397</v>
      </c>
      <c r="C873">
        <v>0.32830373766014898</v>
      </c>
      <c r="D873">
        <v>0.32951843731915198</v>
      </c>
      <c r="E873">
        <v>4.69949123725621E-4</v>
      </c>
      <c r="F873">
        <v>3.4493499999999999</v>
      </c>
      <c r="G873">
        <v>3.2855260097469801</v>
      </c>
    </row>
    <row r="874" spans="1:7" x14ac:dyDescent="0.25">
      <c r="A874">
        <v>8.9665029740940891</v>
      </c>
      <c r="B874">
        <v>0.33990552604158503</v>
      </c>
      <c r="C874">
        <v>0.32787369488701401</v>
      </c>
      <c r="D874">
        <v>0.32904929974511798</v>
      </c>
      <c r="E874">
        <v>4.69949123725621E-4</v>
      </c>
      <c r="F874">
        <v>3.4493499999999999</v>
      </c>
      <c r="G874">
        <v>3.2855260097469801</v>
      </c>
    </row>
    <row r="875" spans="1:7" x14ac:dyDescent="0.25">
      <c r="A875">
        <v>8.9767856609909895</v>
      </c>
      <c r="B875">
        <v>0.34036997200874602</v>
      </c>
      <c r="C875">
        <v>0.32744365211387899</v>
      </c>
      <c r="D875">
        <v>0.32858016217108299</v>
      </c>
      <c r="E875">
        <v>4.69949123725621E-4</v>
      </c>
      <c r="F875">
        <v>3.4493499999999999</v>
      </c>
      <c r="G875">
        <v>3.2855260097469801</v>
      </c>
    </row>
    <row r="876" spans="1:7" x14ac:dyDescent="0.25">
      <c r="A876">
        <v>8.9870683478878792</v>
      </c>
      <c r="B876">
        <v>0.34083441797590602</v>
      </c>
      <c r="C876">
        <v>0.32701360934074503</v>
      </c>
      <c r="D876">
        <v>0.32811102459704899</v>
      </c>
      <c r="E876">
        <v>4.69949123725621E-4</v>
      </c>
      <c r="F876">
        <v>3.4493499999999999</v>
      </c>
      <c r="G876">
        <v>3.2855260097469801</v>
      </c>
    </row>
    <row r="877" spans="1:7" x14ac:dyDescent="0.25">
      <c r="A877">
        <v>8.9973510347847796</v>
      </c>
      <c r="B877">
        <v>0.34129886394306702</v>
      </c>
      <c r="C877">
        <v>0.32658356656761001</v>
      </c>
      <c r="D877">
        <v>0.32769310222481701</v>
      </c>
      <c r="E877">
        <v>4.69949123725621E-4</v>
      </c>
      <c r="F877">
        <v>3.4493499999999999</v>
      </c>
      <c r="G877">
        <v>3.2855260097469801</v>
      </c>
    </row>
    <row r="878" spans="1:7" x14ac:dyDescent="0.25">
      <c r="A878">
        <v>9.00763372168168</v>
      </c>
      <c r="B878">
        <v>0.34176330991022802</v>
      </c>
      <c r="C878">
        <v>0.32615352379447499</v>
      </c>
      <c r="D878">
        <v>0.32731220720777099</v>
      </c>
      <c r="E878">
        <v>4.69949123725621E-4</v>
      </c>
      <c r="F878">
        <v>3.4493499999999999</v>
      </c>
      <c r="G878">
        <v>3.2855260097469801</v>
      </c>
    </row>
    <row r="879" spans="1:7" x14ac:dyDescent="0.25">
      <c r="A879">
        <v>9.0179164085785697</v>
      </c>
      <c r="B879">
        <v>0.34222775587738902</v>
      </c>
      <c r="C879">
        <v>0.32572448574874802</v>
      </c>
      <c r="D879">
        <v>0.32693131219072502</v>
      </c>
      <c r="E879">
        <v>4.69949123725621E-4</v>
      </c>
      <c r="F879">
        <v>3.4493499999999999</v>
      </c>
      <c r="G879">
        <v>3.2855260097469801</v>
      </c>
    </row>
    <row r="880" spans="1:7" x14ac:dyDescent="0.25">
      <c r="A880">
        <v>9.0281990954754701</v>
      </c>
      <c r="B880">
        <v>0.34269220184455002</v>
      </c>
      <c r="C880">
        <v>0.32541485495801997</v>
      </c>
      <c r="D880">
        <v>0.326550417173679</v>
      </c>
      <c r="E880">
        <v>4.69949123725621E-4</v>
      </c>
      <c r="F880">
        <v>3.4493499999999999</v>
      </c>
      <c r="G880">
        <v>3.2855260097469801</v>
      </c>
    </row>
    <row r="881" spans="1:7" x14ac:dyDescent="0.25">
      <c r="A881">
        <v>9.0384817823723704</v>
      </c>
      <c r="B881">
        <v>0.34315664781171001</v>
      </c>
      <c r="C881">
        <v>0.32510522416729198</v>
      </c>
      <c r="D881">
        <v>0.32616952215663197</v>
      </c>
      <c r="E881">
        <v>4.69949123725621E-4</v>
      </c>
      <c r="F881">
        <v>3.4493499999999999</v>
      </c>
      <c r="G881">
        <v>3.2855260097469801</v>
      </c>
    </row>
    <row r="882" spans="1:7" x14ac:dyDescent="0.25">
      <c r="A882">
        <v>9.0487644692692601</v>
      </c>
      <c r="B882">
        <v>0.34362109377887101</v>
      </c>
      <c r="C882">
        <v>0.324795593376564</v>
      </c>
      <c r="D882">
        <v>0.32578862713958601</v>
      </c>
      <c r="E882">
        <v>4.69949123725621E-4</v>
      </c>
      <c r="F882">
        <v>3.4493499999999999</v>
      </c>
      <c r="G882">
        <v>3.2855260097469801</v>
      </c>
    </row>
    <row r="883" spans="1:7" x14ac:dyDescent="0.25">
      <c r="A883">
        <v>9.0590471561661605</v>
      </c>
      <c r="B883">
        <v>0.34408553974603201</v>
      </c>
      <c r="C883">
        <v>0.32448596258583701</v>
      </c>
      <c r="D883">
        <v>0.32540773212253998</v>
      </c>
      <c r="E883">
        <v>4.69949123725621E-4</v>
      </c>
      <c r="F883">
        <v>3.4493499999999999</v>
      </c>
      <c r="G883">
        <v>3.2855260097469801</v>
      </c>
    </row>
    <row r="884" spans="1:7" x14ac:dyDescent="0.25">
      <c r="A884">
        <v>9.0693298430630591</v>
      </c>
      <c r="B884">
        <v>0.34454998571319301</v>
      </c>
      <c r="C884">
        <v>0.32417633179510902</v>
      </c>
      <c r="D884">
        <v>0.32502683710549402</v>
      </c>
      <c r="E884">
        <v>4.69949123725621E-4</v>
      </c>
      <c r="F884">
        <v>3.4493499999999999</v>
      </c>
      <c r="G884">
        <v>3.2855260097469801</v>
      </c>
    </row>
    <row r="885" spans="1:7" x14ac:dyDescent="0.25">
      <c r="A885">
        <v>9.0796125299599595</v>
      </c>
      <c r="B885">
        <v>0.34501443168035401</v>
      </c>
      <c r="C885">
        <v>0.32386670100438097</v>
      </c>
      <c r="D885">
        <v>0.32464594208844699</v>
      </c>
      <c r="E885">
        <v>4.69949123725621E-4</v>
      </c>
      <c r="F885">
        <v>3.4493499999999999</v>
      </c>
      <c r="G885">
        <v>3.2855260097469801</v>
      </c>
    </row>
    <row r="886" spans="1:7" x14ac:dyDescent="0.25">
      <c r="A886">
        <v>9.0898952168568492</v>
      </c>
      <c r="B886">
        <v>0.34527243335786201</v>
      </c>
      <c r="C886">
        <v>0.32355707021365299</v>
      </c>
      <c r="D886">
        <v>0.32426504707140102</v>
      </c>
      <c r="E886">
        <v>4.69949123725621E-4</v>
      </c>
      <c r="F886">
        <v>3.4493499999999999</v>
      </c>
      <c r="G886">
        <v>3.2855260097469801</v>
      </c>
    </row>
    <row r="887" spans="1:7" x14ac:dyDescent="0.25">
      <c r="A887">
        <v>9.1001779037537496</v>
      </c>
      <c r="B887">
        <v>0.34527243341304797</v>
      </c>
      <c r="C887">
        <v>0.323247439422926</v>
      </c>
      <c r="D887">
        <v>0.323884152054355</v>
      </c>
      <c r="E887">
        <v>4.69949123725621E-4</v>
      </c>
      <c r="F887">
        <v>3.4493499999999999</v>
      </c>
      <c r="G887">
        <v>3.2855260097469801</v>
      </c>
    </row>
    <row r="888" spans="1:7" x14ac:dyDescent="0.25">
      <c r="A888">
        <v>9.1104605906506499</v>
      </c>
      <c r="B888">
        <v>0.345272433468233</v>
      </c>
      <c r="C888">
        <v>0.32293780863219801</v>
      </c>
      <c r="D888">
        <v>0.32350325703730798</v>
      </c>
      <c r="E888">
        <v>4.69949123725621E-4</v>
      </c>
      <c r="F888">
        <v>3.4493499999999999</v>
      </c>
      <c r="G888">
        <v>3.2855260097469801</v>
      </c>
    </row>
    <row r="889" spans="1:7" x14ac:dyDescent="0.25">
      <c r="A889">
        <v>9.1207432775475397</v>
      </c>
      <c r="B889">
        <v>0.34527243352341802</v>
      </c>
      <c r="C889">
        <v>0.32262817784147002</v>
      </c>
      <c r="D889">
        <v>0.32312236202026201</v>
      </c>
      <c r="E889">
        <v>4.69949123725621E-4</v>
      </c>
      <c r="F889">
        <v>3.4493499999999999</v>
      </c>
      <c r="G889">
        <v>3.2855260097469801</v>
      </c>
    </row>
    <row r="890" spans="1:7" x14ac:dyDescent="0.25">
      <c r="A890">
        <v>9.13102596444444</v>
      </c>
      <c r="B890">
        <v>0.34527243357860299</v>
      </c>
      <c r="C890">
        <v>0.32231854705074198</v>
      </c>
      <c r="D890">
        <v>0.32274146700321599</v>
      </c>
      <c r="E890">
        <v>4.69949123725621E-4</v>
      </c>
      <c r="F890">
        <v>3.4493499999999999</v>
      </c>
      <c r="G890">
        <v>3.2855260097469801</v>
      </c>
    </row>
    <row r="891" spans="1:7" x14ac:dyDescent="0.25">
      <c r="A891">
        <v>9.1413086513413404</v>
      </c>
      <c r="B891">
        <v>0.34527243363378901</v>
      </c>
      <c r="C891">
        <v>0.32200891626001399</v>
      </c>
      <c r="D891">
        <v>0.32236057198617002</v>
      </c>
      <c r="E891">
        <v>4.69949123725621E-4</v>
      </c>
      <c r="F891">
        <v>3.4493499999999999</v>
      </c>
      <c r="G891">
        <v>3.2855260097469801</v>
      </c>
    </row>
    <row r="892" spans="1:7" x14ac:dyDescent="0.25">
      <c r="A892">
        <v>9.1515913382382301</v>
      </c>
      <c r="B892">
        <v>0.34527243368897398</v>
      </c>
      <c r="C892">
        <v>0.321699285469287</v>
      </c>
      <c r="D892">
        <v>0.321979676969123</v>
      </c>
      <c r="E892">
        <v>4.69949123725621E-4</v>
      </c>
      <c r="F892">
        <v>3.4493499999999999</v>
      </c>
      <c r="G892">
        <v>3.2855260097469801</v>
      </c>
    </row>
    <row r="893" spans="1:7" x14ac:dyDescent="0.25">
      <c r="A893">
        <v>9.1618740251351305</v>
      </c>
      <c r="B893">
        <v>0.345272433744159</v>
      </c>
      <c r="C893">
        <v>0.32138965467855901</v>
      </c>
      <c r="D893">
        <v>0.32159878195207697</v>
      </c>
      <c r="E893">
        <v>4.69949123725621E-4</v>
      </c>
      <c r="F893">
        <v>3.4493499999999999</v>
      </c>
      <c r="G893">
        <v>3.2855260097469801</v>
      </c>
    </row>
    <row r="894" spans="1:7" x14ac:dyDescent="0.25">
      <c r="A894">
        <v>9.1721567120320309</v>
      </c>
      <c r="B894">
        <v>0.34527243379934403</v>
      </c>
      <c r="C894">
        <v>0.32108002388783102</v>
      </c>
      <c r="D894">
        <v>0.32125293294026602</v>
      </c>
      <c r="E894">
        <v>4.69949123725621E-4</v>
      </c>
      <c r="F894">
        <v>3.4493499999999999</v>
      </c>
      <c r="G894">
        <v>3.2855260097469801</v>
      </c>
    </row>
    <row r="895" spans="1:7" x14ac:dyDescent="0.25">
      <c r="A895">
        <v>9.1824393989289206</v>
      </c>
      <c r="B895">
        <v>0.34527243385452999</v>
      </c>
      <c r="C895">
        <v>0.32077039309710298</v>
      </c>
      <c r="D895">
        <v>0.32112392011123703</v>
      </c>
      <c r="E895">
        <v>4.69949123725621E-4</v>
      </c>
      <c r="F895">
        <v>3.4493499999999999</v>
      </c>
      <c r="G895">
        <v>3.2855260097469801</v>
      </c>
    </row>
    <row r="896" spans="1:7" x14ac:dyDescent="0.25">
      <c r="A896">
        <v>9.1927220858258192</v>
      </c>
      <c r="B896">
        <v>0.34527243390971502</v>
      </c>
      <c r="C896">
        <v>0.32046076230637599</v>
      </c>
      <c r="D896">
        <v>0.32099490728220897</v>
      </c>
      <c r="E896">
        <v>4.69949123725621E-4</v>
      </c>
      <c r="F896">
        <v>3.4493499999999999</v>
      </c>
      <c r="G896">
        <v>3.2855260097469801</v>
      </c>
    </row>
    <row r="897" spans="1:7" x14ac:dyDescent="0.25">
      <c r="A897">
        <v>9.2030047727227196</v>
      </c>
      <c r="B897">
        <v>0.34527243396489998</v>
      </c>
      <c r="C897">
        <v>0.320151131515648</v>
      </c>
      <c r="D897">
        <v>0.32086589445317998</v>
      </c>
      <c r="E897">
        <v>4.69949123725621E-4</v>
      </c>
      <c r="F897">
        <v>3.4493499999999999</v>
      </c>
      <c r="G897">
        <v>3.2855260097469801</v>
      </c>
    </row>
    <row r="898" spans="1:7" x14ac:dyDescent="0.25">
      <c r="A898">
        <v>9.2132874596196093</v>
      </c>
      <c r="B898">
        <v>0.34527243402008501</v>
      </c>
      <c r="C898">
        <v>0.31984150072492001</v>
      </c>
      <c r="D898">
        <v>0.32073688162415198</v>
      </c>
      <c r="E898">
        <v>4.69949123725621E-4</v>
      </c>
      <c r="F898">
        <v>3.4493499999999999</v>
      </c>
      <c r="G898">
        <v>3.2855260097469801</v>
      </c>
    </row>
    <row r="899" spans="1:7" x14ac:dyDescent="0.25">
      <c r="A899">
        <v>9.2235701465165096</v>
      </c>
      <c r="B899">
        <v>0.34527243407527097</v>
      </c>
      <c r="C899">
        <v>0.31953186993419203</v>
      </c>
      <c r="D899">
        <v>0.32060786879512299</v>
      </c>
      <c r="E899">
        <v>4.69949123725621E-4</v>
      </c>
      <c r="F899">
        <v>3.4493499999999999</v>
      </c>
      <c r="G899">
        <v>3.2855260097469801</v>
      </c>
    </row>
    <row r="900" spans="1:7" x14ac:dyDescent="0.25">
      <c r="A900">
        <v>9.23385283341341</v>
      </c>
      <c r="B900">
        <v>0.345272434130456</v>
      </c>
      <c r="C900">
        <v>0.31922223914346398</v>
      </c>
      <c r="D900">
        <v>0.32047885596609399</v>
      </c>
      <c r="E900">
        <v>4.69949123725621E-4</v>
      </c>
      <c r="F900">
        <v>3.4493499999999999</v>
      </c>
      <c r="G900">
        <v>3.2855260097469801</v>
      </c>
    </row>
    <row r="901" spans="1:7" x14ac:dyDescent="0.25">
      <c r="A901">
        <v>9.2441355203103104</v>
      </c>
      <c r="B901">
        <v>0.34527243418564102</v>
      </c>
      <c r="C901">
        <v>0.31891260835273699</v>
      </c>
      <c r="D901">
        <v>0.32034984313706599</v>
      </c>
      <c r="E901">
        <v>4.69949123725621E-4</v>
      </c>
      <c r="F901">
        <v>3.4493499999999999</v>
      </c>
      <c r="G901">
        <v>3.2855260097469801</v>
      </c>
    </row>
    <row r="902" spans="1:7" x14ac:dyDescent="0.25">
      <c r="A902">
        <v>9.2544182072072001</v>
      </c>
      <c r="B902">
        <v>0.34527243424082599</v>
      </c>
      <c r="C902">
        <v>0.318602977562009</v>
      </c>
      <c r="D902">
        <v>0.320220830308037</v>
      </c>
      <c r="E902">
        <v>4.69949123725621E-4</v>
      </c>
      <c r="F902">
        <v>3.4493499999999999</v>
      </c>
      <c r="G902">
        <v>3.2855260097469801</v>
      </c>
    </row>
    <row r="903" spans="1:7" x14ac:dyDescent="0.25">
      <c r="A903">
        <v>9.2647008941041005</v>
      </c>
      <c r="B903">
        <v>0.34527243429601201</v>
      </c>
      <c r="C903">
        <v>0.31829334677128102</v>
      </c>
      <c r="D903">
        <v>0.320091817479009</v>
      </c>
      <c r="E903">
        <v>4.69949123725621E-4</v>
      </c>
      <c r="F903">
        <v>3.4493499999999999</v>
      </c>
      <c r="G903">
        <v>3.2855260097469801</v>
      </c>
    </row>
    <row r="904" spans="1:7" x14ac:dyDescent="0.25">
      <c r="A904">
        <v>9.2749835810010008</v>
      </c>
      <c r="B904">
        <v>0.34527243435119698</v>
      </c>
      <c r="C904">
        <v>0.31798371598055297</v>
      </c>
      <c r="D904">
        <v>0.31996280464998</v>
      </c>
      <c r="E904">
        <v>4.69949123725621E-4</v>
      </c>
      <c r="F904">
        <v>3.4493499999999999</v>
      </c>
      <c r="G904">
        <v>3.2855260097469801</v>
      </c>
    </row>
    <row r="905" spans="1:7" x14ac:dyDescent="0.25">
      <c r="A905">
        <v>9.2852662678978906</v>
      </c>
      <c r="B905">
        <v>0.345272434406382</v>
      </c>
      <c r="C905">
        <v>0.31767408518982498</v>
      </c>
      <c r="D905">
        <v>0.31983379182095201</v>
      </c>
      <c r="E905">
        <v>4.69949123725621E-4</v>
      </c>
      <c r="F905">
        <v>3.4493499999999999</v>
      </c>
      <c r="G905">
        <v>3.2855260097469801</v>
      </c>
    </row>
    <row r="906" spans="1:7" x14ac:dyDescent="0.25">
      <c r="A906">
        <v>9.2955489547947892</v>
      </c>
      <c r="B906">
        <v>0.34527243446156702</v>
      </c>
      <c r="C906">
        <v>0.31736445439909799</v>
      </c>
      <c r="D906">
        <v>0.31970477899192301</v>
      </c>
      <c r="E906">
        <v>4.69949123725621E-4</v>
      </c>
      <c r="F906">
        <v>3.4493499999999999</v>
      </c>
      <c r="G906">
        <v>3.2855260097469801</v>
      </c>
    </row>
    <row r="907" spans="1:7" x14ac:dyDescent="0.25">
      <c r="A907">
        <v>9.3058316416916895</v>
      </c>
      <c r="B907">
        <v>0.34527243451675299</v>
      </c>
      <c r="C907">
        <v>0.31705482360837001</v>
      </c>
      <c r="D907">
        <v>0.31957576616289401</v>
      </c>
      <c r="E907">
        <v>4.69949123725621E-4</v>
      </c>
      <c r="F907">
        <v>3.4493499999999999</v>
      </c>
      <c r="G907">
        <v>3.2855260097469801</v>
      </c>
    </row>
    <row r="908" spans="1:7" x14ac:dyDescent="0.25">
      <c r="A908">
        <v>9.3161143285885792</v>
      </c>
      <c r="B908">
        <v>0.34527243457193801</v>
      </c>
      <c r="C908">
        <v>0.31674519281764202</v>
      </c>
      <c r="D908">
        <v>0.31955648666666597</v>
      </c>
      <c r="E908">
        <v>4.69949123725621E-4</v>
      </c>
      <c r="F908">
        <v>3.4493499999999999</v>
      </c>
      <c r="G908">
        <v>3.2855260097469801</v>
      </c>
    </row>
    <row r="909" spans="1:7" x14ac:dyDescent="0.25">
      <c r="A909">
        <v>9.3263970154854796</v>
      </c>
      <c r="B909">
        <v>0.34527243462712298</v>
      </c>
      <c r="C909">
        <v>0.31643556202691397</v>
      </c>
      <c r="D909">
        <v>0.31955648666666597</v>
      </c>
      <c r="E909">
        <v>4.69949123725621E-4</v>
      </c>
      <c r="F909">
        <v>3.4493499999999999</v>
      </c>
      <c r="G909">
        <v>3.2855260097469801</v>
      </c>
    </row>
    <row r="910" spans="1:7" x14ac:dyDescent="0.25">
      <c r="A910">
        <v>9.33667970238238</v>
      </c>
      <c r="B910">
        <v>0.345272434682308</v>
      </c>
      <c r="C910">
        <v>0.31640803324184802</v>
      </c>
      <c r="D910">
        <v>0.31955648666666597</v>
      </c>
      <c r="E910">
        <v>4.69949123725621E-4</v>
      </c>
      <c r="F910">
        <v>3.4493499999999999</v>
      </c>
      <c r="G910">
        <v>3.2855260097469801</v>
      </c>
    </row>
    <row r="911" spans="1:7" x14ac:dyDescent="0.25">
      <c r="A911">
        <v>9.3469623892792697</v>
      </c>
      <c r="B911">
        <v>0.34527243473749403</v>
      </c>
      <c r="C911">
        <v>0.316524144783973</v>
      </c>
      <c r="D911">
        <v>0.31955648666666597</v>
      </c>
      <c r="E911">
        <v>4.69949123725621E-4</v>
      </c>
      <c r="F911">
        <v>3.4493499999999999</v>
      </c>
      <c r="G911">
        <v>3.2855260097469801</v>
      </c>
    </row>
    <row r="912" spans="1:7" x14ac:dyDescent="0.25">
      <c r="A912">
        <v>9.3572450761761701</v>
      </c>
      <c r="B912">
        <v>0.34527243479267899</v>
      </c>
      <c r="C912">
        <v>0.31664025632609799</v>
      </c>
      <c r="D912">
        <v>0.31955648666666597</v>
      </c>
      <c r="E912">
        <v>4.69949123725621E-4</v>
      </c>
      <c r="F912">
        <v>3.4493499999999999</v>
      </c>
      <c r="G912">
        <v>3.2855260097469801</v>
      </c>
    </row>
    <row r="913" spans="1:7" x14ac:dyDescent="0.25">
      <c r="A913">
        <v>9.3675277630730704</v>
      </c>
      <c r="B913">
        <v>0.34527243484786402</v>
      </c>
      <c r="C913">
        <v>0.31675636786822198</v>
      </c>
      <c r="D913">
        <v>0.31955648666666597</v>
      </c>
      <c r="E913">
        <v>4.69949123725621E-4</v>
      </c>
      <c r="F913">
        <v>3.4493499999999999</v>
      </c>
      <c r="G913">
        <v>3.2855260097469801</v>
      </c>
    </row>
    <row r="914" spans="1:7" x14ac:dyDescent="0.25">
      <c r="A914">
        <v>9.3778104499699602</v>
      </c>
      <c r="B914">
        <v>0.34527243490304899</v>
      </c>
      <c r="C914">
        <v>0.31687247941034702</v>
      </c>
      <c r="D914">
        <v>0.31955648666666597</v>
      </c>
      <c r="E914">
        <v>4.69949123725621E-4</v>
      </c>
      <c r="F914">
        <v>3.4493499999999999</v>
      </c>
      <c r="G914">
        <v>3.2855260097469801</v>
      </c>
    </row>
    <row r="915" spans="1:7" x14ac:dyDescent="0.25">
      <c r="A915">
        <v>9.3880931368668605</v>
      </c>
      <c r="B915">
        <v>0.34527243495823501</v>
      </c>
      <c r="C915">
        <v>0.316988590952472</v>
      </c>
      <c r="D915">
        <v>0.31955648666666597</v>
      </c>
      <c r="E915">
        <v>4.69949123725621E-4</v>
      </c>
      <c r="F915">
        <v>3.4493499999999999</v>
      </c>
      <c r="G915">
        <v>3.2855260097469801</v>
      </c>
    </row>
    <row r="916" spans="1:7" x14ac:dyDescent="0.25">
      <c r="A916">
        <v>9.3983758237637591</v>
      </c>
      <c r="B916">
        <v>0.34527243501341998</v>
      </c>
      <c r="C916">
        <v>0.31710470249459599</v>
      </c>
      <c r="D916">
        <v>0.31955648666666597</v>
      </c>
      <c r="E916">
        <v>4.69949123725621E-4</v>
      </c>
      <c r="F916">
        <v>3.4493499999999999</v>
      </c>
      <c r="G916">
        <v>3.2855260097469801</v>
      </c>
    </row>
    <row r="917" spans="1:7" x14ac:dyDescent="0.25">
      <c r="A917">
        <v>9.4086585106606595</v>
      </c>
      <c r="B917">
        <v>0.345272435068605</v>
      </c>
      <c r="C917">
        <v>0.31722081403672098</v>
      </c>
      <c r="D917">
        <v>0.31955648666666597</v>
      </c>
      <c r="E917">
        <v>1.87023416710337E-4</v>
      </c>
      <c r="F917">
        <v>3.4493499999999999</v>
      </c>
      <c r="G917">
        <v>3.2855260097469801</v>
      </c>
    </row>
    <row r="918" spans="1:7" x14ac:dyDescent="0.25">
      <c r="A918">
        <v>9.4189411975575492</v>
      </c>
      <c r="B918">
        <v>0.34527243512379002</v>
      </c>
      <c r="C918">
        <v>0.31733692557884502</v>
      </c>
      <c r="D918">
        <v>0.31955648666666597</v>
      </c>
      <c r="E918">
        <v>1.87023416710337E-4</v>
      </c>
      <c r="F918">
        <v>3.4493499999999999</v>
      </c>
      <c r="G918">
        <v>3.2855260097469801</v>
      </c>
    </row>
    <row r="919" spans="1:7" x14ac:dyDescent="0.25">
      <c r="A919">
        <v>9.4292238844544496</v>
      </c>
      <c r="B919">
        <v>0.34527243517897599</v>
      </c>
      <c r="C919">
        <v>0.31745303712097001</v>
      </c>
      <c r="D919">
        <v>0.31955648666666597</v>
      </c>
      <c r="E919">
        <v>1.87023416710337E-4</v>
      </c>
      <c r="F919">
        <v>3.4493499999999999</v>
      </c>
      <c r="G919">
        <v>3.2855260097469801</v>
      </c>
    </row>
    <row r="920" spans="1:7" x14ac:dyDescent="0.25">
      <c r="A920">
        <v>9.43950657135135</v>
      </c>
      <c r="B920">
        <v>0.34527243523416101</v>
      </c>
      <c r="C920">
        <v>0.31756914866309499</v>
      </c>
      <c r="D920">
        <v>0.31955648666666597</v>
      </c>
      <c r="E920">
        <v>1.87023416710337E-4</v>
      </c>
      <c r="F920">
        <v>3.4493499999999999</v>
      </c>
      <c r="G920">
        <v>3.2855260097469801</v>
      </c>
    </row>
    <row r="921" spans="1:7" x14ac:dyDescent="0.25">
      <c r="A921">
        <v>9.4497892582482397</v>
      </c>
      <c r="B921">
        <v>0.34527243528934598</v>
      </c>
      <c r="C921">
        <v>0.31768526020521898</v>
      </c>
      <c r="D921">
        <v>0.31955648666666597</v>
      </c>
      <c r="E921">
        <v>1.87023416710337E-4</v>
      </c>
      <c r="F921">
        <v>3.4493499999999999</v>
      </c>
      <c r="G921">
        <v>3.2855260097469801</v>
      </c>
    </row>
    <row r="922" spans="1:7" x14ac:dyDescent="0.25">
      <c r="A922">
        <v>9.46007194514514</v>
      </c>
      <c r="B922">
        <v>0.345272435344531</v>
      </c>
      <c r="C922">
        <v>0.31780137174734402</v>
      </c>
      <c r="D922">
        <v>0.31955648666666597</v>
      </c>
      <c r="E922">
        <v>1.87023416710337E-4</v>
      </c>
      <c r="F922">
        <v>3.4493499999999999</v>
      </c>
      <c r="G922">
        <v>3.2855260097469801</v>
      </c>
    </row>
    <row r="923" spans="1:7" x14ac:dyDescent="0.25">
      <c r="A923">
        <v>9.4703546320420404</v>
      </c>
      <c r="B923">
        <v>0.34527243539971703</v>
      </c>
      <c r="C923">
        <v>0.31791748328946901</v>
      </c>
      <c r="D923">
        <v>0.31955648666666597</v>
      </c>
      <c r="E923">
        <v>1.87023416710337E-4</v>
      </c>
      <c r="F923">
        <v>3.4493499999999999</v>
      </c>
      <c r="G923">
        <v>3.2855260097469801</v>
      </c>
    </row>
    <row r="924" spans="1:7" x14ac:dyDescent="0.25">
      <c r="A924">
        <v>9.4806373189389301</v>
      </c>
      <c r="B924">
        <v>0.34527243545490199</v>
      </c>
      <c r="C924">
        <v>0.31803359483159299</v>
      </c>
      <c r="D924">
        <v>0.31955648666666597</v>
      </c>
      <c r="E924">
        <v>1.87023416710337E-4</v>
      </c>
      <c r="F924">
        <v>3.4493499999999999</v>
      </c>
      <c r="G924">
        <v>3.2855260097469801</v>
      </c>
    </row>
    <row r="925" spans="1:7" x14ac:dyDescent="0.25">
      <c r="A925">
        <v>9.4909200058358305</v>
      </c>
      <c r="B925">
        <v>0.34527243551008702</v>
      </c>
      <c r="C925">
        <v>0.31814970637371798</v>
      </c>
      <c r="D925">
        <v>0.31955648666666597</v>
      </c>
      <c r="E925">
        <v>1.87023416710337E-4</v>
      </c>
      <c r="F925">
        <v>3.4493499999999999</v>
      </c>
      <c r="G925">
        <v>3.2855260097469801</v>
      </c>
    </row>
    <row r="926" spans="1:7" x14ac:dyDescent="0.25">
      <c r="A926">
        <v>9.5012026927327309</v>
      </c>
      <c r="B926">
        <v>0.34527243556527198</v>
      </c>
      <c r="C926">
        <v>0.31826581791584302</v>
      </c>
      <c r="D926">
        <v>0.31955648666666597</v>
      </c>
      <c r="E926">
        <v>1.87023416710337E-4</v>
      </c>
      <c r="F926">
        <v>3.4493499999999999</v>
      </c>
      <c r="G926">
        <v>3.2855260097469801</v>
      </c>
    </row>
    <row r="927" spans="1:7" x14ac:dyDescent="0.25">
      <c r="A927">
        <v>9.5114853796296295</v>
      </c>
      <c r="B927">
        <v>0.34527243562045801</v>
      </c>
      <c r="C927">
        <v>0.31838192945796701</v>
      </c>
      <c r="D927">
        <v>0.31955648666666597</v>
      </c>
      <c r="E927">
        <v>1.87023416710337E-4</v>
      </c>
      <c r="F927">
        <v>3.4493499999999999</v>
      </c>
      <c r="G927">
        <v>3.2855260097469801</v>
      </c>
    </row>
    <row r="928" spans="1:7" x14ac:dyDescent="0.25">
      <c r="A928">
        <v>9.5217680665265192</v>
      </c>
      <c r="B928">
        <v>0.34527243567564297</v>
      </c>
      <c r="C928">
        <v>0.31849804100009199</v>
      </c>
      <c r="D928">
        <v>0.31955648666666597</v>
      </c>
      <c r="E928">
        <v>1.87023416710337E-4</v>
      </c>
      <c r="F928">
        <v>3.4493499999999999</v>
      </c>
      <c r="G928">
        <v>3.2855260097469801</v>
      </c>
    </row>
    <row r="929" spans="1:7" x14ac:dyDescent="0.25">
      <c r="A929">
        <v>9.5320507534234196</v>
      </c>
      <c r="B929">
        <v>0.345272435730828</v>
      </c>
      <c r="C929">
        <v>0.31861415254221698</v>
      </c>
      <c r="D929">
        <v>0.31955648666666597</v>
      </c>
      <c r="E929">
        <v>1.87023416710337E-4</v>
      </c>
      <c r="F929">
        <v>3.4493499999999999</v>
      </c>
      <c r="G929">
        <v>3.2855260097469801</v>
      </c>
    </row>
    <row r="930" spans="1:7" x14ac:dyDescent="0.25">
      <c r="A930">
        <v>9.5423334403203199</v>
      </c>
      <c r="B930">
        <v>0.34527243578601302</v>
      </c>
      <c r="C930">
        <v>0.31873026408434102</v>
      </c>
      <c r="D930">
        <v>0.31955648666666597</v>
      </c>
      <c r="E930">
        <v>1.87023416710337E-4</v>
      </c>
      <c r="F930">
        <v>3.4493499999999999</v>
      </c>
      <c r="G930">
        <v>3.2855260097469801</v>
      </c>
    </row>
    <row r="931" spans="1:7" x14ac:dyDescent="0.25">
      <c r="A931">
        <v>9.5526161272172097</v>
      </c>
      <c r="B931">
        <v>0.34527243584119899</v>
      </c>
      <c r="C931">
        <v>0.31884637562646601</v>
      </c>
      <c r="D931">
        <v>0.31955648666666597</v>
      </c>
      <c r="E931">
        <v>1.87023416710337E-4</v>
      </c>
      <c r="F931">
        <v>3.4493499999999999</v>
      </c>
      <c r="G931">
        <v>3.2855260097469801</v>
      </c>
    </row>
    <row r="932" spans="1:7" x14ac:dyDescent="0.25">
      <c r="A932">
        <v>9.56289881411411</v>
      </c>
      <c r="B932">
        <v>0.34527243589638401</v>
      </c>
      <c r="C932">
        <v>0.31896248716859099</v>
      </c>
      <c r="D932">
        <v>0.31955648666666597</v>
      </c>
      <c r="E932">
        <v>1.87023416710337E-4</v>
      </c>
      <c r="F932">
        <v>3.4493499999999999</v>
      </c>
      <c r="G932">
        <v>3.2855260097469801</v>
      </c>
    </row>
    <row r="933" spans="1:7" x14ac:dyDescent="0.25">
      <c r="A933">
        <v>9.5731815010110104</v>
      </c>
      <c r="B933">
        <v>0.34527243595156898</v>
      </c>
      <c r="C933">
        <v>0.31907859871071498</v>
      </c>
      <c r="D933">
        <v>0.31955648666666597</v>
      </c>
      <c r="E933">
        <v>1.87023416710337E-4</v>
      </c>
      <c r="F933">
        <v>3.4493499999999999</v>
      </c>
      <c r="G933">
        <v>3.2855260097469801</v>
      </c>
    </row>
    <row r="934" spans="1:7" x14ac:dyDescent="0.25">
      <c r="A934">
        <v>9.5834641879079001</v>
      </c>
      <c r="B934">
        <v>0.345272436006754</v>
      </c>
      <c r="C934">
        <v>0.31919471025284002</v>
      </c>
      <c r="D934">
        <v>0.31955648666666597</v>
      </c>
      <c r="E934">
        <v>1.87023416710337E-4</v>
      </c>
      <c r="F934">
        <v>3.4493499999999999</v>
      </c>
      <c r="G934">
        <v>3.2855260097469801</v>
      </c>
    </row>
    <row r="935" spans="1:7" x14ac:dyDescent="0.25">
      <c r="A935">
        <v>9.5937468748048005</v>
      </c>
      <c r="B935">
        <v>0.34527243606194002</v>
      </c>
      <c r="C935">
        <v>0.31931082179496401</v>
      </c>
      <c r="D935">
        <v>0.31955648666666597</v>
      </c>
      <c r="E935">
        <v>1.87023416710337E-4</v>
      </c>
      <c r="F935">
        <v>3.4493499999999999</v>
      </c>
      <c r="G935">
        <v>3.2855260097469801</v>
      </c>
    </row>
    <row r="936" spans="1:7" x14ac:dyDescent="0.25">
      <c r="A936">
        <v>9.6040295617017009</v>
      </c>
      <c r="B936">
        <v>0.34527243611712499</v>
      </c>
      <c r="C936">
        <v>0.31942693333708899</v>
      </c>
      <c r="D936">
        <v>0.319642668096077</v>
      </c>
      <c r="E936">
        <v>1.87023416710337E-4</v>
      </c>
      <c r="F936">
        <v>3.4493499999999999</v>
      </c>
      <c r="G936">
        <v>3.2855260097469801</v>
      </c>
    </row>
    <row r="937" spans="1:7" x14ac:dyDescent="0.25">
      <c r="A937">
        <v>9.6143122485985906</v>
      </c>
      <c r="B937">
        <v>0.34527243617231002</v>
      </c>
      <c r="C937">
        <v>0.31954304487921398</v>
      </c>
      <c r="D937">
        <v>0.31978340936513799</v>
      </c>
      <c r="E937">
        <v>1.87023416710337E-4</v>
      </c>
      <c r="F937">
        <v>3.4493499999999999</v>
      </c>
      <c r="G937">
        <v>3.2855260097469801</v>
      </c>
    </row>
    <row r="938" spans="1:7" x14ac:dyDescent="0.25">
      <c r="A938">
        <v>9.6245949354954892</v>
      </c>
      <c r="B938">
        <v>0.34527243622749498</v>
      </c>
      <c r="C938">
        <v>0.31965915642133802</v>
      </c>
      <c r="D938">
        <v>0.31992415063419899</v>
      </c>
      <c r="E938">
        <v>1.87023416710337E-4</v>
      </c>
      <c r="F938">
        <v>3.4493499999999999</v>
      </c>
      <c r="G938">
        <v>3.2855260097469801</v>
      </c>
    </row>
    <row r="939" spans="1:7" x14ac:dyDescent="0.25">
      <c r="A939">
        <v>9.6348776223923895</v>
      </c>
      <c r="B939">
        <v>0.34527243628268101</v>
      </c>
      <c r="C939">
        <v>0.31977526796346301</v>
      </c>
      <c r="D939">
        <v>0.32006489190325998</v>
      </c>
      <c r="E939">
        <v>1.87023416710337E-4</v>
      </c>
      <c r="F939">
        <v>3.4493499999999999</v>
      </c>
      <c r="G939">
        <v>3.2855260097469801</v>
      </c>
    </row>
    <row r="940" spans="1:7" x14ac:dyDescent="0.25">
      <c r="A940">
        <v>9.6451603092892793</v>
      </c>
      <c r="B940">
        <v>0.34527243633786597</v>
      </c>
      <c r="C940">
        <v>0.31989137950558799</v>
      </c>
      <c r="D940">
        <v>0.32020563317232098</v>
      </c>
      <c r="E940">
        <v>1.87023416710337E-4</v>
      </c>
      <c r="F940">
        <v>3.4493499999999999</v>
      </c>
      <c r="G940">
        <v>3.2855260097469801</v>
      </c>
    </row>
    <row r="941" spans="1:7" x14ac:dyDescent="0.25">
      <c r="A941">
        <v>9.6554429961861796</v>
      </c>
      <c r="B941">
        <v>0.345272436393051</v>
      </c>
      <c r="C941">
        <v>0.32000749104771198</v>
      </c>
      <c r="D941">
        <v>0.32034637444138198</v>
      </c>
      <c r="E941">
        <v>1.87023416710337E-4</v>
      </c>
      <c r="F941">
        <v>3.4493499999999999</v>
      </c>
      <c r="G941">
        <v>3.2855260097469801</v>
      </c>
    </row>
    <row r="942" spans="1:7" x14ac:dyDescent="0.25">
      <c r="A942">
        <v>9.66572568308308</v>
      </c>
      <c r="B942">
        <v>0.34527243644823602</v>
      </c>
      <c r="C942">
        <v>0.32012360258983702</v>
      </c>
      <c r="D942">
        <v>0.32048711571044303</v>
      </c>
      <c r="E942">
        <v>1.87023416710337E-4</v>
      </c>
      <c r="F942">
        <v>3.4493499999999999</v>
      </c>
      <c r="G942">
        <v>3.2855260097469801</v>
      </c>
    </row>
    <row r="943" spans="1:7" x14ac:dyDescent="0.25">
      <c r="A943">
        <v>9.6760083699799697</v>
      </c>
      <c r="B943">
        <v>0.34527243650342199</v>
      </c>
      <c r="C943">
        <v>0.32023971413196201</v>
      </c>
      <c r="D943">
        <v>0.32062785697950502</v>
      </c>
      <c r="E943">
        <v>1.87023416710337E-4</v>
      </c>
      <c r="F943">
        <v>3.4493499999999999</v>
      </c>
      <c r="G943">
        <v>3.2855260097469801</v>
      </c>
    </row>
    <row r="944" spans="1:7" x14ac:dyDescent="0.25">
      <c r="A944">
        <v>9.6862910568768701</v>
      </c>
      <c r="B944">
        <v>0.34527243655860701</v>
      </c>
      <c r="C944">
        <v>0.32035582567408599</v>
      </c>
      <c r="D944">
        <v>0.32076859824856602</v>
      </c>
      <c r="E944">
        <v>1.87023416710337E-4</v>
      </c>
      <c r="F944">
        <v>3.4493499999999999</v>
      </c>
      <c r="G944">
        <v>3.2855260097469801</v>
      </c>
    </row>
    <row r="945" spans="1:7" x14ac:dyDescent="0.25">
      <c r="A945">
        <v>9.6965737437737705</v>
      </c>
      <c r="B945">
        <v>0.34527243661379198</v>
      </c>
      <c r="C945">
        <v>0.32047193721621098</v>
      </c>
      <c r="D945">
        <v>0.32090933951762701</v>
      </c>
      <c r="E945">
        <v>1.87023416710337E-4</v>
      </c>
      <c r="F945">
        <v>3.4493499999999999</v>
      </c>
      <c r="G945">
        <v>3.2855260097469801</v>
      </c>
    </row>
    <row r="946" spans="1:7" x14ac:dyDescent="0.25">
      <c r="A946">
        <v>9.7068564306706708</v>
      </c>
      <c r="B946">
        <v>0.345272436668977</v>
      </c>
      <c r="C946">
        <v>0.32058804875833502</v>
      </c>
      <c r="D946">
        <v>0.32105008078668801</v>
      </c>
      <c r="E946">
        <v>1.87023416710337E-4</v>
      </c>
      <c r="F946">
        <v>3.4493499999999999</v>
      </c>
      <c r="G946">
        <v>3.2855260097469801</v>
      </c>
    </row>
    <row r="947" spans="1:7" x14ac:dyDescent="0.25">
      <c r="A947">
        <v>9.7171391175675605</v>
      </c>
      <c r="B947">
        <v>0.34527243672416302</v>
      </c>
      <c r="C947">
        <v>0.32070416030046001</v>
      </c>
      <c r="D947">
        <v>0.321190822055749</v>
      </c>
      <c r="E947">
        <v>1.87023416710337E-4</v>
      </c>
      <c r="F947">
        <v>3.4493499999999999</v>
      </c>
      <c r="G947">
        <v>3.2855260097469801</v>
      </c>
    </row>
    <row r="948" spans="1:7" x14ac:dyDescent="0.25">
      <c r="A948">
        <v>9.7274218044644591</v>
      </c>
      <c r="B948">
        <v>0.34527243677934799</v>
      </c>
      <c r="C948">
        <v>0.32082027184258499</v>
      </c>
      <c r="D948">
        <v>0.32133156332481</v>
      </c>
      <c r="E948">
        <v>1.87023416710337E-4</v>
      </c>
      <c r="F948">
        <v>3.4493499999999999</v>
      </c>
      <c r="G948">
        <v>3.2855260097469801</v>
      </c>
    </row>
    <row r="949" spans="1:7" x14ac:dyDescent="0.25">
      <c r="A949">
        <v>9.7377044913613595</v>
      </c>
      <c r="B949">
        <v>0.34527243683453301</v>
      </c>
      <c r="C949">
        <v>0.32093638338470898</v>
      </c>
      <c r="D949">
        <v>0.32147230459387199</v>
      </c>
      <c r="E949">
        <v>1.87023416710337E-4</v>
      </c>
      <c r="F949">
        <v>3.4493499999999999</v>
      </c>
      <c r="G949">
        <v>3.2855260097469801</v>
      </c>
    </row>
    <row r="950" spans="1:7" x14ac:dyDescent="0.25">
      <c r="A950">
        <v>9.7479871782582492</v>
      </c>
      <c r="B950">
        <v>0.34527243688971798</v>
      </c>
      <c r="C950">
        <v>0.32109411672648402</v>
      </c>
      <c r="D950">
        <v>0.32161304586293299</v>
      </c>
      <c r="E950">
        <v>1.87023416710337E-4</v>
      </c>
      <c r="F950">
        <v>3.4493499999999999</v>
      </c>
      <c r="G950">
        <v>3.2855260097469801</v>
      </c>
    </row>
    <row r="951" spans="1:7" x14ac:dyDescent="0.25">
      <c r="A951">
        <v>9.7582698651551496</v>
      </c>
      <c r="B951">
        <v>0.345272436944904</v>
      </c>
      <c r="C951">
        <v>0.32141664880676502</v>
      </c>
      <c r="D951">
        <v>0.32175378713199398</v>
      </c>
      <c r="E951">
        <v>1.87023416710337E-4</v>
      </c>
      <c r="F951">
        <v>3.4493499999999999</v>
      </c>
      <c r="G951">
        <v>3.2855260097469801</v>
      </c>
    </row>
    <row r="952" spans="1:7" x14ac:dyDescent="0.25">
      <c r="A952">
        <v>9.76855255205205</v>
      </c>
      <c r="B952">
        <v>0.34527243699761401</v>
      </c>
      <c r="C952">
        <v>0.321739180887047</v>
      </c>
      <c r="D952">
        <v>0.32189452840105498</v>
      </c>
      <c r="E952">
        <v>1.87023416710337E-4</v>
      </c>
      <c r="F952">
        <v>3.4493499999999999</v>
      </c>
      <c r="G952">
        <v>3.2855260097469801</v>
      </c>
    </row>
    <row r="953" spans="1:7" x14ac:dyDescent="0.25">
      <c r="A953">
        <v>9.7788352389489397</v>
      </c>
      <c r="B953">
        <v>0.345272435526008</v>
      </c>
      <c r="C953">
        <v>0.32206171296732899</v>
      </c>
      <c r="D953">
        <v>0.32203526967011598</v>
      </c>
      <c r="E953">
        <v>1.87023416710337E-4</v>
      </c>
      <c r="F953">
        <v>3.4493499999999999</v>
      </c>
      <c r="G953">
        <v>3.2855260097469801</v>
      </c>
    </row>
    <row r="954" spans="1:7" x14ac:dyDescent="0.25">
      <c r="A954">
        <v>9.7891179258458401</v>
      </c>
      <c r="B954">
        <v>0.345272434054401</v>
      </c>
      <c r="C954">
        <v>0.32238424504760999</v>
      </c>
      <c r="D954">
        <v>0.32223960939573498</v>
      </c>
      <c r="E954">
        <v>1.87023416710337E-4</v>
      </c>
      <c r="F954">
        <v>3.4493499999999999</v>
      </c>
      <c r="G954">
        <v>3.2855260097469801</v>
      </c>
    </row>
    <row r="955" spans="1:7" x14ac:dyDescent="0.25">
      <c r="A955">
        <v>9.7994006127427404</v>
      </c>
      <c r="B955">
        <v>0.34506645644341799</v>
      </c>
      <c r="C955">
        <v>0.32270677712789197</v>
      </c>
      <c r="D955">
        <v>0.32256710349907403</v>
      </c>
      <c r="E955">
        <v>1.87023416710337E-4</v>
      </c>
      <c r="F955">
        <v>3.4493499999999999</v>
      </c>
      <c r="G955">
        <v>3.2855260097469801</v>
      </c>
    </row>
    <row r="956" spans="1:7" x14ac:dyDescent="0.25">
      <c r="A956">
        <v>9.8096832996396301</v>
      </c>
      <c r="B956">
        <v>0.34466259038707397</v>
      </c>
      <c r="C956">
        <v>0.32302930920817402</v>
      </c>
      <c r="D956">
        <v>0.32289459760241201</v>
      </c>
      <c r="E956">
        <v>1.87023416710337E-4</v>
      </c>
      <c r="F956">
        <v>3.4493499999999999</v>
      </c>
      <c r="G956">
        <v>3.2855260097469801</v>
      </c>
    </row>
    <row r="957" spans="1:7" x14ac:dyDescent="0.25">
      <c r="A957">
        <v>9.8199659865365305</v>
      </c>
      <c r="B957">
        <v>0.34425872433072902</v>
      </c>
      <c r="C957">
        <v>0.32335184128845501</v>
      </c>
      <c r="D957">
        <v>0.32322209170575</v>
      </c>
      <c r="E957">
        <v>1.87023416710337E-4</v>
      </c>
      <c r="F957">
        <v>3.4493499999999999</v>
      </c>
      <c r="G957">
        <v>3.2855260097469801</v>
      </c>
    </row>
    <row r="958" spans="1:7" x14ac:dyDescent="0.25">
      <c r="A958">
        <v>9.8302486734334291</v>
      </c>
      <c r="B958">
        <v>0.343854858274384</v>
      </c>
      <c r="C958">
        <v>0.323674373368737</v>
      </c>
      <c r="D958">
        <v>0.32354958580908899</v>
      </c>
      <c r="E958">
        <v>1.87023416710337E-4</v>
      </c>
      <c r="F958">
        <v>3.4493499999999999</v>
      </c>
      <c r="G958">
        <v>3.2855260097469801</v>
      </c>
    </row>
    <row r="959" spans="1:7" x14ac:dyDescent="0.25">
      <c r="A959">
        <v>9.8405313603303295</v>
      </c>
      <c r="B959">
        <v>0.34345099221803999</v>
      </c>
      <c r="C959">
        <v>0.32399690544901899</v>
      </c>
      <c r="D959">
        <v>0.32387707991242698</v>
      </c>
      <c r="E959">
        <v>1.87023416710337E-4</v>
      </c>
      <c r="F959">
        <v>3.4493499999999999</v>
      </c>
      <c r="G959">
        <v>3.2855260097469801</v>
      </c>
    </row>
    <row r="960" spans="1:7" x14ac:dyDescent="0.25">
      <c r="A960">
        <v>9.8508140472272192</v>
      </c>
      <c r="B960">
        <v>0.34304712616169503</v>
      </c>
      <c r="C960">
        <v>0.32431943752930098</v>
      </c>
      <c r="D960">
        <v>0.32420457401576602</v>
      </c>
      <c r="E960">
        <v>1.87023416710337E-4</v>
      </c>
      <c r="F960">
        <v>3.4493499999999999</v>
      </c>
      <c r="G960">
        <v>3.2855260097469801</v>
      </c>
    </row>
    <row r="961" spans="1:7" x14ac:dyDescent="0.25">
      <c r="A961">
        <v>9.8610967341241196</v>
      </c>
      <c r="B961">
        <v>0.34264326010535101</v>
      </c>
      <c r="C961">
        <v>0.32464196960958203</v>
      </c>
      <c r="D961">
        <v>0.32453206811910401</v>
      </c>
      <c r="E961">
        <v>1.87023416710337E-4</v>
      </c>
      <c r="F961">
        <v>3.4493499999999999</v>
      </c>
      <c r="G961">
        <v>3.2855260097469801</v>
      </c>
    </row>
    <row r="962" spans="1:7" x14ac:dyDescent="0.25">
      <c r="A962">
        <v>9.87137942102102</v>
      </c>
      <c r="B962">
        <v>0.342239394049006</v>
      </c>
      <c r="C962">
        <v>0.32496450168986402</v>
      </c>
      <c r="D962">
        <v>0.324859562222442</v>
      </c>
      <c r="E962">
        <v>1.87023416710337E-4</v>
      </c>
      <c r="F962">
        <v>3.4493499999999999</v>
      </c>
      <c r="G962">
        <v>3.2855260097469801</v>
      </c>
    </row>
    <row r="963" spans="1:7" x14ac:dyDescent="0.25">
      <c r="A963">
        <v>9.8816621079179097</v>
      </c>
      <c r="B963">
        <v>0.34183552799266198</v>
      </c>
      <c r="C963">
        <v>0.32528703377014601</v>
      </c>
      <c r="D963">
        <v>0.32518705632578099</v>
      </c>
      <c r="E963">
        <v>1.87023416710337E-4</v>
      </c>
      <c r="F963">
        <v>3.4493499999999999</v>
      </c>
      <c r="G963">
        <v>3.2855260097469801</v>
      </c>
    </row>
    <row r="964" spans="1:7" x14ac:dyDescent="0.25">
      <c r="A964">
        <v>9.89194479481481</v>
      </c>
      <c r="B964">
        <v>0.34143166193631702</v>
      </c>
      <c r="C964">
        <v>0.325609565850427</v>
      </c>
      <c r="D964">
        <v>0.32551455042911898</v>
      </c>
      <c r="E964">
        <v>1.87023416710337E-4</v>
      </c>
      <c r="F964">
        <v>3.4493499999999999</v>
      </c>
      <c r="G964">
        <v>3.2855260097469801</v>
      </c>
    </row>
    <row r="965" spans="1:7" x14ac:dyDescent="0.25">
      <c r="A965">
        <v>9.9022274817117104</v>
      </c>
      <c r="B965">
        <v>0.34102779587997201</v>
      </c>
      <c r="C965">
        <v>0.32593209793070899</v>
      </c>
      <c r="D965">
        <v>0.32584204453245802</v>
      </c>
      <c r="E965">
        <v>1.87023416710337E-4</v>
      </c>
      <c r="F965">
        <v>3.4493499999999999</v>
      </c>
      <c r="G965">
        <v>3.2855260097469801</v>
      </c>
    </row>
    <row r="966" spans="1:7" x14ac:dyDescent="0.25">
      <c r="A966">
        <v>9.9125101686086001</v>
      </c>
      <c r="B966">
        <v>0.34062392982362799</v>
      </c>
      <c r="C966">
        <v>0.32625463001099098</v>
      </c>
      <c r="D966">
        <v>0.32616953863579601</v>
      </c>
      <c r="E966">
        <v>1.87023416710337E-4</v>
      </c>
      <c r="F966">
        <v>3.4493499999999999</v>
      </c>
      <c r="G966">
        <v>3.2855260097469801</v>
      </c>
    </row>
    <row r="967" spans="1:7" x14ac:dyDescent="0.25">
      <c r="A967">
        <v>9.9227928555055005</v>
      </c>
      <c r="B967">
        <v>0.34022006376728298</v>
      </c>
      <c r="C967">
        <v>0.32657716209127202</v>
      </c>
      <c r="D967">
        <v>0.326497032739134</v>
      </c>
      <c r="E967">
        <v>1.87023416710337E-4</v>
      </c>
      <c r="F967">
        <v>3.4493499999999999</v>
      </c>
      <c r="G967">
        <v>3.2855260097469801</v>
      </c>
    </row>
    <row r="968" spans="1:7" x14ac:dyDescent="0.25">
      <c r="A968">
        <v>9.9330755424024009</v>
      </c>
      <c r="B968">
        <v>0.33981619771093802</v>
      </c>
      <c r="C968">
        <v>0.32689969417155401</v>
      </c>
      <c r="D968">
        <v>0.32682452684247298</v>
      </c>
      <c r="E968">
        <v>1.87023416710337E-4</v>
      </c>
      <c r="F968">
        <v>3.4493499999999999</v>
      </c>
      <c r="G968">
        <v>3.2855260097469801</v>
      </c>
    </row>
    <row r="969" spans="1:7" x14ac:dyDescent="0.25">
      <c r="A969">
        <v>9.9433582292992995</v>
      </c>
      <c r="B969">
        <v>0.339412331654594</v>
      </c>
      <c r="C969">
        <v>0.327222226251836</v>
      </c>
      <c r="D969">
        <v>0.32715202094581097</v>
      </c>
      <c r="E969">
        <v>1.87023416710337E-4</v>
      </c>
      <c r="F969">
        <v>3.4493499999999999</v>
      </c>
      <c r="G969">
        <v>3.2855260097469801</v>
      </c>
    </row>
    <row r="970" spans="1:7" x14ac:dyDescent="0.25">
      <c r="A970">
        <v>9.9536409161961892</v>
      </c>
      <c r="B970">
        <v>0.33900846559824899</v>
      </c>
      <c r="C970">
        <v>0.32754475833211699</v>
      </c>
      <c r="D970">
        <v>0.32747951504915002</v>
      </c>
      <c r="E970">
        <v>1.87023416710337E-4</v>
      </c>
      <c r="F970">
        <v>3.4493499999999999</v>
      </c>
      <c r="G970">
        <v>3.2855260097469801</v>
      </c>
    </row>
    <row r="971" spans="1:7" x14ac:dyDescent="0.25">
      <c r="A971">
        <v>9.9639236030930896</v>
      </c>
      <c r="B971">
        <v>0.33860459954190503</v>
      </c>
      <c r="C971">
        <v>0.32786729041239898</v>
      </c>
      <c r="D971">
        <v>0.327807009152488</v>
      </c>
      <c r="E971">
        <v>1.87023416710337E-4</v>
      </c>
      <c r="F971">
        <v>3.4493499999999999</v>
      </c>
      <c r="G971">
        <v>3.2855260097469801</v>
      </c>
    </row>
    <row r="972" spans="1:7" x14ac:dyDescent="0.25">
      <c r="A972">
        <v>9.9742062899899899</v>
      </c>
      <c r="B972">
        <v>0.33820073348556001</v>
      </c>
      <c r="C972">
        <v>0.32818982249268103</v>
      </c>
      <c r="D972">
        <v>0.32813450325582599</v>
      </c>
      <c r="E972">
        <v>1.87023416710337E-4</v>
      </c>
      <c r="F972">
        <v>3.4493499999999999</v>
      </c>
      <c r="G972">
        <v>3.2855260097469801</v>
      </c>
    </row>
    <row r="973" spans="1:7" x14ac:dyDescent="0.25">
      <c r="A973">
        <v>9.9844889768868796</v>
      </c>
      <c r="B973">
        <v>0.337796867429216</v>
      </c>
      <c r="C973">
        <v>0.32851235457296302</v>
      </c>
      <c r="D973">
        <v>0.32846199735916498</v>
      </c>
      <c r="E973">
        <v>1.87023416710337E-4</v>
      </c>
      <c r="F973">
        <v>3.4493499999999999</v>
      </c>
      <c r="G973">
        <v>3.2855260097469801</v>
      </c>
    </row>
    <row r="974" spans="1:7" x14ac:dyDescent="0.25">
      <c r="A974">
        <v>9.99477166378378</v>
      </c>
      <c r="B974">
        <v>0.33755765199999999</v>
      </c>
      <c r="C974">
        <v>0.32883488665324401</v>
      </c>
      <c r="D974">
        <v>0.32878949146250303</v>
      </c>
      <c r="E974">
        <v>1.87023416710337E-4</v>
      </c>
      <c r="F974">
        <v>3.4493499999999999</v>
      </c>
      <c r="G974">
        <v>3.2855260097469801</v>
      </c>
    </row>
    <row r="975" spans="1:7" x14ac:dyDescent="0.25">
      <c r="A975">
        <v>10.0050543506806</v>
      </c>
      <c r="B975">
        <v>0.33755765199999999</v>
      </c>
      <c r="C975">
        <v>0.32919602982629398</v>
      </c>
      <c r="D975">
        <v>0.32911698556584201</v>
      </c>
      <c r="E975">
        <v>1.87023416710337E-4</v>
      </c>
      <c r="F975">
        <v>3.4493499999999999</v>
      </c>
      <c r="G975">
        <v>3.2855260097469801</v>
      </c>
    </row>
    <row r="976" spans="1:7" x14ac:dyDescent="0.25">
      <c r="A976">
        <v>10.015337037577501</v>
      </c>
      <c r="B976">
        <v>0.33755765199999999</v>
      </c>
      <c r="C976">
        <v>0.32956030135840397</v>
      </c>
      <c r="D976">
        <v>0.32944232855089201</v>
      </c>
      <c r="E976">
        <v>1.87023416710337E-4</v>
      </c>
      <c r="F976">
        <v>3.4493499999999999</v>
      </c>
      <c r="G976">
        <v>3.2855260097469801</v>
      </c>
    </row>
    <row r="977" spans="1:7" x14ac:dyDescent="0.25">
      <c r="A977">
        <v>10.025619724474399</v>
      </c>
      <c r="B977">
        <v>0.33721727678503599</v>
      </c>
      <c r="C977">
        <v>0.32992457289051302</v>
      </c>
      <c r="D977">
        <v>0.32976694148885699</v>
      </c>
      <c r="E977">
        <v>1.87023416710337E-4</v>
      </c>
      <c r="F977">
        <v>3.4493499999999999</v>
      </c>
      <c r="G977">
        <v>3.2855260097469801</v>
      </c>
    </row>
    <row r="978" spans="1:7" x14ac:dyDescent="0.25">
      <c r="A978">
        <v>10.0359024113713</v>
      </c>
      <c r="B978">
        <v>0.33684571980995998</v>
      </c>
      <c r="C978">
        <v>0.33028884442262302</v>
      </c>
      <c r="D978">
        <v>0.33009155442682098</v>
      </c>
      <c r="E978">
        <v>1.87023416710337E-4</v>
      </c>
      <c r="F978">
        <v>3.4493499999999999</v>
      </c>
      <c r="G978">
        <v>3.2855260097469801</v>
      </c>
    </row>
    <row r="979" spans="1:7" x14ac:dyDescent="0.25">
      <c r="A979">
        <v>10.0461850982682</v>
      </c>
      <c r="B979">
        <v>0.33647416283488302</v>
      </c>
      <c r="C979">
        <v>0.33065311595473301</v>
      </c>
      <c r="D979">
        <v>0.33041616736478502</v>
      </c>
      <c r="E979">
        <v>1.87023416710337E-4</v>
      </c>
      <c r="F979">
        <v>3.4493499999999999</v>
      </c>
      <c r="G979">
        <v>3.2855260097469801</v>
      </c>
    </row>
    <row r="980" spans="1:7" x14ac:dyDescent="0.25">
      <c r="A980">
        <v>10.056467785165101</v>
      </c>
      <c r="B980">
        <v>0.336102605859806</v>
      </c>
      <c r="C980">
        <v>0.33101738748684201</v>
      </c>
      <c r="D980">
        <v>0.330740780302749</v>
      </c>
      <c r="E980">
        <v>1.87023416710337E-4</v>
      </c>
      <c r="F980">
        <v>3.4493499999999999</v>
      </c>
      <c r="G980">
        <v>3.2855260097469801</v>
      </c>
    </row>
    <row r="981" spans="1:7" x14ac:dyDescent="0.25">
      <c r="A981">
        <v>10.066750472061999</v>
      </c>
      <c r="B981">
        <v>0.33573104888472899</v>
      </c>
      <c r="C981">
        <v>0.331381659018952</v>
      </c>
      <c r="D981">
        <v>0.33106539324071399</v>
      </c>
      <c r="E981">
        <v>1.87023416710337E-4</v>
      </c>
      <c r="F981">
        <v>3.4493499999999999</v>
      </c>
      <c r="G981">
        <v>3.2855260097469801</v>
      </c>
    </row>
    <row r="982" spans="1:7" x14ac:dyDescent="0.25">
      <c r="A982">
        <v>10.0770331589589</v>
      </c>
      <c r="B982">
        <v>0.33535949190965297</v>
      </c>
      <c r="C982">
        <v>0.331745930551062</v>
      </c>
      <c r="D982">
        <v>0.33139000617867798</v>
      </c>
      <c r="E982">
        <v>1.87023416710337E-4</v>
      </c>
      <c r="F982">
        <v>3.4493499999999999</v>
      </c>
      <c r="G982">
        <v>3.2855260097469801</v>
      </c>
    </row>
    <row r="983" spans="1:7" x14ac:dyDescent="0.25">
      <c r="A983">
        <v>10.0873158458558</v>
      </c>
      <c r="B983">
        <v>0.33498793493457601</v>
      </c>
      <c r="C983">
        <v>0.33211020208317199</v>
      </c>
      <c r="D983">
        <v>0.33171461911664202</v>
      </c>
      <c r="E983">
        <v>1.87023416710337E-4</v>
      </c>
      <c r="F983">
        <v>3.4493499999999999</v>
      </c>
      <c r="G983">
        <v>3.2855260097469801</v>
      </c>
    </row>
    <row r="984" spans="1:7" x14ac:dyDescent="0.25">
      <c r="A984">
        <v>10.0975985327527</v>
      </c>
      <c r="B984">
        <v>0.334616377959499</v>
      </c>
      <c r="C984">
        <v>0.33247447361528099</v>
      </c>
      <c r="D984">
        <v>0.332039232054607</v>
      </c>
      <c r="E984">
        <v>1.87023416710337E-4</v>
      </c>
      <c r="F984">
        <v>3.4493499999999999</v>
      </c>
      <c r="G984">
        <v>3.2855260097469801</v>
      </c>
    </row>
    <row r="985" spans="1:7" x14ac:dyDescent="0.25">
      <c r="A985">
        <v>10.107881219649601</v>
      </c>
      <c r="B985">
        <v>0.33424482098442199</v>
      </c>
      <c r="C985">
        <v>0.33283874514739098</v>
      </c>
      <c r="D985">
        <v>0.33236384499257099</v>
      </c>
      <c r="E985">
        <v>1.87023416710337E-4</v>
      </c>
      <c r="F985">
        <v>3.4493499999999999</v>
      </c>
      <c r="G985">
        <v>3.2855260097469801</v>
      </c>
    </row>
    <row r="986" spans="1:7" x14ac:dyDescent="0.25">
      <c r="A986">
        <v>10.118163906546499</v>
      </c>
      <c r="B986">
        <v>0.33387326400934503</v>
      </c>
      <c r="C986">
        <v>0.33320301667950097</v>
      </c>
      <c r="D986">
        <v>0.33268845793053498</v>
      </c>
      <c r="E986">
        <v>1.87023416710337E-4</v>
      </c>
      <c r="F986">
        <v>3.4493499999999999</v>
      </c>
      <c r="G986">
        <v>3.2855260097469801</v>
      </c>
    </row>
    <row r="987" spans="1:7" x14ac:dyDescent="0.25">
      <c r="A987">
        <v>10.1284465934434</v>
      </c>
      <c r="B987">
        <v>0.33350170703426901</v>
      </c>
      <c r="C987">
        <v>0.33356728821161102</v>
      </c>
      <c r="D987">
        <v>0.33301307086849902</v>
      </c>
      <c r="E987">
        <v>1.87023416710337E-4</v>
      </c>
      <c r="F987">
        <v>3.4493499999999999</v>
      </c>
      <c r="G987">
        <v>3.2855260097469801</v>
      </c>
    </row>
    <row r="988" spans="1:7" x14ac:dyDescent="0.25">
      <c r="A988">
        <v>10.1387292803403</v>
      </c>
      <c r="B988">
        <v>0.333130150059192</v>
      </c>
      <c r="C988">
        <v>0.33393155974372002</v>
      </c>
      <c r="D988">
        <v>0.333337683806464</v>
      </c>
      <c r="E988">
        <v>1.87023416710337E-4</v>
      </c>
      <c r="F988">
        <v>3.4493499999999999</v>
      </c>
      <c r="G988">
        <v>3.2855260097469801</v>
      </c>
    </row>
    <row r="989" spans="1:7" x14ac:dyDescent="0.25">
      <c r="A989">
        <v>10.1490119672372</v>
      </c>
      <c r="B989">
        <v>0.33275859308411498</v>
      </c>
      <c r="C989">
        <v>0.33429583127583001</v>
      </c>
      <c r="D989">
        <v>0.33366229674442799</v>
      </c>
      <c r="E989">
        <v>1.87023416710337E-4</v>
      </c>
      <c r="F989">
        <v>3.4493499999999999</v>
      </c>
      <c r="G989">
        <v>3.2855260097469801</v>
      </c>
    </row>
    <row r="990" spans="1:7" x14ac:dyDescent="0.25">
      <c r="A990">
        <v>10.159294654134101</v>
      </c>
      <c r="B990">
        <v>0.33238703610903803</v>
      </c>
      <c r="C990">
        <v>0.33466010280794001</v>
      </c>
      <c r="D990">
        <v>0.33398690968239197</v>
      </c>
      <c r="E990">
        <v>1.87023416710337E-4</v>
      </c>
      <c r="F990">
        <v>3.4493499999999999</v>
      </c>
      <c r="G990">
        <v>3.2855260097469801</v>
      </c>
    </row>
    <row r="991" spans="1:7" x14ac:dyDescent="0.25">
      <c r="A991">
        <v>10.169577341030999</v>
      </c>
      <c r="B991">
        <v>0.33201547913396201</v>
      </c>
      <c r="C991">
        <v>0.335024374340049</v>
      </c>
      <c r="D991">
        <v>0.33431152262035702</v>
      </c>
      <c r="E991">
        <v>1.87023416710337E-4</v>
      </c>
      <c r="F991">
        <v>3.4493499999999999</v>
      </c>
      <c r="G991">
        <v>3.2855260097469801</v>
      </c>
    </row>
    <row r="992" spans="1:7" x14ac:dyDescent="0.25">
      <c r="A992">
        <v>10.1798600279279</v>
      </c>
      <c r="B992">
        <v>0.331643922158885</v>
      </c>
      <c r="C992">
        <v>0.335388645872159</v>
      </c>
      <c r="D992">
        <v>0.334636135558321</v>
      </c>
      <c r="E992">
        <v>1.87023416710337E-4</v>
      </c>
      <c r="F992">
        <v>3.4493499999999999</v>
      </c>
      <c r="G992">
        <v>3.2855260097469801</v>
      </c>
    </row>
    <row r="993" spans="1:7" x14ac:dyDescent="0.25">
      <c r="A993">
        <v>10.1901427148248</v>
      </c>
      <c r="B993">
        <v>0.33127236518380798</v>
      </c>
      <c r="C993">
        <v>0.33575291740426899</v>
      </c>
      <c r="D993">
        <v>0.33496074849628499</v>
      </c>
      <c r="E993">
        <v>1.87023416710337E-4</v>
      </c>
      <c r="F993">
        <v>3.4493499999999999</v>
      </c>
      <c r="G993">
        <v>3.2855260097469801</v>
      </c>
    </row>
    <row r="994" spans="1:7" x14ac:dyDescent="0.25">
      <c r="A994">
        <v>10.2004254017217</v>
      </c>
      <c r="B994">
        <v>0.33090080820873102</v>
      </c>
      <c r="C994">
        <v>0.33611718893637899</v>
      </c>
      <c r="D994">
        <v>0.33528536143424997</v>
      </c>
      <c r="E994">
        <v>1.87023416710337E-4</v>
      </c>
      <c r="F994">
        <v>3.4493499999999999</v>
      </c>
      <c r="G994">
        <v>3.2855260097469801</v>
      </c>
    </row>
    <row r="995" spans="1:7" x14ac:dyDescent="0.25">
      <c r="A995">
        <v>10.210708088618601</v>
      </c>
      <c r="B995">
        <v>0.33052925123365501</v>
      </c>
      <c r="C995">
        <v>0.33648146046848898</v>
      </c>
      <c r="D995">
        <v>0.33560997437221401</v>
      </c>
      <c r="E995">
        <v>1.87023416710337E-4</v>
      </c>
      <c r="F995">
        <v>3.4493499999999999</v>
      </c>
      <c r="G995">
        <v>3.2855260097469801</v>
      </c>
    </row>
    <row r="996" spans="1:7" x14ac:dyDescent="0.25">
      <c r="A996">
        <v>10.220990775515499</v>
      </c>
      <c r="B996">
        <v>0.33015769425857799</v>
      </c>
      <c r="C996">
        <v>0.33684573200059797</v>
      </c>
      <c r="D996">
        <v>0.335934587310178</v>
      </c>
      <c r="E996">
        <v>1.87023416710337E-4</v>
      </c>
      <c r="F996">
        <v>3.4493499999999999</v>
      </c>
      <c r="G996">
        <v>3.2855260097469801</v>
      </c>
    </row>
    <row r="997" spans="1:7" x14ac:dyDescent="0.25">
      <c r="A997">
        <v>10.2312734624124</v>
      </c>
      <c r="B997">
        <v>0.32984286666666601</v>
      </c>
      <c r="C997">
        <v>0.33721000353270802</v>
      </c>
      <c r="D997">
        <v>0.33625920024814199</v>
      </c>
      <c r="E997">
        <v>1.87023416710337E-4</v>
      </c>
      <c r="F997">
        <v>3.4493499999999999</v>
      </c>
      <c r="G997">
        <v>3.2855260097469801</v>
      </c>
    </row>
    <row r="998" spans="1:7" x14ac:dyDescent="0.25">
      <c r="A998">
        <v>10.2415561493093</v>
      </c>
      <c r="B998">
        <v>0.32984286666666601</v>
      </c>
      <c r="C998">
        <v>0.33757427506481802</v>
      </c>
      <c r="D998">
        <v>0.33658381318610697</v>
      </c>
      <c r="E998">
        <v>1.87023416710337E-4</v>
      </c>
      <c r="F998">
        <v>3.4493499999999999</v>
      </c>
      <c r="G998">
        <v>3.2855260097469801</v>
      </c>
    </row>
    <row r="999" spans="1:7" x14ac:dyDescent="0.25">
      <c r="A999">
        <v>10.251838836206201</v>
      </c>
      <c r="B999">
        <v>0.32984286666666601</v>
      </c>
      <c r="C999">
        <v>0.33793854659692701</v>
      </c>
      <c r="D999">
        <v>0.33690842612407101</v>
      </c>
      <c r="E999">
        <v>1.87023416710337E-4</v>
      </c>
      <c r="F999">
        <v>3.4493499999999999</v>
      </c>
      <c r="G999">
        <v>3.2855260097469801</v>
      </c>
    </row>
    <row r="1000" spans="1:7" x14ac:dyDescent="0.25">
      <c r="A1000">
        <v>10.262121523103101</v>
      </c>
      <c r="B1000">
        <v>0.32970640789966299</v>
      </c>
      <c r="C1000">
        <v>0.33830281812903701</v>
      </c>
      <c r="D1000">
        <v>0.337233039062035</v>
      </c>
      <c r="E1000">
        <v>1.87023416710337E-4</v>
      </c>
      <c r="F1000">
        <v>3.4493499999999999</v>
      </c>
      <c r="G1000">
        <v>3.2855260097469801</v>
      </c>
    </row>
    <row r="1001" spans="1:7" x14ac:dyDescent="0.25">
      <c r="A1001">
        <v>10.272404209999999</v>
      </c>
      <c r="B1001">
        <v>0.32949998736902097</v>
      </c>
      <c r="C1001">
        <v>0.338667089661147</v>
      </c>
      <c r="D1001">
        <v>0.33755765199999999</v>
      </c>
      <c r="E1001">
        <v>0</v>
      </c>
      <c r="F1001">
        <v>3.4493499999999999</v>
      </c>
      <c r="G1001">
        <v>3.2855260097469801</v>
      </c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DBFB-7EEE-4412-8001-B0CD544749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Figs</vt:lpstr>
      <vt:lpstr>SCM_parity_plot</vt:lpstr>
      <vt:lpstr>Fig1_Fig2 (2)</vt:lpstr>
      <vt:lpstr>MFP-rsum</vt:lpstr>
      <vt:lpstr>GUI_plotter_results</vt:lpstr>
      <vt:lpstr>GUI_plotter_results (2)</vt:lpstr>
      <vt:lpstr>GUI_plotter_results_Final_9-4-2</vt:lpstr>
      <vt:lpstr>ChargeCalcs</vt:lpstr>
      <vt:lpstr>WalzPDFpeaks</vt:lpstr>
      <vt:lpstr>1.0LiF_PLot_for_Figs</vt:lpstr>
      <vt:lpstr>1.0NaCl_PLot_for_Figs</vt:lpstr>
      <vt:lpstr>0.64NaCl_0.36UCl3_plot_data</vt:lpstr>
      <vt:lpstr>FLiNaK_plot_data</vt:lpstr>
      <vt:lpstr>1.0LiF_plot_data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2025-07-21T10:57:19Z</dcterms:created>
  <dcterms:modified xsi:type="dcterms:W3CDTF">2025-11-06T12:43:48Z</dcterms:modified>
</cp:coreProperties>
</file>